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deborah_harrison_mass_gov/Documents/Documents/Agencies/EHS/Kara/"/>
    </mc:Choice>
  </mc:AlternateContent>
  <xr:revisionPtr revIDLastSave="0" documentId="8_{2E67C7F5-FD85-4C89-AB2B-1E06E1243976}" xr6:coauthVersionLast="47" xr6:coauthVersionMax="47" xr10:uidLastSave="{00000000-0000-0000-0000-000000000000}"/>
  <bookViews>
    <workbookView xWindow="3435" yWindow="3990" windowWidth="17340" windowHeight="10995" tabRatio="787" firstSheet="21" activeTab="28" xr2:uid="{00000000-000D-0000-FFFF-FFFF00000000}"/>
  </bookViews>
  <sheets>
    <sheet name="CAF Fall 2020" sheetId="5" state="hidden" r:id="rId1"/>
    <sheet name="RRS" sheetId="48" r:id="rId2"/>
    <sheet name="P&amp;P Enhancements" sheetId="49" r:id="rId3"/>
    <sheet name="ATS  3395" sheetId="50" r:id="rId4"/>
    <sheet name="FY21 UFR BTL ATS" sheetId="37" state="hidden" r:id="rId5"/>
    <sheet name="CSS 4931" sheetId="51" r:id="rId6"/>
    <sheet name="FY21 UFR BTL CSS" sheetId="38" state="hidden" r:id="rId7"/>
    <sheet name="TSS - 3434" sheetId="53" r:id="rId8"/>
    <sheet name="FY21 UFR BTL TSS" sheetId="39" state="hidden" r:id="rId9"/>
    <sheet name=" 2nd OFFENDER- 3401" sheetId="52" r:id="rId10"/>
    <sheet name="FY21 UFR BTL 3401" sheetId="46" state="hidden" r:id="rId11"/>
    <sheet name="FY21 UFR BTL RRS" sheetId="35" state="hidden" r:id="rId12"/>
    <sheet name="FAM SUPP HOUSING 4919" sheetId="54" r:id="rId13"/>
    <sheet name="FY21 UFR BTL 4919" sheetId="36" state="hidden" r:id="rId14"/>
    <sheet name=" FAMILY RESI - 3380" sheetId="55" r:id="rId15"/>
    <sheet name="FY21 UFR BTL 3380" sheetId="40" state="hidden" r:id="rId16"/>
    <sheet name=" JAIL DIVERSION - 4958" sheetId="56" r:id="rId17"/>
    <sheet name=" TEA Models 3389" sheetId="57" r:id="rId18"/>
    <sheet name="TEA Engagement staffing" sheetId="23" state="hidden" r:id="rId19"/>
    <sheet name="FY21 UFR BTL 3389" sheetId="41" state="hidden" r:id="rId20"/>
    <sheet name="TEA Add on Rates" sheetId="65" r:id="rId21"/>
    <sheet name="SCM 4956 Housing Stability" sheetId="62" r:id="rId22"/>
    <sheet name="FY21 UFR BTL 4956" sheetId="42" state="hidden" r:id="rId23"/>
    <sheet name="SCM 4956 Low Thresh" sheetId="66" r:id="rId24"/>
    <sheet name="SCM Outreach &amp; Staff Sup" sheetId="60" r:id="rId25"/>
    <sheet name="SCM School-based Prevent" sheetId="61" r:id="rId26"/>
    <sheet name="FY21 UFR BTL SCM OUTREACH" sheetId="44" state="hidden" r:id="rId27"/>
    <sheet name="FY21 UFR BTL 4936" sheetId="43" state="hidden" r:id="rId28"/>
    <sheet name="4929 OBOTS" sheetId="67" r:id="rId29"/>
    <sheet name="M2021 BLS  53%ile" sheetId="33" r:id="rId30"/>
    <sheet name="FALL CAF 2022" sheetId="47" r:id="rId31"/>
    <sheet name="FY21 UFR BTL 4929" sheetId="45" state="hidden" r:id="rId32"/>
  </sheets>
  <externalReferences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</externalReferences>
  <definedNames>
    <definedName name="_Key1" localSheetId="23" hidden="1">#REF!</definedName>
    <definedName name="_Key1" localSheetId="20" hidden="1">#REF!</definedName>
    <definedName name="_Key1" hidden="1">#REF!</definedName>
    <definedName name="_Sort" localSheetId="23" hidden="1">#REF!</definedName>
    <definedName name="_Sort" localSheetId="20" hidden="1">#REF!</definedName>
    <definedName name="_Sort" hidden="1">#REF!</definedName>
    <definedName name="alldata" localSheetId="28">#REF!</definedName>
    <definedName name="alldata">#REF!</definedName>
    <definedName name="alled" localSheetId="28">#REF!</definedName>
    <definedName name="alled">#REF!</definedName>
    <definedName name="allstem" localSheetId="28">#REF!</definedName>
    <definedName name="allstem">#REF!</definedName>
    <definedName name="Area">[1]Sheet2!$A$2:$A$28</definedName>
    <definedName name="ARENEW">[2]amendA!$B$1:$U$51</definedName>
    <definedName name="asdfasd" localSheetId="9">'[3]Complete UFR List'!#REF!</definedName>
    <definedName name="asdfasd" localSheetId="14">'[3]Complete UFR List'!#REF!</definedName>
    <definedName name="asdfasd" localSheetId="16">'[3]Complete UFR List'!#REF!</definedName>
    <definedName name="asdfasd" localSheetId="28">'[3]Complete UFR List'!#REF!</definedName>
    <definedName name="asdfasd" localSheetId="23">'[3]Complete UFR List'!#REF!</definedName>
    <definedName name="asdfasd" localSheetId="20">'[3]Complete UFR List'!#REF!</definedName>
    <definedName name="asdfasd">'[3]Complete UFR List'!#REF!</definedName>
    <definedName name="asdfasdf" localSheetId="9">'[3]Complete UFR List'!#REF!</definedName>
    <definedName name="asdfasdf" localSheetId="14">'[3]Complete UFR List'!#REF!</definedName>
    <definedName name="asdfasdf" localSheetId="16">'[3]Complete UFR List'!#REF!</definedName>
    <definedName name="asdfasdf" localSheetId="28">'[3]Complete UFR List'!#REF!</definedName>
    <definedName name="asdfasdf" localSheetId="3">#REF!</definedName>
    <definedName name="asdfasdf" localSheetId="0">#REF!</definedName>
    <definedName name="asdfasdf" localSheetId="5">#REF!</definedName>
    <definedName name="asdfasdf" localSheetId="29">#REF!</definedName>
    <definedName name="asdfasdf" localSheetId="1">#REF!</definedName>
    <definedName name="asdfasdf" localSheetId="20">#REF!</definedName>
    <definedName name="asdfasdf" localSheetId="7">#REF!</definedName>
    <definedName name="asdfasdf">'[3]Complete UFR List'!#REF!</definedName>
    <definedName name="ATTABOY">[2]amendA!$B$2:$S$2</definedName>
    <definedName name="AutoInsurance">[4]Universal!$C$19</definedName>
    <definedName name="autsupp2">#REF!</definedName>
    <definedName name="Average" localSheetId="9">[5]ALLCleanData!#REF!</definedName>
    <definedName name="Average" localSheetId="14">#REF!</definedName>
    <definedName name="Average" localSheetId="16">[6]ALLCleanData!#REF!</definedName>
    <definedName name="Average" localSheetId="28">#REF!</definedName>
    <definedName name="Average" localSheetId="3">#REF!</definedName>
    <definedName name="Average" localSheetId="0">#REF!</definedName>
    <definedName name="Average" localSheetId="5">#REF!</definedName>
    <definedName name="Average" localSheetId="29">#REF!</definedName>
    <definedName name="Average" localSheetId="1">#REF!</definedName>
    <definedName name="Average" localSheetId="20">#REF!</definedName>
    <definedName name="Average" localSheetId="7">#REF!</definedName>
    <definedName name="Average">#REF!</definedName>
    <definedName name="BB6_4">#REF!</definedName>
    <definedName name="CAF_NEW" localSheetId="9">[7]RawDataCalcs!$L$70:$DB$70</definedName>
    <definedName name="CAF_NEW" localSheetId="14">[8]RawDataCalcs!$L$70:$DB$70</definedName>
    <definedName name="CAF_NEW" localSheetId="3">[7]RawDataCalcs!$L$70:$DB$70</definedName>
    <definedName name="CAF_NEW" localSheetId="5">[7]RawDataCalcs!$L$70:$DB$70</definedName>
    <definedName name="CAF_NEW" localSheetId="12">[8]RawDataCalcs!$L$70:$DB$70</definedName>
    <definedName name="CAF_NEW" localSheetId="29">[7]RawDataCalcs!$L$70:$DB$70</definedName>
    <definedName name="CAF_NEW" localSheetId="1">[7]RawDataCalcs!$L$70:$DB$70</definedName>
    <definedName name="CAF_NEW" localSheetId="7">[9]RawDataCalcs!$L$70:$DB$70</definedName>
    <definedName name="CAF_NEW">[10]RawDataCalcs!$L$70:$DB$70</definedName>
    <definedName name="Cap" localSheetId="9">'[11]RawDataCalcs3386&amp;3401'!$L$68:$DB$68</definedName>
    <definedName name="Cap" localSheetId="14">[12]ALLRawDataCalcs!$L$17:$DB$17</definedName>
    <definedName name="Cap" localSheetId="16">[13]RawDataCalcs!$L$9:$DB$9</definedName>
    <definedName name="Cap" localSheetId="3">'[14]RawDataCalcs3386&amp;3401'!$L$66:$DB$66</definedName>
    <definedName name="Cap" localSheetId="0">[15]RawDataCalcs!$L$70:$DB$70</definedName>
    <definedName name="Cap" localSheetId="5">'[14]RawDataCalcs3386&amp;3401'!$L$66:$DB$66</definedName>
    <definedName name="Cap" localSheetId="12">[16]ALLRawDataCalcs!$L$17:$DB$17</definedName>
    <definedName name="Cap" localSheetId="29">[17]RawDataCalcs!$L$35:$DB$35</definedName>
    <definedName name="Cap" localSheetId="2">[18]RawDataCalcs!$L$59:$DB$59</definedName>
    <definedName name="Cap" localSheetId="1">[18]RawDataCalcs!$L$59:$DB$59</definedName>
    <definedName name="Cap" localSheetId="20">[19]RawDataCalcs!$L$70:$DB$70</definedName>
    <definedName name="Cap" localSheetId="7">'[20]RawDataCalcs3386&amp;3401'!$L$66:$DB$66</definedName>
    <definedName name="Cap">'[21]RawDataCalcs3386&amp;3401'!$L$66:$DB$66</definedName>
    <definedName name="capa">[22]RawDataCalcs!$L$17:$DB$17</definedName>
    <definedName name="COLA">[4]Universal!$C$12</definedName>
    <definedName name="Data" localSheetId="9">#REF!</definedName>
    <definedName name="Data" localSheetId="14">#REF!</definedName>
    <definedName name="Data" localSheetId="28">#REF!</definedName>
    <definedName name="Data" localSheetId="3">#REF!</definedName>
    <definedName name="Data" localSheetId="0">#REF!</definedName>
    <definedName name="Data" localSheetId="5">#REF!</definedName>
    <definedName name="Data" localSheetId="12">#REF!</definedName>
    <definedName name="Data" localSheetId="29">#REF!</definedName>
    <definedName name="Data" localSheetId="1">#REF!</definedName>
    <definedName name="Data" localSheetId="20">#REF!</definedName>
    <definedName name="Data" localSheetId="7">#REF!</definedName>
    <definedName name="Data">#REF!</definedName>
    <definedName name="Electricity">[4]Universal!$C$21</definedName>
    <definedName name="Fisc" localSheetId="9">'[3]Complete UFR List'!#REF!</definedName>
    <definedName name="Fisc" localSheetId="14">'[3]Complete UFR List'!#REF!</definedName>
    <definedName name="Fisc" localSheetId="28">'[3]Complete UFR List'!#REF!</definedName>
    <definedName name="Fisc" localSheetId="23">'[3]Complete UFR List'!#REF!</definedName>
    <definedName name="Fisc" localSheetId="20">'[3]Complete UFR List'!#REF!</definedName>
    <definedName name="Fisc">'[3]Complete UFR List'!#REF!</definedName>
    <definedName name="FiveDay">[4]Universal!$C$17</definedName>
    <definedName name="Floor" localSheetId="9">'[11]RawDataCalcs3386&amp;3401'!$L$67:$DB$67</definedName>
    <definedName name="Floor" localSheetId="14">[12]ALLRawDataCalcs!$L$16:$DB$16</definedName>
    <definedName name="Floor" localSheetId="16">[13]RawDataCalcs!$L$8:$DB$8</definedName>
    <definedName name="Floor" localSheetId="3">'[14]RawDataCalcs3386&amp;3401'!$L$65:$DB$65</definedName>
    <definedName name="Floor" localSheetId="0">[15]RawDataCalcs!$L$69:$DB$69</definedName>
    <definedName name="Floor" localSheetId="5">'[14]RawDataCalcs3386&amp;3401'!$L$65:$DB$65</definedName>
    <definedName name="Floor" localSheetId="12">[16]ALLRawDataCalcs!$L$16:$DB$16</definedName>
    <definedName name="Floor" localSheetId="29">[17]RawDataCalcs!$L$34:$DB$34</definedName>
    <definedName name="Floor" localSheetId="2">[18]RawDataCalcs!$L$58:$DB$58</definedName>
    <definedName name="Floor" localSheetId="1">[18]RawDataCalcs!$L$58:$DB$58</definedName>
    <definedName name="Floor" localSheetId="20">[19]RawDataCalcs!$L$69:$DB$69</definedName>
    <definedName name="Floor" localSheetId="7">'[20]RawDataCalcs3386&amp;3401'!$L$65:$DB$65</definedName>
    <definedName name="Floor">'[21]RawDataCalcs3386&amp;3401'!$L$65:$DB$65</definedName>
    <definedName name="Fringe">[4]Universal!$C$8</definedName>
    <definedName name="FROM">[2]amendA!$G$7</definedName>
    <definedName name="Funds" localSheetId="9">'[23]RawDataCalcs3386&amp;3401'!$L$68:$DB$68</definedName>
    <definedName name="Funds" localSheetId="16">'[23]RawDataCalcs3386&amp;3401'!$L$68:$DB$68</definedName>
    <definedName name="Funds" localSheetId="3">'[24]RawDataCalcs3386&amp;3401'!$L$68:$DB$68</definedName>
    <definedName name="Funds" localSheetId="5">'[24]RawDataCalcs3386&amp;3401'!$L$68:$DB$68</definedName>
    <definedName name="Funds" localSheetId="29">'[24]RawDataCalcs3386&amp;3401'!$L$68:$DB$68</definedName>
    <definedName name="Funds" localSheetId="1">'[24]RawDataCalcs3386&amp;3401'!$L$68:$DB$68</definedName>
    <definedName name="Funds" localSheetId="7">'[25]RawDataCalcs3386&amp;3401'!$L$68:$DB$68</definedName>
    <definedName name="Funds">'[26]RawDataCalcs3386&amp;3401'!$L$68:$DB$68</definedName>
    <definedName name="GA">[4]Universal!$C$13</definedName>
    <definedName name="Gas">[4]Universal!$C$22</definedName>
    <definedName name="gk" localSheetId="9">#REF!</definedName>
    <definedName name="gk" localSheetId="14">#REF!</definedName>
    <definedName name="gk" localSheetId="16">#REF!</definedName>
    <definedName name="gk" localSheetId="28">#REF!</definedName>
    <definedName name="gk" localSheetId="3">#REF!</definedName>
    <definedName name="gk" localSheetId="0">#REF!</definedName>
    <definedName name="gk" localSheetId="5">#REF!</definedName>
    <definedName name="gk" localSheetId="12">#REF!</definedName>
    <definedName name="gk" localSheetId="29">#REF!</definedName>
    <definedName name="gk" localSheetId="2">#REF!</definedName>
    <definedName name="gk" localSheetId="1">#REF!</definedName>
    <definedName name="gk" localSheetId="20">#REF!</definedName>
    <definedName name="gk" localSheetId="7">#REF!</definedName>
    <definedName name="gk">#REF!</definedName>
    <definedName name="hhh" localSheetId="9">#REF!</definedName>
    <definedName name="hhh" localSheetId="28">#REF!</definedName>
    <definedName name="hhh" localSheetId="3">#REF!</definedName>
    <definedName name="hhh" localSheetId="5">#REF!</definedName>
    <definedName name="hhh" localSheetId="29">#REF!</definedName>
    <definedName name="hhh" localSheetId="1">#REF!</definedName>
    <definedName name="hhh" localSheetId="20">#REF!</definedName>
    <definedName name="hhh" localSheetId="7">#REF!</definedName>
    <definedName name="hhh">#REF!</definedName>
    <definedName name="Holidays">[4]Universal!$C$49:$C$59</definedName>
    <definedName name="JailDAverage" localSheetId="9">#REF!</definedName>
    <definedName name="JailDAverage" localSheetId="14">#REF!</definedName>
    <definedName name="JailDAverage" localSheetId="28">#REF!</definedName>
    <definedName name="JailDAverage" localSheetId="3">#REF!</definedName>
    <definedName name="JailDAverage" localSheetId="0">#REF!</definedName>
    <definedName name="JailDAverage" localSheetId="5">#REF!</definedName>
    <definedName name="JailDAverage" localSheetId="12">#REF!</definedName>
    <definedName name="JailDAverage" localSheetId="29">#REF!</definedName>
    <definedName name="JailDAverage" localSheetId="1">#REF!</definedName>
    <definedName name="JailDAverage" localSheetId="20">#REF!</definedName>
    <definedName name="JailDAverage" localSheetId="7">#REF!</definedName>
    <definedName name="JailDAverage">#REF!</definedName>
    <definedName name="JailDCap" localSheetId="9">[27]ALLRawDataCalcs!$L$80:$DB$80</definedName>
    <definedName name="JailDCap" localSheetId="3">[27]ALLRawDataCalcs!$L$80:$DB$80</definedName>
    <definedName name="JailDCap" localSheetId="5">[27]ALLRawDataCalcs!$L$80:$DB$80</definedName>
    <definedName name="JailDCap" localSheetId="29">[27]ALLRawDataCalcs!$L$80:$DB$80</definedName>
    <definedName name="JailDCap" localSheetId="1">[27]ALLRawDataCalcs!$L$80:$DB$80</definedName>
    <definedName name="JailDCap" localSheetId="7">[28]ALLRawDataCalcs!$L$80:$DB$80</definedName>
    <definedName name="JailDCap">[29]ALLRawDataCalcs!$L$80:$DB$80</definedName>
    <definedName name="JailDFloor" localSheetId="9">[27]ALLRawDataCalcs!$L$79:$DB$79</definedName>
    <definedName name="JailDFloor" localSheetId="3">[27]ALLRawDataCalcs!$L$79:$DB$79</definedName>
    <definedName name="JailDFloor" localSheetId="5">[27]ALLRawDataCalcs!$L$79:$DB$79</definedName>
    <definedName name="JailDFloor" localSheetId="29">[27]ALLRawDataCalcs!$L$79:$DB$79</definedName>
    <definedName name="JailDFloor" localSheetId="1">[27]ALLRawDataCalcs!$L$79:$DB$79</definedName>
    <definedName name="JailDFloor" localSheetId="7">[28]ALLRawDataCalcs!$L$79:$DB$79</definedName>
    <definedName name="JailDFloor">[29]ALLRawDataCalcs!$L$79:$DB$79</definedName>
    <definedName name="JailDgk" localSheetId="9">#REF!</definedName>
    <definedName name="JailDgk" localSheetId="14">#REF!</definedName>
    <definedName name="JailDgk" localSheetId="28">#REF!</definedName>
    <definedName name="JailDgk" localSheetId="3">#REF!</definedName>
    <definedName name="JailDgk" localSheetId="0">#REF!</definedName>
    <definedName name="JailDgk" localSheetId="5">#REF!</definedName>
    <definedName name="JailDgk" localSheetId="12">#REF!</definedName>
    <definedName name="JailDgk" localSheetId="29">#REF!</definedName>
    <definedName name="JailDgk" localSheetId="1">#REF!</definedName>
    <definedName name="JailDgk" localSheetId="20">#REF!</definedName>
    <definedName name="JailDgk" localSheetId="7">#REF!</definedName>
    <definedName name="JailDgk">#REF!</definedName>
    <definedName name="JailDMax" localSheetId="9">#REF!</definedName>
    <definedName name="JailDMax" localSheetId="14">#REF!</definedName>
    <definedName name="JailDMax" localSheetId="28">#REF!</definedName>
    <definedName name="JailDMax" localSheetId="3">#REF!</definedName>
    <definedName name="JailDMax" localSheetId="0">#REF!</definedName>
    <definedName name="JailDMax" localSheetId="5">#REF!</definedName>
    <definedName name="JailDMax" localSheetId="12">#REF!</definedName>
    <definedName name="JailDMax" localSheetId="29">#REF!</definedName>
    <definedName name="JailDMax" localSheetId="1">#REF!</definedName>
    <definedName name="JailDMax" localSheetId="20">#REF!</definedName>
    <definedName name="JailDMax" localSheetId="7">#REF!</definedName>
    <definedName name="JailDMax">#REF!</definedName>
    <definedName name="JailDMedian" localSheetId="9">#REF!</definedName>
    <definedName name="JailDMedian" localSheetId="14">#REF!</definedName>
    <definedName name="JailDMedian" localSheetId="28">#REF!</definedName>
    <definedName name="JailDMedian" localSheetId="3">#REF!</definedName>
    <definedName name="JailDMedian" localSheetId="0">#REF!</definedName>
    <definedName name="JailDMedian" localSheetId="5">#REF!</definedName>
    <definedName name="JailDMedian" localSheetId="12">#REF!</definedName>
    <definedName name="JailDMedian" localSheetId="29">#REF!</definedName>
    <definedName name="JailDMedian" localSheetId="1">#REF!</definedName>
    <definedName name="JailDMedian" localSheetId="20">#REF!</definedName>
    <definedName name="JailDMedian" localSheetId="7">#REF!</definedName>
    <definedName name="JailDMedian">#REF!</definedName>
    <definedName name="jm" localSheetId="9">'[3]Complete UFR List'!#REF!</definedName>
    <definedName name="jm" localSheetId="14">'[3]Complete UFR List'!#REF!</definedName>
    <definedName name="jm" localSheetId="28">'[3]Complete UFR List'!#REF!</definedName>
    <definedName name="jm">'[3]Complete UFR List'!#REF!</definedName>
    <definedName name="kls" localSheetId="9">#REF!</definedName>
    <definedName name="kls" localSheetId="14">#REF!</definedName>
    <definedName name="kls" localSheetId="28">#REF!</definedName>
    <definedName name="kls" localSheetId="3">#REF!</definedName>
    <definedName name="kls" localSheetId="5">#REF!</definedName>
    <definedName name="kls" localSheetId="29">#REF!</definedName>
    <definedName name="kls" localSheetId="1">#REF!</definedName>
    <definedName name="kls" localSheetId="20">#REF!</definedName>
    <definedName name="kls" localSheetId="7">#REF!</definedName>
    <definedName name="kls">#REF!</definedName>
    <definedName name="ListProviders">'[30]List of Programs'!$A$24:$A$29</definedName>
    <definedName name="Max" localSheetId="9">[5]ALLCleanData!#REF!</definedName>
    <definedName name="Max" localSheetId="14">#REF!</definedName>
    <definedName name="Max" localSheetId="16">[6]ALLCleanData!#REF!</definedName>
    <definedName name="Max" localSheetId="28">#REF!</definedName>
    <definedName name="Max" localSheetId="3">#REF!</definedName>
    <definedName name="Max" localSheetId="0">#REF!</definedName>
    <definedName name="Max" localSheetId="5">#REF!</definedName>
    <definedName name="Max" localSheetId="29">#REF!</definedName>
    <definedName name="Max" localSheetId="1">#REF!</definedName>
    <definedName name="Max" localSheetId="20">#REF!</definedName>
    <definedName name="Max" localSheetId="7">#REF!</definedName>
    <definedName name="Max">#REF!</definedName>
    <definedName name="Median" localSheetId="9">[5]ALLCleanData!#REF!</definedName>
    <definedName name="Median" localSheetId="16">[6]ALLCleanData!#REF!</definedName>
    <definedName name="Median" localSheetId="28">#REF!</definedName>
    <definedName name="Median" localSheetId="3">#REF!</definedName>
    <definedName name="Median" localSheetId="0">#REF!</definedName>
    <definedName name="Median" localSheetId="5">#REF!</definedName>
    <definedName name="Median" localSheetId="29">#REF!</definedName>
    <definedName name="Median" localSheetId="1">#REF!</definedName>
    <definedName name="Median" localSheetId="20">#REF!</definedName>
    <definedName name="Median" localSheetId="7">#REF!</definedName>
    <definedName name="Median">#REF!</definedName>
    <definedName name="Min" localSheetId="9">[5]ALLCleanData!#REF!</definedName>
    <definedName name="Min" localSheetId="16">[6]ALLCleanData!#REF!</definedName>
    <definedName name="Min" localSheetId="28">#REF!</definedName>
    <definedName name="Min" localSheetId="3">#REF!</definedName>
    <definedName name="Min" localSheetId="0">#REF!</definedName>
    <definedName name="Min" localSheetId="5">#REF!</definedName>
    <definedName name="Min" localSheetId="29">#REF!</definedName>
    <definedName name="Min" localSheetId="1">#REF!</definedName>
    <definedName name="Min" localSheetId="20">#REF!</definedName>
    <definedName name="Min" localSheetId="7">#REF!</definedName>
    <definedName name="Min">#REF!</definedName>
    <definedName name="mr">#REF!</definedName>
    <definedName name="MT" localSheetId="9">#REF!</definedName>
    <definedName name="MT" localSheetId="28">#REF!</definedName>
    <definedName name="MT" localSheetId="3">#REF!</definedName>
    <definedName name="MT" localSheetId="0">#REF!</definedName>
    <definedName name="MT" localSheetId="5">#REF!</definedName>
    <definedName name="MT" localSheetId="29">#REF!</definedName>
    <definedName name="MT" localSheetId="1">#REF!</definedName>
    <definedName name="MT" localSheetId="20">#REF!</definedName>
    <definedName name="MT" localSheetId="7">#REF!</definedName>
    <definedName name="MT">#REF!</definedName>
    <definedName name="new" localSheetId="9">#REF!</definedName>
    <definedName name="new" localSheetId="14">#REF!</definedName>
    <definedName name="new" localSheetId="16">#REF!</definedName>
    <definedName name="new" localSheetId="28">#REF!</definedName>
    <definedName name="new" localSheetId="3">#REF!</definedName>
    <definedName name="new" localSheetId="0">#REF!</definedName>
    <definedName name="new" localSheetId="5">#REF!</definedName>
    <definedName name="new" localSheetId="12">#REF!</definedName>
    <definedName name="new" localSheetId="29">#REF!</definedName>
    <definedName name="new" localSheetId="2">#REF!</definedName>
    <definedName name="new" localSheetId="1">#REF!</definedName>
    <definedName name="new" localSheetId="20">#REF!</definedName>
    <definedName name="new" localSheetId="7">#REF!</definedName>
    <definedName name="new">#REF!</definedName>
    <definedName name="Oil">[4]Universal!$C$23</definedName>
    <definedName name="ok" localSheetId="9">#REF!</definedName>
    <definedName name="ok" localSheetId="28">#REF!</definedName>
    <definedName name="ok" localSheetId="3">#REF!</definedName>
    <definedName name="ok" localSheetId="5">#REF!</definedName>
    <definedName name="ok" localSheetId="29">#REF!</definedName>
    <definedName name="ok" localSheetId="1">#REF!</definedName>
    <definedName name="ok" localSheetId="20">#REF!</definedName>
    <definedName name="ok" localSheetId="7">#REF!</definedName>
    <definedName name="ok">#REF!</definedName>
    <definedName name="Paydays">[4]Universal!$C$33:$N$33</definedName>
    <definedName name="Phone">[4]Universal!$C$25</definedName>
    <definedName name="_xlnm.Print_Area" localSheetId="9">' 2nd OFFENDER- 3401'!$F$2:$L$36</definedName>
    <definedName name="_xlnm.Print_Area" localSheetId="14">' FAMILY RESI - 3380'!$C$2:$H$23,' FAMILY RESI - 3380'!#REF!</definedName>
    <definedName name="_xlnm.Print_Area" localSheetId="17">' TEA Models 3389'!$A$3:$X$40</definedName>
    <definedName name="_xlnm.Print_Area" localSheetId="3">'ATS  3395'!$B$3:$S$38</definedName>
    <definedName name="_xlnm.Print_Area" localSheetId="5">'CSS 4931'!$B$2:$S$46</definedName>
    <definedName name="_xlnm.Print_Area" localSheetId="12">'FAM SUPP HOUSING 4919'!$E$2:$J$38</definedName>
    <definedName name="_xlnm.Print_Area" localSheetId="29">'M2021 BLS  53%ile'!$B$1:$H$41</definedName>
    <definedName name="_xlnm.Print_Area" localSheetId="21">'SCM 4956 Housing Stability'!$F$3:$Q$23</definedName>
    <definedName name="_xlnm.Print_Area" localSheetId="23">'SCM 4956 Low Thresh'!$H$3:$K$22</definedName>
    <definedName name="_xlnm.Print_Area" localSheetId="24">'SCM Outreach &amp; Staff Sup'!$B$2:$H$30</definedName>
    <definedName name="_xlnm.Print_Area" localSheetId="25">'SCM School-based Prevent'!$B$2:$I$26</definedName>
    <definedName name="_xlnm.Print_Area" localSheetId="20">'TEA Add on Rates'!$B$15:$N$37</definedName>
    <definedName name="_xlnm.Print_Area" localSheetId="18">'TEA Engagement staffing'!$A$1:$J$33</definedName>
    <definedName name="_xlnm.Print_Area" localSheetId="7">'TSS - 3434'!$A$2:$I$29</definedName>
    <definedName name="_xlnm.Print_Titles" localSheetId="0">'CAF Fall 2020'!$A:$A</definedName>
    <definedName name="_xlnm.Print_Titles" localSheetId="30">'FALL CAF 2022'!$A:$A</definedName>
    <definedName name="Program_File" localSheetId="9">#REF!</definedName>
    <definedName name="Program_File" localSheetId="14">#REF!</definedName>
    <definedName name="Program_File" localSheetId="28">#REF!</definedName>
    <definedName name="Program_File" localSheetId="3">#REF!</definedName>
    <definedName name="Program_File" localSheetId="0">#REF!</definedName>
    <definedName name="Program_File" localSheetId="5">#REF!</definedName>
    <definedName name="Program_File" localSheetId="29">#REF!</definedName>
    <definedName name="Program_File" localSheetId="1">#REF!</definedName>
    <definedName name="Program_File" localSheetId="20">#REF!</definedName>
    <definedName name="Program_File" localSheetId="7">#REF!</definedName>
    <definedName name="Program_File">#REF!</definedName>
    <definedName name="Programs">'[30]List of Programs'!$B$3:$B$19</definedName>
    <definedName name="PropInsurance">[4]Universal!$C$20</definedName>
    <definedName name="ProvFTE" localSheetId="9">'[31]FTE Data'!$A$3:$AW$56</definedName>
    <definedName name="ProvFTE" localSheetId="3">'[31]FTE Data'!$A$3:$AW$56</definedName>
    <definedName name="ProvFTE" localSheetId="0">'[31]FTE Data'!$A$3:$AW$56</definedName>
    <definedName name="ProvFTE" localSheetId="5">'[31]FTE Data'!$A$3:$AW$56</definedName>
    <definedName name="ProvFTE" localSheetId="29">'[31]FTE Data'!$A$3:$AW$56</definedName>
    <definedName name="ProvFTE" localSheetId="1">'[32]FTE Data'!$A$3:$AW$56</definedName>
    <definedName name="ProvFTE" localSheetId="20">'[32]FTE Data'!$A$3:$AW$56</definedName>
    <definedName name="ProvFTE">'[32]FTE Data'!$A$3:$AW$56</definedName>
    <definedName name="PTO_Hours">[4]Universal!$F$72:$F$78</definedName>
    <definedName name="PTO_Years">[4]Universal!$B$72:$B$78</definedName>
    <definedName name="PurchasedBy" localSheetId="9">'[31]FTE Data'!$C$263:$AZ$657</definedName>
    <definedName name="PurchasedBy" localSheetId="3">'[31]FTE Data'!$C$263:$AZ$657</definedName>
    <definedName name="PurchasedBy" localSheetId="0">'[31]FTE Data'!$C$263:$AZ$657</definedName>
    <definedName name="PurchasedBy" localSheetId="5">'[31]FTE Data'!$C$263:$AZ$657</definedName>
    <definedName name="PurchasedBy" localSheetId="29">'[31]FTE Data'!$C$263:$AZ$657</definedName>
    <definedName name="PurchasedBy" localSheetId="1">'[32]FTE Data'!$C$263:$AZ$657</definedName>
    <definedName name="PurchasedBy" localSheetId="20">'[32]FTE Data'!$C$263:$AZ$657</definedName>
    <definedName name="PurchasedBy">'[32]FTE Data'!$C$263:$AZ$657</definedName>
    <definedName name="REGION">[1]Sheet2!$B$1:$B$5</definedName>
    <definedName name="Relief">[4]Universal!$C$14</definedName>
    <definedName name="resmay2007" localSheetId="9">#REF!</definedName>
    <definedName name="resmay2007" localSheetId="14">#REF!</definedName>
    <definedName name="resmay2007" localSheetId="16">#REF!</definedName>
    <definedName name="resmay2007" localSheetId="28">#REF!</definedName>
    <definedName name="resmay2007" localSheetId="3">#REF!</definedName>
    <definedName name="resmay2007" localSheetId="0">#REF!</definedName>
    <definedName name="resmay2007" localSheetId="5">#REF!</definedName>
    <definedName name="resmay2007" localSheetId="12">#REF!</definedName>
    <definedName name="resmay2007" localSheetId="29">#REF!</definedName>
    <definedName name="resmay2007" localSheetId="2">#REF!</definedName>
    <definedName name="resmay2007" localSheetId="1">#REF!</definedName>
    <definedName name="resmay2007" localSheetId="20">#REF!</definedName>
    <definedName name="resmay2007" localSheetId="7">#REF!</definedName>
    <definedName name="resmay2007">#REF!</definedName>
    <definedName name="SevenDay">[4]Universal!$C$18</definedName>
    <definedName name="sheet1" localSheetId="28">#REF!</definedName>
    <definedName name="sheet1">#REF!</definedName>
    <definedName name="Site_list" localSheetId="9">[31]Lists!$A$2:$A$53</definedName>
    <definedName name="Site_list" localSheetId="3">[31]Lists!$A$2:$A$53</definedName>
    <definedName name="Site_list" localSheetId="0">[31]Lists!$A$2:$A$53</definedName>
    <definedName name="Site_list" localSheetId="5">[31]Lists!$A$2:$A$53</definedName>
    <definedName name="Site_list" localSheetId="29">[31]Lists!$A$2:$A$53</definedName>
    <definedName name="Site_list" localSheetId="1">[32]Lists!$A$2:$A$53</definedName>
    <definedName name="Site_list" localSheetId="20">[32]Lists!$A$2:$A$53</definedName>
    <definedName name="Site_list">[32]Lists!$A$2:$A$53</definedName>
    <definedName name="Source" localSheetId="9">#REF!</definedName>
    <definedName name="Source" localSheetId="14">#REF!</definedName>
    <definedName name="Source" localSheetId="16">#REF!</definedName>
    <definedName name="Source" localSheetId="28">#REF!</definedName>
    <definedName name="Source" localSheetId="3">#REF!</definedName>
    <definedName name="Source" localSheetId="0">#REF!</definedName>
    <definedName name="Source" localSheetId="5">#REF!</definedName>
    <definedName name="Source" localSheetId="12">#REF!</definedName>
    <definedName name="Source" localSheetId="29">#REF!</definedName>
    <definedName name="Source" localSheetId="2">#REF!</definedName>
    <definedName name="Source" localSheetId="1">#REF!</definedName>
    <definedName name="Source" localSheetId="20">#REF!</definedName>
    <definedName name="Source" localSheetId="7">#REF!</definedName>
    <definedName name="Source">#REF!</definedName>
    <definedName name="Source_2" localSheetId="9">#REF!</definedName>
    <definedName name="Source_2" localSheetId="14">#REF!</definedName>
    <definedName name="Source_2" localSheetId="16">#REF!</definedName>
    <definedName name="Source_2" localSheetId="28">#REF!</definedName>
    <definedName name="Source_2" localSheetId="3">#REF!</definedName>
    <definedName name="Source_2" localSheetId="0">#REF!</definedName>
    <definedName name="Source_2" localSheetId="5">#REF!</definedName>
    <definedName name="Source_2" localSheetId="12">#REF!</definedName>
    <definedName name="Source_2" localSheetId="29">#REF!</definedName>
    <definedName name="Source_2" localSheetId="2">#REF!</definedName>
    <definedName name="Source_2" localSheetId="1">#REF!</definedName>
    <definedName name="Source_2" localSheetId="20">#REF!</definedName>
    <definedName name="Source_2" localSheetId="7">#REF!</definedName>
    <definedName name="Source_2">#REF!</definedName>
    <definedName name="SourcePathAndFileName" localSheetId="9">#REF!</definedName>
    <definedName name="SourcePathAndFileName" localSheetId="28">#REF!</definedName>
    <definedName name="SourcePathAndFileName" localSheetId="3">#REF!</definedName>
    <definedName name="SourcePathAndFileName" localSheetId="0">#REF!</definedName>
    <definedName name="SourcePathAndFileName" localSheetId="5">#REF!</definedName>
    <definedName name="SourcePathAndFileName" localSheetId="29">#REF!</definedName>
    <definedName name="SourcePathAndFileName" localSheetId="1">#REF!</definedName>
    <definedName name="SourcePathAndFileName" localSheetId="20">#REF!</definedName>
    <definedName name="SourcePathAndFileName" localSheetId="7">#REF!</definedName>
    <definedName name="SourcePathAndFileName">#REF!</definedName>
    <definedName name="StaffApp">[4]Universal!$C$11</definedName>
    <definedName name="Tax">[4]Universal!$C$7</definedName>
    <definedName name="TO">[2]amendA!$K$7:$O$7</definedName>
    <definedName name="Total_UFR" localSheetId="9">#REF!</definedName>
    <definedName name="Total_UFR" localSheetId="28">#REF!</definedName>
    <definedName name="Total_UFR" localSheetId="3">#REF!</definedName>
    <definedName name="Total_UFR" localSheetId="0">#REF!</definedName>
    <definedName name="Total_UFR" localSheetId="5">#REF!</definedName>
    <definedName name="Total_UFR" localSheetId="29">#REF!</definedName>
    <definedName name="Total_UFR" localSheetId="1">#REF!</definedName>
    <definedName name="Total_UFR" localSheetId="20">#REF!</definedName>
    <definedName name="Total_UFR" localSheetId="7">#REF!</definedName>
    <definedName name="Total_UFR">#REF!</definedName>
    <definedName name="Total_UFRs" localSheetId="9">#REF!</definedName>
    <definedName name="Total_UFRs" localSheetId="28">#REF!</definedName>
    <definedName name="Total_UFRs" localSheetId="3">#REF!</definedName>
    <definedName name="Total_UFRs" localSheetId="5">#REF!</definedName>
    <definedName name="Total_UFRs" localSheetId="29">#REF!</definedName>
    <definedName name="Total_UFRs" localSheetId="1">#REF!</definedName>
    <definedName name="Total_UFRs" localSheetId="20">#REF!</definedName>
    <definedName name="Total_UFRs" localSheetId="7">#REF!</definedName>
    <definedName name="Total_UFRs">#REF!</definedName>
    <definedName name="Total_UFRs_" localSheetId="9">#REF!</definedName>
    <definedName name="Total_UFRs_" localSheetId="28">#REF!</definedName>
    <definedName name="Total_UFRs_" localSheetId="3">#REF!</definedName>
    <definedName name="Total_UFRs_" localSheetId="5">#REF!</definedName>
    <definedName name="Total_UFRs_" localSheetId="29">#REF!</definedName>
    <definedName name="Total_UFRs_" localSheetId="1">#REF!</definedName>
    <definedName name="Total_UFRs_" localSheetId="20">#REF!</definedName>
    <definedName name="Total_UFRs_" localSheetId="7">#REF!</definedName>
    <definedName name="Total_UFRs_">#REF!</definedName>
    <definedName name="TotalDays">[4]Universal!$C$30:$N$30</definedName>
    <definedName name="UFR" localSheetId="9">'[3]Complete UFR List'!#REF!</definedName>
    <definedName name="UFR" localSheetId="14">'[3]Complete UFR List'!#REF!</definedName>
    <definedName name="UFR" localSheetId="28">'[3]Complete UFR List'!#REF!</definedName>
    <definedName name="UFR" localSheetId="3">'[3]Complete UFR List'!#REF!</definedName>
    <definedName name="UFR" localSheetId="0">'[3]Complete UFR List'!#REF!</definedName>
    <definedName name="UFR" localSheetId="5">'[3]Complete UFR List'!#REF!</definedName>
    <definedName name="UFR" localSheetId="1">'[3]Complete UFR List'!#REF!</definedName>
    <definedName name="UFR" localSheetId="20">'[3]Complete UFR List'!#REF!</definedName>
    <definedName name="UFR">'[3]Complete UFR List'!#REF!</definedName>
    <definedName name="UFRS" localSheetId="9">'[3]Complete UFR List'!#REF!</definedName>
    <definedName name="UFRS" localSheetId="14">'[3]Complete UFR List'!#REF!</definedName>
    <definedName name="UFRS" localSheetId="28">'[3]Complete UFR List'!#REF!</definedName>
    <definedName name="UFRS" localSheetId="3">'[3]Complete UFR List'!#REF!</definedName>
    <definedName name="UFRS" localSheetId="0">'[3]Complete UFR List'!#REF!</definedName>
    <definedName name="UFRS" localSheetId="5">'[3]Complete UFR List'!#REF!</definedName>
    <definedName name="UFRS" localSheetId="1">'[3]Complete UFR List'!#REF!</definedName>
    <definedName name="UFRS" localSheetId="20">'[3]Complete UFR List'!#REF!</definedName>
    <definedName name="UFRS">'[3]Complete UFR List'!#REF!</definedName>
    <definedName name="UPDATE" localSheetId="28">'[3]Complete UFR List'!#REF!</definedName>
    <definedName name="UPDATE">'[3]Complete UFR List'!#REF!</definedName>
    <definedName name="VacAccr">[4]Universal!$C$9</definedName>
    <definedName name="VBB">[4]Universal!$C$10</definedName>
    <definedName name="VBBDist">[4]Universal!$B$35:$N$35</definedName>
    <definedName name="VBBLines">[4]Universal!$B$85:$B$97</definedName>
    <definedName name="Wages5">[4]Universal!$C$37:$N$37</definedName>
    <definedName name="Wages7">[4]Universal!$C$38:$N$38</definedName>
    <definedName name="Water">[4]Universal!$C$24</definedName>
    <definedName name="Weekdays">[4]Universal!$C$31:$N$31</definedName>
    <definedName name="wefqwerqwe" localSheetId="28">'[3]Complete UFR List'!#REF!</definedName>
    <definedName name="wefqwerqwe">'[3]Complete UFR List'!#REF!</definedName>
    <definedName name="yes">'[3]Complete UFR List'!#REF!</definedName>
    <definedName name="Z_0E99B8F5_2809_4D97_8227_3422E522E04C_.wvu.Cols" localSheetId="9" hidden="1">' 2nd OFFENDER- 3401'!#REF!</definedName>
    <definedName name="Z_0E99B8F5_2809_4D97_8227_3422E522E04C_.wvu.Cols" localSheetId="14" hidden="1">' FAMILY RESI - 3380'!#REF!</definedName>
    <definedName name="Z_0E99B8F5_2809_4D97_8227_3422E522E04C_.wvu.PrintArea" localSheetId="9" hidden="1">' 2nd OFFENDER- 3401'!$F$2:$L$36</definedName>
    <definedName name="Z_0E99B8F5_2809_4D97_8227_3422E522E04C_.wvu.PrintArea" localSheetId="14" hidden="1">' FAMILY RESI - 3380'!$C$2:$H$23,' FAMILY RESI - 3380'!#REF!</definedName>
    <definedName name="Z_0E99B8F5_2809_4D97_8227_3422E522E04C_.wvu.PrintArea" localSheetId="12" hidden="1">'FAM SUPP HOUSING 4919'!$F$2:$J$29</definedName>
    <definedName name="Z_B5837528_F556_4927_BE56_326C83C78B54_.wvu.Cols" localSheetId="9" hidden="1">' 2nd OFFENDER- 3401'!#REF!</definedName>
    <definedName name="Z_B5837528_F556_4927_BE56_326C83C78B54_.wvu.Cols" localSheetId="14" hidden="1">' FAMILY RESI - 3380'!#REF!</definedName>
    <definedName name="Z_B5837528_F556_4927_BE56_326C83C78B54_.wvu.PrintArea" localSheetId="9" hidden="1">' 2nd OFFENDER- 3401'!$F$2:$L$36</definedName>
    <definedName name="Z_B5837528_F556_4927_BE56_326C83C78B54_.wvu.PrintArea" localSheetId="14" hidden="1">' FAMILY RESI - 3380'!$C$2:$H$23,' FAMILY RESI - 3380'!#REF!</definedName>
    <definedName name="Z_B5837528_F556_4927_BE56_326C83C78B54_.wvu.PrintArea" localSheetId="12" hidden="1">'FAM SUPP HOUSING 4919'!$F$2:$J$29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3" i="67" l="1"/>
  <c r="O43" i="67"/>
  <c r="S42" i="67"/>
  <c r="O42" i="67"/>
  <c r="K42" i="67"/>
  <c r="O41" i="67"/>
  <c r="K41" i="67"/>
  <c r="K40" i="67"/>
  <c r="T37" i="67"/>
  <c r="U36" i="67"/>
  <c r="S36" i="67"/>
  <c r="P36" i="67"/>
  <c r="L36" i="67"/>
  <c r="U35" i="67"/>
  <c r="S35" i="67"/>
  <c r="Q35" i="67"/>
  <c r="O35" i="67"/>
  <c r="L35" i="67"/>
  <c r="U34" i="67"/>
  <c r="S34" i="67"/>
  <c r="Q34" i="67"/>
  <c r="O34" i="67"/>
  <c r="M34" i="67"/>
  <c r="K34" i="67"/>
  <c r="U33" i="67"/>
  <c r="U37" i="67" s="1"/>
  <c r="S33" i="67"/>
  <c r="Q33" i="67"/>
  <c r="O33" i="67"/>
  <c r="M33" i="67"/>
  <c r="K33" i="67"/>
  <c r="U32" i="67"/>
  <c r="S32" i="67"/>
  <c r="Q32" i="67"/>
  <c r="Q36" i="67" s="1"/>
  <c r="M32" i="67"/>
  <c r="M35" i="67" s="1"/>
  <c r="K32" i="67"/>
  <c r="O32" i="67" s="1"/>
  <c r="F21" i="67"/>
  <c r="L37" i="67" s="1"/>
  <c r="H20" i="67"/>
  <c r="F20" i="67"/>
  <c r="T46" i="67" s="1"/>
  <c r="O19" i="67"/>
  <c r="F19" i="67"/>
  <c r="L42" i="67" s="1"/>
  <c r="M42" i="67" s="1"/>
  <c r="F18" i="67"/>
  <c r="T42" i="67" s="1"/>
  <c r="U42" i="67" s="1"/>
  <c r="O17" i="67"/>
  <c r="K17" i="67"/>
  <c r="F17" i="67"/>
  <c r="L40" i="67" s="1"/>
  <c r="M40" i="67" s="1"/>
  <c r="P16" i="67"/>
  <c r="Q16" i="67" s="1"/>
  <c r="O16" i="67"/>
  <c r="M16" i="67"/>
  <c r="L16" i="67"/>
  <c r="K16" i="67"/>
  <c r="H16" i="67"/>
  <c r="F16" i="67"/>
  <c r="T38" i="67" s="1"/>
  <c r="P15" i="67"/>
  <c r="O15" i="67"/>
  <c r="L15" i="67"/>
  <c r="M15" i="67" s="1"/>
  <c r="K15" i="67"/>
  <c r="B14" i="67"/>
  <c r="B13" i="67"/>
  <c r="P12" i="67"/>
  <c r="B12" i="67"/>
  <c r="P11" i="67"/>
  <c r="L11" i="67"/>
  <c r="B11" i="67"/>
  <c r="P10" i="67"/>
  <c r="L10" i="67"/>
  <c r="B10" i="67"/>
  <c r="Q9" i="67"/>
  <c r="O9" i="67"/>
  <c r="M9" i="67"/>
  <c r="K9" i="67"/>
  <c r="Q8" i="67"/>
  <c r="O8" i="67"/>
  <c r="M8" i="67"/>
  <c r="K8" i="67"/>
  <c r="F8" i="67"/>
  <c r="Q7" i="67"/>
  <c r="O7" i="67"/>
  <c r="M7" i="67"/>
  <c r="K7" i="67"/>
  <c r="F7" i="67"/>
  <c r="Q6" i="67"/>
  <c r="Q10" i="67" s="1"/>
  <c r="O6" i="67"/>
  <c r="M6" i="67"/>
  <c r="M10" i="67" s="1"/>
  <c r="K6" i="67"/>
  <c r="F6" i="67"/>
  <c r="F5" i="67"/>
  <c r="F4" i="67"/>
  <c r="L21" i="67" l="1"/>
  <c r="P21" i="67" s="1"/>
  <c r="L41" i="67"/>
  <c r="M41" i="67" s="1"/>
  <c r="M11" i="67"/>
  <c r="P17" i="67"/>
  <c r="Q17" i="67" s="1"/>
  <c r="P37" i="67"/>
  <c r="L12" i="67"/>
  <c r="Q15" i="67"/>
  <c r="Q21" i="67" s="1"/>
  <c r="P43" i="67"/>
  <c r="Q43" i="67" s="1"/>
  <c r="M36" i="67"/>
  <c r="M37" i="67" s="1"/>
  <c r="Q12" i="67"/>
  <c r="Q37" i="67"/>
  <c r="Q11" i="67"/>
  <c r="Q13" i="67" s="1"/>
  <c r="Q19" i="67" s="1"/>
  <c r="M12" i="67"/>
  <c r="M13" i="67" s="1"/>
  <c r="M46" i="67"/>
  <c r="U39" i="67"/>
  <c r="U40" i="67" s="1"/>
  <c r="U38" i="67"/>
  <c r="T39" i="67"/>
  <c r="P42" i="67"/>
  <c r="Q42" i="67" s="1"/>
  <c r="L46" i="67"/>
  <c r="P47" i="67" s="1"/>
  <c r="L20" i="67"/>
  <c r="P20" i="67"/>
  <c r="T43" i="67"/>
  <c r="U43" i="67" s="1"/>
  <c r="U47" i="67" s="1"/>
  <c r="T47" i="67"/>
  <c r="P41" i="67"/>
  <c r="Q41" i="67" s="1"/>
  <c r="P46" i="67"/>
  <c r="L17" i="67"/>
  <c r="M17" i="67" s="1"/>
  <c r="M21" i="67" s="1"/>
  <c r="P38" i="67"/>
  <c r="L45" i="67"/>
  <c r="U45" i="67" l="1"/>
  <c r="U46" i="67" s="1"/>
  <c r="U48" i="67" s="1"/>
  <c r="M19" i="67"/>
  <c r="M20" i="67"/>
  <c r="M22" i="67" s="1"/>
  <c r="M23" i="67" s="1"/>
  <c r="Q20" i="67"/>
  <c r="Q22" i="67" s="1"/>
  <c r="Q23" i="67" s="1"/>
  <c r="M38" i="67"/>
  <c r="M44" i="67" s="1"/>
  <c r="Q38" i="67"/>
  <c r="Q39" i="67" s="1"/>
  <c r="Q45" i="67" s="1"/>
  <c r="Q47" i="67"/>
  <c r="U50" i="67" l="1"/>
  <c r="U49" i="67"/>
  <c r="M45" i="67"/>
  <c r="M47" i="67" s="1"/>
  <c r="Q46" i="67"/>
  <c r="Q48" i="67" s="1"/>
  <c r="Q50" i="67" l="1"/>
  <c r="Q49" i="67"/>
  <c r="M48" i="67"/>
  <c r="M49" i="67"/>
  <c r="H32" i="62" l="1"/>
  <c r="J21" i="62" l="1"/>
  <c r="N22" i="62" s="1"/>
  <c r="H9" i="62"/>
  <c r="P9" i="62" l="1"/>
  <c r="O27" i="57"/>
  <c r="K18" i="56"/>
  <c r="K10" i="56"/>
  <c r="H18" i="49"/>
  <c r="H11" i="49"/>
  <c r="L10" i="49" s="1"/>
  <c r="G10" i="50" l="1"/>
  <c r="J19" i="57"/>
  <c r="P14" i="57" s="1"/>
  <c r="C21" i="56"/>
  <c r="C12" i="56"/>
  <c r="C11" i="56"/>
  <c r="C10" i="56"/>
  <c r="C8" i="56"/>
  <c r="C5" i="56"/>
  <c r="H26" i="56"/>
  <c r="H16" i="56"/>
  <c r="D20" i="56"/>
  <c r="L13" i="56" s="1"/>
  <c r="C19" i="56"/>
  <c r="H18" i="56" s="1"/>
  <c r="C18" i="56"/>
  <c r="H17" i="56" s="1"/>
  <c r="C16" i="56"/>
  <c r="H15" i="56" s="1"/>
  <c r="C22" i="56"/>
  <c r="H22" i="56" s="1"/>
  <c r="G21" i="55"/>
  <c r="C18" i="55"/>
  <c r="G17" i="55" s="1"/>
  <c r="C12" i="55"/>
  <c r="C11" i="55"/>
  <c r="C7" i="55"/>
  <c r="C5" i="55"/>
  <c r="G15" i="54"/>
  <c r="G24" i="54"/>
  <c r="G20" i="54"/>
  <c r="C20" i="52"/>
  <c r="G17" i="52" s="1"/>
  <c r="M15" i="52"/>
  <c r="M12" i="52"/>
  <c r="L17" i="52"/>
  <c r="M20" i="49"/>
  <c r="I21" i="49"/>
  <c r="D15" i="49"/>
  <c r="I17" i="49" s="1"/>
  <c r="L17" i="56" l="1"/>
  <c r="M5" i="56" l="1"/>
  <c r="Q13" i="62" l="1"/>
  <c r="G9" i="61"/>
  <c r="I9" i="61" s="1"/>
  <c r="G10" i="60"/>
  <c r="H10" i="60" s="1"/>
  <c r="D19" i="66"/>
  <c r="J10" i="66" s="1"/>
  <c r="D18" i="66"/>
  <c r="J20" i="66" s="1"/>
  <c r="D17" i="66"/>
  <c r="I18" i="66" s="1"/>
  <c r="K18" i="66" s="1"/>
  <c r="D16" i="66"/>
  <c r="I17" i="66" s="1"/>
  <c r="K17" i="66" s="1"/>
  <c r="D15" i="66"/>
  <c r="K16" i="66" s="1"/>
  <c r="D14" i="66"/>
  <c r="K15" i="66" s="1"/>
  <c r="D13" i="66"/>
  <c r="I14" i="66" s="1"/>
  <c r="K14" i="66" s="1"/>
  <c r="D11" i="66"/>
  <c r="J9" i="66" s="1"/>
  <c r="K9" i="66" s="1"/>
  <c r="G31" i="62"/>
  <c r="G30" i="62"/>
  <c r="H30" i="62" s="1"/>
  <c r="H31" i="62" s="1"/>
  <c r="K10" i="66" l="1"/>
  <c r="K11" i="66" s="1"/>
  <c r="J21" i="66"/>
  <c r="J20" i="62"/>
  <c r="N21" i="62" s="1"/>
  <c r="H33" i="62" l="1"/>
  <c r="K21" i="66" l="1"/>
  <c r="K19" i="66"/>
  <c r="K20" i="66" l="1"/>
  <c r="K22" i="66" s="1"/>
  <c r="K23" i="66" s="1"/>
  <c r="Q8" i="62" l="1"/>
  <c r="L8" i="62"/>
  <c r="Q7" i="62"/>
  <c r="Q9" i="62" s="1"/>
  <c r="L7" i="62"/>
  <c r="L9" i="62" s="1"/>
  <c r="N10" i="62"/>
  <c r="J10" i="62"/>
  <c r="J7" i="62"/>
  <c r="N7" i="62" s="1"/>
  <c r="N16" i="65"/>
  <c r="L16" i="65"/>
  <c r="K16" i="65"/>
  <c r="J16" i="65"/>
  <c r="I16" i="65"/>
  <c r="H16" i="65"/>
  <c r="F16" i="65"/>
  <c r="E16" i="65"/>
  <c r="D16" i="65"/>
  <c r="N32" i="65"/>
  <c r="E32" i="65"/>
  <c r="N31" i="65"/>
  <c r="E31" i="65"/>
  <c r="E33" i="65" s="1"/>
  <c r="E34" i="65" s="1"/>
  <c r="M27" i="65"/>
  <c r="L27" i="65"/>
  <c r="K27" i="65"/>
  <c r="J27" i="65"/>
  <c r="I27" i="65"/>
  <c r="H27" i="65"/>
  <c r="F27" i="65"/>
  <c r="E27" i="65"/>
  <c r="D27" i="65"/>
  <c r="C27" i="65"/>
  <c r="H17" i="65"/>
  <c r="I17" i="65" s="1"/>
  <c r="J17" i="65" s="1"/>
  <c r="K17" i="65" s="1"/>
  <c r="G17" i="65"/>
  <c r="G18" i="65" s="1"/>
  <c r="G19" i="65" s="1"/>
  <c r="G20" i="65" s="1"/>
  <c r="F17" i="65"/>
  <c r="E17" i="65"/>
  <c r="D17" i="65"/>
  <c r="C17" i="65"/>
  <c r="C16" i="65"/>
  <c r="M8" i="65"/>
  <c r="G8" i="65"/>
  <c r="G9" i="65" s="1"/>
  <c r="F8" i="65"/>
  <c r="F9" i="65" s="1"/>
  <c r="E8" i="65"/>
  <c r="E9" i="65" s="1"/>
  <c r="I5" i="65"/>
  <c r="J5" i="65" s="1"/>
  <c r="H5" i="65"/>
  <c r="G5" i="65"/>
  <c r="G6" i="65" s="1"/>
  <c r="G7" i="65" s="1"/>
  <c r="F5" i="65"/>
  <c r="F6" i="65" s="1"/>
  <c r="F7" i="65" s="1"/>
  <c r="E5" i="65"/>
  <c r="E6" i="65" s="1"/>
  <c r="E7" i="65" s="1"/>
  <c r="D5" i="65"/>
  <c r="C5" i="65"/>
  <c r="L4" i="65"/>
  <c r="J4" i="65"/>
  <c r="I4" i="65"/>
  <c r="H4" i="65"/>
  <c r="D4" i="65"/>
  <c r="D8" i="65" s="1"/>
  <c r="D9" i="65" s="1"/>
  <c r="C4" i="65"/>
  <c r="E18" i="65" l="1"/>
  <c r="E19" i="65" s="1"/>
  <c r="E20" i="65" s="1"/>
  <c r="F18" i="65"/>
  <c r="F19" i="65" s="1"/>
  <c r="F20" i="65" s="1"/>
  <c r="N33" i="65"/>
  <c r="N34" i="65" s="1"/>
  <c r="C6" i="65"/>
  <c r="C7" i="65" s="1"/>
  <c r="H6" i="65"/>
  <c r="H7" i="65" s="1"/>
  <c r="H8" i="65" s="1"/>
  <c r="H9" i="65" s="1"/>
  <c r="H18" i="65"/>
  <c r="H19" i="65" s="1"/>
  <c r="H20" i="65" s="1"/>
  <c r="C18" i="65"/>
  <c r="D18" i="65"/>
  <c r="D19" i="65" s="1"/>
  <c r="J6" i="65"/>
  <c r="J7" i="65" s="1"/>
  <c r="J8" i="65" s="1"/>
  <c r="J9" i="65" s="1"/>
  <c r="J21" i="65"/>
  <c r="K21" i="65"/>
  <c r="C8" i="65"/>
  <c r="C9" i="65" s="1"/>
  <c r="D11" i="65"/>
  <c r="D10" i="65"/>
  <c r="D12" i="65"/>
  <c r="K18" i="65"/>
  <c r="K19" i="65" s="1"/>
  <c r="L17" i="65"/>
  <c r="G12" i="65"/>
  <c r="G11" i="65"/>
  <c r="G10" i="65"/>
  <c r="E10" i="65"/>
  <c r="E12" i="65"/>
  <c r="E11" i="65"/>
  <c r="F10" i="65"/>
  <c r="F12" i="65"/>
  <c r="F11" i="65"/>
  <c r="E21" i="65"/>
  <c r="E22" i="65" s="1"/>
  <c r="D21" i="65"/>
  <c r="C21" i="65"/>
  <c r="C19" i="65"/>
  <c r="K5" i="65"/>
  <c r="I6" i="65"/>
  <c r="I7" i="65" s="1"/>
  <c r="L21" i="65"/>
  <c r="J18" i="65"/>
  <c r="J19" i="65" s="1"/>
  <c r="F21" i="65"/>
  <c r="F22" i="65" s="1"/>
  <c r="N21" i="65"/>
  <c r="I18" i="65"/>
  <c r="I19" i="65" s="1"/>
  <c r="M21" i="65"/>
  <c r="D6" i="65"/>
  <c r="D7" i="65" s="1"/>
  <c r="G21" i="65"/>
  <c r="G22" i="65" s="1"/>
  <c r="H21" i="65"/>
  <c r="I21" i="65"/>
  <c r="G30" i="57"/>
  <c r="D34" i="57"/>
  <c r="D35" i="57" s="1"/>
  <c r="C34" i="57"/>
  <c r="C35" i="57" s="1"/>
  <c r="B34" i="57"/>
  <c r="B35" i="57" s="1"/>
  <c r="E32" i="57"/>
  <c r="G32" i="57" s="1"/>
  <c r="E31" i="57"/>
  <c r="G31" i="57" s="1"/>
  <c r="E29" i="57"/>
  <c r="G29" i="57" s="1"/>
  <c r="E28" i="57"/>
  <c r="G28" i="57" s="1"/>
  <c r="E27" i="57"/>
  <c r="G27" i="57" s="1"/>
  <c r="D14" i="57"/>
  <c r="D15" i="57" s="1"/>
  <c r="C14" i="57"/>
  <c r="C15" i="57" s="1"/>
  <c r="B14" i="57"/>
  <c r="B15" i="57" s="1"/>
  <c r="E12" i="57"/>
  <c r="E11" i="57"/>
  <c r="G11" i="57" s="1"/>
  <c r="E9" i="57"/>
  <c r="G9" i="57" s="1"/>
  <c r="E8" i="57"/>
  <c r="G8" i="57" s="1"/>
  <c r="H22" i="65" l="1"/>
  <c r="D20" i="65"/>
  <c r="D22" i="65" s="1"/>
  <c r="J12" i="65"/>
  <c r="J11" i="65"/>
  <c r="J10" i="65"/>
  <c r="C11" i="65"/>
  <c r="C10" i="65"/>
  <c r="C12" i="65"/>
  <c r="J20" i="65"/>
  <c r="J22" i="65" s="1"/>
  <c r="H12" i="65"/>
  <c r="H11" i="65"/>
  <c r="H10" i="65"/>
  <c r="I8" i="65"/>
  <c r="I9" i="65" s="1"/>
  <c r="K6" i="65"/>
  <c r="K7" i="65" s="1"/>
  <c r="L5" i="65"/>
  <c r="L6" i="65" s="1"/>
  <c r="L7" i="65" s="1"/>
  <c r="I20" i="65"/>
  <c r="I22" i="65" s="1"/>
  <c r="L18" i="65"/>
  <c r="L19" i="65" s="1"/>
  <c r="M17" i="65"/>
  <c r="C20" i="65"/>
  <c r="C23" i="65" s="1"/>
  <c r="K20" i="65"/>
  <c r="K22" i="65" s="1"/>
  <c r="G33" i="57"/>
  <c r="C22" i="65" l="1"/>
  <c r="K8" i="65"/>
  <c r="K9" i="65" s="1"/>
  <c r="L8" i="65"/>
  <c r="L9" i="65" s="1"/>
  <c r="I12" i="65"/>
  <c r="I11" i="65"/>
  <c r="I10" i="65"/>
  <c r="M18" i="65"/>
  <c r="M19" i="65" s="1"/>
  <c r="M20" i="65" s="1"/>
  <c r="M22" i="65" s="1"/>
  <c r="N17" i="65"/>
  <c r="N18" i="65" s="1"/>
  <c r="N19" i="65" s="1"/>
  <c r="C25" i="65"/>
  <c r="C26" i="65"/>
  <c r="C24" i="65"/>
  <c r="L20" i="65"/>
  <c r="L22" i="65" s="1"/>
  <c r="L11" i="65" l="1"/>
  <c r="L10" i="65"/>
  <c r="L12" i="65"/>
  <c r="K11" i="65"/>
  <c r="K10" i="65"/>
  <c r="K12" i="65"/>
  <c r="N20" i="65"/>
  <c r="N22" i="65" s="1"/>
  <c r="J7" i="49" l="1"/>
  <c r="N24" i="62" l="1"/>
  <c r="J23" i="62"/>
  <c r="G19" i="62"/>
  <c r="C17" i="62"/>
  <c r="C16" i="62"/>
  <c r="K17" i="62" s="1"/>
  <c r="L17" i="62" s="1"/>
  <c r="C15" i="62"/>
  <c r="G17" i="62" s="1"/>
  <c r="H17" i="62" s="1"/>
  <c r="C14" i="62"/>
  <c r="G16" i="62" s="1"/>
  <c r="H16" i="62" s="1"/>
  <c r="C13" i="62"/>
  <c r="H15" i="62" s="1"/>
  <c r="Q16" i="62" s="1"/>
  <c r="C12" i="62"/>
  <c r="H14" i="62" s="1"/>
  <c r="L14" i="62" s="1"/>
  <c r="Q15" i="62" s="1"/>
  <c r="P16" i="62"/>
  <c r="K15" i="62"/>
  <c r="C11" i="62"/>
  <c r="K13" i="62" s="1"/>
  <c r="L13" i="62" s="1"/>
  <c r="P15" i="62"/>
  <c r="K14" i="62"/>
  <c r="J8" i="62"/>
  <c r="P18" i="62" l="1"/>
  <c r="Q18" i="62" s="1"/>
  <c r="P14" i="62"/>
  <c r="Q14" i="62" s="1"/>
  <c r="P17" i="62"/>
  <c r="Q17" i="62" s="1"/>
  <c r="K16" i="62"/>
  <c r="L16" i="62" s="1"/>
  <c r="G13" i="62"/>
  <c r="H13" i="62" s="1"/>
  <c r="L15" i="62"/>
  <c r="N8" i="62"/>
  <c r="K19" i="62"/>
  <c r="P20" i="62" s="1"/>
  <c r="C13" i="61" l="1"/>
  <c r="G16" i="61" s="1"/>
  <c r="C18" i="60"/>
  <c r="G20" i="60" s="1"/>
  <c r="C15" i="60"/>
  <c r="G16" i="60" s="1"/>
  <c r="H16" i="60" s="1"/>
  <c r="P32" i="57"/>
  <c r="O25" i="57"/>
  <c r="O33" i="57"/>
  <c r="O30" i="57"/>
  <c r="E26" i="57"/>
  <c r="E25" i="57"/>
  <c r="G25" i="57" s="1"/>
  <c r="E7" i="57"/>
  <c r="W6" i="57"/>
  <c r="E6" i="57"/>
  <c r="G6" i="57" s="1"/>
  <c r="E5" i="57"/>
  <c r="G5" i="57" s="1"/>
  <c r="G26" i="57" l="1"/>
  <c r="G34" i="57" s="1"/>
  <c r="G7" i="57"/>
  <c r="G13" i="57" s="1"/>
  <c r="I15" i="54"/>
  <c r="L39" i="56"/>
  <c r="L38" i="56"/>
  <c r="L37" i="56"/>
  <c r="L35" i="56"/>
  <c r="L33" i="56"/>
  <c r="L28" i="56"/>
  <c r="H20" i="56"/>
  <c r="I20" i="56" s="1"/>
  <c r="I18" i="56"/>
  <c r="I17" i="56"/>
  <c r="I16" i="56"/>
  <c r="I15" i="56"/>
  <c r="M13" i="56"/>
  <c r="K7" i="56"/>
  <c r="G14" i="57" l="1"/>
  <c r="L40" i="56"/>
  <c r="L41" i="56" s="1"/>
  <c r="N7" i="52"/>
  <c r="N8" i="52"/>
  <c r="G19" i="53"/>
  <c r="C16" i="53"/>
  <c r="G15" i="53" s="1"/>
  <c r="M11" i="52"/>
  <c r="M10" i="52"/>
  <c r="M9" i="52"/>
  <c r="I19" i="51"/>
  <c r="H19" i="51"/>
  <c r="C12" i="51"/>
  <c r="I15" i="51"/>
  <c r="H13" i="51"/>
  <c r="H19" i="50"/>
  <c r="C9" i="50"/>
  <c r="C11" i="50"/>
  <c r="M33" i="50"/>
  <c r="L33" i="50"/>
  <c r="M30" i="50"/>
  <c r="L30" i="50"/>
  <c r="L29" i="50"/>
  <c r="C17" i="50"/>
  <c r="H15" i="50" s="1"/>
  <c r="M27" i="50"/>
  <c r="M26" i="50"/>
  <c r="N24" i="50"/>
  <c r="N23" i="50"/>
  <c r="N22" i="50"/>
  <c r="N21" i="50"/>
  <c r="N20" i="50"/>
  <c r="N14" i="50"/>
  <c r="N13" i="50"/>
  <c r="L13" i="50"/>
  <c r="M14" i="50"/>
  <c r="N12" i="50"/>
  <c r="N11" i="50"/>
  <c r="N10" i="50"/>
  <c r="N9" i="50"/>
  <c r="L9" i="50"/>
  <c r="M10" i="50"/>
  <c r="N8" i="50"/>
  <c r="L8" i="50"/>
  <c r="M9" i="50"/>
  <c r="N7" i="50"/>
  <c r="M8" i="50"/>
  <c r="M7" i="50"/>
  <c r="O5" i="50"/>
  <c r="J4" i="50"/>
  <c r="L17" i="49"/>
  <c r="M16" i="49"/>
  <c r="L14" i="49"/>
  <c r="L13" i="49"/>
  <c r="G17" i="48"/>
  <c r="O14" i="50" l="1"/>
  <c r="M12" i="50"/>
  <c r="O12" i="50" s="1"/>
  <c r="O23" i="50"/>
  <c r="O8" i="50"/>
  <c r="O22" i="50"/>
  <c r="O27" i="50"/>
  <c r="O24" i="50"/>
  <c r="O21" i="50"/>
  <c r="O10" i="50"/>
  <c r="O7" i="50"/>
  <c r="N15" i="50"/>
  <c r="O9" i="50"/>
  <c r="M13" i="50"/>
  <c r="O13" i="50" s="1"/>
  <c r="M11" i="50"/>
  <c r="O11" i="50" s="1"/>
  <c r="O20" i="50"/>
  <c r="O15" i="50" l="1"/>
  <c r="S42" i="33" l="1"/>
  <c r="S41" i="33"/>
  <c r="S40" i="33"/>
  <c r="S39" i="33"/>
  <c r="S43" i="33" l="1"/>
  <c r="S44" i="33" s="1"/>
  <c r="C12" i="53" s="1"/>
  <c r="C14" i="51" l="1"/>
  <c r="C12" i="50"/>
  <c r="D38" i="33"/>
  <c r="D12" i="49" l="1"/>
  <c r="I10" i="49" s="1"/>
  <c r="M9" i="49" s="1"/>
  <c r="C15" i="56"/>
  <c r="C15" i="55"/>
  <c r="G11" i="55" s="1"/>
  <c r="H11" i="55" s="1"/>
  <c r="C12" i="54"/>
  <c r="G10" i="54" s="1"/>
  <c r="C17" i="52"/>
  <c r="J16" i="57"/>
  <c r="P8" i="57" s="1"/>
  <c r="C16" i="51"/>
  <c r="I9" i="51" s="1"/>
  <c r="K9" i="51" s="1" a="1"/>
  <c r="K9" i="51" s="1"/>
  <c r="C14" i="53"/>
  <c r="G9" i="53" s="1"/>
  <c r="I9" i="53" s="1" a="1"/>
  <c r="I9" i="53" s="1"/>
  <c r="I10" i="54" a="1"/>
  <c r="I10" i="54" s="1"/>
  <c r="G10" i="52"/>
  <c r="I10" i="52" s="1" a="1"/>
  <c r="I10" i="52" s="1"/>
  <c r="C15" i="50"/>
  <c r="J10" i="49" a="1"/>
  <c r="J10" i="49" s="1"/>
  <c r="N9" i="49" a="1"/>
  <c r="N9" i="49" s="1"/>
  <c r="C13" i="48"/>
  <c r="G10" i="48" s="1"/>
  <c r="H10" i="48" s="1" a="1"/>
  <c r="H10" i="48" s="1"/>
  <c r="CG22" i="47"/>
  <c r="CF22" i="47"/>
  <c r="CE22" i="47"/>
  <c r="CD22" i="47"/>
  <c r="CC22" i="47"/>
  <c r="CB22" i="47"/>
  <c r="CA22" i="47"/>
  <c r="BZ22" i="47"/>
  <c r="CG21" i="47"/>
  <c r="CF21" i="47"/>
  <c r="CE21" i="47"/>
  <c r="CD21" i="47"/>
  <c r="CC21" i="47"/>
  <c r="CB21" i="47"/>
  <c r="CA21" i="47"/>
  <c r="BZ21" i="47"/>
  <c r="BZ18" i="47"/>
  <c r="CI18" i="47" s="1"/>
  <c r="BZ17" i="47"/>
  <c r="C8" i="23"/>
  <c r="E2" i="23"/>
  <c r="D2" i="23"/>
  <c r="C20" i="23"/>
  <c r="C16" i="23"/>
  <c r="C12" i="23"/>
  <c r="C4" i="23"/>
  <c r="CI22" i="47" l="1"/>
  <c r="CI24" i="47" s="1"/>
  <c r="G18" i="52" s="1"/>
  <c r="L9" i="56"/>
  <c r="H11" i="56"/>
  <c r="W8" i="57"/>
  <c r="T8" i="57"/>
  <c r="P26" i="57"/>
  <c r="Q8" i="57"/>
  <c r="M9" i="56" a="1"/>
  <c r="M9" i="56" s="1"/>
  <c r="I11" i="56" a="1"/>
  <c r="I11" i="56" s="1"/>
  <c r="M17" i="50"/>
  <c r="O17" i="50" s="1"/>
  <c r="O18" i="50" s="1"/>
  <c r="O25" i="50" s="1"/>
  <c r="H9" i="50"/>
  <c r="J9" i="50" s="1" a="1"/>
  <c r="J9" i="50" s="1"/>
  <c r="AJ29" i="45"/>
  <c r="F2" i="23" l="1"/>
  <c r="G11" i="52"/>
  <c r="I11" i="52" s="1" a="1"/>
  <c r="I11" i="52" s="1"/>
  <c r="I12" i="52" s="1"/>
  <c r="C20" i="51"/>
  <c r="C18" i="53"/>
  <c r="C18" i="48"/>
  <c r="C14" i="61"/>
  <c r="G10" i="61" s="1"/>
  <c r="I10" i="61" s="1"/>
  <c r="I11" i="61" s="1"/>
  <c r="C19" i="60"/>
  <c r="G11" i="60" s="1"/>
  <c r="G21" i="60" s="1"/>
  <c r="C19" i="50"/>
  <c r="M29" i="50" s="1"/>
  <c r="O30" i="50" s="1"/>
  <c r="C20" i="62"/>
  <c r="G10" i="62" s="1"/>
  <c r="J20" i="57"/>
  <c r="C22" i="52"/>
  <c r="D17" i="49"/>
  <c r="C20" i="55"/>
  <c r="C20" i="54"/>
  <c r="C24" i="56"/>
  <c r="W26" i="57"/>
  <c r="T26" i="57"/>
  <c r="Q26" i="57"/>
  <c r="O28" i="50"/>
  <c r="O26" i="50"/>
  <c r="I16" i="51"/>
  <c r="I10" i="51"/>
  <c r="K10" i="51" s="1" a="1"/>
  <c r="K10" i="51" s="1"/>
  <c r="K11" i="51" s="1"/>
  <c r="G16" i="53"/>
  <c r="G10" i="53"/>
  <c r="I10" i="53" s="1" a="1"/>
  <c r="I10" i="53" s="1"/>
  <c r="I11" i="53" s="1"/>
  <c r="G18" i="48"/>
  <c r="G11" i="48"/>
  <c r="H11" i="48" s="1" a="1"/>
  <c r="H11" i="48" s="1"/>
  <c r="H12" i="48" s="1"/>
  <c r="B29" i="45"/>
  <c r="AJ30" i="45" s="1"/>
  <c r="G17" i="61" l="1"/>
  <c r="H10" i="50"/>
  <c r="J10" i="50" s="1" a="1"/>
  <c r="J10" i="50" s="1"/>
  <c r="J11" i="50" s="1"/>
  <c r="H16" i="50"/>
  <c r="H10" i="62"/>
  <c r="H11" i="62" s="1"/>
  <c r="H18" i="62" s="1"/>
  <c r="P10" i="62"/>
  <c r="Q10" i="62" s="1"/>
  <c r="Q11" i="62" s="1"/>
  <c r="K10" i="62"/>
  <c r="L10" i="62" s="1"/>
  <c r="L11" i="62" s="1"/>
  <c r="H11" i="60"/>
  <c r="H12" i="60" s="1"/>
  <c r="G21" i="54"/>
  <c r="G11" i="54"/>
  <c r="I11" i="54" s="1" a="1"/>
  <c r="I11" i="54" s="1"/>
  <c r="I12" i="54" s="1"/>
  <c r="I11" i="49"/>
  <c r="I18" i="49"/>
  <c r="M17" i="49" s="1"/>
  <c r="P15" i="57"/>
  <c r="P33" i="57" s="1"/>
  <c r="P9" i="57"/>
  <c r="G21" i="62"/>
  <c r="G35" i="62"/>
  <c r="K21" i="62"/>
  <c r="L21" i="62" s="1"/>
  <c r="P22" i="62"/>
  <c r="Q22" i="62" s="1"/>
  <c r="G18" i="55"/>
  <c r="G12" i="55"/>
  <c r="H12" i="55" s="1"/>
  <c r="H13" i="55" s="1"/>
  <c r="H12" i="56"/>
  <c r="I12" i="56" s="1" a="1"/>
  <c r="I12" i="56" s="1"/>
  <c r="L10" i="56"/>
  <c r="M10" i="56" s="1" a="1"/>
  <c r="M10" i="56" s="1"/>
  <c r="M11" i="56" s="1"/>
  <c r="L18" i="56"/>
  <c r="M18" i="56" s="1"/>
  <c r="H23" i="56"/>
  <c r="I23" i="56" s="1"/>
  <c r="O29" i="50"/>
  <c r="O31" i="50" s="1"/>
  <c r="O32" i="50" s="1"/>
  <c r="O33" i="50" s="1"/>
  <c r="P16" i="44"/>
  <c r="R16" i="44"/>
  <c r="R17" i="44" s="1"/>
  <c r="T16" i="44"/>
  <c r="T17" i="44" s="1"/>
  <c r="V16" i="44"/>
  <c r="X16" i="44"/>
  <c r="X17" i="44" s="1"/>
  <c r="Z16" i="44"/>
  <c r="AB16" i="44"/>
  <c r="AD16" i="44"/>
  <c r="AF16" i="44"/>
  <c r="AH16" i="44"/>
  <c r="AJ16" i="44"/>
  <c r="N16" i="44"/>
  <c r="D16" i="44"/>
  <c r="B16" i="44"/>
  <c r="H21" i="62" l="1"/>
  <c r="H19" i="62"/>
  <c r="H20" i="62" s="1"/>
  <c r="H22" i="62" s="1"/>
  <c r="H23" i="62" s="1"/>
  <c r="Q9" i="57"/>
  <c r="Q10" i="57" s="1"/>
  <c r="P27" i="57"/>
  <c r="T9" i="57"/>
  <c r="T10" i="57" s="1"/>
  <c r="W9" i="57"/>
  <c r="W10" i="57" s="1"/>
  <c r="M10" i="49"/>
  <c r="N10" i="49" s="1" a="1"/>
  <c r="N10" i="49" s="1"/>
  <c r="N11" i="49" s="1"/>
  <c r="J11" i="49" a="1"/>
  <c r="J11" i="49" s="1"/>
  <c r="J12" i="49" s="1"/>
  <c r="D17" i="44"/>
  <c r="N17" i="44"/>
  <c r="O17" i="44" s="1"/>
  <c r="AJ17" i="44"/>
  <c r="AK17" i="44" s="1"/>
  <c r="V17" i="44"/>
  <c r="W17" i="44" s="1"/>
  <c r="P17" i="44"/>
  <c r="Q17" i="44" s="1"/>
  <c r="AD17" i="44"/>
  <c r="Z17" i="44"/>
  <c r="AH17" i="44"/>
  <c r="AB17" i="44"/>
  <c r="AF17" i="44"/>
  <c r="N39" i="42"/>
  <c r="W27" i="57" l="1"/>
  <c r="W28" i="57" s="1"/>
  <c r="T27" i="57"/>
  <c r="T28" i="57" s="1"/>
  <c r="Q27" i="57"/>
  <c r="Q28" i="57" s="1"/>
  <c r="X40" i="42"/>
  <c r="T40" i="42"/>
  <c r="P40" i="42"/>
  <c r="B38" i="42" l="1"/>
  <c r="N40" i="42" l="1"/>
  <c r="P41" i="42"/>
  <c r="X41" i="42"/>
  <c r="T41" i="42"/>
  <c r="P43" i="42" l="1"/>
  <c r="B16" i="41"/>
  <c r="AP17" i="41"/>
  <c r="AP18" i="41" s="1"/>
  <c r="AP19" i="41" s="1"/>
  <c r="J18" i="57" s="1"/>
  <c r="P12" i="57" s="1"/>
  <c r="AP20" i="40" l="1"/>
  <c r="AP21" i="40" s="1"/>
  <c r="AP22" i="40" s="1"/>
  <c r="C17" i="55" s="1"/>
  <c r="G15" i="55" s="1"/>
  <c r="H15" i="55" s="1"/>
  <c r="D19" i="40"/>
  <c r="D20" i="40" s="1"/>
  <c r="D22" i="40" s="1"/>
  <c r="C16" i="55" s="1"/>
  <c r="G14" i="55" s="1"/>
  <c r="H14" i="55" s="1"/>
  <c r="H18" i="55" l="1"/>
  <c r="P30" i="57"/>
  <c r="Q30" i="57" s="1"/>
  <c r="Q12" i="57"/>
  <c r="AJ17" i="36" l="1"/>
  <c r="AJ18" i="36" s="1"/>
  <c r="C16" i="54" s="1"/>
  <c r="G17" i="54" s="1"/>
  <c r="AB17" i="36"/>
  <c r="AB18" i="36" s="1"/>
  <c r="C17" i="54" s="1"/>
  <c r="G18" i="54" s="1"/>
  <c r="V17" i="36"/>
  <c r="V18" i="36" s="1"/>
  <c r="C15" i="54" s="1"/>
  <c r="G16" i="54" s="1"/>
  <c r="R16" i="36"/>
  <c r="R17" i="36" s="1"/>
  <c r="D16" i="36"/>
  <c r="D17" i="36" s="1"/>
  <c r="D20" i="36" s="1"/>
  <c r="AP14" i="46"/>
  <c r="C19" i="52" s="1"/>
  <c r="G15" i="52" s="1"/>
  <c r="D14" i="46"/>
  <c r="D15" i="46" s="1"/>
  <c r="C18" i="52" s="1"/>
  <c r="G14" i="52" s="1"/>
  <c r="I17" i="54" l="1"/>
  <c r="I16" i="54"/>
  <c r="I14" i="52"/>
  <c r="I18" i="54"/>
  <c r="I15" i="52"/>
  <c r="D18" i="36"/>
  <c r="C13" i="54" s="1"/>
  <c r="G14" i="54" s="1"/>
  <c r="AQ300" i="46"/>
  <c r="AO300" i="46"/>
  <c r="AM300" i="46"/>
  <c r="AK300" i="46"/>
  <c r="AI300" i="46"/>
  <c r="AG300" i="46"/>
  <c r="AE300" i="46"/>
  <c r="AC300" i="46"/>
  <c r="AA300" i="46"/>
  <c r="Y300" i="46"/>
  <c r="W300" i="46"/>
  <c r="U300" i="46"/>
  <c r="S300" i="46"/>
  <c r="Q300" i="46"/>
  <c r="O300" i="46"/>
  <c r="M300" i="46"/>
  <c r="K300" i="46"/>
  <c r="I300" i="46"/>
  <c r="G300" i="46"/>
  <c r="E300" i="46"/>
  <c r="AQ299" i="46"/>
  <c r="AO299" i="46"/>
  <c r="AM299" i="46"/>
  <c r="AK299" i="46"/>
  <c r="AI299" i="46"/>
  <c r="AG299" i="46"/>
  <c r="AE299" i="46"/>
  <c r="AC299" i="46"/>
  <c r="AA299" i="46"/>
  <c r="Y299" i="46"/>
  <c r="W299" i="46"/>
  <c r="U299" i="46"/>
  <c r="S299" i="46"/>
  <c r="Q299" i="46"/>
  <c r="O299" i="46"/>
  <c r="M299" i="46"/>
  <c r="K299" i="46"/>
  <c r="I299" i="46"/>
  <c r="G299" i="46"/>
  <c r="E299" i="46"/>
  <c r="AQ298" i="46"/>
  <c r="AO298" i="46"/>
  <c r="AM298" i="46"/>
  <c r="AK298" i="46"/>
  <c r="AI298" i="46"/>
  <c r="AG298" i="46"/>
  <c r="AE298" i="46"/>
  <c r="AC298" i="46"/>
  <c r="AA298" i="46"/>
  <c r="Y298" i="46"/>
  <c r="W298" i="46"/>
  <c r="U298" i="46"/>
  <c r="S298" i="46"/>
  <c r="Q298" i="46"/>
  <c r="O298" i="46"/>
  <c r="M298" i="46"/>
  <c r="K298" i="46"/>
  <c r="I298" i="46"/>
  <c r="G298" i="46"/>
  <c r="E298" i="46"/>
  <c r="AQ297" i="46"/>
  <c r="AO297" i="46"/>
  <c r="AM297" i="46"/>
  <c r="AK297" i="46"/>
  <c r="AI297" i="46"/>
  <c r="AG297" i="46"/>
  <c r="AE297" i="46"/>
  <c r="AC297" i="46"/>
  <c r="AA297" i="46"/>
  <c r="Y297" i="46"/>
  <c r="W297" i="46"/>
  <c r="U297" i="46"/>
  <c r="S297" i="46"/>
  <c r="Q297" i="46"/>
  <c r="O297" i="46"/>
  <c r="M297" i="46"/>
  <c r="K297" i="46"/>
  <c r="I297" i="46"/>
  <c r="G297" i="46"/>
  <c r="E297" i="46"/>
  <c r="AQ296" i="46"/>
  <c r="AO296" i="46"/>
  <c r="AM296" i="46"/>
  <c r="AK296" i="46"/>
  <c r="AI296" i="46"/>
  <c r="AG296" i="46"/>
  <c r="AE296" i="46"/>
  <c r="AC296" i="46"/>
  <c r="AA296" i="46"/>
  <c r="Y296" i="46"/>
  <c r="W296" i="46"/>
  <c r="U296" i="46"/>
  <c r="S296" i="46"/>
  <c r="Q296" i="46"/>
  <c r="O296" i="46"/>
  <c r="M296" i="46"/>
  <c r="K296" i="46"/>
  <c r="I296" i="46"/>
  <c r="G296" i="46"/>
  <c r="E296" i="46"/>
  <c r="AQ295" i="46"/>
  <c r="AO295" i="46"/>
  <c r="AM295" i="46"/>
  <c r="AK295" i="46"/>
  <c r="AI295" i="46"/>
  <c r="AG295" i="46"/>
  <c r="AE295" i="46"/>
  <c r="AC295" i="46"/>
  <c r="AA295" i="46"/>
  <c r="Y295" i="46"/>
  <c r="W295" i="46"/>
  <c r="U295" i="46"/>
  <c r="S295" i="46"/>
  <c r="Q295" i="46"/>
  <c r="O295" i="46"/>
  <c r="M295" i="46"/>
  <c r="K295" i="46"/>
  <c r="I295" i="46"/>
  <c r="G295" i="46"/>
  <c r="E295" i="46"/>
  <c r="AQ294" i="46"/>
  <c r="AO294" i="46"/>
  <c r="AM294" i="46"/>
  <c r="AK294" i="46"/>
  <c r="AI294" i="46"/>
  <c r="AG294" i="46"/>
  <c r="AE294" i="46"/>
  <c r="AC294" i="46"/>
  <c r="AA294" i="46"/>
  <c r="Y294" i="46"/>
  <c r="W294" i="46"/>
  <c r="U294" i="46"/>
  <c r="S294" i="46"/>
  <c r="Q294" i="46"/>
  <c r="O294" i="46"/>
  <c r="M294" i="46"/>
  <c r="K294" i="46"/>
  <c r="I294" i="46"/>
  <c r="G294" i="46"/>
  <c r="E294" i="46"/>
  <c r="AQ293" i="46"/>
  <c r="AO293" i="46"/>
  <c r="AM293" i="46"/>
  <c r="AK293" i="46"/>
  <c r="AI293" i="46"/>
  <c r="AG293" i="46"/>
  <c r="AE293" i="46"/>
  <c r="AC293" i="46"/>
  <c r="AA293" i="46"/>
  <c r="Y293" i="46"/>
  <c r="W293" i="46"/>
  <c r="U293" i="46"/>
  <c r="S293" i="46"/>
  <c r="Q293" i="46"/>
  <c r="O293" i="46"/>
  <c r="M293" i="46"/>
  <c r="K293" i="46"/>
  <c r="I293" i="46"/>
  <c r="G293" i="46"/>
  <c r="E293" i="46"/>
  <c r="AQ292" i="46"/>
  <c r="AO292" i="46"/>
  <c r="AM292" i="46"/>
  <c r="AK292" i="46"/>
  <c r="AI292" i="46"/>
  <c r="AG292" i="46"/>
  <c r="AE292" i="46"/>
  <c r="AC292" i="46"/>
  <c r="AA292" i="46"/>
  <c r="Y292" i="46"/>
  <c r="W292" i="46"/>
  <c r="U292" i="46"/>
  <c r="S292" i="46"/>
  <c r="Q292" i="46"/>
  <c r="O292" i="46"/>
  <c r="M292" i="46"/>
  <c r="K292" i="46"/>
  <c r="I292" i="46"/>
  <c r="G292" i="46"/>
  <c r="E292" i="46"/>
  <c r="AQ291" i="46"/>
  <c r="AO291" i="46"/>
  <c r="AM291" i="46"/>
  <c r="AK291" i="46"/>
  <c r="AI291" i="46"/>
  <c r="AG291" i="46"/>
  <c r="AE291" i="46"/>
  <c r="AC291" i="46"/>
  <c r="AA291" i="46"/>
  <c r="Y291" i="46"/>
  <c r="W291" i="46"/>
  <c r="U291" i="46"/>
  <c r="S291" i="46"/>
  <c r="Q291" i="46"/>
  <c r="O291" i="46"/>
  <c r="M291" i="46"/>
  <c r="K291" i="46"/>
  <c r="I291" i="46"/>
  <c r="G291" i="46"/>
  <c r="E291" i="46"/>
  <c r="AQ290" i="46"/>
  <c r="AO290" i="46"/>
  <c r="AM290" i="46"/>
  <c r="AK290" i="46"/>
  <c r="AI290" i="46"/>
  <c r="AG290" i="46"/>
  <c r="AE290" i="46"/>
  <c r="AC290" i="46"/>
  <c r="AA290" i="46"/>
  <c r="Y290" i="46"/>
  <c r="W290" i="46"/>
  <c r="U290" i="46"/>
  <c r="S290" i="46"/>
  <c r="Q290" i="46"/>
  <c r="O290" i="46"/>
  <c r="M290" i="46"/>
  <c r="K290" i="46"/>
  <c r="I290" i="46"/>
  <c r="G290" i="46"/>
  <c r="E290" i="46"/>
  <c r="AQ289" i="46"/>
  <c r="AO289" i="46"/>
  <c r="AM289" i="46"/>
  <c r="AK289" i="46"/>
  <c r="AI289" i="46"/>
  <c r="AG289" i="46"/>
  <c r="AE289" i="46"/>
  <c r="AC289" i="46"/>
  <c r="AA289" i="46"/>
  <c r="Y289" i="46"/>
  <c r="W289" i="46"/>
  <c r="U289" i="46"/>
  <c r="S289" i="46"/>
  <c r="Q289" i="46"/>
  <c r="O289" i="46"/>
  <c r="M289" i="46"/>
  <c r="K289" i="46"/>
  <c r="I289" i="46"/>
  <c r="G289" i="46"/>
  <c r="E289" i="46"/>
  <c r="AQ288" i="46"/>
  <c r="AO288" i="46"/>
  <c r="AM288" i="46"/>
  <c r="AK288" i="46"/>
  <c r="AI288" i="46"/>
  <c r="AG288" i="46"/>
  <c r="AE288" i="46"/>
  <c r="AC288" i="46"/>
  <c r="AA288" i="46"/>
  <c r="Y288" i="46"/>
  <c r="W288" i="46"/>
  <c r="U288" i="46"/>
  <c r="S288" i="46"/>
  <c r="Q288" i="46"/>
  <c r="O288" i="46"/>
  <c r="M288" i="46"/>
  <c r="K288" i="46"/>
  <c r="I288" i="46"/>
  <c r="G288" i="46"/>
  <c r="E288" i="46"/>
  <c r="AQ287" i="46"/>
  <c r="AO287" i="46"/>
  <c r="AM287" i="46"/>
  <c r="AK287" i="46"/>
  <c r="AI287" i="46"/>
  <c r="AG287" i="46"/>
  <c r="AE287" i="46"/>
  <c r="AC287" i="46"/>
  <c r="AA287" i="46"/>
  <c r="Y287" i="46"/>
  <c r="W287" i="46"/>
  <c r="U287" i="46"/>
  <c r="S287" i="46"/>
  <c r="Q287" i="46"/>
  <c r="O287" i="46"/>
  <c r="M287" i="46"/>
  <c r="K287" i="46"/>
  <c r="I287" i="46"/>
  <c r="G287" i="46"/>
  <c r="E287" i="46"/>
  <c r="AQ286" i="46"/>
  <c r="AO286" i="46"/>
  <c r="AM286" i="46"/>
  <c r="AK286" i="46"/>
  <c r="AI286" i="46"/>
  <c r="AG286" i="46"/>
  <c r="AE286" i="46"/>
  <c r="AC286" i="46"/>
  <c r="AA286" i="46"/>
  <c r="Y286" i="46"/>
  <c r="W286" i="46"/>
  <c r="U286" i="46"/>
  <c r="S286" i="46"/>
  <c r="Q286" i="46"/>
  <c r="O286" i="46"/>
  <c r="M286" i="46"/>
  <c r="K286" i="46"/>
  <c r="I286" i="46"/>
  <c r="G286" i="46"/>
  <c r="E286" i="46"/>
  <c r="AQ285" i="46"/>
  <c r="AO285" i="46"/>
  <c r="AM285" i="46"/>
  <c r="AK285" i="46"/>
  <c r="AI285" i="46"/>
  <c r="AG285" i="46"/>
  <c r="AE285" i="46"/>
  <c r="AC285" i="46"/>
  <c r="AA285" i="46"/>
  <c r="Y285" i="46"/>
  <c r="W285" i="46"/>
  <c r="U285" i="46"/>
  <c r="S285" i="46"/>
  <c r="Q285" i="46"/>
  <c r="O285" i="46"/>
  <c r="M285" i="46"/>
  <c r="K285" i="46"/>
  <c r="I285" i="46"/>
  <c r="G285" i="46"/>
  <c r="E285" i="46"/>
  <c r="AQ284" i="46"/>
  <c r="AO284" i="46"/>
  <c r="AM284" i="46"/>
  <c r="AK284" i="46"/>
  <c r="AI284" i="46"/>
  <c r="AG284" i="46"/>
  <c r="AE284" i="46"/>
  <c r="AC284" i="46"/>
  <c r="AA284" i="46"/>
  <c r="Y284" i="46"/>
  <c r="W284" i="46"/>
  <c r="U284" i="46"/>
  <c r="S284" i="46"/>
  <c r="Q284" i="46"/>
  <c r="O284" i="46"/>
  <c r="M284" i="46"/>
  <c r="K284" i="46"/>
  <c r="I284" i="46"/>
  <c r="G284" i="46"/>
  <c r="E284" i="46"/>
  <c r="AQ283" i="46"/>
  <c r="AO283" i="46"/>
  <c r="AM283" i="46"/>
  <c r="AK283" i="46"/>
  <c r="AI283" i="46"/>
  <c r="AG283" i="46"/>
  <c r="AE283" i="46"/>
  <c r="AC283" i="46"/>
  <c r="AA283" i="46"/>
  <c r="Y283" i="46"/>
  <c r="W283" i="46"/>
  <c r="U283" i="46"/>
  <c r="S283" i="46"/>
  <c r="Q283" i="46"/>
  <c r="O283" i="46"/>
  <c r="M283" i="46"/>
  <c r="K283" i="46"/>
  <c r="I283" i="46"/>
  <c r="G283" i="46"/>
  <c r="E283" i="46"/>
  <c r="AQ282" i="46"/>
  <c r="AO282" i="46"/>
  <c r="AM282" i="46"/>
  <c r="AK282" i="46"/>
  <c r="AI282" i="46"/>
  <c r="AG282" i="46"/>
  <c r="AE282" i="46"/>
  <c r="AC282" i="46"/>
  <c r="AA282" i="46"/>
  <c r="Y282" i="46"/>
  <c r="W282" i="46"/>
  <c r="U282" i="46"/>
  <c r="S282" i="46"/>
  <c r="Q282" i="46"/>
  <c r="O282" i="46"/>
  <c r="M282" i="46"/>
  <c r="K282" i="46"/>
  <c r="I282" i="46"/>
  <c r="G282" i="46"/>
  <c r="E282" i="46"/>
  <c r="AQ281" i="46"/>
  <c r="AO281" i="46"/>
  <c r="AM281" i="46"/>
  <c r="AK281" i="46"/>
  <c r="AI281" i="46"/>
  <c r="AG281" i="46"/>
  <c r="AE281" i="46"/>
  <c r="AC281" i="46"/>
  <c r="AA281" i="46"/>
  <c r="Y281" i="46"/>
  <c r="W281" i="46"/>
  <c r="U281" i="46"/>
  <c r="S281" i="46"/>
  <c r="Q281" i="46"/>
  <c r="O281" i="46"/>
  <c r="M281" i="46"/>
  <c r="K281" i="46"/>
  <c r="I281" i="46"/>
  <c r="G281" i="46"/>
  <c r="E281" i="46"/>
  <c r="AQ280" i="46"/>
  <c r="AO280" i="46"/>
  <c r="AM280" i="46"/>
  <c r="AK280" i="46"/>
  <c r="AI280" i="46"/>
  <c r="AG280" i="46"/>
  <c r="AE280" i="46"/>
  <c r="AC280" i="46"/>
  <c r="AA280" i="46"/>
  <c r="Y280" i="46"/>
  <c r="W280" i="46"/>
  <c r="U280" i="46"/>
  <c r="S280" i="46"/>
  <c r="Q280" i="46"/>
  <c r="O280" i="46"/>
  <c r="M280" i="46"/>
  <c r="K280" i="46"/>
  <c r="I280" i="46"/>
  <c r="G280" i="46"/>
  <c r="E280" i="46"/>
  <c r="AQ279" i="46"/>
  <c r="AO279" i="46"/>
  <c r="AM279" i="46"/>
  <c r="AK279" i="46"/>
  <c r="AI279" i="46"/>
  <c r="AG279" i="46"/>
  <c r="AE279" i="46"/>
  <c r="AC279" i="46"/>
  <c r="AA279" i="46"/>
  <c r="Y279" i="46"/>
  <c r="W279" i="46"/>
  <c r="U279" i="46"/>
  <c r="S279" i="46"/>
  <c r="Q279" i="46"/>
  <c r="O279" i="46"/>
  <c r="M279" i="46"/>
  <c r="K279" i="46"/>
  <c r="I279" i="46"/>
  <c r="G279" i="46"/>
  <c r="E279" i="46"/>
  <c r="AQ278" i="46"/>
  <c r="AO278" i="46"/>
  <c r="AM278" i="46"/>
  <c r="AK278" i="46"/>
  <c r="AI278" i="46"/>
  <c r="AG278" i="46"/>
  <c r="AE278" i="46"/>
  <c r="AC278" i="46"/>
  <c r="AA278" i="46"/>
  <c r="Y278" i="46"/>
  <c r="W278" i="46"/>
  <c r="U278" i="46"/>
  <c r="S278" i="46"/>
  <c r="Q278" i="46"/>
  <c r="O278" i="46"/>
  <c r="M278" i="46"/>
  <c r="K278" i="46"/>
  <c r="I278" i="46"/>
  <c r="G278" i="46"/>
  <c r="E278" i="46"/>
  <c r="AQ277" i="46"/>
  <c r="AO277" i="46"/>
  <c r="AM277" i="46"/>
  <c r="AK277" i="46"/>
  <c r="AI277" i="46"/>
  <c r="AG277" i="46"/>
  <c r="AE277" i="46"/>
  <c r="AC277" i="46"/>
  <c r="AA277" i="46"/>
  <c r="Y277" i="46"/>
  <c r="W277" i="46"/>
  <c r="U277" i="46"/>
  <c r="S277" i="46"/>
  <c r="Q277" i="46"/>
  <c r="O277" i="46"/>
  <c r="M277" i="46"/>
  <c r="K277" i="46"/>
  <c r="I277" i="46"/>
  <c r="G277" i="46"/>
  <c r="E277" i="46"/>
  <c r="AQ276" i="46"/>
  <c r="AO276" i="46"/>
  <c r="AM276" i="46"/>
  <c r="AK276" i="46"/>
  <c r="AI276" i="46"/>
  <c r="AG276" i="46"/>
  <c r="AE276" i="46"/>
  <c r="AC276" i="46"/>
  <c r="AA276" i="46"/>
  <c r="Y276" i="46"/>
  <c r="W276" i="46"/>
  <c r="U276" i="46"/>
  <c r="S276" i="46"/>
  <c r="Q276" i="46"/>
  <c r="O276" i="46"/>
  <c r="M276" i="46"/>
  <c r="K276" i="46"/>
  <c r="I276" i="46"/>
  <c r="G276" i="46"/>
  <c r="E276" i="46"/>
  <c r="AQ275" i="46"/>
  <c r="AO275" i="46"/>
  <c r="AM275" i="46"/>
  <c r="AK275" i="46"/>
  <c r="AI275" i="46"/>
  <c r="AG275" i="46"/>
  <c r="AE275" i="46"/>
  <c r="AC275" i="46"/>
  <c r="AA275" i="46"/>
  <c r="Y275" i="46"/>
  <c r="W275" i="46"/>
  <c r="U275" i="46"/>
  <c r="S275" i="46"/>
  <c r="Q275" i="46"/>
  <c r="O275" i="46"/>
  <c r="M275" i="46"/>
  <c r="K275" i="46"/>
  <c r="I275" i="46"/>
  <c r="G275" i="46"/>
  <c r="E275" i="46"/>
  <c r="AQ274" i="46"/>
  <c r="AO274" i="46"/>
  <c r="AM274" i="46"/>
  <c r="AK274" i="46"/>
  <c r="AI274" i="46"/>
  <c r="AG274" i="46"/>
  <c r="AE274" i="46"/>
  <c r="AC274" i="46"/>
  <c r="AA274" i="46"/>
  <c r="Y274" i="46"/>
  <c r="W274" i="46"/>
  <c r="U274" i="46"/>
  <c r="S274" i="46"/>
  <c r="Q274" i="46"/>
  <c r="O274" i="46"/>
  <c r="M274" i="46"/>
  <c r="K274" i="46"/>
  <c r="I274" i="46"/>
  <c r="G274" i="46"/>
  <c r="E274" i="46"/>
  <c r="AQ273" i="46"/>
  <c r="AO273" i="46"/>
  <c r="AM273" i="46"/>
  <c r="AK273" i="46"/>
  <c r="AI273" i="46"/>
  <c r="AG273" i="46"/>
  <c r="AE273" i="46"/>
  <c r="AC273" i="46"/>
  <c r="AA273" i="46"/>
  <c r="Y273" i="46"/>
  <c r="W273" i="46"/>
  <c r="U273" i="46"/>
  <c r="S273" i="46"/>
  <c r="Q273" i="46"/>
  <c r="O273" i="46"/>
  <c r="M273" i="46"/>
  <c r="K273" i="46"/>
  <c r="I273" i="46"/>
  <c r="G273" i="46"/>
  <c r="E273" i="46"/>
  <c r="AQ272" i="46"/>
  <c r="AO272" i="46"/>
  <c r="AM272" i="46"/>
  <c r="AK272" i="46"/>
  <c r="AI272" i="46"/>
  <c r="AG272" i="46"/>
  <c r="AE272" i="46"/>
  <c r="AC272" i="46"/>
  <c r="AA272" i="46"/>
  <c r="Y272" i="46"/>
  <c r="W272" i="46"/>
  <c r="U272" i="46"/>
  <c r="S272" i="46"/>
  <c r="Q272" i="46"/>
  <c r="O272" i="46"/>
  <c r="M272" i="46"/>
  <c r="K272" i="46"/>
  <c r="I272" i="46"/>
  <c r="G272" i="46"/>
  <c r="E272" i="46"/>
  <c r="AQ271" i="46"/>
  <c r="AO271" i="46"/>
  <c r="AM271" i="46"/>
  <c r="AK271" i="46"/>
  <c r="AI271" i="46"/>
  <c r="AG271" i="46"/>
  <c r="AE271" i="46"/>
  <c r="AC271" i="46"/>
  <c r="AA271" i="46"/>
  <c r="Y271" i="46"/>
  <c r="W271" i="46"/>
  <c r="U271" i="46"/>
  <c r="S271" i="46"/>
  <c r="Q271" i="46"/>
  <c r="O271" i="46"/>
  <c r="M271" i="46"/>
  <c r="K271" i="46"/>
  <c r="I271" i="46"/>
  <c r="G271" i="46"/>
  <c r="E271" i="46"/>
  <c r="AQ270" i="46"/>
  <c r="AO270" i="46"/>
  <c r="AM270" i="46"/>
  <c r="AK270" i="46"/>
  <c r="AI270" i="46"/>
  <c r="AG270" i="46"/>
  <c r="AE270" i="46"/>
  <c r="AC270" i="46"/>
  <c r="AA270" i="46"/>
  <c r="Y270" i="46"/>
  <c r="W270" i="46"/>
  <c r="U270" i="46"/>
  <c r="S270" i="46"/>
  <c r="Q270" i="46"/>
  <c r="O270" i="46"/>
  <c r="M270" i="46"/>
  <c r="K270" i="46"/>
  <c r="I270" i="46"/>
  <c r="G270" i="46"/>
  <c r="E270" i="46"/>
  <c r="AQ269" i="46"/>
  <c r="AO269" i="46"/>
  <c r="AM269" i="46"/>
  <c r="AK269" i="46"/>
  <c r="AI269" i="46"/>
  <c r="AG269" i="46"/>
  <c r="AE269" i="46"/>
  <c r="AC269" i="46"/>
  <c r="AA269" i="46"/>
  <c r="Y269" i="46"/>
  <c r="W269" i="46"/>
  <c r="U269" i="46"/>
  <c r="S269" i="46"/>
  <c r="Q269" i="46"/>
  <c r="O269" i="46"/>
  <c r="M269" i="46"/>
  <c r="K269" i="46"/>
  <c r="I269" i="46"/>
  <c r="G269" i="46"/>
  <c r="E269" i="46"/>
  <c r="AQ268" i="46"/>
  <c r="AO268" i="46"/>
  <c r="AM268" i="46"/>
  <c r="AK268" i="46"/>
  <c r="AI268" i="46"/>
  <c r="AG268" i="46"/>
  <c r="AE268" i="46"/>
  <c r="AC268" i="46"/>
  <c r="AA268" i="46"/>
  <c r="Y268" i="46"/>
  <c r="W268" i="46"/>
  <c r="U268" i="46"/>
  <c r="S268" i="46"/>
  <c r="Q268" i="46"/>
  <c r="O268" i="46"/>
  <c r="M268" i="46"/>
  <c r="K268" i="46"/>
  <c r="I268" i="46"/>
  <c r="G268" i="46"/>
  <c r="E268" i="46"/>
  <c r="AQ267" i="46"/>
  <c r="AO267" i="46"/>
  <c r="AM267" i="46"/>
  <c r="AK267" i="46"/>
  <c r="AI267" i="46"/>
  <c r="AG267" i="46"/>
  <c r="AE267" i="46"/>
  <c r="AC267" i="46"/>
  <c r="AA267" i="46"/>
  <c r="Y267" i="46"/>
  <c r="W267" i="46"/>
  <c r="U267" i="46"/>
  <c r="S267" i="46"/>
  <c r="Q267" i="46"/>
  <c r="O267" i="46"/>
  <c r="M267" i="46"/>
  <c r="K267" i="46"/>
  <c r="I267" i="46"/>
  <c r="G267" i="46"/>
  <c r="E267" i="46"/>
  <c r="AQ266" i="46"/>
  <c r="AO266" i="46"/>
  <c r="AM266" i="46"/>
  <c r="AK266" i="46"/>
  <c r="AI266" i="46"/>
  <c r="AG266" i="46"/>
  <c r="AE266" i="46"/>
  <c r="AC266" i="46"/>
  <c r="AA266" i="46"/>
  <c r="Y266" i="46"/>
  <c r="W266" i="46"/>
  <c r="U266" i="46"/>
  <c r="S266" i="46"/>
  <c r="Q266" i="46"/>
  <c r="O266" i="46"/>
  <c r="M266" i="46"/>
  <c r="K266" i="46"/>
  <c r="I266" i="46"/>
  <c r="G266" i="46"/>
  <c r="E266" i="46"/>
  <c r="AQ265" i="46"/>
  <c r="AO265" i="46"/>
  <c r="AM265" i="46"/>
  <c r="AK265" i="46"/>
  <c r="AI265" i="46"/>
  <c r="AG265" i="46"/>
  <c r="AE265" i="46"/>
  <c r="AC265" i="46"/>
  <c r="AA265" i="46"/>
  <c r="Y265" i="46"/>
  <c r="W265" i="46"/>
  <c r="U265" i="46"/>
  <c r="S265" i="46"/>
  <c r="Q265" i="46"/>
  <c r="O265" i="46"/>
  <c r="M265" i="46"/>
  <c r="K265" i="46"/>
  <c r="I265" i="46"/>
  <c r="G265" i="46"/>
  <c r="E265" i="46"/>
  <c r="AQ264" i="46"/>
  <c r="AO264" i="46"/>
  <c r="AM264" i="46"/>
  <c r="AK264" i="46"/>
  <c r="AI264" i="46"/>
  <c r="AG264" i="46"/>
  <c r="AE264" i="46"/>
  <c r="AC264" i="46"/>
  <c r="AA264" i="46"/>
  <c r="Y264" i="46"/>
  <c r="W264" i="46"/>
  <c r="U264" i="46"/>
  <c r="S264" i="46"/>
  <c r="Q264" i="46"/>
  <c r="O264" i="46"/>
  <c r="M264" i="46"/>
  <c r="K264" i="46"/>
  <c r="I264" i="46"/>
  <c r="G264" i="46"/>
  <c r="E264" i="46"/>
  <c r="AQ263" i="46"/>
  <c r="AO263" i="46"/>
  <c r="AM263" i="46"/>
  <c r="AK263" i="46"/>
  <c r="AI263" i="46"/>
  <c r="AG263" i="46"/>
  <c r="AE263" i="46"/>
  <c r="AC263" i="46"/>
  <c r="AA263" i="46"/>
  <c r="Y263" i="46"/>
  <c r="W263" i="46"/>
  <c r="U263" i="46"/>
  <c r="S263" i="46"/>
  <c r="Q263" i="46"/>
  <c r="O263" i="46"/>
  <c r="M263" i="46"/>
  <c r="K263" i="46"/>
  <c r="I263" i="46"/>
  <c r="G263" i="46"/>
  <c r="E263" i="46"/>
  <c r="AQ262" i="46"/>
  <c r="AO262" i="46"/>
  <c r="AM262" i="46"/>
  <c r="AK262" i="46"/>
  <c r="AI262" i="46"/>
  <c r="AG262" i="46"/>
  <c r="AE262" i="46"/>
  <c r="AC262" i="46"/>
  <c r="AA262" i="46"/>
  <c r="Y262" i="46"/>
  <c r="W262" i="46"/>
  <c r="U262" i="46"/>
  <c r="S262" i="46"/>
  <c r="Q262" i="46"/>
  <c r="O262" i="46"/>
  <c r="M262" i="46"/>
  <c r="K262" i="46"/>
  <c r="I262" i="46"/>
  <c r="G262" i="46"/>
  <c r="E262" i="46"/>
  <c r="AQ261" i="46"/>
  <c r="AO261" i="46"/>
  <c r="AM261" i="46"/>
  <c r="AK261" i="46"/>
  <c r="AI261" i="46"/>
  <c r="AG261" i="46"/>
  <c r="AE261" i="46"/>
  <c r="AC261" i="46"/>
  <c r="AA261" i="46"/>
  <c r="Y261" i="46"/>
  <c r="W261" i="46"/>
  <c r="U261" i="46"/>
  <c r="S261" i="46"/>
  <c r="Q261" i="46"/>
  <c r="O261" i="46"/>
  <c r="M261" i="46"/>
  <c r="K261" i="46"/>
  <c r="I261" i="46"/>
  <c r="G261" i="46"/>
  <c r="E261" i="46"/>
  <c r="AQ260" i="46"/>
  <c r="AO260" i="46"/>
  <c r="AM260" i="46"/>
  <c r="AK260" i="46"/>
  <c r="AI260" i="46"/>
  <c r="AG260" i="46"/>
  <c r="AE260" i="46"/>
  <c r="AC260" i="46"/>
  <c r="AA260" i="46"/>
  <c r="Y260" i="46"/>
  <c r="W260" i="46"/>
  <c r="U260" i="46"/>
  <c r="S260" i="46"/>
  <c r="Q260" i="46"/>
  <c r="O260" i="46"/>
  <c r="M260" i="46"/>
  <c r="K260" i="46"/>
  <c r="I260" i="46"/>
  <c r="G260" i="46"/>
  <c r="E260" i="46"/>
  <c r="AQ259" i="46"/>
  <c r="AO259" i="46"/>
  <c r="AM259" i="46"/>
  <c r="AK259" i="46"/>
  <c r="AI259" i="46"/>
  <c r="AG259" i="46"/>
  <c r="AE259" i="46"/>
  <c r="AC259" i="46"/>
  <c r="AA259" i="46"/>
  <c r="Y259" i="46"/>
  <c r="W259" i="46"/>
  <c r="U259" i="46"/>
  <c r="S259" i="46"/>
  <c r="Q259" i="46"/>
  <c r="O259" i="46"/>
  <c r="M259" i="46"/>
  <c r="K259" i="46"/>
  <c r="I259" i="46"/>
  <c r="G259" i="46"/>
  <c r="E259" i="46"/>
  <c r="AQ258" i="46"/>
  <c r="AO258" i="46"/>
  <c r="AM258" i="46"/>
  <c r="AK258" i="46"/>
  <c r="AI258" i="46"/>
  <c r="AG258" i="46"/>
  <c r="AE258" i="46"/>
  <c r="AC258" i="46"/>
  <c r="AA258" i="46"/>
  <c r="Y258" i="46"/>
  <c r="W258" i="46"/>
  <c r="U258" i="46"/>
  <c r="S258" i="46"/>
  <c r="Q258" i="46"/>
  <c r="O258" i="46"/>
  <c r="M258" i="46"/>
  <c r="K258" i="46"/>
  <c r="I258" i="46"/>
  <c r="G258" i="46"/>
  <c r="E258" i="46"/>
  <c r="AQ257" i="46"/>
  <c r="AO257" i="46"/>
  <c r="AM257" i="46"/>
  <c r="AK257" i="46"/>
  <c r="AI257" i="46"/>
  <c r="AG257" i="46"/>
  <c r="AE257" i="46"/>
  <c r="AC257" i="46"/>
  <c r="AA257" i="46"/>
  <c r="Y257" i="46"/>
  <c r="W257" i="46"/>
  <c r="U257" i="46"/>
  <c r="S257" i="46"/>
  <c r="Q257" i="46"/>
  <c r="O257" i="46"/>
  <c r="M257" i="46"/>
  <c r="K257" i="46"/>
  <c r="I257" i="46"/>
  <c r="G257" i="46"/>
  <c r="E257" i="46"/>
  <c r="AQ256" i="46"/>
  <c r="AO256" i="46"/>
  <c r="AM256" i="46"/>
  <c r="AK256" i="46"/>
  <c r="AI256" i="46"/>
  <c r="AG256" i="46"/>
  <c r="AE256" i="46"/>
  <c r="AC256" i="46"/>
  <c r="AA256" i="46"/>
  <c r="Y256" i="46"/>
  <c r="W256" i="46"/>
  <c r="U256" i="46"/>
  <c r="S256" i="46"/>
  <c r="Q256" i="46"/>
  <c r="O256" i="46"/>
  <c r="M256" i="46"/>
  <c r="K256" i="46"/>
  <c r="I256" i="46"/>
  <c r="G256" i="46"/>
  <c r="E256" i="46"/>
  <c r="AQ255" i="46"/>
  <c r="AO255" i="46"/>
  <c r="AM255" i="46"/>
  <c r="AK255" i="46"/>
  <c r="AI255" i="46"/>
  <c r="AG255" i="46"/>
  <c r="AE255" i="46"/>
  <c r="AC255" i="46"/>
  <c r="AA255" i="46"/>
  <c r="Y255" i="46"/>
  <c r="W255" i="46"/>
  <c r="U255" i="46"/>
  <c r="S255" i="46"/>
  <c r="Q255" i="46"/>
  <c r="O255" i="46"/>
  <c r="M255" i="46"/>
  <c r="K255" i="46"/>
  <c r="I255" i="46"/>
  <c r="G255" i="46"/>
  <c r="E255" i="46"/>
  <c r="AQ254" i="46"/>
  <c r="AO254" i="46"/>
  <c r="AM254" i="46"/>
  <c r="AK254" i="46"/>
  <c r="AI254" i="46"/>
  <c r="AG254" i="46"/>
  <c r="AE254" i="46"/>
  <c r="AC254" i="46"/>
  <c r="AA254" i="46"/>
  <c r="Y254" i="46"/>
  <c r="W254" i="46"/>
  <c r="U254" i="46"/>
  <c r="S254" i="46"/>
  <c r="Q254" i="46"/>
  <c r="O254" i="46"/>
  <c r="M254" i="46"/>
  <c r="K254" i="46"/>
  <c r="I254" i="46"/>
  <c r="G254" i="46"/>
  <c r="E254" i="46"/>
  <c r="AQ253" i="46"/>
  <c r="AO253" i="46"/>
  <c r="AM253" i="46"/>
  <c r="AK253" i="46"/>
  <c r="AI253" i="46"/>
  <c r="AG253" i="46"/>
  <c r="AE253" i="46"/>
  <c r="AC253" i="46"/>
  <c r="AA253" i="46"/>
  <c r="Y253" i="46"/>
  <c r="W253" i="46"/>
  <c r="U253" i="46"/>
  <c r="S253" i="46"/>
  <c r="Q253" i="46"/>
  <c r="O253" i="46"/>
  <c r="M253" i="46"/>
  <c r="K253" i="46"/>
  <c r="I253" i="46"/>
  <c r="G253" i="46"/>
  <c r="E253" i="46"/>
  <c r="AQ252" i="46"/>
  <c r="AO252" i="46"/>
  <c r="AM252" i="46"/>
  <c r="AK252" i="46"/>
  <c r="AI252" i="46"/>
  <c r="AG252" i="46"/>
  <c r="AE252" i="46"/>
  <c r="AC252" i="46"/>
  <c r="AA252" i="46"/>
  <c r="Y252" i="46"/>
  <c r="W252" i="46"/>
  <c r="U252" i="46"/>
  <c r="S252" i="46"/>
  <c r="Q252" i="46"/>
  <c r="O252" i="46"/>
  <c r="M252" i="46"/>
  <c r="K252" i="46"/>
  <c r="I252" i="46"/>
  <c r="G252" i="46"/>
  <c r="E252" i="46"/>
  <c r="AQ251" i="46"/>
  <c r="AO251" i="46"/>
  <c r="AM251" i="46"/>
  <c r="AK251" i="46"/>
  <c r="AI251" i="46"/>
  <c r="AG251" i="46"/>
  <c r="AE251" i="46"/>
  <c r="AC251" i="46"/>
  <c r="AA251" i="46"/>
  <c r="Y251" i="46"/>
  <c r="W251" i="46"/>
  <c r="U251" i="46"/>
  <c r="S251" i="46"/>
  <c r="Q251" i="46"/>
  <c r="O251" i="46"/>
  <c r="M251" i="46"/>
  <c r="K251" i="46"/>
  <c r="I251" i="46"/>
  <c r="G251" i="46"/>
  <c r="E251" i="46"/>
  <c r="AQ250" i="46"/>
  <c r="AO250" i="46"/>
  <c r="AM250" i="46"/>
  <c r="AK250" i="46"/>
  <c r="AI250" i="46"/>
  <c r="AG250" i="46"/>
  <c r="AE250" i="46"/>
  <c r="AC250" i="46"/>
  <c r="AA250" i="46"/>
  <c r="Y250" i="46"/>
  <c r="W250" i="46"/>
  <c r="U250" i="46"/>
  <c r="S250" i="46"/>
  <c r="Q250" i="46"/>
  <c r="O250" i="46"/>
  <c r="M250" i="46"/>
  <c r="K250" i="46"/>
  <c r="I250" i="46"/>
  <c r="G250" i="46"/>
  <c r="E250" i="46"/>
  <c r="AQ249" i="46"/>
  <c r="AO249" i="46"/>
  <c r="AM249" i="46"/>
  <c r="AK249" i="46"/>
  <c r="AI249" i="46"/>
  <c r="AG249" i="46"/>
  <c r="AE249" i="46"/>
  <c r="AC249" i="46"/>
  <c r="AA249" i="46"/>
  <c r="Y249" i="46"/>
  <c r="W249" i="46"/>
  <c r="U249" i="46"/>
  <c r="S249" i="46"/>
  <c r="Q249" i="46"/>
  <c r="O249" i="46"/>
  <c r="M249" i="46"/>
  <c r="K249" i="46"/>
  <c r="I249" i="46"/>
  <c r="G249" i="46"/>
  <c r="E249" i="46"/>
  <c r="AQ248" i="46"/>
  <c r="AO248" i="46"/>
  <c r="AM248" i="46"/>
  <c r="AK248" i="46"/>
  <c r="AI248" i="46"/>
  <c r="AG248" i="46"/>
  <c r="AE248" i="46"/>
  <c r="AC248" i="46"/>
  <c r="AA248" i="46"/>
  <c r="Y248" i="46"/>
  <c r="W248" i="46"/>
  <c r="U248" i="46"/>
  <c r="S248" i="46"/>
  <c r="Q248" i="46"/>
  <c r="O248" i="46"/>
  <c r="M248" i="46"/>
  <c r="K248" i="46"/>
  <c r="I248" i="46"/>
  <c r="G248" i="46"/>
  <c r="E248" i="46"/>
  <c r="AQ247" i="46"/>
  <c r="AO247" i="46"/>
  <c r="AM247" i="46"/>
  <c r="AK247" i="46"/>
  <c r="AI247" i="46"/>
  <c r="AG247" i="46"/>
  <c r="AE247" i="46"/>
  <c r="AC247" i="46"/>
  <c r="AA247" i="46"/>
  <c r="Y247" i="46"/>
  <c r="W247" i="46"/>
  <c r="U247" i="46"/>
  <c r="S247" i="46"/>
  <c r="Q247" i="46"/>
  <c r="O247" i="46"/>
  <c r="M247" i="46"/>
  <c r="K247" i="46"/>
  <c r="I247" i="46"/>
  <c r="G247" i="46"/>
  <c r="E247" i="46"/>
  <c r="AQ246" i="46"/>
  <c r="AO246" i="46"/>
  <c r="AM246" i="46"/>
  <c r="AK246" i="46"/>
  <c r="AI246" i="46"/>
  <c r="AG246" i="46"/>
  <c r="AE246" i="46"/>
  <c r="AC246" i="46"/>
  <c r="AA246" i="46"/>
  <c r="Y246" i="46"/>
  <c r="W246" i="46"/>
  <c r="U246" i="46"/>
  <c r="S246" i="46"/>
  <c r="Q246" i="46"/>
  <c r="O246" i="46"/>
  <c r="M246" i="46"/>
  <c r="K246" i="46"/>
  <c r="I246" i="46"/>
  <c r="G246" i="46"/>
  <c r="E246" i="46"/>
  <c r="AQ245" i="46"/>
  <c r="AO245" i="46"/>
  <c r="AM245" i="46"/>
  <c r="AK245" i="46"/>
  <c r="AI245" i="46"/>
  <c r="AG245" i="46"/>
  <c r="AE245" i="46"/>
  <c r="AC245" i="46"/>
  <c r="AA245" i="46"/>
  <c r="Y245" i="46"/>
  <c r="W245" i="46"/>
  <c r="U245" i="46"/>
  <c r="S245" i="46"/>
  <c r="Q245" i="46"/>
  <c r="O245" i="46"/>
  <c r="M245" i="46"/>
  <c r="K245" i="46"/>
  <c r="I245" i="46"/>
  <c r="G245" i="46"/>
  <c r="E245" i="46"/>
  <c r="AQ244" i="46"/>
  <c r="AO244" i="46"/>
  <c r="AM244" i="46"/>
  <c r="AK244" i="46"/>
  <c r="AI244" i="46"/>
  <c r="AG244" i="46"/>
  <c r="AE244" i="46"/>
  <c r="AC244" i="46"/>
  <c r="AA244" i="46"/>
  <c r="Y244" i="46"/>
  <c r="W244" i="46"/>
  <c r="U244" i="46"/>
  <c r="S244" i="46"/>
  <c r="Q244" i="46"/>
  <c r="O244" i="46"/>
  <c r="M244" i="46"/>
  <c r="K244" i="46"/>
  <c r="I244" i="46"/>
  <c r="G244" i="46"/>
  <c r="E244" i="46"/>
  <c r="AQ243" i="46"/>
  <c r="AO243" i="46"/>
  <c r="AM243" i="46"/>
  <c r="AK243" i="46"/>
  <c r="AI243" i="46"/>
  <c r="AG243" i="46"/>
  <c r="AE243" i="46"/>
  <c r="AC243" i="46"/>
  <c r="AA243" i="46"/>
  <c r="Y243" i="46"/>
  <c r="W243" i="46"/>
  <c r="U243" i="46"/>
  <c r="S243" i="46"/>
  <c r="Q243" i="46"/>
  <c r="O243" i="46"/>
  <c r="M243" i="46"/>
  <c r="K243" i="46"/>
  <c r="I243" i="46"/>
  <c r="G243" i="46"/>
  <c r="E243" i="46"/>
  <c r="AQ242" i="46"/>
  <c r="AO242" i="46"/>
  <c r="AM242" i="46"/>
  <c r="AK242" i="46"/>
  <c r="AI242" i="46"/>
  <c r="AG242" i="46"/>
  <c r="AE242" i="46"/>
  <c r="AC242" i="46"/>
  <c r="AA242" i="46"/>
  <c r="Y242" i="46"/>
  <c r="W242" i="46"/>
  <c r="U242" i="46"/>
  <c r="S242" i="46"/>
  <c r="Q242" i="46"/>
  <c r="O242" i="46"/>
  <c r="M242" i="46"/>
  <c r="K242" i="46"/>
  <c r="I242" i="46"/>
  <c r="G242" i="46"/>
  <c r="E242" i="46"/>
  <c r="AQ241" i="46"/>
  <c r="AO241" i="46"/>
  <c r="AM241" i="46"/>
  <c r="AK241" i="46"/>
  <c r="AI241" i="46"/>
  <c r="AG241" i="46"/>
  <c r="AE241" i="46"/>
  <c r="AC241" i="46"/>
  <c r="AA241" i="46"/>
  <c r="Y241" i="46"/>
  <c r="W241" i="46"/>
  <c r="U241" i="46"/>
  <c r="S241" i="46"/>
  <c r="Q241" i="46"/>
  <c r="O241" i="46"/>
  <c r="M241" i="46"/>
  <c r="K241" i="46"/>
  <c r="I241" i="46"/>
  <c r="G241" i="46"/>
  <c r="E241" i="46"/>
  <c r="AQ240" i="46"/>
  <c r="AO240" i="46"/>
  <c r="AM240" i="46"/>
  <c r="AK240" i="46"/>
  <c r="AI240" i="46"/>
  <c r="AG240" i="46"/>
  <c r="AE240" i="46"/>
  <c r="AC240" i="46"/>
  <c r="AA240" i="46"/>
  <c r="Y240" i="46"/>
  <c r="W240" i="46"/>
  <c r="U240" i="46"/>
  <c r="S240" i="46"/>
  <c r="Q240" i="46"/>
  <c r="O240" i="46"/>
  <c r="M240" i="46"/>
  <c r="K240" i="46"/>
  <c r="I240" i="46"/>
  <c r="G240" i="46"/>
  <c r="E240" i="46"/>
  <c r="AQ239" i="46"/>
  <c r="AO239" i="46"/>
  <c r="AM239" i="46"/>
  <c r="AK239" i="46"/>
  <c r="AI239" i="46"/>
  <c r="AG239" i="46"/>
  <c r="AE239" i="46"/>
  <c r="AC239" i="46"/>
  <c r="AA239" i="46"/>
  <c r="Y239" i="46"/>
  <c r="W239" i="46"/>
  <c r="U239" i="46"/>
  <c r="S239" i="46"/>
  <c r="Q239" i="46"/>
  <c r="O239" i="46"/>
  <c r="M239" i="46"/>
  <c r="K239" i="46"/>
  <c r="I239" i="46"/>
  <c r="G239" i="46"/>
  <c r="E239" i="46"/>
  <c r="AQ238" i="46"/>
  <c r="AO238" i="46"/>
  <c r="AM238" i="46"/>
  <c r="AK238" i="46"/>
  <c r="AI238" i="46"/>
  <c r="AG238" i="46"/>
  <c r="AE238" i="46"/>
  <c r="AC238" i="46"/>
  <c r="AA238" i="46"/>
  <c r="Y238" i="46"/>
  <c r="W238" i="46"/>
  <c r="U238" i="46"/>
  <c r="S238" i="46"/>
  <c r="Q238" i="46"/>
  <c r="O238" i="46"/>
  <c r="M238" i="46"/>
  <c r="K238" i="46"/>
  <c r="I238" i="46"/>
  <c r="G238" i="46"/>
  <c r="E238" i="46"/>
  <c r="AQ237" i="46"/>
  <c r="AO237" i="46"/>
  <c r="AM237" i="46"/>
  <c r="AK237" i="46"/>
  <c r="AI237" i="46"/>
  <c r="AG237" i="46"/>
  <c r="AE237" i="46"/>
  <c r="AC237" i="46"/>
  <c r="AA237" i="46"/>
  <c r="Y237" i="46"/>
  <c r="W237" i="46"/>
  <c r="U237" i="46"/>
  <c r="S237" i="46"/>
  <c r="Q237" i="46"/>
  <c r="O237" i="46"/>
  <c r="M237" i="46"/>
  <c r="K237" i="46"/>
  <c r="I237" i="46"/>
  <c r="G237" i="46"/>
  <c r="E237" i="46"/>
  <c r="AQ236" i="46"/>
  <c r="AO236" i="46"/>
  <c r="AM236" i="46"/>
  <c r="AK236" i="46"/>
  <c r="AI236" i="46"/>
  <c r="AG236" i="46"/>
  <c r="AE236" i="46"/>
  <c r="AC236" i="46"/>
  <c r="AA236" i="46"/>
  <c r="Y236" i="46"/>
  <c r="W236" i="46"/>
  <c r="U236" i="46"/>
  <c r="S236" i="46"/>
  <c r="Q236" i="46"/>
  <c r="O236" i="46"/>
  <c r="M236" i="46"/>
  <c r="K236" i="46"/>
  <c r="I236" i="46"/>
  <c r="G236" i="46"/>
  <c r="E236" i="46"/>
  <c r="AQ235" i="46"/>
  <c r="AO235" i="46"/>
  <c r="AM235" i="46"/>
  <c r="AK235" i="46"/>
  <c r="AI235" i="46"/>
  <c r="AG235" i="46"/>
  <c r="AE235" i="46"/>
  <c r="AC235" i="46"/>
  <c r="AA235" i="46"/>
  <c r="Y235" i="46"/>
  <c r="W235" i="46"/>
  <c r="U235" i="46"/>
  <c r="S235" i="46"/>
  <c r="Q235" i="46"/>
  <c r="O235" i="46"/>
  <c r="M235" i="46"/>
  <c r="K235" i="46"/>
  <c r="I235" i="46"/>
  <c r="G235" i="46"/>
  <c r="E235" i="46"/>
  <c r="AQ234" i="46"/>
  <c r="AO234" i="46"/>
  <c r="AM234" i="46"/>
  <c r="AK234" i="46"/>
  <c r="AI234" i="46"/>
  <c r="AG234" i="46"/>
  <c r="AE234" i="46"/>
  <c r="AC234" i="46"/>
  <c r="AA234" i="46"/>
  <c r="Y234" i="46"/>
  <c r="W234" i="46"/>
  <c r="U234" i="46"/>
  <c r="S234" i="46"/>
  <c r="Q234" i="46"/>
  <c r="O234" i="46"/>
  <c r="M234" i="46"/>
  <c r="K234" i="46"/>
  <c r="I234" i="46"/>
  <c r="G234" i="46"/>
  <c r="E234" i="46"/>
  <c r="AQ233" i="46"/>
  <c r="AO233" i="46"/>
  <c r="AM233" i="46"/>
  <c r="AK233" i="46"/>
  <c r="AI233" i="46"/>
  <c r="AG233" i="46"/>
  <c r="AE233" i="46"/>
  <c r="AC233" i="46"/>
  <c r="AA233" i="46"/>
  <c r="Y233" i="46"/>
  <c r="W233" i="46"/>
  <c r="U233" i="46"/>
  <c r="S233" i="46"/>
  <c r="Q233" i="46"/>
  <c r="O233" i="46"/>
  <c r="M233" i="46"/>
  <c r="K233" i="46"/>
  <c r="I233" i="46"/>
  <c r="G233" i="46"/>
  <c r="E233" i="46"/>
  <c r="AQ232" i="46"/>
  <c r="AO232" i="46"/>
  <c r="AM232" i="46"/>
  <c r="AK232" i="46"/>
  <c r="AI232" i="46"/>
  <c r="AG232" i="46"/>
  <c r="AE232" i="46"/>
  <c r="AC232" i="46"/>
  <c r="AA232" i="46"/>
  <c r="Y232" i="46"/>
  <c r="W232" i="46"/>
  <c r="U232" i="46"/>
  <c r="S232" i="46"/>
  <c r="Q232" i="46"/>
  <c r="O232" i="46"/>
  <c r="M232" i="46"/>
  <c r="K232" i="46"/>
  <c r="I232" i="46"/>
  <c r="G232" i="46"/>
  <c r="E232" i="46"/>
  <c r="AQ231" i="46"/>
  <c r="AO231" i="46"/>
  <c r="AM231" i="46"/>
  <c r="AK231" i="46"/>
  <c r="AI231" i="46"/>
  <c r="AG231" i="46"/>
  <c r="AE231" i="46"/>
  <c r="AC231" i="46"/>
  <c r="AA231" i="46"/>
  <c r="Y231" i="46"/>
  <c r="W231" i="46"/>
  <c r="U231" i="46"/>
  <c r="S231" i="46"/>
  <c r="Q231" i="46"/>
  <c r="O231" i="46"/>
  <c r="M231" i="46"/>
  <c r="K231" i="46"/>
  <c r="I231" i="46"/>
  <c r="G231" i="46"/>
  <c r="E231" i="46"/>
  <c r="AQ230" i="46"/>
  <c r="AO230" i="46"/>
  <c r="AM230" i="46"/>
  <c r="AK230" i="46"/>
  <c r="AI230" i="46"/>
  <c r="AG230" i="46"/>
  <c r="AE230" i="46"/>
  <c r="AC230" i="46"/>
  <c r="AA230" i="46"/>
  <c r="Y230" i="46"/>
  <c r="W230" i="46"/>
  <c r="U230" i="46"/>
  <c r="S230" i="46"/>
  <c r="Q230" i="46"/>
  <c r="O230" i="46"/>
  <c r="M230" i="46"/>
  <c r="K230" i="46"/>
  <c r="I230" i="46"/>
  <c r="G230" i="46"/>
  <c r="E230" i="46"/>
  <c r="AQ229" i="46"/>
  <c r="AO229" i="46"/>
  <c r="AM229" i="46"/>
  <c r="AK229" i="46"/>
  <c r="AI229" i="46"/>
  <c r="AG229" i="46"/>
  <c r="AE229" i="46"/>
  <c r="AC229" i="46"/>
  <c r="AA229" i="46"/>
  <c r="Y229" i="46"/>
  <c r="W229" i="46"/>
  <c r="U229" i="46"/>
  <c r="S229" i="46"/>
  <c r="Q229" i="46"/>
  <c r="O229" i="46"/>
  <c r="M229" i="46"/>
  <c r="K229" i="46"/>
  <c r="I229" i="46"/>
  <c r="G229" i="46"/>
  <c r="E229" i="46"/>
  <c r="AQ228" i="46"/>
  <c r="AO228" i="46"/>
  <c r="AM228" i="46"/>
  <c r="AK228" i="46"/>
  <c r="AI228" i="46"/>
  <c r="AG228" i="46"/>
  <c r="AE228" i="46"/>
  <c r="AC228" i="46"/>
  <c r="AA228" i="46"/>
  <c r="Y228" i="46"/>
  <c r="W228" i="46"/>
  <c r="U228" i="46"/>
  <c r="S228" i="46"/>
  <c r="Q228" i="46"/>
  <c r="O228" i="46"/>
  <c r="M228" i="46"/>
  <c r="K228" i="46"/>
  <c r="I228" i="46"/>
  <c r="G228" i="46"/>
  <c r="E228" i="46"/>
  <c r="AQ227" i="46"/>
  <c r="AO227" i="46"/>
  <c r="AM227" i="46"/>
  <c r="AK227" i="46"/>
  <c r="AI227" i="46"/>
  <c r="AG227" i="46"/>
  <c r="AE227" i="46"/>
  <c r="AC227" i="46"/>
  <c r="AA227" i="46"/>
  <c r="Y227" i="46"/>
  <c r="W227" i="46"/>
  <c r="U227" i="46"/>
  <c r="S227" i="46"/>
  <c r="Q227" i="46"/>
  <c r="O227" i="46"/>
  <c r="M227" i="46"/>
  <c r="K227" i="46"/>
  <c r="I227" i="46"/>
  <c r="G227" i="46"/>
  <c r="E227" i="46"/>
  <c r="AQ226" i="46"/>
  <c r="AO226" i="46"/>
  <c r="AM226" i="46"/>
  <c r="AK226" i="46"/>
  <c r="AI226" i="46"/>
  <c r="AG226" i="46"/>
  <c r="AE226" i="46"/>
  <c r="AC226" i="46"/>
  <c r="AA226" i="46"/>
  <c r="Y226" i="46"/>
  <c r="W226" i="46"/>
  <c r="U226" i="46"/>
  <c r="S226" i="46"/>
  <c r="Q226" i="46"/>
  <c r="O226" i="46"/>
  <c r="M226" i="46"/>
  <c r="K226" i="46"/>
  <c r="I226" i="46"/>
  <c r="G226" i="46"/>
  <c r="E226" i="46"/>
  <c r="AQ225" i="46"/>
  <c r="AO225" i="46"/>
  <c r="AM225" i="46"/>
  <c r="AK225" i="46"/>
  <c r="AI225" i="46"/>
  <c r="AG225" i="46"/>
  <c r="AE225" i="46"/>
  <c r="AC225" i="46"/>
  <c r="AA225" i="46"/>
  <c r="Y225" i="46"/>
  <c r="W225" i="46"/>
  <c r="U225" i="46"/>
  <c r="S225" i="46"/>
  <c r="Q225" i="46"/>
  <c r="O225" i="46"/>
  <c r="M225" i="46"/>
  <c r="K225" i="46"/>
  <c r="I225" i="46"/>
  <c r="G225" i="46"/>
  <c r="E225" i="46"/>
  <c r="AQ224" i="46"/>
  <c r="AO224" i="46"/>
  <c r="AM224" i="46"/>
  <c r="AK224" i="46"/>
  <c r="AI224" i="46"/>
  <c r="AG224" i="46"/>
  <c r="AE224" i="46"/>
  <c r="AC224" i="46"/>
  <c r="AA224" i="46"/>
  <c r="Y224" i="46"/>
  <c r="W224" i="46"/>
  <c r="U224" i="46"/>
  <c r="S224" i="46"/>
  <c r="Q224" i="46"/>
  <c r="O224" i="46"/>
  <c r="M224" i="46"/>
  <c r="K224" i="46"/>
  <c r="I224" i="46"/>
  <c r="G224" i="46"/>
  <c r="E224" i="46"/>
  <c r="AQ223" i="46"/>
  <c r="AO223" i="46"/>
  <c r="AM223" i="46"/>
  <c r="AK223" i="46"/>
  <c r="AI223" i="46"/>
  <c r="AG223" i="46"/>
  <c r="AE223" i="46"/>
  <c r="AC223" i="46"/>
  <c r="AA223" i="46"/>
  <c r="Y223" i="46"/>
  <c r="W223" i="46"/>
  <c r="U223" i="46"/>
  <c r="S223" i="46"/>
  <c r="Q223" i="46"/>
  <c r="O223" i="46"/>
  <c r="M223" i="46"/>
  <c r="K223" i="46"/>
  <c r="I223" i="46"/>
  <c r="G223" i="46"/>
  <c r="E223" i="46"/>
  <c r="AQ222" i="46"/>
  <c r="AO222" i="46"/>
  <c r="AM222" i="46"/>
  <c r="AK222" i="46"/>
  <c r="AI222" i="46"/>
  <c r="AG222" i="46"/>
  <c r="AE222" i="46"/>
  <c r="AC222" i="46"/>
  <c r="AA222" i="46"/>
  <c r="Y222" i="46"/>
  <c r="W222" i="46"/>
  <c r="U222" i="46"/>
  <c r="S222" i="46"/>
  <c r="Q222" i="46"/>
  <c r="O222" i="46"/>
  <c r="M222" i="46"/>
  <c r="K222" i="46"/>
  <c r="I222" i="46"/>
  <c r="G222" i="46"/>
  <c r="E222" i="46"/>
  <c r="AQ221" i="46"/>
  <c r="AO221" i="46"/>
  <c r="AM221" i="46"/>
  <c r="AK221" i="46"/>
  <c r="AI221" i="46"/>
  <c r="AG221" i="46"/>
  <c r="AE221" i="46"/>
  <c r="AC221" i="46"/>
  <c r="AA221" i="46"/>
  <c r="Y221" i="46"/>
  <c r="W221" i="46"/>
  <c r="U221" i="46"/>
  <c r="S221" i="46"/>
  <c r="Q221" i="46"/>
  <c r="O221" i="46"/>
  <c r="M221" i="46"/>
  <c r="K221" i="46"/>
  <c r="I221" i="46"/>
  <c r="G221" i="46"/>
  <c r="E221" i="46"/>
  <c r="AQ220" i="46"/>
  <c r="AO220" i="46"/>
  <c r="AM220" i="46"/>
  <c r="AK220" i="46"/>
  <c r="AI220" i="46"/>
  <c r="AG220" i="46"/>
  <c r="AE220" i="46"/>
  <c r="AC220" i="46"/>
  <c r="AA220" i="46"/>
  <c r="Y220" i="46"/>
  <c r="W220" i="46"/>
  <c r="U220" i="46"/>
  <c r="S220" i="46"/>
  <c r="Q220" i="46"/>
  <c r="O220" i="46"/>
  <c r="M220" i="46"/>
  <c r="K220" i="46"/>
  <c r="I220" i="46"/>
  <c r="G220" i="46"/>
  <c r="E220" i="46"/>
  <c r="AQ219" i="46"/>
  <c r="AO219" i="46"/>
  <c r="AM219" i="46"/>
  <c r="AK219" i="46"/>
  <c r="AI219" i="46"/>
  <c r="AG219" i="46"/>
  <c r="AE219" i="46"/>
  <c r="AC219" i="46"/>
  <c r="AA219" i="46"/>
  <c r="Y219" i="46"/>
  <c r="W219" i="46"/>
  <c r="U219" i="46"/>
  <c r="S219" i="46"/>
  <c r="Q219" i="46"/>
  <c r="O219" i="46"/>
  <c r="M219" i="46"/>
  <c r="K219" i="46"/>
  <c r="I219" i="46"/>
  <c r="G219" i="46"/>
  <c r="E219" i="46"/>
  <c r="AQ218" i="46"/>
  <c r="AO218" i="46"/>
  <c r="AM218" i="46"/>
  <c r="AK218" i="46"/>
  <c r="AI218" i="46"/>
  <c r="AG218" i="46"/>
  <c r="AE218" i="46"/>
  <c r="AC218" i="46"/>
  <c r="AA218" i="46"/>
  <c r="Y218" i="46"/>
  <c r="W218" i="46"/>
  <c r="U218" i="46"/>
  <c r="S218" i="46"/>
  <c r="Q218" i="46"/>
  <c r="O218" i="46"/>
  <c r="M218" i="46"/>
  <c r="K218" i="46"/>
  <c r="I218" i="46"/>
  <c r="G218" i="46"/>
  <c r="E218" i="46"/>
  <c r="AQ217" i="46"/>
  <c r="AO217" i="46"/>
  <c r="AM217" i="46"/>
  <c r="AK217" i="46"/>
  <c r="AI217" i="46"/>
  <c r="AG217" i="46"/>
  <c r="AE217" i="46"/>
  <c r="AC217" i="46"/>
  <c r="AA217" i="46"/>
  <c r="Y217" i="46"/>
  <c r="W217" i="46"/>
  <c r="U217" i="46"/>
  <c r="S217" i="46"/>
  <c r="Q217" i="46"/>
  <c r="O217" i="46"/>
  <c r="M217" i="46"/>
  <c r="K217" i="46"/>
  <c r="I217" i="46"/>
  <c r="G217" i="46"/>
  <c r="E217" i="46"/>
  <c r="AQ216" i="46"/>
  <c r="AO216" i="46"/>
  <c r="AM216" i="46"/>
  <c r="AK216" i="46"/>
  <c r="AI216" i="46"/>
  <c r="AG216" i="46"/>
  <c r="AE216" i="46"/>
  <c r="AC216" i="46"/>
  <c r="AA216" i="46"/>
  <c r="Y216" i="46"/>
  <c r="W216" i="46"/>
  <c r="U216" i="46"/>
  <c r="S216" i="46"/>
  <c r="Q216" i="46"/>
  <c r="O216" i="46"/>
  <c r="M216" i="46"/>
  <c r="K216" i="46"/>
  <c r="I216" i="46"/>
  <c r="G216" i="46"/>
  <c r="E216" i="46"/>
  <c r="AQ215" i="46"/>
  <c r="AO215" i="46"/>
  <c r="AM215" i="46"/>
  <c r="AK215" i="46"/>
  <c r="AI215" i="46"/>
  <c r="AG215" i="46"/>
  <c r="AE215" i="46"/>
  <c r="AC215" i="46"/>
  <c r="AA215" i="46"/>
  <c r="Y215" i="46"/>
  <c r="W215" i="46"/>
  <c r="U215" i="46"/>
  <c r="S215" i="46"/>
  <c r="Q215" i="46"/>
  <c r="O215" i="46"/>
  <c r="M215" i="46"/>
  <c r="K215" i="46"/>
  <c r="I215" i="46"/>
  <c r="G215" i="46"/>
  <c r="E215" i="46"/>
  <c r="AQ214" i="46"/>
  <c r="AO214" i="46"/>
  <c r="AM214" i="46"/>
  <c r="AK214" i="46"/>
  <c r="AI214" i="46"/>
  <c r="AG214" i="46"/>
  <c r="AE214" i="46"/>
  <c r="AC214" i="46"/>
  <c r="AA214" i="46"/>
  <c r="Y214" i="46"/>
  <c r="W214" i="46"/>
  <c r="U214" i="46"/>
  <c r="S214" i="46"/>
  <c r="Q214" i="46"/>
  <c r="O214" i="46"/>
  <c r="M214" i="46"/>
  <c r="K214" i="46"/>
  <c r="I214" i="46"/>
  <c r="G214" i="46"/>
  <c r="E214" i="46"/>
  <c r="AQ213" i="46"/>
  <c r="AO213" i="46"/>
  <c r="AM213" i="46"/>
  <c r="AK213" i="46"/>
  <c r="AI213" i="46"/>
  <c r="AG213" i="46"/>
  <c r="AE213" i="46"/>
  <c r="AC213" i="46"/>
  <c r="AA213" i="46"/>
  <c r="Y213" i="46"/>
  <c r="W213" i="46"/>
  <c r="U213" i="46"/>
  <c r="S213" i="46"/>
  <c r="Q213" i="46"/>
  <c r="O213" i="46"/>
  <c r="M213" i="46"/>
  <c r="K213" i="46"/>
  <c r="I213" i="46"/>
  <c r="G213" i="46"/>
  <c r="E213" i="46"/>
  <c r="AQ212" i="46"/>
  <c r="AO212" i="46"/>
  <c r="AM212" i="46"/>
  <c r="AK212" i="46"/>
  <c r="AI212" i="46"/>
  <c r="AG212" i="46"/>
  <c r="AE212" i="46"/>
  <c r="AC212" i="46"/>
  <c r="AA212" i="46"/>
  <c r="Y212" i="46"/>
  <c r="W212" i="46"/>
  <c r="U212" i="46"/>
  <c r="S212" i="46"/>
  <c r="Q212" i="46"/>
  <c r="O212" i="46"/>
  <c r="M212" i="46"/>
  <c r="K212" i="46"/>
  <c r="I212" i="46"/>
  <c r="G212" i="46"/>
  <c r="E212" i="46"/>
  <c r="AQ211" i="46"/>
  <c r="AO211" i="46"/>
  <c r="AM211" i="46"/>
  <c r="AK211" i="46"/>
  <c r="AI211" i="46"/>
  <c r="AG211" i="46"/>
  <c r="AE211" i="46"/>
  <c r="AC211" i="46"/>
  <c r="AA211" i="46"/>
  <c r="Y211" i="46"/>
  <c r="W211" i="46"/>
  <c r="U211" i="46"/>
  <c r="S211" i="46"/>
  <c r="Q211" i="46"/>
  <c r="O211" i="46"/>
  <c r="M211" i="46"/>
  <c r="K211" i="46"/>
  <c r="I211" i="46"/>
  <c r="G211" i="46"/>
  <c r="E211" i="46"/>
  <c r="AQ210" i="46"/>
  <c r="AO210" i="46"/>
  <c r="AM210" i="46"/>
  <c r="AK210" i="46"/>
  <c r="AI210" i="46"/>
  <c r="AG210" i="46"/>
  <c r="AE210" i="46"/>
  <c r="AC210" i="46"/>
  <c r="AA210" i="46"/>
  <c r="Y210" i="46"/>
  <c r="W210" i="46"/>
  <c r="U210" i="46"/>
  <c r="S210" i="46"/>
  <c r="Q210" i="46"/>
  <c r="O210" i="46"/>
  <c r="M210" i="46"/>
  <c r="K210" i="46"/>
  <c r="I210" i="46"/>
  <c r="G210" i="46"/>
  <c r="E210" i="46"/>
  <c r="AQ209" i="46"/>
  <c r="AO209" i="46"/>
  <c r="AM209" i="46"/>
  <c r="AK209" i="46"/>
  <c r="AI209" i="46"/>
  <c r="AG209" i="46"/>
  <c r="AE209" i="46"/>
  <c r="AC209" i="46"/>
  <c r="AA209" i="46"/>
  <c r="Y209" i="46"/>
  <c r="W209" i="46"/>
  <c r="U209" i="46"/>
  <c r="S209" i="46"/>
  <c r="Q209" i="46"/>
  <c r="O209" i="46"/>
  <c r="M209" i="46"/>
  <c r="K209" i="46"/>
  <c r="I209" i="46"/>
  <c r="G209" i="46"/>
  <c r="E209" i="46"/>
  <c r="AQ208" i="46"/>
  <c r="AO208" i="46"/>
  <c r="AM208" i="46"/>
  <c r="AK208" i="46"/>
  <c r="AI208" i="46"/>
  <c r="AG208" i="46"/>
  <c r="AE208" i="46"/>
  <c r="AC208" i="46"/>
  <c r="AA208" i="46"/>
  <c r="Y208" i="46"/>
  <c r="W208" i="46"/>
  <c r="U208" i="46"/>
  <c r="S208" i="46"/>
  <c r="Q208" i="46"/>
  <c r="O208" i="46"/>
  <c r="M208" i="46"/>
  <c r="K208" i="46"/>
  <c r="I208" i="46"/>
  <c r="G208" i="46"/>
  <c r="E208" i="46"/>
  <c r="AQ207" i="46"/>
  <c r="AO207" i="46"/>
  <c r="AM207" i="46"/>
  <c r="AK207" i="46"/>
  <c r="AI207" i="46"/>
  <c r="AG207" i="46"/>
  <c r="AE207" i="46"/>
  <c r="AC207" i="46"/>
  <c r="AA207" i="46"/>
  <c r="Y207" i="46"/>
  <c r="W207" i="46"/>
  <c r="U207" i="46"/>
  <c r="S207" i="46"/>
  <c r="Q207" i="46"/>
  <c r="O207" i="46"/>
  <c r="M207" i="46"/>
  <c r="K207" i="46"/>
  <c r="I207" i="46"/>
  <c r="G207" i="46"/>
  <c r="E207" i="46"/>
  <c r="AQ206" i="46"/>
  <c r="AO206" i="46"/>
  <c r="AM206" i="46"/>
  <c r="AK206" i="46"/>
  <c r="AI206" i="46"/>
  <c r="AG206" i="46"/>
  <c r="AE206" i="46"/>
  <c r="AC206" i="46"/>
  <c r="AA206" i="46"/>
  <c r="Y206" i="46"/>
  <c r="W206" i="46"/>
  <c r="U206" i="46"/>
  <c r="S206" i="46"/>
  <c r="Q206" i="46"/>
  <c r="O206" i="46"/>
  <c r="M206" i="46"/>
  <c r="K206" i="46"/>
  <c r="I206" i="46"/>
  <c r="G206" i="46"/>
  <c r="E206" i="46"/>
  <c r="AQ205" i="46"/>
  <c r="AO205" i="46"/>
  <c r="AM205" i="46"/>
  <c r="AK205" i="46"/>
  <c r="AI205" i="46"/>
  <c r="AG205" i="46"/>
  <c r="AE205" i="46"/>
  <c r="AC205" i="46"/>
  <c r="AA205" i="46"/>
  <c r="Y205" i="46"/>
  <c r="W205" i="46"/>
  <c r="U205" i="46"/>
  <c r="S205" i="46"/>
  <c r="Q205" i="46"/>
  <c r="O205" i="46"/>
  <c r="M205" i="46"/>
  <c r="K205" i="46"/>
  <c r="I205" i="46"/>
  <c r="G205" i="46"/>
  <c r="E205" i="46"/>
  <c r="AQ204" i="46"/>
  <c r="AO204" i="46"/>
  <c r="AM204" i="46"/>
  <c r="AK204" i="46"/>
  <c r="AI204" i="46"/>
  <c r="AG204" i="46"/>
  <c r="AE204" i="46"/>
  <c r="AC204" i="46"/>
  <c r="AA204" i="46"/>
  <c r="Y204" i="46"/>
  <c r="W204" i="46"/>
  <c r="U204" i="46"/>
  <c r="S204" i="46"/>
  <c r="Q204" i="46"/>
  <c r="O204" i="46"/>
  <c r="M204" i="46"/>
  <c r="K204" i="46"/>
  <c r="I204" i="46"/>
  <c r="G204" i="46"/>
  <c r="E204" i="46"/>
  <c r="AQ203" i="46"/>
  <c r="AO203" i="46"/>
  <c r="AM203" i="46"/>
  <c r="AK203" i="46"/>
  <c r="AI203" i="46"/>
  <c r="AG203" i="46"/>
  <c r="AE203" i="46"/>
  <c r="AC203" i="46"/>
  <c r="AA203" i="46"/>
  <c r="Y203" i="46"/>
  <c r="W203" i="46"/>
  <c r="U203" i="46"/>
  <c r="S203" i="46"/>
  <c r="Q203" i="46"/>
  <c r="O203" i="46"/>
  <c r="M203" i="46"/>
  <c r="K203" i="46"/>
  <c r="I203" i="46"/>
  <c r="G203" i="46"/>
  <c r="E203" i="46"/>
  <c r="AQ202" i="46"/>
  <c r="AO202" i="46"/>
  <c r="AM202" i="46"/>
  <c r="AK202" i="46"/>
  <c r="AI202" i="46"/>
  <c r="AG202" i="46"/>
  <c r="AE202" i="46"/>
  <c r="AC202" i="46"/>
  <c r="AA202" i="46"/>
  <c r="Y202" i="46"/>
  <c r="W202" i="46"/>
  <c r="U202" i="46"/>
  <c r="S202" i="46"/>
  <c r="Q202" i="46"/>
  <c r="O202" i="46"/>
  <c r="M202" i="46"/>
  <c r="K202" i="46"/>
  <c r="I202" i="46"/>
  <c r="G202" i="46"/>
  <c r="E202" i="46"/>
  <c r="AQ201" i="46"/>
  <c r="AO201" i="46"/>
  <c r="AM201" i="46"/>
  <c r="AK201" i="46"/>
  <c r="AI201" i="46"/>
  <c r="AG201" i="46"/>
  <c r="AE201" i="46"/>
  <c r="AC201" i="46"/>
  <c r="AA201" i="46"/>
  <c r="Y201" i="46"/>
  <c r="W201" i="46"/>
  <c r="U201" i="46"/>
  <c r="S201" i="46"/>
  <c r="Q201" i="46"/>
  <c r="O201" i="46"/>
  <c r="M201" i="46"/>
  <c r="K201" i="46"/>
  <c r="I201" i="46"/>
  <c r="G201" i="46"/>
  <c r="E201" i="46"/>
  <c r="AQ200" i="46"/>
  <c r="AO200" i="46"/>
  <c r="AM200" i="46"/>
  <c r="AK200" i="46"/>
  <c r="AI200" i="46"/>
  <c r="AG200" i="46"/>
  <c r="AE200" i="46"/>
  <c r="AC200" i="46"/>
  <c r="AA200" i="46"/>
  <c r="Y200" i="46"/>
  <c r="W200" i="46"/>
  <c r="U200" i="46"/>
  <c r="S200" i="46"/>
  <c r="Q200" i="46"/>
  <c r="O200" i="46"/>
  <c r="M200" i="46"/>
  <c r="K200" i="46"/>
  <c r="I200" i="46"/>
  <c r="G200" i="46"/>
  <c r="E200" i="46"/>
  <c r="AQ199" i="46"/>
  <c r="AO199" i="46"/>
  <c r="AM199" i="46"/>
  <c r="AK199" i="46"/>
  <c r="AI199" i="46"/>
  <c r="AG199" i="46"/>
  <c r="AE199" i="46"/>
  <c r="AC199" i="46"/>
  <c r="AA199" i="46"/>
  <c r="Y199" i="46"/>
  <c r="W199" i="46"/>
  <c r="U199" i="46"/>
  <c r="S199" i="46"/>
  <c r="Q199" i="46"/>
  <c r="O199" i="46"/>
  <c r="M199" i="46"/>
  <c r="K199" i="46"/>
  <c r="I199" i="46"/>
  <c r="G199" i="46"/>
  <c r="E199" i="46"/>
  <c r="AQ198" i="46"/>
  <c r="AO198" i="46"/>
  <c r="AM198" i="46"/>
  <c r="AK198" i="46"/>
  <c r="AI198" i="46"/>
  <c r="AG198" i="46"/>
  <c r="AE198" i="46"/>
  <c r="AC198" i="46"/>
  <c r="AA198" i="46"/>
  <c r="Y198" i="46"/>
  <c r="W198" i="46"/>
  <c r="U198" i="46"/>
  <c r="S198" i="46"/>
  <c r="Q198" i="46"/>
  <c r="O198" i="46"/>
  <c r="M198" i="46"/>
  <c r="K198" i="46"/>
  <c r="I198" i="46"/>
  <c r="G198" i="46"/>
  <c r="E198" i="46"/>
  <c r="AQ197" i="46"/>
  <c r="AO197" i="46"/>
  <c r="AM197" i="46"/>
  <c r="AK197" i="46"/>
  <c r="AI197" i="46"/>
  <c r="AG197" i="46"/>
  <c r="AE197" i="46"/>
  <c r="AC197" i="46"/>
  <c r="AA197" i="46"/>
  <c r="Y197" i="46"/>
  <c r="W197" i="46"/>
  <c r="U197" i="46"/>
  <c r="S197" i="46"/>
  <c r="Q197" i="46"/>
  <c r="O197" i="46"/>
  <c r="M197" i="46"/>
  <c r="K197" i="46"/>
  <c r="I197" i="46"/>
  <c r="G197" i="46"/>
  <c r="E197" i="46"/>
  <c r="AQ196" i="46"/>
  <c r="AO196" i="46"/>
  <c r="AM196" i="46"/>
  <c r="AK196" i="46"/>
  <c r="AI196" i="46"/>
  <c r="AG196" i="46"/>
  <c r="AE196" i="46"/>
  <c r="AC196" i="46"/>
  <c r="AA196" i="46"/>
  <c r="Y196" i="46"/>
  <c r="W196" i="46"/>
  <c r="U196" i="46"/>
  <c r="S196" i="46"/>
  <c r="Q196" i="46"/>
  <c r="O196" i="46"/>
  <c r="M196" i="46"/>
  <c r="K196" i="46"/>
  <c r="I196" i="46"/>
  <c r="G196" i="46"/>
  <c r="E196" i="46"/>
  <c r="AQ195" i="46"/>
  <c r="AO195" i="46"/>
  <c r="AM195" i="46"/>
  <c r="AK195" i="46"/>
  <c r="AI195" i="46"/>
  <c r="AG195" i="46"/>
  <c r="AE195" i="46"/>
  <c r="AC195" i="46"/>
  <c r="AA195" i="46"/>
  <c r="Y195" i="46"/>
  <c r="W195" i="46"/>
  <c r="U195" i="46"/>
  <c r="S195" i="46"/>
  <c r="Q195" i="46"/>
  <c r="O195" i="46"/>
  <c r="M195" i="46"/>
  <c r="K195" i="46"/>
  <c r="I195" i="46"/>
  <c r="G195" i="46"/>
  <c r="E195" i="46"/>
  <c r="AQ194" i="46"/>
  <c r="AO194" i="46"/>
  <c r="AM194" i="46"/>
  <c r="AK194" i="46"/>
  <c r="AI194" i="46"/>
  <c r="AG194" i="46"/>
  <c r="AE194" i="46"/>
  <c r="AC194" i="46"/>
  <c r="AA194" i="46"/>
  <c r="Y194" i="46"/>
  <c r="W194" i="46"/>
  <c r="U194" i="46"/>
  <c r="S194" i="46"/>
  <c r="Q194" i="46"/>
  <c r="O194" i="46"/>
  <c r="M194" i="46"/>
  <c r="K194" i="46"/>
  <c r="I194" i="46"/>
  <c r="G194" i="46"/>
  <c r="E194" i="46"/>
  <c r="AQ193" i="46"/>
  <c r="AO193" i="46"/>
  <c r="AM193" i="46"/>
  <c r="AK193" i="46"/>
  <c r="AI193" i="46"/>
  <c r="AG193" i="46"/>
  <c r="AE193" i="46"/>
  <c r="AC193" i="46"/>
  <c r="AA193" i="46"/>
  <c r="Y193" i="46"/>
  <c r="W193" i="46"/>
  <c r="U193" i="46"/>
  <c r="S193" i="46"/>
  <c r="Q193" i="46"/>
  <c r="O193" i="46"/>
  <c r="M193" i="46"/>
  <c r="K193" i="46"/>
  <c r="I193" i="46"/>
  <c r="G193" i="46"/>
  <c r="E193" i="46"/>
  <c r="AQ192" i="46"/>
  <c r="AO192" i="46"/>
  <c r="AM192" i="46"/>
  <c r="AK192" i="46"/>
  <c r="AI192" i="46"/>
  <c r="AG192" i="46"/>
  <c r="AE192" i="46"/>
  <c r="AC192" i="46"/>
  <c r="AA192" i="46"/>
  <c r="Y192" i="46"/>
  <c r="W192" i="46"/>
  <c r="U192" i="46"/>
  <c r="S192" i="46"/>
  <c r="Q192" i="46"/>
  <c r="O192" i="46"/>
  <c r="M192" i="46"/>
  <c r="K192" i="46"/>
  <c r="I192" i="46"/>
  <c r="G192" i="46"/>
  <c r="E192" i="46"/>
  <c r="AQ191" i="46"/>
  <c r="AO191" i="46"/>
  <c r="AM191" i="46"/>
  <c r="AK191" i="46"/>
  <c r="AI191" i="46"/>
  <c r="AG191" i="46"/>
  <c r="AE191" i="46"/>
  <c r="AC191" i="46"/>
  <c r="AA191" i="46"/>
  <c r="Y191" i="46"/>
  <c r="W191" i="46"/>
  <c r="U191" i="46"/>
  <c r="S191" i="46"/>
  <c r="Q191" i="46"/>
  <c r="O191" i="46"/>
  <c r="M191" i="46"/>
  <c r="K191" i="46"/>
  <c r="I191" i="46"/>
  <c r="G191" i="46"/>
  <c r="E191" i="46"/>
  <c r="AQ190" i="46"/>
  <c r="AO190" i="46"/>
  <c r="AM190" i="46"/>
  <c r="AK190" i="46"/>
  <c r="AI190" i="46"/>
  <c r="AG190" i="46"/>
  <c r="AE190" i="46"/>
  <c r="AC190" i="46"/>
  <c r="AA190" i="46"/>
  <c r="Y190" i="46"/>
  <c r="W190" i="46"/>
  <c r="U190" i="46"/>
  <c r="S190" i="46"/>
  <c r="Q190" i="46"/>
  <c r="O190" i="46"/>
  <c r="M190" i="46"/>
  <c r="K190" i="46"/>
  <c r="I190" i="46"/>
  <c r="G190" i="46"/>
  <c r="E190" i="46"/>
  <c r="AQ189" i="46"/>
  <c r="AO189" i="46"/>
  <c r="AM189" i="46"/>
  <c r="AK189" i="46"/>
  <c r="AI189" i="46"/>
  <c r="AG189" i="46"/>
  <c r="AE189" i="46"/>
  <c r="AC189" i="46"/>
  <c r="AA189" i="46"/>
  <c r="Y189" i="46"/>
  <c r="W189" i="46"/>
  <c r="U189" i="46"/>
  <c r="S189" i="46"/>
  <c r="Q189" i="46"/>
  <c r="O189" i="46"/>
  <c r="M189" i="46"/>
  <c r="K189" i="46"/>
  <c r="I189" i="46"/>
  <c r="G189" i="46"/>
  <c r="E189" i="46"/>
  <c r="AQ188" i="46"/>
  <c r="AO188" i="46"/>
  <c r="AM188" i="46"/>
  <c r="AK188" i="46"/>
  <c r="AI188" i="46"/>
  <c r="AG188" i="46"/>
  <c r="AE188" i="46"/>
  <c r="AC188" i="46"/>
  <c r="AA188" i="46"/>
  <c r="Y188" i="46"/>
  <c r="W188" i="46"/>
  <c r="U188" i="46"/>
  <c r="S188" i="46"/>
  <c r="Q188" i="46"/>
  <c r="O188" i="46"/>
  <c r="M188" i="46"/>
  <c r="K188" i="46"/>
  <c r="I188" i="46"/>
  <c r="G188" i="46"/>
  <c r="E188" i="46"/>
  <c r="AQ187" i="46"/>
  <c r="AO187" i="46"/>
  <c r="AM187" i="46"/>
  <c r="AK187" i="46"/>
  <c r="AI187" i="46"/>
  <c r="AG187" i="46"/>
  <c r="AE187" i="46"/>
  <c r="AC187" i="46"/>
  <c r="AA187" i="46"/>
  <c r="Y187" i="46"/>
  <c r="W187" i="46"/>
  <c r="U187" i="46"/>
  <c r="S187" i="46"/>
  <c r="Q187" i="46"/>
  <c r="O187" i="46"/>
  <c r="M187" i="46"/>
  <c r="K187" i="46"/>
  <c r="I187" i="46"/>
  <c r="G187" i="46"/>
  <c r="E187" i="46"/>
  <c r="AQ186" i="46"/>
  <c r="AO186" i="46"/>
  <c r="AM186" i="46"/>
  <c r="AK186" i="46"/>
  <c r="AI186" i="46"/>
  <c r="AG186" i="46"/>
  <c r="AE186" i="46"/>
  <c r="AC186" i="46"/>
  <c r="AA186" i="46"/>
  <c r="Y186" i="46"/>
  <c r="W186" i="46"/>
  <c r="U186" i="46"/>
  <c r="S186" i="46"/>
  <c r="Q186" i="46"/>
  <c r="O186" i="46"/>
  <c r="M186" i="46"/>
  <c r="K186" i="46"/>
  <c r="I186" i="46"/>
  <c r="G186" i="46"/>
  <c r="E186" i="46"/>
  <c r="AQ185" i="46"/>
  <c r="AO185" i="46"/>
  <c r="AM185" i="46"/>
  <c r="AK185" i="46"/>
  <c r="AI185" i="46"/>
  <c r="AG185" i="46"/>
  <c r="AE185" i="46"/>
  <c r="AC185" i="46"/>
  <c r="AA185" i="46"/>
  <c r="Y185" i="46"/>
  <c r="W185" i="46"/>
  <c r="U185" i="46"/>
  <c r="S185" i="46"/>
  <c r="Q185" i="46"/>
  <c r="O185" i="46"/>
  <c r="M185" i="46"/>
  <c r="K185" i="46"/>
  <c r="I185" i="46"/>
  <c r="G185" i="46"/>
  <c r="E185" i="46"/>
  <c r="AQ184" i="46"/>
  <c r="AO184" i="46"/>
  <c r="AM184" i="46"/>
  <c r="AK184" i="46"/>
  <c r="AI184" i="46"/>
  <c r="AG184" i="46"/>
  <c r="AE184" i="46"/>
  <c r="AC184" i="46"/>
  <c r="AA184" i="46"/>
  <c r="Y184" i="46"/>
  <c r="W184" i="46"/>
  <c r="U184" i="46"/>
  <c r="S184" i="46"/>
  <c r="Q184" i="46"/>
  <c r="O184" i="46"/>
  <c r="M184" i="46"/>
  <c r="K184" i="46"/>
  <c r="I184" i="46"/>
  <c r="G184" i="46"/>
  <c r="E184" i="46"/>
  <c r="AQ183" i="46"/>
  <c r="AO183" i="46"/>
  <c r="AM183" i="46"/>
  <c r="AK183" i="46"/>
  <c r="AI183" i="46"/>
  <c r="AG183" i="46"/>
  <c r="AE183" i="46"/>
  <c r="AC183" i="46"/>
  <c r="AA183" i="46"/>
  <c r="Y183" i="46"/>
  <c r="W183" i="46"/>
  <c r="U183" i="46"/>
  <c r="S183" i="46"/>
  <c r="Q183" i="46"/>
  <c r="O183" i="46"/>
  <c r="M183" i="46"/>
  <c r="K183" i="46"/>
  <c r="I183" i="46"/>
  <c r="G183" i="46"/>
  <c r="E183" i="46"/>
  <c r="AQ182" i="46"/>
  <c r="AO182" i="46"/>
  <c r="AM182" i="46"/>
  <c r="AK182" i="46"/>
  <c r="AI182" i="46"/>
  <c r="AG182" i="46"/>
  <c r="AE182" i="46"/>
  <c r="AC182" i="46"/>
  <c r="AA182" i="46"/>
  <c r="Y182" i="46"/>
  <c r="W182" i="46"/>
  <c r="U182" i="46"/>
  <c r="S182" i="46"/>
  <c r="Q182" i="46"/>
  <c r="O182" i="46"/>
  <c r="M182" i="46"/>
  <c r="K182" i="46"/>
  <c r="I182" i="46"/>
  <c r="G182" i="46"/>
  <c r="E182" i="46"/>
  <c r="AQ181" i="46"/>
  <c r="AO181" i="46"/>
  <c r="AM181" i="46"/>
  <c r="AK181" i="46"/>
  <c r="AI181" i="46"/>
  <c r="AG181" i="46"/>
  <c r="AE181" i="46"/>
  <c r="AC181" i="46"/>
  <c r="AA181" i="46"/>
  <c r="Y181" i="46"/>
  <c r="W181" i="46"/>
  <c r="U181" i="46"/>
  <c r="S181" i="46"/>
  <c r="Q181" i="46"/>
  <c r="O181" i="46"/>
  <c r="M181" i="46"/>
  <c r="K181" i="46"/>
  <c r="I181" i="46"/>
  <c r="G181" i="46"/>
  <c r="E181" i="46"/>
  <c r="AQ180" i="46"/>
  <c r="AO180" i="46"/>
  <c r="AM180" i="46"/>
  <c r="AK180" i="46"/>
  <c r="AI180" i="46"/>
  <c r="AG180" i="46"/>
  <c r="AE180" i="46"/>
  <c r="AC180" i="46"/>
  <c r="AA180" i="46"/>
  <c r="Y180" i="46"/>
  <c r="W180" i="46"/>
  <c r="U180" i="46"/>
  <c r="S180" i="46"/>
  <c r="Q180" i="46"/>
  <c r="O180" i="46"/>
  <c r="M180" i="46"/>
  <c r="K180" i="46"/>
  <c r="I180" i="46"/>
  <c r="G180" i="46"/>
  <c r="E180" i="46"/>
  <c r="AQ179" i="46"/>
  <c r="AO179" i="46"/>
  <c r="AM179" i="46"/>
  <c r="AK179" i="46"/>
  <c r="AI179" i="46"/>
  <c r="AG179" i="46"/>
  <c r="AE179" i="46"/>
  <c r="AC179" i="46"/>
  <c r="AA179" i="46"/>
  <c r="Y179" i="46"/>
  <c r="W179" i="46"/>
  <c r="U179" i="46"/>
  <c r="S179" i="46"/>
  <c r="Q179" i="46"/>
  <c r="O179" i="46"/>
  <c r="M179" i="46"/>
  <c r="K179" i="46"/>
  <c r="I179" i="46"/>
  <c r="G179" i="46"/>
  <c r="E179" i="46"/>
  <c r="AQ178" i="46"/>
  <c r="AO178" i="46"/>
  <c r="AM178" i="46"/>
  <c r="AK178" i="46"/>
  <c r="AI178" i="46"/>
  <c r="AG178" i="46"/>
  <c r="AE178" i="46"/>
  <c r="AC178" i="46"/>
  <c r="AA178" i="46"/>
  <c r="Y178" i="46"/>
  <c r="W178" i="46"/>
  <c r="U178" i="46"/>
  <c r="S178" i="46"/>
  <c r="Q178" i="46"/>
  <c r="O178" i="46"/>
  <c r="M178" i="46"/>
  <c r="K178" i="46"/>
  <c r="I178" i="46"/>
  <c r="G178" i="46"/>
  <c r="E178" i="46"/>
  <c r="AQ177" i="46"/>
  <c r="AO177" i="46"/>
  <c r="AM177" i="46"/>
  <c r="AK177" i="46"/>
  <c r="AI177" i="46"/>
  <c r="AG177" i="46"/>
  <c r="AE177" i="46"/>
  <c r="AC177" i="46"/>
  <c r="AA177" i="46"/>
  <c r="Y177" i="46"/>
  <c r="W177" i="46"/>
  <c r="U177" i="46"/>
  <c r="S177" i="46"/>
  <c r="Q177" i="46"/>
  <c r="O177" i="46"/>
  <c r="M177" i="46"/>
  <c r="K177" i="46"/>
  <c r="I177" i="46"/>
  <c r="G177" i="46"/>
  <c r="E177" i="46"/>
  <c r="AQ176" i="46"/>
  <c r="AO176" i="46"/>
  <c r="AM176" i="46"/>
  <c r="AK176" i="46"/>
  <c r="AI176" i="46"/>
  <c r="AG176" i="46"/>
  <c r="AE176" i="46"/>
  <c r="AC176" i="46"/>
  <c r="AA176" i="46"/>
  <c r="Y176" i="46"/>
  <c r="W176" i="46"/>
  <c r="U176" i="46"/>
  <c r="S176" i="46"/>
  <c r="Q176" i="46"/>
  <c r="O176" i="46"/>
  <c r="M176" i="46"/>
  <c r="K176" i="46"/>
  <c r="I176" i="46"/>
  <c r="G176" i="46"/>
  <c r="E176" i="46"/>
  <c r="AQ175" i="46"/>
  <c r="AO175" i="46"/>
  <c r="AM175" i="46"/>
  <c r="AK175" i="46"/>
  <c r="AI175" i="46"/>
  <c r="AG175" i="46"/>
  <c r="AE175" i="46"/>
  <c r="AC175" i="46"/>
  <c r="AA175" i="46"/>
  <c r="Y175" i="46"/>
  <c r="W175" i="46"/>
  <c r="U175" i="46"/>
  <c r="S175" i="46"/>
  <c r="Q175" i="46"/>
  <c r="O175" i="46"/>
  <c r="M175" i="46"/>
  <c r="K175" i="46"/>
  <c r="I175" i="46"/>
  <c r="G175" i="46"/>
  <c r="E175" i="46"/>
  <c r="AQ174" i="46"/>
  <c r="AO174" i="46"/>
  <c r="AM174" i="46"/>
  <c r="AK174" i="46"/>
  <c r="AI174" i="46"/>
  <c r="AG174" i="46"/>
  <c r="AE174" i="46"/>
  <c r="AC174" i="46"/>
  <c r="AA174" i="46"/>
  <c r="Y174" i="46"/>
  <c r="W174" i="46"/>
  <c r="U174" i="46"/>
  <c r="S174" i="46"/>
  <c r="Q174" i="46"/>
  <c r="O174" i="46"/>
  <c r="M174" i="46"/>
  <c r="K174" i="46"/>
  <c r="I174" i="46"/>
  <c r="G174" i="46"/>
  <c r="E174" i="46"/>
  <c r="AQ173" i="46"/>
  <c r="AO173" i="46"/>
  <c r="AM173" i="46"/>
  <c r="AK173" i="46"/>
  <c r="AI173" i="46"/>
  <c r="AG173" i="46"/>
  <c r="AE173" i="46"/>
  <c r="AC173" i="46"/>
  <c r="AA173" i="46"/>
  <c r="Y173" i="46"/>
  <c r="W173" i="46"/>
  <c r="U173" i="46"/>
  <c r="S173" i="46"/>
  <c r="Q173" i="46"/>
  <c r="O173" i="46"/>
  <c r="M173" i="46"/>
  <c r="K173" i="46"/>
  <c r="I173" i="46"/>
  <c r="G173" i="46"/>
  <c r="E173" i="46"/>
  <c r="AQ172" i="46"/>
  <c r="AO172" i="46"/>
  <c r="AM172" i="46"/>
  <c r="AK172" i="46"/>
  <c r="AI172" i="46"/>
  <c r="AG172" i="46"/>
  <c r="AE172" i="46"/>
  <c r="AC172" i="46"/>
  <c r="AA172" i="46"/>
  <c r="Y172" i="46"/>
  <c r="W172" i="46"/>
  <c r="U172" i="46"/>
  <c r="S172" i="46"/>
  <c r="Q172" i="46"/>
  <c r="O172" i="46"/>
  <c r="M172" i="46"/>
  <c r="K172" i="46"/>
  <c r="I172" i="46"/>
  <c r="G172" i="46"/>
  <c r="E172" i="46"/>
  <c r="AQ171" i="46"/>
  <c r="AO171" i="46"/>
  <c r="AM171" i="46"/>
  <c r="AK171" i="46"/>
  <c r="AI171" i="46"/>
  <c r="AG171" i="46"/>
  <c r="AE171" i="46"/>
  <c r="AC171" i="46"/>
  <c r="AA171" i="46"/>
  <c r="Y171" i="46"/>
  <c r="W171" i="46"/>
  <c r="U171" i="46"/>
  <c r="S171" i="46"/>
  <c r="Q171" i="46"/>
  <c r="O171" i="46"/>
  <c r="M171" i="46"/>
  <c r="K171" i="46"/>
  <c r="I171" i="46"/>
  <c r="G171" i="46"/>
  <c r="E171" i="46"/>
  <c r="AQ170" i="46"/>
  <c r="AO170" i="46"/>
  <c r="AM170" i="46"/>
  <c r="AK170" i="46"/>
  <c r="AI170" i="46"/>
  <c r="AG170" i="46"/>
  <c r="AE170" i="46"/>
  <c r="AC170" i="46"/>
  <c r="AA170" i="46"/>
  <c r="Y170" i="46"/>
  <c r="W170" i="46"/>
  <c r="U170" i="46"/>
  <c r="S170" i="46"/>
  <c r="Q170" i="46"/>
  <c r="O170" i="46"/>
  <c r="M170" i="46"/>
  <c r="K170" i="46"/>
  <c r="I170" i="46"/>
  <c r="G170" i="46"/>
  <c r="E170" i="46"/>
  <c r="AQ169" i="46"/>
  <c r="AO169" i="46"/>
  <c r="AM169" i="46"/>
  <c r="AK169" i="46"/>
  <c r="AI169" i="46"/>
  <c r="AG169" i="46"/>
  <c r="AE169" i="46"/>
  <c r="AC169" i="46"/>
  <c r="AA169" i="46"/>
  <c r="Y169" i="46"/>
  <c r="W169" i="46"/>
  <c r="U169" i="46"/>
  <c r="S169" i="46"/>
  <c r="Q169" i="46"/>
  <c r="O169" i="46"/>
  <c r="M169" i="46"/>
  <c r="K169" i="46"/>
  <c r="I169" i="46"/>
  <c r="G169" i="46"/>
  <c r="E169" i="46"/>
  <c r="AQ168" i="46"/>
  <c r="AO168" i="46"/>
  <c r="AM168" i="46"/>
  <c r="AK168" i="46"/>
  <c r="AI168" i="46"/>
  <c r="AG168" i="46"/>
  <c r="AE168" i="46"/>
  <c r="AC168" i="46"/>
  <c r="AA168" i="46"/>
  <c r="Y168" i="46"/>
  <c r="W168" i="46"/>
  <c r="U168" i="46"/>
  <c r="S168" i="46"/>
  <c r="Q168" i="46"/>
  <c r="O168" i="46"/>
  <c r="M168" i="46"/>
  <c r="K168" i="46"/>
  <c r="I168" i="46"/>
  <c r="G168" i="46"/>
  <c r="E168" i="46"/>
  <c r="AQ167" i="46"/>
  <c r="AO167" i="46"/>
  <c r="AM167" i="46"/>
  <c r="AK167" i="46"/>
  <c r="AI167" i="46"/>
  <c r="AG167" i="46"/>
  <c r="AE167" i="46"/>
  <c r="AC167" i="46"/>
  <c r="AA167" i="46"/>
  <c r="Y167" i="46"/>
  <c r="W167" i="46"/>
  <c r="U167" i="46"/>
  <c r="S167" i="46"/>
  <c r="Q167" i="46"/>
  <c r="O167" i="46"/>
  <c r="M167" i="46"/>
  <c r="K167" i="46"/>
  <c r="I167" i="46"/>
  <c r="G167" i="46"/>
  <c r="E167" i="46"/>
  <c r="AQ166" i="46"/>
  <c r="AO166" i="46"/>
  <c r="AM166" i="46"/>
  <c r="AK166" i="46"/>
  <c r="AI166" i="46"/>
  <c r="AG166" i="46"/>
  <c r="AE166" i="46"/>
  <c r="AC166" i="46"/>
  <c r="AA166" i="46"/>
  <c r="Y166" i="46"/>
  <c r="W166" i="46"/>
  <c r="U166" i="46"/>
  <c r="S166" i="46"/>
  <c r="Q166" i="46"/>
  <c r="O166" i="46"/>
  <c r="M166" i="46"/>
  <c r="K166" i="46"/>
  <c r="I166" i="46"/>
  <c r="G166" i="46"/>
  <c r="E166" i="46"/>
  <c r="AQ165" i="46"/>
  <c r="AO165" i="46"/>
  <c r="AM165" i="46"/>
  <c r="AK165" i="46"/>
  <c r="AI165" i="46"/>
  <c r="AG165" i="46"/>
  <c r="AE165" i="46"/>
  <c r="AC165" i="46"/>
  <c r="AA165" i="46"/>
  <c r="Y165" i="46"/>
  <c r="W165" i="46"/>
  <c r="U165" i="46"/>
  <c r="S165" i="46"/>
  <c r="Q165" i="46"/>
  <c r="O165" i="46"/>
  <c r="M165" i="46"/>
  <c r="K165" i="46"/>
  <c r="I165" i="46"/>
  <c r="G165" i="46"/>
  <c r="E165" i="46"/>
  <c r="AQ164" i="46"/>
  <c r="AO164" i="46"/>
  <c r="AM164" i="46"/>
  <c r="AK164" i="46"/>
  <c r="AI164" i="46"/>
  <c r="AG164" i="46"/>
  <c r="AE164" i="46"/>
  <c r="AC164" i="46"/>
  <c r="AA164" i="46"/>
  <c r="Y164" i="46"/>
  <c r="W164" i="46"/>
  <c r="U164" i="46"/>
  <c r="S164" i="46"/>
  <c r="Q164" i="46"/>
  <c r="O164" i="46"/>
  <c r="M164" i="46"/>
  <c r="K164" i="46"/>
  <c r="I164" i="46"/>
  <c r="G164" i="46"/>
  <c r="E164" i="46"/>
  <c r="AQ163" i="46"/>
  <c r="AO163" i="46"/>
  <c r="AM163" i="46"/>
  <c r="AK163" i="46"/>
  <c r="AI163" i="46"/>
  <c r="AG163" i="46"/>
  <c r="AE163" i="46"/>
  <c r="AC163" i="46"/>
  <c r="AA163" i="46"/>
  <c r="Y163" i="46"/>
  <c r="W163" i="46"/>
  <c r="U163" i="46"/>
  <c r="S163" i="46"/>
  <c r="Q163" i="46"/>
  <c r="O163" i="46"/>
  <c r="M163" i="46"/>
  <c r="K163" i="46"/>
  <c r="I163" i="46"/>
  <c r="G163" i="46"/>
  <c r="E163" i="46"/>
  <c r="AQ162" i="46"/>
  <c r="AO162" i="46"/>
  <c r="AM162" i="46"/>
  <c r="AK162" i="46"/>
  <c r="AI162" i="46"/>
  <c r="AG162" i="46"/>
  <c r="AE162" i="46"/>
  <c r="AC162" i="46"/>
  <c r="AA162" i="46"/>
  <c r="Y162" i="46"/>
  <c r="W162" i="46"/>
  <c r="U162" i="46"/>
  <c r="S162" i="46"/>
  <c r="Q162" i="46"/>
  <c r="O162" i="46"/>
  <c r="M162" i="46"/>
  <c r="K162" i="46"/>
  <c r="I162" i="46"/>
  <c r="G162" i="46"/>
  <c r="E162" i="46"/>
  <c r="AQ161" i="46"/>
  <c r="AO161" i="46"/>
  <c r="AM161" i="46"/>
  <c r="AK161" i="46"/>
  <c r="AI161" i="46"/>
  <c r="AG161" i="46"/>
  <c r="AE161" i="46"/>
  <c r="AC161" i="46"/>
  <c r="AA161" i="46"/>
  <c r="Y161" i="46"/>
  <c r="W161" i="46"/>
  <c r="U161" i="46"/>
  <c r="S161" i="46"/>
  <c r="Q161" i="46"/>
  <c r="O161" i="46"/>
  <c r="M161" i="46"/>
  <c r="K161" i="46"/>
  <c r="I161" i="46"/>
  <c r="G161" i="46"/>
  <c r="E161" i="46"/>
  <c r="AQ160" i="46"/>
  <c r="AO160" i="46"/>
  <c r="AM160" i="46"/>
  <c r="AK160" i="46"/>
  <c r="AI160" i="46"/>
  <c r="AG160" i="46"/>
  <c r="AE160" i="46"/>
  <c r="AC160" i="46"/>
  <c r="AA160" i="46"/>
  <c r="Y160" i="46"/>
  <c r="W160" i="46"/>
  <c r="U160" i="46"/>
  <c r="S160" i="46"/>
  <c r="Q160" i="46"/>
  <c r="O160" i="46"/>
  <c r="M160" i="46"/>
  <c r="K160" i="46"/>
  <c r="I160" i="46"/>
  <c r="G160" i="46"/>
  <c r="E160" i="46"/>
  <c r="AQ159" i="46"/>
  <c r="AO159" i="46"/>
  <c r="AM159" i="46"/>
  <c r="AK159" i="46"/>
  <c r="AI159" i="46"/>
  <c r="AG159" i="46"/>
  <c r="AE159" i="46"/>
  <c r="AC159" i="46"/>
  <c r="AA159" i="46"/>
  <c r="Y159" i="46"/>
  <c r="W159" i="46"/>
  <c r="U159" i="46"/>
  <c r="S159" i="46"/>
  <c r="Q159" i="46"/>
  <c r="O159" i="46"/>
  <c r="M159" i="46"/>
  <c r="K159" i="46"/>
  <c r="I159" i="46"/>
  <c r="G159" i="46"/>
  <c r="E159" i="46"/>
  <c r="AQ158" i="46"/>
  <c r="AO158" i="46"/>
  <c r="AM158" i="46"/>
  <c r="AK158" i="46"/>
  <c r="AI158" i="46"/>
  <c r="AG158" i="46"/>
  <c r="AE158" i="46"/>
  <c r="AC158" i="46"/>
  <c r="AA158" i="46"/>
  <c r="Y158" i="46"/>
  <c r="W158" i="46"/>
  <c r="U158" i="46"/>
  <c r="S158" i="46"/>
  <c r="Q158" i="46"/>
  <c r="O158" i="46"/>
  <c r="M158" i="46"/>
  <c r="K158" i="46"/>
  <c r="I158" i="46"/>
  <c r="G158" i="46"/>
  <c r="E158" i="46"/>
  <c r="AQ157" i="46"/>
  <c r="AO157" i="46"/>
  <c r="AM157" i="46"/>
  <c r="AK157" i="46"/>
  <c r="AI157" i="46"/>
  <c r="AG157" i="46"/>
  <c r="AE157" i="46"/>
  <c r="AC157" i="46"/>
  <c r="AA157" i="46"/>
  <c r="Y157" i="46"/>
  <c r="W157" i="46"/>
  <c r="U157" i="46"/>
  <c r="S157" i="46"/>
  <c r="Q157" i="46"/>
  <c r="O157" i="46"/>
  <c r="M157" i="46"/>
  <c r="K157" i="46"/>
  <c r="I157" i="46"/>
  <c r="G157" i="46"/>
  <c r="E157" i="46"/>
  <c r="AQ156" i="46"/>
  <c r="AO156" i="46"/>
  <c r="AM156" i="46"/>
  <c r="AK156" i="46"/>
  <c r="AI156" i="46"/>
  <c r="AG156" i="46"/>
  <c r="AE156" i="46"/>
  <c r="AC156" i="46"/>
  <c r="AA156" i="46"/>
  <c r="Y156" i="46"/>
  <c r="W156" i="46"/>
  <c r="U156" i="46"/>
  <c r="S156" i="46"/>
  <c r="Q156" i="46"/>
  <c r="O156" i="46"/>
  <c r="M156" i="46"/>
  <c r="K156" i="46"/>
  <c r="I156" i="46"/>
  <c r="G156" i="46"/>
  <c r="E156" i="46"/>
  <c r="AQ155" i="46"/>
  <c r="AO155" i="46"/>
  <c r="AM155" i="46"/>
  <c r="AK155" i="46"/>
  <c r="AI155" i="46"/>
  <c r="AG155" i="46"/>
  <c r="AE155" i="46"/>
  <c r="AC155" i="46"/>
  <c r="AA155" i="46"/>
  <c r="Y155" i="46"/>
  <c r="W155" i="46"/>
  <c r="U155" i="46"/>
  <c r="S155" i="46"/>
  <c r="Q155" i="46"/>
  <c r="O155" i="46"/>
  <c r="M155" i="46"/>
  <c r="K155" i="46"/>
  <c r="I155" i="46"/>
  <c r="G155" i="46"/>
  <c r="E155" i="46"/>
  <c r="AQ154" i="46"/>
  <c r="AO154" i="46"/>
  <c r="AM154" i="46"/>
  <c r="AK154" i="46"/>
  <c r="AI154" i="46"/>
  <c r="AG154" i="46"/>
  <c r="AE154" i="46"/>
  <c r="AC154" i="46"/>
  <c r="AA154" i="46"/>
  <c r="Y154" i="46"/>
  <c r="W154" i="46"/>
  <c r="U154" i="46"/>
  <c r="S154" i="46"/>
  <c r="Q154" i="46"/>
  <c r="O154" i="46"/>
  <c r="M154" i="46"/>
  <c r="K154" i="46"/>
  <c r="I154" i="46"/>
  <c r="G154" i="46"/>
  <c r="E154" i="46"/>
  <c r="AQ153" i="46"/>
  <c r="AO153" i="46"/>
  <c r="AM153" i="46"/>
  <c r="AK153" i="46"/>
  <c r="AI153" i="46"/>
  <c r="AG153" i="46"/>
  <c r="AE153" i="46"/>
  <c r="AC153" i="46"/>
  <c r="AA153" i="46"/>
  <c r="Y153" i="46"/>
  <c r="W153" i="46"/>
  <c r="U153" i="46"/>
  <c r="S153" i="46"/>
  <c r="Q153" i="46"/>
  <c r="O153" i="46"/>
  <c r="M153" i="46"/>
  <c r="K153" i="46"/>
  <c r="I153" i="46"/>
  <c r="G153" i="46"/>
  <c r="E153" i="46"/>
  <c r="AQ152" i="46"/>
  <c r="AO152" i="46"/>
  <c r="AM152" i="46"/>
  <c r="AK152" i="46"/>
  <c r="AI152" i="46"/>
  <c r="AG152" i="46"/>
  <c r="AE152" i="46"/>
  <c r="AC152" i="46"/>
  <c r="AA152" i="46"/>
  <c r="Y152" i="46"/>
  <c r="W152" i="46"/>
  <c r="U152" i="46"/>
  <c r="S152" i="46"/>
  <c r="Q152" i="46"/>
  <c r="O152" i="46"/>
  <c r="M152" i="46"/>
  <c r="K152" i="46"/>
  <c r="I152" i="46"/>
  <c r="G152" i="46"/>
  <c r="E152" i="46"/>
  <c r="AQ151" i="46"/>
  <c r="AO151" i="46"/>
  <c r="AM151" i="46"/>
  <c r="AK151" i="46"/>
  <c r="AI151" i="46"/>
  <c r="AG151" i="46"/>
  <c r="AE151" i="46"/>
  <c r="AC151" i="46"/>
  <c r="AA151" i="46"/>
  <c r="Y151" i="46"/>
  <c r="W151" i="46"/>
  <c r="U151" i="46"/>
  <c r="S151" i="46"/>
  <c r="Q151" i="46"/>
  <c r="O151" i="46"/>
  <c r="M151" i="46"/>
  <c r="K151" i="46"/>
  <c r="I151" i="46"/>
  <c r="G151" i="46"/>
  <c r="E151" i="46"/>
  <c r="AQ150" i="46"/>
  <c r="AO150" i="46"/>
  <c r="AM150" i="46"/>
  <c r="AK150" i="46"/>
  <c r="AI150" i="46"/>
  <c r="AG150" i="46"/>
  <c r="AE150" i="46"/>
  <c r="AC150" i="46"/>
  <c r="AA150" i="46"/>
  <c r="Y150" i="46"/>
  <c r="W150" i="46"/>
  <c r="U150" i="46"/>
  <c r="S150" i="46"/>
  <c r="Q150" i="46"/>
  <c r="O150" i="46"/>
  <c r="M150" i="46"/>
  <c r="K150" i="46"/>
  <c r="I150" i="46"/>
  <c r="G150" i="46"/>
  <c r="E150" i="46"/>
  <c r="AQ149" i="46"/>
  <c r="AO149" i="46"/>
  <c r="AM149" i="46"/>
  <c r="AK149" i="46"/>
  <c r="AI149" i="46"/>
  <c r="AG149" i="46"/>
  <c r="AE149" i="46"/>
  <c r="AC149" i="46"/>
  <c r="AA149" i="46"/>
  <c r="Y149" i="46"/>
  <c r="W149" i="46"/>
  <c r="U149" i="46"/>
  <c r="S149" i="46"/>
  <c r="Q149" i="46"/>
  <c r="O149" i="46"/>
  <c r="M149" i="46"/>
  <c r="K149" i="46"/>
  <c r="I149" i="46"/>
  <c r="G149" i="46"/>
  <c r="E149" i="46"/>
  <c r="AQ148" i="46"/>
  <c r="AO148" i="46"/>
  <c r="AM148" i="46"/>
  <c r="AK148" i="46"/>
  <c r="AI148" i="46"/>
  <c r="AG148" i="46"/>
  <c r="AE148" i="46"/>
  <c r="AC148" i="46"/>
  <c r="AA148" i="46"/>
  <c r="Y148" i="46"/>
  <c r="W148" i="46"/>
  <c r="U148" i="46"/>
  <c r="S148" i="46"/>
  <c r="Q148" i="46"/>
  <c r="O148" i="46"/>
  <c r="M148" i="46"/>
  <c r="K148" i="46"/>
  <c r="I148" i="46"/>
  <c r="G148" i="46"/>
  <c r="E148" i="46"/>
  <c r="AQ147" i="46"/>
  <c r="AO147" i="46"/>
  <c r="AM147" i="46"/>
  <c r="AK147" i="46"/>
  <c r="AI147" i="46"/>
  <c r="AG147" i="46"/>
  <c r="AE147" i="46"/>
  <c r="AC147" i="46"/>
  <c r="AA147" i="46"/>
  <c r="Y147" i="46"/>
  <c r="W147" i="46"/>
  <c r="U147" i="46"/>
  <c r="S147" i="46"/>
  <c r="Q147" i="46"/>
  <c r="O147" i="46"/>
  <c r="M147" i="46"/>
  <c r="K147" i="46"/>
  <c r="I147" i="46"/>
  <c r="G147" i="46"/>
  <c r="E147" i="46"/>
  <c r="AQ146" i="46"/>
  <c r="AO146" i="46"/>
  <c r="AM146" i="46"/>
  <c r="AK146" i="46"/>
  <c r="AI146" i="46"/>
  <c r="AG146" i="46"/>
  <c r="AE146" i="46"/>
  <c r="AC146" i="46"/>
  <c r="AA146" i="46"/>
  <c r="Y146" i="46"/>
  <c r="W146" i="46"/>
  <c r="U146" i="46"/>
  <c r="S146" i="46"/>
  <c r="Q146" i="46"/>
  <c r="O146" i="46"/>
  <c r="M146" i="46"/>
  <c r="K146" i="46"/>
  <c r="I146" i="46"/>
  <c r="G146" i="46"/>
  <c r="E146" i="46"/>
  <c r="AQ145" i="46"/>
  <c r="AO145" i="46"/>
  <c r="AM145" i="46"/>
  <c r="AK145" i="46"/>
  <c r="AI145" i="46"/>
  <c r="AG145" i="46"/>
  <c r="AE145" i="46"/>
  <c r="AC145" i="46"/>
  <c r="AA145" i="46"/>
  <c r="Y145" i="46"/>
  <c r="W145" i="46"/>
  <c r="U145" i="46"/>
  <c r="S145" i="46"/>
  <c r="Q145" i="46"/>
  <c r="O145" i="46"/>
  <c r="M145" i="46"/>
  <c r="K145" i="46"/>
  <c r="I145" i="46"/>
  <c r="G145" i="46"/>
  <c r="E145" i="46"/>
  <c r="AQ144" i="46"/>
  <c r="AO144" i="46"/>
  <c r="AM144" i="46"/>
  <c r="AK144" i="46"/>
  <c r="AI144" i="46"/>
  <c r="AG144" i="46"/>
  <c r="AE144" i="46"/>
  <c r="AC144" i="46"/>
  <c r="AA144" i="46"/>
  <c r="Y144" i="46"/>
  <c r="W144" i="46"/>
  <c r="U144" i="46"/>
  <c r="S144" i="46"/>
  <c r="Q144" i="46"/>
  <c r="O144" i="46"/>
  <c r="M144" i="46"/>
  <c r="K144" i="46"/>
  <c r="I144" i="46"/>
  <c r="G144" i="46"/>
  <c r="E144" i="46"/>
  <c r="AQ143" i="46"/>
  <c r="AO143" i="46"/>
  <c r="AM143" i="46"/>
  <c r="AK143" i="46"/>
  <c r="AI143" i="46"/>
  <c r="AG143" i="46"/>
  <c r="AE143" i="46"/>
  <c r="AC143" i="46"/>
  <c r="AA143" i="46"/>
  <c r="Y143" i="46"/>
  <c r="W143" i="46"/>
  <c r="U143" i="46"/>
  <c r="S143" i="46"/>
  <c r="Q143" i="46"/>
  <c r="O143" i="46"/>
  <c r="M143" i="46"/>
  <c r="K143" i="46"/>
  <c r="I143" i="46"/>
  <c r="G143" i="46"/>
  <c r="E143" i="46"/>
  <c r="AQ142" i="46"/>
  <c r="AO142" i="46"/>
  <c r="AM142" i="46"/>
  <c r="AK142" i="46"/>
  <c r="AI142" i="46"/>
  <c r="AG142" i="46"/>
  <c r="AE142" i="46"/>
  <c r="AC142" i="46"/>
  <c r="AA142" i="46"/>
  <c r="Y142" i="46"/>
  <c r="W142" i="46"/>
  <c r="U142" i="46"/>
  <c r="S142" i="46"/>
  <c r="Q142" i="46"/>
  <c r="O142" i="46"/>
  <c r="M142" i="46"/>
  <c r="K142" i="46"/>
  <c r="I142" i="46"/>
  <c r="G142" i="46"/>
  <c r="E142" i="46"/>
  <c r="AQ141" i="46"/>
  <c r="AO141" i="46"/>
  <c r="AM141" i="46"/>
  <c r="AK141" i="46"/>
  <c r="AI141" i="46"/>
  <c r="AG141" i="46"/>
  <c r="AE141" i="46"/>
  <c r="AC141" i="46"/>
  <c r="AA141" i="46"/>
  <c r="Y141" i="46"/>
  <c r="W141" i="46"/>
  <c r="U141" i="46"/>
  <c r="S141" i="46"/>
  <c r="Q141" i="46"/>
  <c r="O141" i="46"/>
  <c r="M141" i="46"/>
  <c r="K141" i="46"/>
  <c r="I141" i="46"/>
  <c r="G141" i="46"/>
  <c r="E141" i="46"/>
  <c r="AQ140" i="46"/>
  <c r="AO140" i="46"/>
  <c r="AM140" i="46"/>
  <c r="AK140" i="46"/>
  <c r="AI140" i="46"/>
  <c r="AG140" i="46"/>
  <c r="AE140" i="46"/>
  <c r="AC140" i="46"/>
  <c r="AA140" i="46"/>
  <c r="Y140" i="46"/>
  <c r="W140" i="46"/>
  <c r="U140" i="46"/>
  <c r="S140" i="46"/>
  <c r="Q140" i="46"/>
  <c r="O140" i="46"/>
  <c r="M140" i="46"/>
  <c r="K140" i="46"/>
  <c r="I140" i="46"/>
  <c r="G140" i="46"/>
  <c r="E140" i="46"/>
  <c r="AQ139" i="46"/>
  <c r="AO139" i="46"/>
  <c r="AM139" i="46"/>
  <c r="AK139" i="46"/>
  <c r="AI139" i="46"/>
  <c r="AG139" i="46"/>
  <c r="AE139" i="46"/>
  <c r="AC139" i="46"/>
  <c r="AA139" i="46"/>
  <c r="Y139" i="46"/>
  <c r="W139" i="46"/>
  <c r="U139" i="46"/>
  <c r="S139" i="46"/>
  <c r="Q139" i="46"/>
  <c r="O139" i="46"/>
  <c r="M139" i="46"/>
  <c r="K139" i="46"/>
  <c r="I139" i="46"/>
  <c r="G139" i="46"/>
  <c r="E139" i="46"/>
  <c r="AQ138" i="46"/>
  <c r="AO138" i="46"/>
  <c r="AM138" i="46"/>
  <c r="AK138" i="46"/>
  <c r="AI138" i="46"/>
  <c r="AG138" i="46"/>
  <c r="AE138" i="46"/>
  <c r="AC138" i="46"/>
  <c r="AA138" i="46"/>
  <c r="Y138" i="46"/>
  <c r="W138" i="46"/>
  <c r="U138" i="46"/>
  <c r="S138" i="46"/>
  <c r="Q138" i="46"/>
  <c r="O138" i="46"/>
  <c r="M138" i="46"/>
  <c r="K138" i="46"/>
  <c r="I138" i="46"/>
  <c r="G138" i="46"/>
  <c r="E138" i="46"/>
  <c r="AQ137" i="46"/>
  <c r="AO137" i="46"/>
  <c r="AM137" i="46"/>
  <c r="AK137" i="46"/>
  <c r="AI137" i="46"/>
  <c r="AG137" i="46"/>
  <c r="AE137" i="46"/>
  <c r="AC137" i="46"/>
  <c r="AA137" i="46"/>
  <c r="Y137" i="46"/>
  <c r="W137" i="46"/>
  <c r="U137" i="46"/>
  <c r="S137" i="46"/>
  <c r="Q137" i="46"/>
  <c r="O137" i="46"/>
  <c r="M137" i="46"/>
  <c r="K137" i="46"/>
  <c r="I137" i="46"/>
  <c r="G137" i="46"/>
  <c r="E137" i="46"/>
  <c r="AQ136" i="46"/>
  <c r="AO136" i="46"/>
  <c r="AM136" i="46"/>
  <c r="AK136" i="46"/>
  <c r="AI136" i="46"/>
  <c r="AG136" i="46"/>
  <c r="AE136" i="46"/>
  <c r="AC136" i="46"/>
  <c r="AA136" i="46"/>
  <c r="Y136" i="46"/>
  <c r="W136" i="46"/>
  <c r="U136" i="46"/>
  <c r="S136" i="46"/>
  <c r="Q136" i="46"/>
  <c r="O136" i="46"/>
  <c r="M136" i="46"/>
  <c r="K136" i="46"/>
  <c r="I136" i="46"/>
  <c r="G136" i="46"/>
  <c r="E136" i="46"/>
  <c r="AQ135" i="46"/>
  <c r="AO135" i="46"/>
  <c r="AM135" i="46"/>
  <c r="AK135" i="46"/>
  <c r="AI135" i="46"/>
  <c r="AG135" i="46"/>
  <c r="AE135" i="46"/>
  <c r="AC135" i="46"/>
  <c r="AA135" i="46"/>
  <c r="Y135" i="46"/>
  <c r="W135" i="46"/>
  <c r="U135" i="46"/>
  <c r="S135" i="46"/>
  <c r="Q135" i="46"/>
  <c r="O135" i="46"/>
  <c r="M135" i="46"/>
  <c r="K135" i="46"/>
  <c r="I135" i="46"/>
  <c r="G135" i="46"/>
  <c r="E135" i="46"/>
  <c r="AQ134" i="46"/>
  <c r="AO134" i="46"/>
  <c r="AM134" i="46"/>
  <c r="AK134" i="46"/>
  <c r="AI134" i="46"/>
  <c r="AG134" i="46"/>
  <c r="AE134" i="46"/>
  <c r="AC134" i="46"/>
  <c r="AA134" i="46"/>
  <c r="Y134" i="46"/>
  <c r="W134" i="46"/>
  <c r="U134" i="46"/>
  <c r="S134" i="46"/>
  <c r="Q134" i="46"/>
  <c r="O134" i="46"/>
  <c r="M134" i="46"/>
  <c r="K134" i="46"/>
  <c r="I134" i="46"/>
  <c r="G134" i="46"/>
  <c r="E134" i="46"/>
  <c r="AQ133" i="46"/>
  <c r="AO133" i="46"/>
  <c r="AM133" i="46"/>
  <c r="AK133" i="46"/>
  <c r="AI133" i="46"/>
  <c r="AG133" i="46"/>
  <c r="AE133" i="46"/>
  <c r="AC133" i="46"/>
  <c r="AA133" i="46"/>
  <c r="Y133" i="46"/>
  <c r="W133" i="46"/>
  <c r="U133" i="46"/>
  <c r="S133" i="46"/>
  <c r="Q133" i="46"/>
  <c r="O133" i="46"/>
  <c r="M133" i="46"/>
  <c r="K133" i="46"/>
  <c r="I133" i="46"/>
  <c r="G133" i="46"/>
  <c r="E133" i="46"/>
  <c r="AQ132" i="46"/>
  <c r="AO132" i="46"/>
  <c r="AM132" i="46"/>
  <c r="AK132" i="46"/>
  <c r="AI132" i="46"/>
  <c r="AG132" i="46"/>
  <c r="AE132" i="46"/>
  <c r="AC132" i="46"/>
  <c r="AA132" i="46"/>
  <c r="Y132" i="46"/>
  <c r="W132" i="46"/>
  <c r="U132" i="46"/>
  <c r="S132" i="46"/>
  <c r="Q132" i="46"/>
  <c r="O132" i="46"/>
  <c r="M132" i="46"/>
  <c r="K132" i="46"/>
  <c r="I132" i="46"/>
  <c r="G132" i="46"/>
  <c r="E132" i="46"/>
  <c r="AQ131" i="46"/>
  <c r="AO131" i="46"/>
  <c r="AM131" i="46"/>
  <c r="AK131" i="46"/>
  <c r="AI131" i="46"/>
  <c r="AG131" i="46"/>
  <c r="AE131" i="46"/>
  <c r="AC131" i="46"/>
  <c r="AA131" i="46"/>
  <c r="Y131" i="46"/>
  <c r="W131" i="46"/>
  <c r="U131" i="46"/>
  <c r="S131" i="46"/>
  <c r="Q131" i="46"/>
  <c r="O131" i="46"/>
  <c r="M131" i="46"/>
  <c r="K131" i="46"/>
  <c r="I131" i="46"/>
  <c r="G131" i="46"/>
  <c r="E131" i="46"/>
  <c r="AQ130" i="46"/>
  <c r="AO130" i="46"/>
  <c r="AM130" i="46"/>
  <c r="AK130" i="46"/>
  <c r="AI130" i="46"/>
  <c r="AG130" i="46"/>
  <c r="AE130" i="46"/>
  <c r="AC130" i="46"/>
  <c r="AA130" i="46"/>
  <c r="Y130" i="46"/>
  <c r="W130" i="46"/>
  <c r="U130" i="46"/>
  <c r="S130" i="46"/>
  <c r="Q130" i="46"/>
  <c r="O130" i="46"/>
  <c r="M130" i="46"/>
  <c r="K130" i="46"/>
  <c r="I130" i="46"/>
  <c r="G130" i="46"/>
  <c r="E130" i="46"/>
  <c r="AQ129" i="46"/>
  <c r="AO129" i="46"/>
  <c r="AM129" i="46"/>
  <c r="AK129" i="46"/>
  <c r="AI129" i="46"/>
  <c r="AG129" i="46"/>
  <c r="AE129" i="46"/>
  <c r="AC129" i="46"/>
  <c r="AA129" i="46"/>
  <c r="Y129" i="46"/>
  <c r="W129" i="46"/>
  <c r="U129" i="46"/>
  <c r="S129" i="46"/>
  <c r="Q129" i="46"/>
  <c r="O129" i="46"/>
  <c r="M129" i="46"/>
  <c r="K129" i="46"/>
  <c r="I129" i="46"/>
  <c r="G129" i="46"/>
  <c r="E129" i="46"/>
  <c r="AQ128" i="46"/>
  <c r="AO128" i="46"/>
  <c r="AM128" i="46"/>
  <c r="AK128" i="46"/>
  <c r="AI128" i="46"/>
  <c r="AG128" i="46"/>
  <c r="AE128" i="46"/>
  <c r="AC128" i="46"/>
  <c r="AA128" i="46"/>
  <c r="Y128" i="46"/>
  <c r="W128" i="46"/>
  <c r="U128" i="46"/>
  <c r="S128" i="46"/>
  <c r="Q128" i="46"/>
  <c r="O128" i="46"/>
  <c r="M128" i="46"/>
  <c r="K128" i="46"/>
  <c r="I128" i="46"/>
  <c r="G128" i="46"/>
  <c r="E128" i="46"/>
  <c r="AQ127" i="46"/>
  <c r="AO127" i="46"/>
  <c r="AM127" i="46"/>
  <c r="AK127" i="46"/>
  <c r="AI127" i="46"/>
  <c r="AG127" i="46"/>
  <c r="AE127" i="46"/>
  <c r="AC127" i="46"/>
  <c r="AA127" i="46"/>
  <c r="Y127" i="46"/>
  <c r="W127" i="46"/>
  <c r="U127" i="46"/>
  <c r="S127" i="46"/>
  <c r="Q127" i="46"/>
  <c r="O127" i="46"/>
  <c r="M127" i="46"/>
  <c r="K127" i="46"/>
  <c r="I127" i="46"/>
  <c r="G127" i="46"/>
  <c r="E127" i="46"/>
  <c r="AQ126" i="46"/>
  <c r="AO126" i="46"/>
  <c r="AM126" i="46"/>
  <c r="AK126" i="46"/>
  <c r="AI126" i="46"/>
  <c r="AG126" i="46"/>
  <c r="AE126" i="46"/>
  <c r="AC126" i="46"/>
  <c r="AA126" i="46"/>
  <c r="Y126" i="46"/>
  <c r="W126" i="46"/>
  <c r="U126" i="46"/>
  <c r="S126" i="46"/>
  <c r="Q126" i="46"/>
  <c r="O126" i="46"/>
  <c r="M126" i="46"/>
  <c r="K126" i="46"/>
  <c r="I126" i="46"/>
  <c r="G126" i="46"/>
  <c r="E126" i="46"/>
  <c r="AQ125" i="46"/>
  <c r="AO125" i="46"/>
  <c r="AM125" i="46"/>
  <c r="AK125" i="46"/>
  <c r="AI125" i="46"/>
  <c r="AG125" i="46"/>
  <c r="AE125" i="46"/>
  <c r="AC125" i="46"/>
  <c r="AA125" i="46"/>
  <c r="Y125" i="46"/>
  <c r="W125" i="46"/>
  <c r="U125" i="46"/>
  <c r="S125" i="46"/>
  <c r="Q125" i="46"/>
  <c r="O125" i="46"/>
  <c r="M125" i="46"/>
  <c r="K125" i="46"/>
  <c r="I125" i="46"/>
  <c r="G125" i="46"/>
  <c r="E125" i="46"/>
  <c r="AQ124" i="46"/>
  <c r="AO124" i="46"/>
  <c r="AM124" i="46"/>
  <c r="AK124" i="46"/>
  <c r="AI124" i="46"/>
  <c r="AG124" i="46"/>
  <c r="AE124" i="46"/>
  <c r="AC124" i="46"/>
  <c r="AA124" i="46"/>
  <c r="Y124" i="46"/>
  <c r="W124" i="46"/>
  <c r="U124" i="46"/>
  <c r="S124" i="46"/>
  <c r="Q124" i="46"/>
  <c r="O124" i="46"/>
  <c r="M124" i="46"/>
  <c r="K124" i="46"/>
  <c r="I124" i="46"/>
  <c r="G124" i="46"/>
  <c r="E124" i="46"/>
  <c r="AQ123" i="46"/>
  <c r="AO123" i="46"/>
  <c r="AM123" i="46"/>
  <c r="AK123" i="46"/>
  <c r="AI123" i="46"/>
  <c r="AG123" i="46"/>
  <c r="AE123" i="46"/>
  <c r="AC123" i="46"/>
  <c r="AA123" i="46"/>
  <c r="Y123" i="46"/>
  <c r="W123" i="46"/>
  <c r="U123" i="46"/>
  <c r="S123" i="46"/>
  <c r="Q123" i="46"/>
  <c r="O123" i="46"/>
  <c r="M123" i="46"/>
  <c r="K123" i="46"/>
  <c r="I123" i="46"/>
  <c r="G123" i="46"/>
  <c r="E123" i="46"/>
  <c r="AQ122" i="46"/>
  <c r="AO122" i="46"/>
  <c r="AM122" i="46"/>
  <c r="AK122" i="46"/>
  <c r="AI122" i="46"/>
  <c r="AG122" i="46"/>
  <c r="AE122" i="46"/>
  <c r="AC122" i="46"/>
  <c r="AA122" i="46"/>
  <c r="Y122" i="46"/>
  <c r="W122" i="46"/>
  <c r="U122" i="46"/>
  <c r="S122" i="46"/>
  <c r="Q122" i="46"/>
  <c r="O122" i="46"/>
  <c r="M122" i="46"/>
  <c r="K122" i="46"/>
  <c r="I122" i="46"/>
  <c r="G122" i="46"/>
  <c r="E122" i="46"/>
  <c r="AQ121" i="46"/>
  <c r="AO121" i="46"/>
  <c r="AM121" i="46"/>
  <c r="AK121" i="46"/>
  <c r="AI121" i="46"/>
  <c r="AG121" i="46"/>
  <c r="AE121" i="46"/>
  <c r="AC121" i="46"/>
  <c r="AA121" i="46"/>
  <c r="Y121" i="46"/>
  <c r="W121" i="46"/>
  <c r="U121" i="46"/>
  <c r="S121" i="46"/>
  <c r="Q121" i="46"/>
  <c r="O121" i="46"/>
  <c r="M121" i="46"/>
  <c r="K121" i="46"/>
  <c r="I121" i="46"/>
  <c r="G121" i="46"/>
  <c r="E121" i="46"/>
  <c r="AQ120" i="46"/>
  <c r="AO120" i="46"/>
  <c r="AM120" i="46"/>
  <c r="AK120" i="46"/>
  <c r="AI120" i="46"/>
  <c r="AG120" i="46"/>
  <c r="AE120" i="46"/>
  <c r="AC120" i="46"/>
  <c r="AA120" i="46"/>
  <c r="Y120" i="46"/>
  <c r="W120" i="46"/>
  <c r="U120" i="46"/>
  <c r="S120" i="46"/>
  <c r="Q120" i="46"/>
  <c r="O120" i="46"/>
  <c r="M120" i="46"/>
  <c r="K120" i="46"/>
  <c r="I120" i="46"/>
  <c r="G120" i="46"/>
  <c r="E120" i="46"/>
  <c r="AQ119" i="46"/>
  <c r="AO119" i="46"/>
  <c r="AM119" i="46"/>
  <c r="AK119" i="46"/>
  <c r="AI119" i="46"/>
  <c r="AG119" i="46"/>
  <c r="AE119" i="46"/>
  <c r="AC119" i="46"/>
  <c r="AA119" i="46"/>
  <c r="Y119" i="46"/>
  <c r="W119" i="46"/>
  <c r="U119" i="46"/>
  <c r="S119" i="46"/>
  <c r="Q119" i="46"/>
  <c r="O119" i="46"/>
  <c r="M119" i="46"/>
  <c r="K119" i="46"/>
  <c r="I119" i="46"/>
  <c r="G119" i="46"/>
  <c r="E119" i="46"/>
  <c r="AQ118" i="46"/>
  <c r="AO118" i="46"/>
  <c r="AM118" i="46"/>
  <c r="AK118" i="46"/>
  <c r="AI118" i="46"/>
  <c r="AG118" i="46"/>
  <c r="AE118" i="46"/>
  <c r="AC118" i="46"/>
  <c r="AA118" i="46"/>
  <c r="Y118" i="46"/>
  <c r="W118" i="46"/>
  <c r="U118" i="46"/>
  <c r="S118" i="46"/>
  <c r="Q118" i="46"/>
  <c r="O118" i="46"/>
  <c r="M118" i="46"/>
  <c r="K118" i="46"/>
  <c r="I118" i="46"/>
  <c r="G118" i="46"/>
  <c r="E118" i="46"/>
  <c r="AQ117" i="46"/>
  <c r="AO117" i="46"/>
  <c r="AM117" i="46"/>
  <c r="AK117" i="46"/>
  <c r="AI117" i="46"/>
  <c r="AG117" i="46"/>
  <c r="AE117" i="46"/>
  <c r="AC117" i="46"/>
  <c r="AA117" i="46"/>
  <c r="Y117" i="46"/>
  <c r="W117" i="46"/>
  <c r="U117" i="46"/>
  <c r="S117" i="46"/>
  <c r="Q117" i="46"/>
  <c r="O117" i="46"/>
  <c r="M117" i="46"/>
  <c r="K117" i="46"/>
  <c r="I117" i="46"/>
  <c r="G117" i="46"/>
  <c r="E117" i="46"/>
  <c r="AQ116" i="46"/>
  <c r="AO116" i="46"/>
  <c r="AM116" i="46"/>
  <c r="AK116" i="46"/>
  <c r="AI116" i="46"/>
  <c r="AG116" i="46"/>
  <c r="AE116" i="46"/>
  <c r="AC116" i="46"/>
  <c r="AA116" i="46"/>
  <c r="Y116" i="46"/>
  <c r="W116" i="46"/>
  <c r="U116" i="46"/>
  <c r="S116" i="46"/>
  <c r="Q116" i="46"/>
  <c r="O116" i="46"/>
  <c r="M116" i="46"/>
  <c r="K116" i="46"/>
  <c r="I116" i="46"/>
  <c r="G116" i="46"/>
  <c r="E116" i="46"/>
  <c r="AQ115" i="46"/>
  <c r="AO115" i="46"/>
  <c r="AM115" i="46"/>
  <c r="AK115" i="46"/>
  <c r="AI115" i="46"/>
  <c r="AG115" i="46"/>
  <c r="AE115" i="46"/>
  <c r="AC115" i="46"/>
  <c r="AA115" i="46"/>
  <c r="Y115" i="46"/>
  <c r="W115" i="46"/>
  <c r="U115" i="46"/>
  <c r="S115" i="46"/>
  <c r="Q115" i="46"/>
  <c r="O115" i="46"/>
  <c r="M115" i="46"/>
  <c r="K115" i="46"/>
  <c r="I115" i="46"/>
  <c r="G115" i="46"/>
  <c r="E115" i="46"/>
  <c r="AQ114" i="46"/>
  <c r="AO114" i="46"/>
  <c r="AM114" i="46"/>
  <c r="AK114" i="46"/>
  <c r="AI114" i="46"/>
  <c r="AG114" i="46"/>
  <c r="AE114" i="46"/>
  <c r="AC114" i="46"/>
  <c r="AA114" i="46"/>
  <c r="Y114" i="46"/>
  <c r="W114" i="46"/>
  <c r="U114" i="46"/>
  <c r="S114" i="46"/>
  <c r="Q114" i="46"/>
  <c r="O114" i="46"/>
  <c r="M114" i="46"/>
  <c r="K114" i="46"/>
  <c r="I114" i="46"/>
  <c r="G114" i="46"/>
  <c r="E114" i="46"/>
  <c r="AQ113" i="46"/>
  <c r="AO113" i="46"/>
  <c r="AM113" i="46"/>
  <c r="AK113" i="46"/>
  <c r="AI113" i="46"/>
  <c r="AG113" i="46"/>
  <c r="AE113" i="46"/>
  <c r="AC113" i="46"/>
  <c r="AA113" i="46"/>
  <c r="Y113" i="46"/>
  <c r="W113" i="46"/>
  <c r="U113" i="46"/>
  <c r="S113" i="46"/>
  <c r="Q113" i="46"/>
  <c r="O113" i="46"/>
  <c r="M113" i="46"/>
  <c r="K113" i="46"/>
  <c r="I113" i="46"/>
  <c r="G113" i="46"/>
  <c r="E113" i="46"/>
  <c r="AQ112" i="46"/>
  <c r="AO112" i="46"/>
  <c r="AM112" i="46"/>
  <c r="AK112" i="46"/>
  <c r="AI112" i="46"/>
  <c r="AG112" i="46"/>
  <c r="AE112" i="46"/>
  <c r="AC112" i="46"/>
  <c r="AA112" i="46"/>
  <c r="Y112" i="46"/>
  <c r="W112" i="46"/>
  <c r="U112" i="46"/>
  <c r="S112" i="46"/>
  <c r="Q112" i="46"/>
  <c r="O112" i="46"/>
  <c r="M112" i="46"/>
  <c r="K112" i="46"/>
  <c r="I112" i="46"/>
  <c r="G112" i="46"/>
  <c r="E112" i="46"/>
  <c r="AQ111" i="46"/>
  <c r="AO111" i="46"/>
  <c r="AM111" i="46"/>
  <c r="AK111" i="46"/>
  <c r="AI111" i="46"/>
  <c r="AG111" i="46"/>
  <c r="AE111" i="46"/>
  <c r="AC111" i="46"/>
  <c r="AA111" i="46"/>
  <c r="Y111" i="46"/>
  <c r="W111" i="46"/>
  <c r="U111" i="46"/>
  <c r="S111" i="46"/>
  <c r="Q111" i="46"/>
  <c r="O111" i="46"/>
  <c r="M111" i="46"/>
  <c r="K111" i="46"/>
  <c r="I111" i="46"/>
  <c r="G111" i="46"/>
  <c r="E111" i="46"/>
  <c r="AQ110" i="46"/>
  <c r="AO110" i="46"/>
  <c r="AM110" i="46"/>
  <c r="AK110" i="46"/>
  <c r="AI110" i="46"/>
  <c r="AG110" i="46"/>
  <c r="AE110" i="46"/>
  <c r="AC110" i="46"/>
  <c r="AA110" i="46"/>
  <c r="Y110" i="46"/>
  <c r="W110" i="46"/>
  <c r="U110" i="46"/>
  <c r="S110" i="46"/>
  <c r="Q110" i="46"/>
  <c r="O110" i="46"/>
  <c r="M110" i="46"/>
  <c r="K110" i="46"/>
  <c r="I110" i="46"/>
  <c r="G110" i="46"/>
  <c r="E110" i="46"/>
  <c r="AQ109" i="46"/>
  <c r="AO109" i="46"/>
  <c r="AM109" i="46"/>
  <c r="AK109" i="46"/>
  <c r="AI109" i="46"/>
  <c r="AG109" i="46"/>
  <c r="AE109" i="46"/>
  <c r="AC109" i="46"/>
  <c r="AA109" i="46"/>
  <c r="Y109" i="46"/>
  <c r="W109" i="46"/>
  <c r="U109" i="46"/>
  <c r="S109" i="46"/>
  <c r="Q109" i="46"/>
  <c r="O109" i="46"/>
  <c r="M109" i="46"/>
  <c r="K109" i="46"/>
  <c r="I109" i="46"/>
  <c r="G109" i="46"/>
  <c r="E109" i="46"/>
  <c r="AQ108" i="46"/>
  <c r="AO108" i="46"/>
  <c r="AM108" i="46"/>
  <c r="AK108" i="46"/>
  <c r="AI108" i="46"/>
  <c r="AG108" i="46"/>
  <c r="AE108" i="46"/>
  <c r="AC108" i="46"/>
  <c r="AA108" i="46"/>
  <c r="Y108" i="46"/>
  <c r="W108" i="46"/>
  <c r="U108" i="46"/>
  <c r="S108" i="46"/>
  <c r="Q108" i="46"/>
  <c r="O108" i="46"/>
  <c r="M108" i="46"/>
  <c r="K108" i="46"/>
  <c r="I108" i="46"/>
  <c r="G108" i="46"/>
  <c r="E108" i="46"/>
  <c r="AQ107" i="46"/>
  <c r="AO107" i="46"/>
  <c r="AM107" i="46"/>
  <c r="AK107" i="46"/>
  <c r="AI107" i="46"/>
  <c r="AG107" i="46"/>
  <c r="AE107" i="46"/>
  <c r="AC107" i="46"/>
  <c r="AA107" i="46"/>
  <c r="Y107" i="46"/>
  <c r="W107" i="46"/>
  <c r="U107" i="46"/>
  <c r="S107" i="46"/>
  <c r="Q107" i="46"/>
  <c r="O107" i="46"/>
  <c r="M107" i="46"/>
  <c r="K107" i="46"/>
  <c r="I107" i="46"/>
  <c r="G107" i="46"/>
  <c r="E107" i="46"/>
  <c r="AQ106" i="46"/>
  <c r="AO106" i="46"/>
  <c r="AM106" i="46"/>
  <c r="AK106" i="46"/>
  <c r="AI106" i="46"/>
  <c r="AG106" i="46"/>
  <c r="AE106" i="46"/>
  <c r="AC106" i="46"/>
  <c r="AA106" i="46"/>
  <c r="Y106" i="46"/>
  <c r="W106" i="46"/>
  <c r="U106" i="46"/>
  <c r="S106" i="46"/>
  <c r="Q106" i="46"/>
  <c r="O106" i="46"/>
  <c r="M106" i="46"/>
  <c r="K106" i="46"/>
  <c r="I106" i="46"/>
  <c r="G106" i="46"/>
  <c r="E106" i="46"/>
  <c r="AQ105" i="46"/>
  <c r="AO105" i="46"/>
  <c r="AM105" i="46"/>
  <c r="AK105" i="46"/>
  <c r="AI105" i="46"/>
  <c r="AG105" i="46"/>
  <c r="AE105" i="46"/>
  <c r="AC105" i="46"/>
  <c r="AA105" i="46"/>
  <c r="Y105" i="46"/>
  <c r="W105" i="46"/>
  <c r="U105" i="46"/>
  <c r="S105" i="46"/>
  <c r="Q105" i="46"/>
  <c r="O105" i="46"/>
  <c r="M105" i="46"/>
  <c r="K105" i="46"/>
  <c r="I105" i="46"/>
  <c r="G105" i="46"/>
  <c r="E105" i="46"/>
  <c r="AQ104" i="46"/>
  <c r="AO104" i="46"/>
  <c r="AM104" i="46"/>
  <c r="AK104" i="46"/>
  <c r="AI104" i="46"/>
  <c r="AG104" i="46"/>
  <c r="AE104" i="46"/>
  <c r="AC104" i="46"/>
  <c r="AA104" i="46"/>
  <c r="Y104" i="46"/>
  <c r="W104" i="46"/>
  <c r="U104" i="46"/>
  <c r="S104" i="46"/>
  <c r="Q104" i="46"/>
  <c r="O104" i="46"/>
  <c r="M104" i="46"/>
  <c r="K104" i="46"/>
  <c r="I104" i="46"/>
  <c r="G104" i="46"/>
  <c r="E104" i="46"/>
  <c r="AQ103" i="46"/>
  <c r="AO103" i="46"/>
  <c r="AM103" i="46"/>
  <c r="AK103" i="46"/>
  <c r="AI103" i="46"/>
  <c r="AG103" i="46"/>
  <c r="AE103" i="46"/>
  <c r="AC103" i="46"/>
  <c r="AA103" i="46"/>
  <c r="Y103" i="46"/>
  <c r="W103" i="46"/>
  <c r="U103" i="46"/>
  <c r="S103" i="46"/>
  <c r="Q103" i="46"/>
  <c r="O103" i="46"/>
  <c r="M103" i="46"/>
  <c r="K103" i="46"/>
  <c r="I103" i="46"/>
  <c r="G103" i="46"/>
  <c r="E103" i="46"/>
  <c r="AQ102" i="46"/>
  <c r="AO102" i="46"/>
  <c r="AM102" i="46"/>
  <c r="AK102" i="46"/>
  <c r="AI102" i="46"/>
  <c r="AG102" i="46"/>
  <c r="AE102" i="46"/>
  <c r="AC102" i="46"/>
  <c r="AA102" i="46"/>
  <c r="Y102" i="46"/>
  <c r="W102" i="46"/>
  <c r="U102" i="46"/>
  <c r="S102" i="46"/>
  <c r="Q102" i="46"/>
  <c r="O102" i="46"/>
  <c r="M102" i="46"/>
  <c r="K102" i="46"/>
  <c r="I102" i="46"/>
  <c r="G102" i="46"/>
  <c r="E102" i="46"/>
  <c r="AQ101" i="46"/>
  <c r="AO101" i="46"/>
  <c r="AM101" i="46"/>
  <c r="AK101" i="46"/>
  <c r="AI101" i="46"/>
  <c r="AG101" i="46"/>
  <c r="AE101" i="46"/>
  <c r="AC101" i="46"/>
  <c r="AA101" i="46"/>
  <c r="Y101" i="46"/>
  <c r="W101" i="46"/>
  <c r="U101" i="46"/>
  <c r="S101" i="46"/>
  <c r="Q101" i="46"/>
  <c r="O101" i="46"/>
  <c r="M101" i="46"/>
  <c r="K101" i="46"/>
  <c r="I101" i="46"/>
  <c r="G101" i="46"/>
  <c r="E101" i="46"/>
  <c r="AQ100" i="46"/>
  <c r="AO100" i="46"/>
  <c r="AM100" i="46"/>
  <c r="AK100" i="46"/>
  <c r="AI100" i="46"/>
  <c r="AG100" i="46"/>
  <c r="AE100" i="46"/>
  <c r="AC100" i="46"/>
  <c r="AA100" i="46"/>
  <c r="Y100" i="46"/>
  <c r="W100" i="46"/>
  <c r="U100" i="46"/>
  <c r="S100" i="46"/>
  <c r="Q100" i="46"/>
  <c r="O100" i="46"/>
  <c r="M100" i="46"/>
  <c r="K100" i="46"/>
  <c r="I100" i="46"/>
  <c r="G100" i="46"/>
  <c r="E100" i="46"/>
  <c r="AQ99" i="46"/>
  <c r="AO99" i="46"/>
  <c r="AM99" i="46"/>
  <c r="AK99" i="46"/>
  <c r="AI99" i="46"/>
  <c r="AG99" i="46"/>
  <c r="AE99" i="46"/>
  <c r="AC99" i="46"/>
  <c r="AA99" i="46"/>
  <c r="Y99" i="46"/>
  <c r="W99" i="46"/>
  <c r="U99" i="46"/>
  <c r="S99" i="46"/>
  <c r="Q99" i="46"/>
  <c r="O99" i="46"/>
  <c r="M99" i="46"/>
  <c r="K99" i="46"/>
  <c r="I99" i="46"/>
  <c r="G99" i="46"/>
  <c r="E99" i="46"/>
  <c r="AQ98" i="46"/>
  <c r="AO98" i="46"/>
  <c r="AM98" i="46"/>
  <c r="AK98" i="46"/>
  <c r="AI98" i="46"/>
  <c r="AG98" i="46"/>
  <c r="AE98" i="46"/>
  <c r="AC98" i="46"/>
  <c r="AA98" i="46"/>
  <c r="Y98" i="46"/>
  <c r="W98" i="46"/>
  <c r="U98" i="46"/>
  <c r="S98" i="46"/>
  <c r="Q98" i="46"/>
  <c r="O98" i="46"/>
  <c r="M98" i="46"/>
  <c r="K98" i="46"/>
  <c r="I98" i="46"/>
  <c r="G98" i="46"/>
  <c r="E98" i="46"/>
  <c r="AQ97" i="46"/>
  <c r="AO97" i="46"/>
  <c r="AM97" i="46"/>
  <c r="AK97" i="46"/>
  <c r="AI97" i="46"/>
  <c r="AG97" i="46"/>
  <c r="AE97" i="46"/>
  <c r="AC97" i="46"/>
  <c r="AA97" i="46"/>
  <c r="Y97" i="46"/>
  <c r="W97" i="46"/>
  <c r="U97" i="46"/>
  <c r="S97" i="46"/>
  <c r="Q97" i="46"/>
  <c r="O97" i="46"/>
  <c r="M97" i="46"/>
  <c r="K97" i="46"/>
  <c r="I97" i="46"/>
  <c r="G97" i="46"/>
  <c r="E97" i="46"/>
  <c r="AQ96" i="46"/>
  <c r="AO96" i="46"/>
  <c r="AM96" i="46"/>
  <c r="AK96" i="46"/>
  <c r="AI96" i="46"/>
  <c r="AG96" i="46"/>
  <c r="AE96" i="46"/>
  <c r="AC96" i="46"/>
  <c r="AA96" i="46"/>
  <c r="Y96" i="46"/>
  <c r="W96" i="46"/>
  <c r="U96" i="46"/>
  <c r="S96" i="46"/>
  <c r="Q96" i="46"/>
  <c r="O96" i="46"/>
  <c r="M96" i="46"/>
  <c r="K96" i="46"/>
  <c r="I96" i="46"/>
  <c r="G96" i="46"/>
  <c r="E96" i="46"/>
  <c r="AQ95" i="46"/>
  <c r="AO95" i="46"/>
  <c r="AM95" i="46"/>
  <c r="AK95" i="46"/>
  <c r="AI95" i="46"/>
  <c r="AG95" i="46"/>
  <c r="AE95" i="46"/>
  <c r="AC95" i="46"/>
  <c r="AA95" i="46"/>
  <c r="Y95" i="46"/>
  <c r="W95" i="46"/>
  <c r="U95" i="46"/>
  <c r="S95" i="46"/>
  <c r="Q95" i="46"/>
  <c r="O95" i="46"/>
  <c r="M95" i="46"/>
  <c r="K95" i="46"/>
  <c r="I95" i="46"/>
  <c r="G95" i="46"/>
  <c r="E95" i="46"/>
  <c r="AQ94" i="46"/>
  <c r="AO94" i="46"/>
  <c r="AM94" i="46"/>
  <c r="AK94" i="46"/>
  <c r="AI94" i="46"/>
  <c r="AG94" i="46"/>
  <c r="AE94" i="46"/>
  <c r="AC94" i="46"/>
  <c r="AA94" i="46"/>
  <c r="Y94" i="46"/>
  <c r="W94" i="46"/>
  <c r="U94" i="46"/>
  <c r="S94" i="46"/>
  <c r="Q94" i="46"/>
  <c r="O94" i="46"/>
  <c r="M94" i="46"/>
  <c r="K94" i="46"/>
  <c r="I94" i="46"/>
  <c r="G94" i="46"/>
  <c r="E94" i="46"/>
  <c r="AQ93" i="46"/>
  <c r="AO93" i="46"/>
  <c r="AM93" i="46"/>
  <c r="AK93" i="46"/>
  <c r="AI93" i="46"/>
  <c r="AG93" i="46"/>
  <c r="AE93" i="46"/>
  <c r="AC93" i="46"/>
  <c r="AA93" i="46"/>
  <c r="Y93" i="46"/>
  <c r="W93" i="46"/>
  <c r="U93" i="46"/>
  <c r="S93" i="46"/>
  <c r="Q93" i="46"/>
  <c r="O93" i="46"/>
  <c r="M93" i="46"/>
  <c r="K93" i="46"/>
  <c r="I93" i="46"/>
  <c r="G93" i="46"/>
  <c r="E93" i="46"/>
  <c r="AQ92" i="46"/>
  <c r="AO92" i="46"/>
  <c r="AM92" i="46"/>
  <c r="AK92" i="46"/>
  <c r="AI92" i="46"/>
  <c r="AG92" i="46"/>
  <c r="AE92" i="46"/>
  <c r="AC92" i="46"/>
  <c r="AA92" i="46"/>
  <c r="Y92" i="46"/>
  <c r="W92" i="46"/>
  <c r="U92" i="46"/>
  <c r="S92" i="46"/>
  <c r="Q92" i="46"/>
  <c r="O92" i="46"/>
  <c r="M92" i="46"/>
  <c r="K92" i="46"/>
  <c r="I92" i="46"/>
  <c r="G92" i="46"/>
  <c r="E92" i="46"/>
  <c r="AQ91" i="46"/>
  <c r="AO91" i="46"/>
  <c r="AM91" i="46"/>
  <c r="AK91" i="46"/>
  <c r="AI91" i="46"/>
  <c r="AG91" i="46"/>
  <c r="AE91" i="46"/>
  <c r="AC91" i="46"/>
  <c r="AA91" i="46"/>
  <c r="Y91" i="46"/>
  <c r="W91" i="46"/>
  <c r="U91" i="46"/>
  <c r="S91" i="46"/>
  <c r="Q91" i="46"/>
  <c r="O91" i="46"/>
  <c r="M91" i="46"/>
  <c r="K91" i="46"/>
  <c r="I91" i="46"/>
  <c r="G91" i="46"/>
  <c r="E91" i="46"/>
  <c r="AQ90" i="46"/>
  <c r="AO90" i="46"/>
  <c r="AM90" i="46"/>
  <c r="AK90" i="46"/>
  <c r="AI90" i="46"/>
  <c r="AG90" i="46"/>
  <c r="AE90" i="46"/>
  <c r="AC90" i="46"/>
  <c r="AA90" i="46"/>
  <c r="Y90" i="46"/>
  <c r="W90" i="46"/>
  <c r="U90" i="46"/>
  <c r="S90" i="46"/>
  <c r="Q90" i="46"/>
  <c r="O90" i="46"/>
  <c r="M90" i="46"/>
  <c r="K90" i="46"/>
  <c r="I90" i="46"/>
  <c r="G90" i="46"/>
  <c r="E90" i="46"/>
  <c r="AQ89" i="46"/>
  <c r="AO89" i="46"/>
  <c r="AM89" i="46"/>
  <c r="AK89" i="46"/>
  <c r="AI89" i="46"/>
  <c r="AG89" i="46"/>
  <c r="AE89" i="46"/>
  <c r="AC89" i="46"/>
  <c r="AA89" i="46"/>
  <c r="Y89" i="46"/>
  <c r="W89" i="46"/>
  <c r="U89" i="46"/>
  <c r="S89" i="46"/>
  <c r="Q89" i="46"/>
  <c r="O89" i="46"/>
  <c r="M89" i="46"/>
  <c r="K89" i="46"/>
  <c r="I89" i="46"/>
  <c r="G89" i="46"/>
  <c r="E89" i="46"/>
  <c r="AQ88" i="46"/>
  <c r="AO88" i="46"/>
  <c r="AM88" i="46"/>
  <c r="AK88" i="46"/>
  <c r="AI88" i="46"/>
  <c r="AG88" i="46"/>
  <c r="AE88" i="46"/>
  <c r="AC88" i="46"/>
  <c r="AA88" i="46"/>
  <c r="Y88" i="46"/>
  <c r="W88" i="46"/>
  <c r="U88" i="46"/>
  <c r="S88" i="46"/>
  <c r="Q88" i="46"/>
  <c r="O88" i="46"/>
  <c r="M88" i="46"/>
  <c r="K88" i="46"/>
  <c r="I88" i="46"/>
  <c r="G88" i="46"/>
  <c r="E88" i="46"/>
  <c r="AQ87" i="46"/>
  <c r="AO87" i="46"/>
  <c r="AM87" i="46"/>
  <c r="AK87" i="46"/>
  <c r="AI87" i="46"/>
  <c r="AG87" i="46"/>
  <c r="AE87" i="46"/>
  <c r="AC87" i="46"/>
  <c r="AA87" i="46"/>
  <c r="Y87" i="46"/>
  <c r="W87" i="46"/>
  <c r="U87" i="46"/>
  <c r="S87" i="46"/>
  <c r="Q87" i="46"/>
  <c r="O87" i="46"/>
  <c r="M87" i="46"/>
  <c r="K87" i="46"/>
  <c r="I87" i="46"/>
  <c r="G87" i="46"/>
  <c r="E87" i="46"/>
  <c r="AQ86" i="46"/>
  <c r="AO86" i="46"/>
  <c r="AM86" i="46"/>
  <c r="AK86" i="46"/>
  <c r="AI86" i="46"/>
  <c r="AG86" i="46"/>
  <c r="AE86" i="46"/>
  <c r="AC86" i="46"/>
  <c r="AA86" i="46"/>
  <c r="Y86" i="46"/>
  <c r="W86" i="46"/>
  <c r="U86" i="46"/>
  <c r="S86" i="46"/>
  <c r="Q86" i="46"/>
  <c r="O86" i="46"/>
  <c r="M86" i="46"/>
  <c r="K86" i="46"/>
  <c r="I86" i="46"/>
  <c r="G86" i="46"/>
  <c r="E86" i="46"/>
  <c r="AQ85" i="46"/>
  <c r="AO85" i="46"/>
  <c r="AM85" i="46"/>
  <c r="AK85" i="46"/>
  <c r="AI85" i="46"/>
  <c r="AG85" i="46"/>
  <c r="AE85" i="46"/>
  <c r="AC85" i="46"/>
  <c r="AA85" i="46"/>
  <c r="Y85" i="46"/>
  <c r="W85" i="46"/>
  <c r="U85" i="46"/>
  <c r="S85" i="46"/>
  <c r="Q85" i="46"/>
  <c r="O85" i="46"/>
  <c r="M85" i="46"/>
  <c r="K85" i="46"/>
  <c r="I85" i="46"/>
  <c r="G85" i="46"/>
  <c r="E85" i="46"/>
  <c r="AQ84" i="46"/>
  <c r="AO84" i="46"/>
  <c r="AM84" i="46"/>
  <c r="AK84" i="46"/>
  <c r="AI84" i="46"/>
  <c r="AG84" i="46"/>
  <c r="AE84" i="46"/>
  <c r="AC84" i="46"/>
  <c r="AA84" i="46"/>
  <c r="Y84" i="46"/>
  <c r="W84" i="46"/>
  <c r="U84" i="46"/>
  <c r="S84" i="46"/>
  <c r="Q84" i="46"/>
  <c r="O84" i="46"/>
  <c r="M84" i="46"/>
  <c r="K84" i="46"/>
  <c r="I84" i="46"/>
  <c r="G84" i="46"/>
  <c r="E84" i="46"/>
  <c r="AQ83" i="46"/>
  <c r="AO83" i="46"/>
  <c r="AM83" i="46"/>
  <c r="AK83" i="46"/>
  <c r="AI83" i="46"/>
  <c r="AG83" i="46"/>
  <c r="AE83" i="46"/>
  <c r="AC83" i="46"/>
  <c r="AA83" i="46"/>
  <c r="Y83" i="46"/>
  <c r="W83" i="46"/>
  <c r="U83" i="46"/>
  <c r="S83" i="46"/>
  <c r="Q83" i="46"/>
  <c r="O83" i="46"/>
  <c r="M83" i="46"/>
  <c r="K83" i="46"/>
  <c r="I83" i="46"/>
  <c r="G83" i="46"/>
  <c r="E83" i="46"/>
  <c r="AQ82" i="46"/>
  <c r="AO82" i="46"/>
  <c r="AM82" i="46"/>
  <c r="AK82" i="46"/>
  <c r="AI82" i="46"/>
  <c r="AG82" i="46"/>
  <c r="AE82" i="46"/>
  <c r="AC82" i="46"/>
  <c r="AA82" i="46"/>
  <c r="Y82" i="46"/>
  <c r="W82" i="46"/>
  <c r="U82" i="46"/>
  <c r="S82" i="46"/>
  <c r="Q82" i="46"/>
  <c r="O82" i="46"/>
  <c r="M82" i="46"/>
  <c r="K82" i="46"/>
  <c r="I82" i="46"/>
  <c r="G82" i="46"/>
  <c r="E82" i="46"/>
  <c r="AQ81" i="46"/>
  <c r="AO81" i="46"/>
  <c r="AM81" i="46"/>
  <c r="AK81" i="46"/>
  <c r="AI81" i="46"/>
  <c r="AG81" i="46"/>
  <c r="AE81" i="46"/>
  <c r="AC81" i="46"/>
  <c r="AA81" i="46"/>
  <c r="Y81" i="46"/>
  <c r="W81" i="46"/>
  <c r="U81" i="46"/>
  <c r="S81" i="46"/>
  <c r="Q81" i="46"/>
  <c r="O81" i="46"/>
  <c r="M81" i="46"/>
  <c r="K81" i="46"/>
  <c r="I81" i="46"/>
  <c r="G81" i="46"/>
  <c r="E81" i="46"/>
  <c r="AQ80" i="46"/>
  <c r="AO80" i="46"/>
  <c r="AM80" i="46"/>
  <c r="AK80" i="46"/>
  <c r="AI80" i="46"/>
  <c r="AG80" i="46"/>
  <c r="AE80" i="46"/>
  <c r="AC80" i="46"/>
  <c r="AA80" i="46"/>
  <c r="Y80" i="46"/>
  <c r="W80" i="46"/>
  <c r="U80" i="46"/>
  <c r="S80" i="46"/>
  <c r="Q80" i="46"/>
  <c r="O80" i="46"/>
  <c r="M80" i="46"/>
  <c r="K80" i="46"/>
  <c r="I80" i="46"/>
  <c r="G80" i="46"/>
  <c r="E80" i="46"/>
  <c r="AQ79" i="46"/>
  <c r="AO79" i="46"/>
  <c r="AM79" i="46"/>
  <c r="AK79" i="46"/>
  <c r="AI79" i="46"/>
  <c r="AG79" i="46"/>
  <c r="AE79" i="46"/>
  <c r="AC79" i="46"/>
  <c r="AA79" i="46"/>
  <c r="Y79" i="46"/>
  <c r="W79" i="46"/>
  <c r="U79" i="46"/>
  <c r="S79" i="46"/>
  <c r="Q79" i="46"/>
  <c r="O79" i="46"/>
  <c r="M79" i="46"/>
  <c r="K79" i="46"/>
  <c r="I79" i="46"/>
  <c r="G79" i="46"/>
  <c r="E79" i="46"/>
  <c r="AQ78" i="46"/>
  <c r="AO78" i="46"/>
  <c r="AM78" i="46"/>
  <c r="AK78" i="46"/>
  <c r="AI78" i="46"/>
  <c r="AG78" i="46"/>
  <c r="AE78" i="46"/>
  <c r="AC78" i="46"/>
  <c r="AA78" i="46"/>
  <c r="Y78" i="46"/>
  <c r="W78" i="46"/>
  <c r="U78" i="46"/>
  <c r="S78" i="46"/>
  <c r="Q78" i="46"/>
  <c r="O78" i="46"/>
  <c r="M78" i="46"/>
  <c r="K78" i="46"/>
  <c r="I78" i="46"/>
  <c r="G78" i="46"/>
  <c r="E78" i="46"/>
  <c r="AQ77" i="46"/>
  <c r="AO77" i="46"/>
  <c r="AM77" i="46"/>
  <c r="AK77" i="46"/>
  <c r="AI77" i="46"/>
  <c r="AG77" i="46"/>
  <c r="AE77" i="46"/>
  <c r="AC77" i="46"/>
  <c r="AA77" i="46"/>
  <c r="Y77" i="46"/>
  <c r="W77" i="46"/>
  <c r="U77" i="46"/>
  <c r="S77" i="46"/>
  <c r="Q77" i="46"/>
  <c r="O77" i="46"/>
  <c r="M77" i="46"/>
  <c r="K77" i="46"/>
  <c r="I77" i="46"/>
  <c r="G77" i="46"/>
  <c r="E77" i="46"/>
  <c r="AQ76" i="46"/>
  <c r="AO76" i="46"/>
  <c r="AM76" i="46"/>
  <c r="AK76" i="46"/>
  <c r="AI76" i="46"/>
  <c r="AG76" i="46"/>
  <c r="AE76" i="46"/>
  <c r="AC76" i="46"/>
  <c r="AA76" i="46"/>
  <c r="Y76" i="46"/>
  <c r="W76" i="46"/>
  <c r="U76" i="46"/>
  <c r="S76" i="46"/>
  <c r="Q76" i="46"/>
  <c r="O76" i="46"/>
  <c r="M76" i="46"/>
  <c r="K76" i="46"/>
  <c r="I76" i="46"/>
  <c r="G76" i="46"/>
  <c r="E76" i="46"/>
  <c r="AQ75" i="46"/>
  <c r="AO75" i="46"/>
  <c r="AM75" i="46"/>
  <c r="AK75" i="46"/>
  <c r="AI75" i="46"/>
  <c r="AG75" i="46"/>
  <c r="AE75" i="46"/>
  <c r="AC75" i="46"/>
  <c r="AA75" i="46"/>
  <c r="Y75" i="46"/>
  <c r="W75" i="46"/>
  <c r="U75" i="46"/>
  <c r="S75" i="46"/>
  <c r="Q75" i="46"/>
  <c r="O75" i="46"/>
  <c r="M75" i="46"/>
  <c r="K75" i="46"/>
  <c r="I75" i="46"/>
  <c r="G75" i="46"/>
  <c r="E75" i="46"/>
  <c r="AQ74" i="46"/>
  <c r="AO74" i="46"/>
  <c r="AM74" i="46"/>
  <c r="AK74" i="46"/>
  <c r="AI74" i="46"/>
  <c r="AG74" i="46"/>
  <c r="AE74" i="46"/>
  <c r="AC74" i="46"/>
  <c r="AA74" i="46"/>
  <c r="Y74" i="46"/>
  <c r="W74" i="46"/>
  <c r="U74" i="46"/>
  <c r="S74" i="46"/>
  <c r="Q74" i="46"/>
  <c r="O74" i="46"/>
  <c r="M74" i="46"/>
  <c r="K74" i="46"/>
  <c r="I74" i="46"/>
  <c r="G74" i="46"/>
  <c r="E74" i="46"/>
  <c r="AQ73" i="46"/>
  <c r="AO73" i="46"/>
  <c r="AM73" i="46"/>
  <c r="AK73" i="46"/>
  <c r="AI73" i="46"/>
  <c r="AG73" i="46"/>
  <c r="AE73" i="46"/>
  <c r="AC73" i="46"/>
  <c r="AA73" i="46"/>
  <c r="Y73" i="46"/>
  <c r="W73" i="46"/>
  <c r="U73" i="46"/>
  <c r="S73" i="46"/>
  <c r="Q73" i="46"/>
  <c r="O73" i="46"/>
  <c r="M73" i="46"/>
  <c r="K73" i="46"/>
  <c r="I73" i="46"/>
  <c r="G73" i="46"/>
  <c r="E73" i="46"/>
  <c r="AQ72" i="46"/>
  <c r="AO72" i="46"/>
  <c r="AM72" i="46"/>
  <c r="AK72" i="46"/>
  <c r="AI72" i="46"/>
  <c r="AG72" i="46"/>
  <c r="AE72" i="46"/>
  <c r="AC72" i="46"/>
  <c r="AA72" i="46"/>
  <c r="Y72" i="46"/>
  <c r="W72" i="46"/>
  <c r="U72" i="46"/>
  <c r="S72" i="46"/>
  <c r="Q72" i="46"/>
  <c r="O72" i="46"/>
  <c r="M72" i="46"/>
  <c r="K72" i="46"/>
  <c r="I72" i="46"/>
  <c r="G72" i="46"/>
  <c r="E72" i="46"/>
  <c r="AQ71" i="46"/>
  <c r="AO71" i="46"/>
  <c r="AM71" i="46"/>
  <c r="AK71" i="46"/>
  <c r="AI71" i="46"/>
  <c r="AG71" i="46"/>
  <c r="AE71" i="46"/>
  <c r="AC71" i="46"/>
  <c r="AA71" i="46"/>
  <c r="Y71" i="46"/>
  <c r="W71" i="46"/>
  <c r="U71" i="46"/>
  <c r="S71" i="46"/>
  <c r="Q71" i="46"/>
  <c r="O71" i="46"/>
  <c r="M71" i="46"/>
  <c r="K71" i="46"/>
  <c r="I71" i="46"/>
  <c r="G71" i="46"/>
  <c r="E71" i="46"/>
  <c r="AQ70" i="46"/>
  <c r="AO70" i="46"/>
  <c r="AM70" i="46"/>
  <c r="AK70" i="46"/>
  <c r="AI70" i="46"/>
  <c r="AG70" i="46"/>
  <c r="AE70" i="46"/>
  <c r="AC70" i="46"/>
  <c r="AA70" i="46"/>
  <c r="Y70" i="46"/>
  <c r="W70" i="46"/>
  <c r="U70" i="46"/>
  <c r="S70" i="46"/>
  <c r="Q70" i="46"/>
  <c r="O70" i="46"/>
  <c r="M70" i="46"/>
  <c r="K70" i="46"/>
  <c r="I70" i="46"/>
  <c r="G70" i="46"/>
  <c r="E70" i="46"/>
  <c r="AQ69" i="46"/>
  <c r="AO69" i="46"/>
  <c r="AM69" i="46"/>
  <c r="AK69" i="46"/>
  <c r="AI69" i="46"/>
  <c r="AG69" i="46"/>
  <c r="AE69" i="46"/>
  <c r="AC69" i="46"/>
  <c r="AA69" i="46"/>
  <c r="Y69" i="46"/>
  <c r="W69" i="46"/>
  <c r="U69" i="46"/>
  <c r="S69" i="46"/>
  <c r="Q69" i="46"/>
  <c r="O69" i="46"/>
  <c r="M69" i="46"/>
  <c r="K69" i="46"/>
  <c r="I69" i="46"/>
  <c r="G69" i="46"/>
  <c r="E69" i="46"/>
  <c r="AQ68" i="46"/>
  <c r="AO68" i="46"/>
  <c r="AM68" i="46"/>
  <c r="AK68" i="46"/>
  <c r="AI68" i="46"/>
  <c r="AG68" i="46"/>
  <c r="AE68" i="46"/>
  <c r="AC68" i="46"/>
  <c r="AA68" i="46"/>
  <c r="Y68" i="46"/>
  <c r="W68" i="46"/>
  <c r="U68" i="46"/>
  <c r="S68" i="46"/>
  <c r="Q68" i="46"/>
  <c r="O68" i="46"/>
  <c r="M68" i="46"/>
  <c r="K68" i="46"/>
  <c r="I68" i="46"/>
  <c r="G68" i="46"/>
  <c r="E68" i="46"/>
  <c r="AQ67" i="46"/>
  <c r="AO67" i="46"/>
  <c r="AM67" i="46"/>
  <c r="AK67" i="46"/>
  <c r="AI67" i="46"/>
  <c r="AG67" i="46"/>
  <c r="AE67" i="46"/>
  <c r="AC67" i="46"/>
  <c r="AA67" i="46"/>
  <c r="Y67" i="46"/>
  <c r="W67" i="46"/>
  <c r="U67" i="46"/>
  <c r="S67" i="46"/>
  <c r="Q67" i="46"/>
  <c r="O67" i="46"/>
  <c r="M67" i="46"/>
  <c r="K67" i="46"/>
  <c r="I67" i="46"/>
  <c r="G67" i="46"/>
  <c r="E67" i="46"/>
  <c r="AQ66" i="46"/>
  <c r="AO66" i="46"/>
  <c r="AM66" i="46"/>
  <c r="AK66" i="46"/>
  <c r="AI66" i="46"/>
  <c r="AG66" i="46"/>
  <c r="AE66" i="46"/>
  <c r="AC66" i="46"/>
  <c r="AA66" i="46"/>
  <c r="Y66" i="46"/>
  <c r="W66" i="46"/>
  <c r="U66" i="46"/>
  <c r="S66" i="46"/>
  <c r="Q66" i="46"/>
  <c r="O66" i="46"/>
  <c r="M66" i="46"/>
  <c r="K66" i="46"/>
  <c r="I66" i="46"/>
  <c r="G66" i="46"/>
  <c r="E66" i="46"/>
  <c r="AQ65" i="46"/>
  <c r="AO65" i="46"/>
  <c r="AM65" i="46"/>
  <c r="AK65" i="46"/>
  <c r="AI65" i="46"/>
  <c r="AG65" i="46"/>
  <c r="AE65" i="46"/>
  <c r="AC65" i="46"/>
  <c r="AA65" i="46"/>
  <c r="Y65" i="46"/>
  <c r="W65" i="46"/>
  <c r="U65" i="46"/>
  <c r="S65" i="46"/>
  <c r="Q65" i="46"/>
  <c r="O65" i="46"/>
  <c r="M65" i="46"/>
  <c r="K65" i="46"/>
  <c r="I65" i="46"/>
  <c r="G65" i="46"/>
  <c r="E65" i="46"/>
  <c r="AQ64" i="46"/>
  <c r="AO64" i="46"/>
  <c r="AM64" i="46"/>
  <c r="AK64" i="46"/>
  <c r="AI64" i="46"/>
  <c r="AG64" i="46"/>
  <c r="AE64" i="46"/>
  <c r="AC64" i="46"/>
  <c r="AA64" i="46"/>
  <c r="Y64" i="46"/>
  <c r="W64" i="46"/>
  <c r="U64" i="46"/>
  <c r="S64" i="46"/>
  <c r="Q64" i="46"/>
  <c r="O64" i="46"/>
  <c r="M64" i="46"/>
  <c r="K64" i="46"/>
  <c r="I64" i="46"/>
  <c r="G64" i="46"/>
  <c r="E64" i="46"/>
  <c r="AQ63" i="46"/>
  <c r="AO63" i="46"/>
  <c r="AM63" i="46"/>
  <c r="AK63" i="46"/>
  <c r="AI63" i="46"/>
  <c r="AG63" i="46"/>
  <c r="AE63" i="46"/>
  <c r="AC63" i="46"/>
  <c r="AA63" i="46"/>
  <c r="Y63" i="46"/>
  <c r="W63" i="46"/>
  <c r="U63" i="46"/>
  <c r="S63" i="46"/>
  <c r="Q63" i="46"/>
  <c r="O63" i="46"/>
  <c r="M63" i="46"/>
  <c r="K63" i="46"/>
  <c r="I63" i="46"/>
  <c r="G63" i="46"/>
  <c r="E63" i="46"/>
  <c r="AQ62" i="46"/>
  <c r="AO62" i="46"/>
  <c r="AM62" i="46"/>
  <c r="AK62" i="46"/>
  <c r="AI62" i="46"/>
  <c r="AG62" i="46"/>
  <c r="AE62" i="46"/>
  <c r="AC62" i="46"/>
  <c r="AA62" i="46"/>
  <c r="Y62" i="46"/>
  <c r="W62" i="46"/>
  <c r="U62" i="46"/>
  <c r="S62" i="46"/>
  <c r="Q62" i="46"/>
  <c r="O62" i="46"/>
  <c r="M62" i="46"/>
  <c r="K62" i="46"/>
  <c r="I62" i="46"/>
  <c r="G62" i="46"/>
  <c r="E62" i="46"/>
  <c r="AQ61" i="46"/>
  <c r="AO61" i="46"/>
  <c r="AM61" i="46"/>
  <c r="AK61" i="46"/>
  <c r="AI61" i="46"/>
  <c r="AG61" i="46"/>
  <c r="AE61" i="46"/>
  <c r="AC61" i="46"/>
  <c r="AA61" i="46"/>
  <c r="Y61" i="46"/>
  <c r="W61" i="46"/>
  <c r="U61" i="46"/>
  <c r="S61" i="46"/>
  <c r="Q61" i="46"/>
  <c r="O61" i="46"/>
  <c r="M61" i="46"/>
  <c r="K61" i="46"/>
  <c r="I61" i="46"/>
  <c r="G61" i="46"/>
  <c r="E61" i="46"/>
  <c r="AQ60" i="46"/>
  <c r="AO60" i="46"/>
  <c r="AM60" i="46"/>
  <c r="AK60" i="46"/>
  <c r="AI60" i="46"/>
  <c r="AG60" i="46"/>
  <c r="AE60" i="46"/>
  <c r="AC60" i="46"/>
  <c r="AA60" i="46"/>
  <c r="Y60" i="46"/>
  <c r="W60" i="46"/>
  <c r="U60" i="46"/>
  <c r="S60" i="46"/>
  <c r="Q60" i="46"/>
  <c r="O60" i="46"/>
  <c r="M60" i="46"/>
  <c r="K60" i="46"/>
  <c r="I60" i="46"/>
  <c r="G60" i="46"/>
  <c r="E60" i="46"/>
  <c r="AQ59" i="46"/>
  <c r="AO59" i="46"/>
  <c r="AM59" i="46"/>
  <c r="AK59" i="46"/>
  <c r="AI59" i="46"/>
  <c r="AG59" i="46"/>
  <c r="AE59" i="46"/>
  <c r="AC59" i="46"/>
  <c r="AA59" i="46"/>
  <c r="Y59" i="46"/>
  <c r="W59" i="46"/>
  <c r="U59" i="46"/>
  <c r="S59" i="46"/>
  <c r="Q59" i="46"/>
  <c r="O59" i="46"/>
  <c r="M59" i="46"/>
  <c r="K59" i="46"/>
  <c r="I59" i="46"/>
  <c r="G59" i="46"/>
  <c r="E59" i="46"/>
  <c r="AQ58" i="46"/>
  <c r="AO58" i="46"/>
  <c r="AM58" i="46"/>
  <c r="AK58" i="46"/>
  <c r="AI58" i="46"/>
  <c r="AG58" i="46"/>
  <c r="AE58" i="46"/>
  <c r="AC58" i="46"/>
  <c r="AA58" i="46"/>
  <c r="Y58" i="46"/>
  <c r="W58" i="46"/>
  <c r="U58" i="46"/>
  <c r="S58" i="46"/>
  <c r="Q58" i="46"/>
  <c r="O58" i="46"/>
  <c r="M58" i="46"/>
  <c r="K58" i="46"/>
  <c r="I58" i="46"/>
  <c r="G58" i="46"/>
  <c r="E58" i="46"/>
  <c r="AQ57" i="46"/>
  <c r="AO57" i="46"/>
  <c r="AM57" i="46"/>
  <c r="AK57" i="46"/>
  <c r="AI57" i="46"/>
  <c r="AG57" i="46"/>
  <c r="AE57" i="46"/>
  <c r="AC57" i="46"/>
  <c r="AA57" i="46"/>
  <c r="Y57" i="46"/>
  <c r="W57" i="46"/>
  <c r="U57" i="46"/>
  <c r="S57" i="46"/>
  <c r="Q57" i="46"/>
  <c r="O57" i="46"/>
  <c r="M57" i="46"/>
  <c r="K57" i="46"/>
  <c r="I57" i="46"/>
  <c r="G57" i="46"/>
  <c r="E57" i="46"/>
  <c r="AQ56" i="46"/>
  <c r="AO56" i="46"/>
  <c r="AM56" i="46"/>
  <c r="AK56" i="46"/>
  <c r="AI56" i="46"/>
  <c r="AG56" i="46"/>
  <c r="AE56" i="46"/>
  <c r="AC56" i="46"/>
  <c r="AA56" i="46"/>
  <c r="Y56" i="46"/>
  <c r="W56" i="46"/>
  <c r="U56" i="46"/>
  <c r="S56" i="46"/>
  <c r="Q56" i="46"/>
  <c r="O56" i="46"/>
  <c r="M56" i="46"/>
  <c r="K56" i="46"/>
  <c r="I56" i="46"/>
  <c r="G56" i="46"/>
  <c r="E56" i="46"/>
  <c r="AQ55" i="46"/>
  <c r="AO55" i="46"/>
  <c r="AM55" i="46"/>
  <c r="AK55" i="46"/>
  <c r="AI55" i="46"/>
  <c r="AG55" i="46"/>
  <c r="AE55" i="46"/>
  <c r="AC55" i="46"/>
  <c r="AA55" i="46"/>
  <c r="Y55" i="46"/>
  <c r="W55" i="46"/>
  <c r="U55" i="46"/>
  <c r="S55" i="46"/>
  <c r="Q55" i="46"/>
  <c r="O55" i="46"/>
  <c r="M55" i="46"/>
  <c r="K55" i="46"/>
  <c r="I55" i="46"/>
  <c r="G55" i="46"/>
  <c r="E55" i="46"/>
  <c r="AQ54" i="46"/>
  <c r="AO54" i="46"/>
  <c r="AM54" i="46"/>
  <c r="AK54" i="46"/>
  <c r="AI54" i="46"/>
  <c r="AG54" i="46"/>
  <c r="AE54" i="46"/>
  <c r="AC54" i="46"/>
  <c r="AA54" i="46"/>
  <c r="Y54" i="46"/>
  <c r="W54" i="46"/>
  <c r="U54" i="46"/>
  <c r="S54" i="46"/>
  <c r="Q54" i="46"/>
  <c r="O54" i="46"/>
  <c r="M54" i="46"/>
  <c r="K54" i="46"/>
  <c r="I54" i="46"/>
  <c r="G54" i="46"/>
  <c r="E54" i="46"/>
  <c r="AQ53" i="46"/>
  <c r="AO53" i="46"/>
  <c r="AM53" i="46"/>
  <c r="AK53" i="46"/>
  <c r="AI53" i="46"/>
  <c r="AG53" i="46"/>
  <c r="AE53" i="46"/>
  <c r="AC53" i="46"/>
  <c r="AA53" i="46"/>
  <c r="Y53" i="46"/>
  <c r="W53" i="46"/>
  <c r="U53" i="46"/>
  <c r="S53" i="46"/>
  <c r="Q53" i="46"/>
  <c r="O53" i="46"/>
  <c r="M53" i="46"/>
  <c r="K53" i="46"/>
  <c r="I53" i="46"/>
  <c r="G53" i="46"/>
  <c r="E53" i="46"/>
  <c r="AQ52" i="46"/>
  <c r="AO52" i="46"/>
  <c r="AM52" i="46"/>
  <c r="AK52" i="46"/>
  <c r="AI52" i="46"/>
  <c r="AG52" i="46"/>
  <c r="AE52" i="46"/>
  <c r="AC52" i="46"/>
  <c r="AA52" i="46"/>
  <c r="Y52" i="46"/>
  <c r="W52" i="46"/>
  <c r="U52" i="46"/>
  <c r="S52" i="46"/>
  <c r="Q52" i="46"/>
  <c r="O52" i="46"/>
  <c r="M52" i="46"/>
  <c r="K52" i="46"/>
  <c r="I52" i="46"/>
  <c r="G52" i="46"/>
  <c r="E52" i="46"/>
  <c r="AQ51" i="46"/>
  <c r="AO51" i="46"/>
  <c r="AM51" i="46"/>
  <c r="AK51" i="46"/>
  <c r="AI51" i="46"/>
  <c r="AG51" i="46"/>
  <c r="AE51" i="46"/>
  <c r="AC51" i="46"/>
  <c r="AA51" i="46"/>
  <c r="Y51" i="46"/>
  <c r="W51" i="46"/>
  <c r="U51" i="46"/>
  <c r="S51" i="46"/>
  <c r="Q51" i="46"/>
  <c r="O51" i="46"/>
  <c r="M51" i="46"/>
  <c r="K51" i="46"/>
  <c r="I51" i="46"/>
  <c r="G51" i="46"/>
  <c r="E51" i="46"/>
  <c r="AQ50" i="46"/>
  <c r="AO50" i="46"/>
  <c r="AM50" i="46"/>
  <c r="AK50" i="46"/>
  <c r="AI50" i="46"/>
  <c r="AG50" i="46"/>
  <c r="AE50" i="46"/>
  <c r="AC50" i="46"/>
  <c r="AA50" i="46"/>
  <c r="Y50" i="46"/>
  <c r="W50" i="46"/>
  <c r="U50" i="46"/>
  <c r="S50" i="46"/>
  <c r="Q50" i="46"/>
  <c r="O50" i="46"/>
  <c r="M50" i="46"/>
  <c r="K50" i="46"/>
  <c r="I50" i="46"/>
  <c r="G50" i="46"/>
  <c r="E50" i="46"/>
  <c r="AQ49" i="46"/>
  <c r="AO49" i="46"/>
  <c r="AM49" i="46"/>
  <c r="AK49" i="46"/>
  <c r="AI49" i="46"/>
  <c r="AG49" i="46"/>
  <c r="AE49" i="46"/>
  <c r="AC49" i="46"/>
  <c r="AA49" i="46"/>
  <c r="Y49" i="46"/>
  <c r="W49" i="46"/>
  <c r="U49" i="46"/>
  <c r="S49" i="46"/>
  <c r="Q49" i="46"/>
  <c r="O49" i="46"/>
  <c r="M49" i="46"/>
  <c r="K49" i="46"/>
  <c r="I49" i="46"/>
  <c r="G49" i="46"/>
  <c r="E49" i="46"/>
  <c r="AQ48" i="46"/>
  <c r="AO48" i="46"/>
  <c r="AM48" i="46"/>
  <c r="AK48" i="46"/>
  <c r="AI48" i="46"/>
  <c r="AG48" i="46"/>
  <c r="AE48" i="46"/>
  <c r="AC48" i="46"/>
  <c r="AA48" i="46"/>
  <c r="Y48" i="46"/>
  <c r="W48" i="46"/>
  <c r="U48" i="46"/>
  <c r="S48" i="46"/>
  <c r="Q48" i="46"/>
  <c r="O48" i="46"/>
  <c r="M48" i="46"/>
  <c r="K48" i="46"/>
  <c r="I48" i="46"/>
  <c r="G48" i="46"/>
  <c r="E48" i="46"/>
  <c r="AQ47" i="46"/>
  <c r="AO47" i="46"/>
  <c r="AM47" i="46"/>
  <c r="AK47" i="46"/>
  <c r="AI47" i="46"/>
  <c r="AG47" i="46"/>
  <c r="AE47" i="46"/>
  <c r="AC47" i="46"/>
  <c r="AA47" i="46"/>
  <c r="Y47" i="46"/>
  <c r="W47" i="46"/>
  <c r="U47" i="46"/>
  <c r="S47" i="46"/>
  <c r="Q47" i="46"/>
  <c r="O47" i="46"/>
  <c r="M47" i="46"/>
  <c r="K47" i="46"/>
  <c r="I47" i="46"/>
  <c r="G47" i="46"/>
  <c r="E47" i="46"/>
  <c r="AQ46" i="46"/>
  <c r="AO46" i="46"/>
  <c r="AM46" i="46"/>
  <c r="AK46" i="46"/>
  <c r="AI46" i="46"/>
  <c r="AG46" i="46"/>
  <c r="AE46" i="46"/>
  <c r="AC46" i="46"/>
  <c r="AA46" i="46"/>
  <c r="Y46" i="46"/>
  <c r="W46" i="46"/>
  <c r="U46" i="46"/>
  <c r="S46" i="46"/>
  <c r="Q46" i="46"/>
  <c r="O46" i="46"/>
  <c r="M46" i="46"/>
  <c r="K46" i="46"/>
  <c r="I46" i="46"/>
  <c r="G46" i="46"/>
  <c r="E46" i="46"/>
  <c r="AQ45" i="46"/>
  <c r="AO45" i="46"/>
  <c r="AM45" i="46"/>
  <c r="AK45" i="46"/>
  <c r="AI45" i="46"/>
  <c r="AG45" i="46"/>
  <c r="AE45" i="46"/>
  <c r="AC45" i="46"/>
  <c r="AA45" i="46"/>
  <c r="Y45" i="46"/>
  <c r="W45" i="46"/>
  <c r="U45" i="46"/>
  <c r="S45" i="46"/>
  <c r="Q45" i="46"/>
  <c r="O45" i="46"/>
  <c r="M45" i="46"/>
  <c r="K45" i="46"/>
  <c r="I45" i="46"/>
  <c r="G45" i="46"/>
  <c r="E45" i="46"/>
  <c r="AQ44" i="46"/>
  <c r="AO44" i="46"/>
  <c r="AM44" i="46"/>
  <c r="AK44" i="46"/>
  <c r="AI44" i="46"/>
  <c r="AG44" i="46"/>
  <c r="AE44" i="46"/>
  <c r="AC44" i="46"/>
  <c r="AA44" i="46"/>
  <c r="Y44" i="46"/>
  <c r="W44" i="46"/>
  <c r="U44" i="46"/>
  <c r="S44" i="46"/>
  <c r="Q44" i="46"/>
  <c r="O44" i="46"/>
  <c r="M44" i="46"/>
  <c r="K44" i="46"/>
  <c r="I44" i="46"/>
  <c r="G44" i="46"/>
  <c r="E44" i="46"/>
  <c r="AQ43" i="46"/>
  <c r="AO43" i="46"/>
  <c r="AM43" i="46"/>
  <c r="AK43" i="46"/>
  <c r="AI43" i="46"/>
  <c r="AG43" i="46"/>
  <c r="AE43" i="46"/>
  <c r="AC43" i="46"/>
  <c r="AA43" i="46"/>
  <c r="Y43" i="46"/>
  <c r="W43" i="46"/>
  <c r="U43" i="46"/>
  <c r="S43" i="46"/>
  <c r="Q43" i="46"/>
  <c r="O43" i="46"/>
  <c r="M43" i="46"/>
  <c r="K43" i="46"/>
  <c r="I43" i="46"/>
  <c r="G43" i="46"/>
  <c r="E43" i="46"/>
  <c r="AQ42" i="46"/>
  <c r="AO42" i="46"/>
  <c r="AM42" i="46"/>
  <c r="AK42" i="46"/>
  <c r="AI42" i="46"/>
  <c r="AG42" i="46"/>
  <c r="AE42" i="46"/>
  <c r="AC42" i="46"/>
  <c r="AA42" i="46"/>
  <c r="Y42" i="46"/>
  <c r="W42" i="46"/>
  <c r="U42" i="46"/>
  <c r="S42" i="46"/>
  <c r="Q42" i="46"/>
  <c r="O42" i="46"/>
  <c r="M42" i="46"/>
  <c r="K42" i="46"/>
  <c r="I42" i="46"/>
  <c r="G42" i="46"/>
  <c r="E42" i="46"/>
  <c r="AQ41" i="46"/>
  <c r="AO41" i="46"/>
  <c r="AM41" i="46"/>
  <c r="AK41" i="46"/>
  <c r="AI41" i="46"/>
  <c r="AG41" i="46"/>
  <c r="AE41" i="46"/>
  <c r="AC41" i="46"/>
  <c r="AA41" i="46"/>
  <c r="Y41" i="46"/>
  <c r="W41" i="46"/>
  <c r="U41" i="46"/>
  <c r="S41" i="46"/>
  <c r="Q41" i="46"/>
  <c r="O41" i="46"/>
  <c r="M41" i="46"/>
  <c r="K41" i="46"/>
  <c r="I41" i="46"/>
  <c r="G41" i="46"/>
  <c r="E41" i="46"/>
  <c r="AQ40" i="46"/>
  <c r="AO40" i="46"/>
  <c r="AM40" i="46"/>
  <c r="AK40" i="46"/>
  <c r="AI40" i="46"/>
  <c r="AG40" i="46"/>
  <c r="AE40" i="46"/>
  <c r="AC40" i="46"/>
  <c r="AA40" i="46"/>
  <c r="Y40" i="46"/>
  <c r="W40" i="46"/>
  <c r="U40" i="46"/>
  <c r="S40" i="46"/>
  <c r="Q40" i="46"/>
  <c r="O40" i="46"/>
  <c r="M40" i="46"/>
  <c r="K40" i="46"/>
  <c r="I40" i="46"/>
  <c r="G40" i="46"/>
  <c r="E40" i="46"/>
  <c r="AQ39" i="46"/>
  <c r="AO39" i="46"/>
  <c r="AM39" i="46"/>
  <c r="AK39" i="46"/>
  <c r="AI39" i="46"/>
  <c r="AG39" i="46"/>
  <c r="AE39" i="46"/>
  <c r="AC39" i="46"/>
  <c r="AA39" i="46"/>
  <c r="Y39" i="46"/>
  <c r="W39" i="46"/>
  <c r="U39" i="46"/>
  <c r="S39" i="46"/>
  <c r="Q39" i="46"/>
  <c r="O39" i="46"/>
  <c r="M39" i="46"/>
  <c r="K39" i="46"/>
  <c r="I39" i="46"/>
  <c r="G39" i="46"/>
  <c r="E39" i="46"/>
  <c r="AQ38" i="46"/>
  <c r="AO38" i="46"/>
  <c r="AM38" i="46"/>
  <c r="AK38" i="46"/>
  <c r="AI38" i="46"/>
  <c r="AG38" i="46"/>
  <c r="AE38" i="46"/>
  <c r="AC38" i="46"/>
  <c r="AA38" i="46"/>
  <c r="Y38" i="46"/>
  <c r="W38" i="46"/>
  <c r="U38" i="46"/>
  <c r="S38" i="46"/>
  <c r="Q38" i="46"/>
  <c r="O38" i="46"/>
  <c r="M38" i="46"/>
  <c r="K38" i="46"/>
  <c r="I38" i="46"/>
  <c r="G38" i="46"/>
  <c r="E38" i="46"/>
  <c r="AQ37" i="46"/>
  <c r="AO37" i="46"/>
  <c r="AM37" i="46"/>
  <c r="AK37" i="46"/>
  <c r="AI37" i="46"/>
  <c r="AG37" i="46"/>
  <c r="AE37" i="46"/>
  <c r="AC37" i="46"/>
  <c r="AA37" i="46"/>
  <c r="Y37" i="46"/>
  <c r="W37" i="46"/>
  <c r="U37" i="46"/>
  <c r="S37" i="46"/>
  <c r="Q37" i="46"/>
  <c r="O37" i="46"/>
  <c r="M37" i="46"/>
  <c r="K37" i="46"/>
  <c r="I37" i="46"/>
  <c r="G37" i="46"/>
  <c r="E37" i="46"/>
  <c r="AQ36" i="46"/>
  <c r="AO36" i="46"/>
  <c r="AM36" i="46"/>
  <c r="AK36" i="46"/>
  <c r="AI36" i="46"/>
  <c r="AG36" i="46"/>
  <c r="AE36" i="46"/>
  <c r="AC36" i="46"/>
  <c r="AA36" i="46"/>
  <c r="Y36" i="46"/>
  <c r="W36" i="46"/>
  <c r="U36" i="46"/>
  <c r="S36" i="46"/>
  <c r="Q36" i="46"/>
  <c r="O36" i="46"/>
  <c r="M36" i="46"/>
  <c r="K36" i="46"/>
  <c r="I36" i="46"/>
  <c r="G36" i="46"/>
  <c r="E36" i="46"/>
  <c r="AQ35" i="46"/>
  <c r="AO35" i="46"/>
  <c r="AM35" i="46"/>
  <c r="AK35" i="46"/>
  <c r="AI35" i="46"/>
  <c r="AG35" i="46"/>
  <c r="AE35" i="46"/>
  <c r="AC35" i="46"/>
  <c r="AA35" i="46"/>
  <c r="Y35" i="46"/>
  <c r="W35" i="46"/>
  <c r="U35" i="46"/>
  <c r="S35" i="46"/>
  <c r="Q35" i="46"/>
  <c r="O35" i="46"/>
  <c r="M35" i="46"/>
  <c r="K35" i="46"/>
  <c r="I35" i="46"/>
  <c r="G35" i="46"/>
  <c r="E35" i="46"/>
  <c r="AQ34" i="46"/>
  <c r="AO34" i="46"/>
  <c r="AM34" i="46"/>
  <c r="AK34" i="46"/>
  <c r="AI34" i="46"/>
  <c r="AG34" i="46"/>
  <c r="AE34" i="46"/>
  <c r="AC34" i="46"/>
  <c r="AA34" i="46"/>
  <c r="Y34" i="46"/>
  <c r="W34" i="46"/>
  <c r="U34" i="46"/>
  <c r="S34" i="46"/>
  <c r="Q34" i="46"/>
  <c r="O34" i="46"/>
  <c r="M34" i="46"/>
  <c r="K34" i="46"/>
  <c r="I34" i="46"/>
  <c r="G34" i="46"/>
  <c r="E34" i="46"/>
  <c r="AQ33" i="46"/>
  <c r="AO33" i="46"/>
  <c r="AM33" i="46"/>
  <c r="AK33" i="46"/>
  <c r="AI33" i="46"/>
  <c r="AG33" i="46"/>
  <c r="AE33" i="46"/>
  <c r="AC33" i="46"/>
  <c r="AA33" i="46"/>
  <c r="Y33" i="46"/>
  <c r="W33" i="46"/>
  <c r="U33" i="46"/>
  <c r="S33" i="46"/>
  <c r="Q33" i="46"/>
  <c r="O33" i="46"/>
  <c r="M33" i="46"/>
  <c r="K33" i="46"/>
  <c r="I33" i="46"/>
  <c r="G33" i="46"/>
  <c r="E33" i="46"/>
  <c r="AQ32" i="46"/>
  <c r="AO32" i="46"/>
  <c r="AM32" i="46"/>
  <c r="AK32" i="46"/>
  <c r="AI32" i="46"/>
  <c r="AG32" i="46"/>
  <c r="AE32" i="46"/>
  <c r="AC32" i="46"/>
  <c r="AA32" i="46"/>
  <c r="Y32" i="46"/>
  <c r="W32" i="46"/>
  <c r="U32" i="46"/>
  <c r="S32" i="46"/>
  <c r="Q32" i="46"/>
  <c r="O32" i="46"/>
  <c r="M32" i="46"/>
  <c r="K32" i="46"/>
  <c r="I32" i="46"/>
  <c r="G32" i="46"/>
  <c r="E32" i="46"/>
  <c r="AQ31" i="46"/>
  <c r="AO31" i="46"/>
  <c r="AM31" i="46"/>
  <c r="AK31" i="46"/>
  <c r="AI31" i="46"/>
  <c r="AG31" i="46"/>
  <c r="AE31" i="46"/>
  <c r="AC31" i="46"/>
  <c r="AA31" i="46"/>
  <c r="Y31" i="46"/>
  <c r="W31" i="46"/>
  <c r="U31" i="46"/>
  <c r="S31" i="46"/>
  <c r="Q31" i="46"/>
  <c r="O31" i="46"/>
  <c r="M31" i="46"/>
  <c r="K31" i="46"/>
  <c r="I31" i="46"/>
  <c r="G31" i="46"/>
  <c r="E31" i="46"/>
  <c r="AQ30" i="46"/>
  <c r="AO30" i="46"/>
  <c r="AM30" i="46"/>
  <c r="AK30" i="46"/>
  <c r="AI30" i="46"/>
  <c r="AG30" i="46"/>
  <c r="AE30" i="46"/>
  <c r="AC30" i="46"/>
  <c r="AA30" i="46"/>
  <c r="Y30" i="46"/>
  <c r="W30" i="46"/>
  <c r="U30" i="46"/>
  <c r="S30" i="46"/>
  <c r="Q30" i="46"/>
  <c r="O30" i="46"/>
  <c r="M30" i="46"/>
  <c r="K30" i="46"/>
  <c r="I30" i="46"/>
  <c r="G30" i="46"/>
  <c r="E30" i="46"/>
  <c r="AQ29" i="46"/>
  <c r="AO29" i="46"/>
  <c r="AM29" i="46"/>
  <c r="AK29" i="46"/>
  <c r="AI29" i="46"/>
  <c r="AG29" i="46"/>
  <c r="AE29" i="46"/>
  <c r="AC29" i="46"/>
  <c r="AA29" i="46"/>
  <c r="Y29" i="46"/>
  <c r="W29" i="46"/>
  <c r="U29" i="46"/>
  <c r="S29" i="46"/>
  <c r="Q29" i="46"/>
  <c r="O29" i="46"/>
  <c r="M29" i="46"/>
  <c r="K29" i="46"/>
  <c r="I29" i="46"/>
  <c r="G29" i="46"/>
  <c r="E29" i="46"/>
  <c r="AQ28" i="46"/>
  <c r="AO28" i="46"/>
  <c r="AM28" i="46"/>
  <c r="AK28" i="46"/>
  <c r="AI28" i="46"/>
  <c r="AG28" i="46"/>
  <c r="AE28" i="46"/>
  <c r="AC28" i="46"/>
  <c r="AA28" i="46"/>
  <c r="Y28" i="46"/>
  <c r="W28" i="46"/>
  <c r="U28" i="46"/>
  <c r="S28" i="46"/>
  <c r="Q28" i="46"/>
  <c r="O28" i="46"/>
  <c r="M28" i="46"/>
  <c r="K28" i="46"/>
  <c r="I28" i="46"/>
  <c r="G28" i="46"/>
  <c r="E28" i="46"/>
  <c r="AQ27" i="46"/>
  <c r="AO27" i="46"/>
  <c r="AM27" i="46"/>
  <c r="AK27" i="46"/>
  <c r="AI27" i="46"/>
  <c r="AG27" i="46"/>
  <c r="AE27" i="46"/>
  <c r="AC27" i="46"/>
  <c r="AA27" i="46"/>
  <c r="Y27" i="46"/>
  <c r="W27" i="46"/>
  <c r="U27" i="46"/>
  <c r="S27" i="46"/>
  <c r="Q27" i="46"/>
  <c r="O27" i="46"/>
  <c r="M27" i="46"/>
  <c r="K27" i="46"/>
  <c r="I27" i="46"/>
  <c r="G27" i="46"/>
  <c r="E27" i="46"/>
  <c r="AQ26" i="46"/>
  <c r="AO26" i="46"/>
  <c r="AM26" i="46"/>
  <c r="AK26" i="46"/>
  <c r="AI26" i="46"/>
  <c r="AG26" i="46"/>
  <c r="AE26" i="46"/>
  <c r="AC26" i="46"/>
  <c r="AA26" i="46"/>
  <c r="Y26" i="46"/>
  <c r="W26" i="46"/>
  <c r="U26" i="46"/>
  <c r="S26" i="46"/>
  <c r="Q26" i="46"/>
  <c r="O26" i="46"/>
  <c r="M26" i="46"/>
  <c r="K26" i="46"/>
  <c r="I26" i="46"/>
  <c r="G26" i="46"/>
  <c r="E26" i="46"/>
  <c r="AQ25" i="46"/>
  <c r="AO25" i="46"/>
  <c r="AM25" i="46"/>
  <c r="AK25" i="46"/>
  <c r="AI25" i="46"/>
  <c r="AG25" i="46"/>
  <c r="AE25" i="46"/>
  <c r="AC25" i="46"/>
  <c r="AA25" i="46"/>
  <c r="Y25" i="46"/>
  <c r="W25" i="46"/>
  <c r="U25" i="46"/>
  <c r="S25" i="46"/>
  <c r="Q25" i="46"/>
  <c r="O25" i="46"/>
  <c r="M25" i="46"/>
  <c r="K25" i="46"/>
  <c r="I25" i="46"/>
  <c r="G25" i="46"/>
  <c r="E25" i="46"/>
  <c r="AQ24" i="46"/>
  <c r="AO24" i="46"/>
  <c r="AM24" i="46"/>
  <c r="AK24" i="46"/>
  <c r="AI24" i="46"/>
  <c r="AG24" i="46"/>
  <c r="AE24" i="46"/>
  <c r="AC24" i="46"/>
  <c r="AA24" i="46"/>
  <c r="Y24" i="46"/>
  <c r="W24" i="46"/>
  <c r="U24" i="46"/>
  <c r="S24" i="46"/>
  <c r="Q24" i="46"/>
  <c r="O24" i="46"/>
  <c r="M24" i="46"/>
  <c r="K24" i="46"/>
  <c r="I24" i="46"/>
  <c r="G24" i="46"/>
  <c r="E24" i="46"/>
  <c r="AQ23" i="46"/>
  <c r="AO23" i="46"/>
  <c r="AM23" i="46"/>
  <c r="AK23" i="46"/>
  <c r="AI23" i="46"/>
  <c r="AG23" i="46"/>
  <c r="AE23" i="46"/>
  <c r="AC23" i="46"/>
  <c r="AA23" i="46"/>
  <c r="Y23" i="46"/>
  <c r="W23" i="46"/>
  <c r="U23" i="46"/>
  <c r="S23" i="46"/>
  <c r="Q23" i="46"/>
  <c r="O23" i="46"/>
  <c r="M23" i="46"/>
  <c r="K23" i="46"/>
  <c r="I23" i="46"/>
  <c r="G23" i="46"/>
  <c r="E23" i="46"/>
  <c r="AQ22" i="46"/>
  <c r="AO22" i="46"/>
  <c r="AM22" i="46"/>
  <c r="AK22" i="46"/>
  <c r="AI22" i="46"/>
  <c r="AG22" i="46"/>
  <c r="AE22" i="46"/>
  <c r="AC22" i="46"/>
  <c r="AA22" i="46"/>
  <c r="Y22" i="46"/>
  <c r="W22" i="46"/>
  <c r="U22" i="46"/>
  <c r="S22" i="46"/>
  <c r="Q22" i="46"/>
  <c r="O22" i="46"/>
  <c r="M22" i="46"/>
  <c r="K22" i="46"/>
  <c r="I22" i="46"/>
  <c r="G22" i="46"/>
  <c r="E22" i="46"/>
  <c r="AQ21" i="46"/>
  <c r="AO21" i="46"/>
  <c r="AM21" i="46"/>
  <c r="AK21" i="46"/>
  <c r="AI21" i="46"/>
  <c r="AG21" i="46"/>
  <c r="AE21" i="46"/>
  <c r="AC21" i="46"/>
  <c r="AA21" i="46"/>
  <c r="Y21" i="46"/>
  <c r="W21" i="46"/>
  <c r="U21" i="46"/>
  <c r="S21" i="46"/>
  <c r="Q21" i="46"/>
  <c r="O21" i="46"/>
  <c r="M21" i="46"/>
  <c r="K21" i="46"/>
  <c r="I21" i="46"/>
  <c r="G21" i="46"/>
  <c r="E21" i="46"/>
  <c r="AQ20" i="46"/>
  <c r="AO20" i="46"/>
  <c r="AM20" i="46"/>
  <c r="AK20" i="46"/>
  <c r="AI20" i="46"/>
  <c r="AG20" i="46"/>
  <c r="AE20" i="46"/>
  <c r="AC20" i="46"/>
  <c r="AA20" i="46"/>
  <c r="Y20" i="46"/>
  <c r="W20" i="46"/>
  <c r="U20" i="46"/>
  <c r="S20" i="46"/>
  <c r="Q20" i="46"/>
  <c r="O20" i="46"/>
  <c r="M20" i="46"/>
  <c r="K20" i="46"/>
  <c r="I20" i="46"/>
  <c r="G20" i="46"/>
  <c r="E20" i="46"/>
  <c r="AQ19" i="46"/>
  <c r="AO19" i="46"/>
  <c r="AM19" i="46"/>
  <c r="AK19" i="46"/>
  <c r="AI19" i="46"/>
  <c r="AG19" i="46"/>
  <c r="AE19" i="46"/>
  <c r="AC19" i="46"/>
  <c r="AA19" i="46"/>
  <c r="Y19" i="46"/>
  <c r="W19" i="46"/>
  <c r="U19" i="46"/>
  <c r="S19" i="46"/>
  <c r="Q19" i="46"/>
  <c r="O19" i="46"/>
  <c r="M19" i="46"/>
  <c r="K19" i="46"/>
  <c r="I19" i="46"/>
  <c r="G19" i="46"/>
  <c r="E19" i="46"/>
  <c r="AQ18" i="46"/>
  <c r="AO18" i="46"/>
  <c r="AM18" i="46"/>
  <c r="AK18" i="46"/>
  <c r="AI18" i="46"/>
  <c r="AG18" i="46"/>
  <c r="AE18" i="46"/>
  <c r="AC18" i="46"/>
  <c r="AA18" i="46"/>
  <c r="Y18" i="46"/>
  <c r="W18" i="46"/>
  <c r="U18" i="46"/>
  <c r="S18" i="46"/>
  <c r="Q18" i="46"/>
  <c r="O18" i="46"/>
  <c r="M18" i="46"/>
  <c r="K18" i="46"/>
  <c r="I18" i="46"/>
  <c r="G18" i="46"/>
  <c r="E18" i="46"/>
  <c r="AQ17" i="46"/>
  <c r="AO17" i="46"/>
  <c r="AM17" i="46"/>
  <c r="AK17" i="46"/>
  <c r="AI17" i="46"/>
  <c r="AG17" i="46"/>
  <c r="AE17" i="46"/>
  <c r="AC17" i="46"/>
  <c r="AA17" i="46"/>
  <c r="Y17" i="46"/>
  <c r="W17" i="46"/>
  <c r="U17" i="46"/>
  <c r="S17" i="46"/>
  <c r="Q17" i="46"/>
  <c r="O17" i="46"/>
  <c r="M17" i="46"/>
  <c r="K17" i="46"/>
  <c r="I17" i="46"/>
  <c r="G17" i="46"/>
  <c r="E17" i="46"/>
  <c r="AQ16" i="46"/>
  <c r="AO16" i="46"/>
  <c r="AM16" i="46"/>
  <c r="AK16" i="46"/>
  <c r="AI16" i="46"/>
  <c r="AG16" i="46"/>
  <c r="AE16" i="46"/>
  <c r="AC16" i="46"/>
  <c r="AA16" i="46"/>
  <c r="Y16" i="46"/>
  <c r="W16" i="46"/>
  <c r="U16" i="46"/>
  <c r="S16" i="46"/>
  <c r="Q16" i="46"/>
  <c r="O16" i="46"/>
  <c r="M16" i="46"/>
  <c r="K16" i="46"/>
  <c r="I16" i="46"/>
  <c r="G16" i="46"/>
  <c r="E16" i="46"/>
  <c r="AQ15" i="46"/>
  <c r="AO15" i="46"/>
  <c r="AM15" i="46"/>
  <c r="AK15" i="46"/>
  <c r="AI15" i="46"/>
  <c r="AG15" i="46"/>
  <c r="AE15" i="46"/>
  <c r="AC15" i="46"/>
  <c r="AA15" i="46"/>
  <c r="Y15" i="46"/>
  <c r="W15" i="46"/>
  <c r="U15" i="46"/>
  <c r="S15" i="46"/>
  <c r="Q15" i="46"/>
  <c r="O15" i="46"/>
  <c r="M15" i="46"/>
  <c r="K15" i="46"/>
  <c r="I15" i="46"/>
  <c r="G15" i="46"/>
  <c r="E15" i="46"/>
  <c r="AQ14" i="46"/>
  <c r="AO14" i="46"/>
  <c r="AM14" i="46"/>
  <c r="AK14" i="46"/>
  <c r="AI14" i="46"/>
  <c r="AG14" i="46"/>
  <c r="AE14" i="46"/>
  <c r="AC14" i="46"/>
  <c r="AA14" i="46"/>
  <c r="Y14" i="46"/>
  <c r="W14" i="46"/>
  <c r="U14" i="46"/>
  <c r="S14" i="46"/>
  <c r="Q14" i="46"/>
  <c r="O14" i="46"/>
  <c r="M14" i="46"/>
  <c r="K14" i="46"/>
  <c r="I14" i="46"/>
  <c r="G14" i="46"/>
  <c r="E14" i="46"/>
  <c r="AQ13" i="46"/>
  <c r="AO13" i="46"/>
  <c r="AM13" i="46"/>
  <c r="AK13" i="46"/>
  <c r="AI13" i="46"/>
  <c r="AG13" i="46"/>
  <c r="AE13" i="46"/>
  <c r="AC13" i="46"/>
  <c r="AA13" i="46"/>
  <c r="Y13" i="46"/>
  <c r="W13" i="46"/>
  <c r="U13" i="46"/>
  <c r="S13" i="46"/>
  <c r="Q13" i="46"/>
  <c r="O13" i="46"/>
  <c r="M13" i="46"/>
  <c r="K13" i="46"/>
  <c r="I13" i="46"/>
  <c r="G13" i="46"/>
  <c r="E13" i="46"/>
  <c r="AQ12" i="46"/>
  <c r="AO12" i="46"/>
  <c r="AM12" i="46"/>
  <c r="AK12" i="46"/>
  <c r="AI12" i="46"/>
  <c r="AG12" i="46"/>
  <c r="AE12" i="46"/>
  <c r="AC12" i="46"/>
  <c r="AA12" i="46"/>
  <c r="Y12" i="46"/>
  <c r="W12" i="46"/>
  <c r="W5" i="46" s="1"/>
  <c r="U12" i="46"/>
  <c r="S12" i="46"/>
  <c r="Q12" i="46"/>
  <c r="O12" i="46"/>
  <c r="M12" i="46"/>
  <c r="K12" i="46"/>
  <c r="I12" i="46"/>
  <c r="G12" i="46"/>
  <c r="E12" i="46"/>
  <c r="AQ10" i="46"/>
  <c r="AO10" i="46"/>
  <c r="AM10" i="46"/>
  <c r="AK10" i="46"/>
  <c r="AI10" i="46"/>
  <c r="AG10" i="46"/>
  <c r="AE10" i="46"/>
  <c r="AC10" i="46"/>
  <c r="AA10" i="46"/>
  <c r="Y10" i="46"/>
  <c r="W10" i="46"/>
  <c r="U10" i="46"/>
  <c r="S10" i="46"/>
  <c r="Q10" i="46"/>
  <c r="O10" i="46"/>
  <c r="M10" i="46"/>
  <c r="K10" i="46"/>
  <c r="I10" i="46"/>
  <c r="G10" i="46"/>
  <c r="E10" i="46"/>
  <c r="AE2" i="46" l="1"/>
  <c r="AI4" i="46"/>
  <c r="K1" i="46"/>
  <c r="E1" i="46"/>
  <c r="E3" i="46" s="1"/>
  <c r="U1" i="46"/>
  <c r="U3" i="46" s="1"/>
  <c r="AK1" i="46"/>
  <c r="AK3" i="46" s="1"/>
  <c r="AM3" i="46"/>
  <c r="O1" i="46"/>
  <c r="O3" i="46" s="1"/>
  <c r="AE6" i="46"/>
  <c r="I18" i="52"/>
  <c r="M2" i="46"/>
  <c r="AC6" i="46"/>
  <c r="AM2" i="46"/>
  <c r="AE4" i="46"/>
  <c r="AM5" i="46"/>
  <c r="G6" i="46"/>
  <c r="W6" i="46"/>
  <c r="AE1" i="46"/>
  <c r="AG1" i="46"/>
  <c r="AG4" i="46"/>
  <c r="K4" i="46"/>
  <c r="AA6" i="46"/>
  <c r="AQ1" i="46"/>
  <c r="AQ2" i="46" s="1"/>
  <c r="S1" i="46"/>
  <c r="AI2" i="46"/>
  <c r="I3" i="46"/>
  <c r="AO1" i="46"/>
  <c r="AO2" i="46" s="1"/>
  <c r="Y2" i="46"/>
  <c r="Q6" i="46"/>
  <c r="AC2" i="46"/>
  <c r="Y6" i="46"/>
  <c r="M4" i="46"/>
  <c r="I1" i="46"/>
  <c r="G4" i="46"/>
  <c r="AG5" i="46"/>
  <c r="I14" i="54"/>
  <c r="I21" i="54" s="1"/>
  <c r="AG2" i="46"/>
  <c r="Y4" i="46"/>
  <c r="AM1" i="46"/>
  <c r="AA3" i="46"/>
  <c r="Q3" i="46"/>
  <c r="AM6" i="46"/>
  <c r="G2" i="46"/>
  <c r="AE3" i="46"/>
  <c r="Y5" i="46"/>
  <c r="Q2" i="46"/>
  <c r="AE5" i="46"/>
  <c r="Q1" i="46"/>
  <c r="I2" i="46"/>
  <c r="G3" i="46"/>
  <c r="I4" i="46"/>
  <c r="G5" i="46"/>
  <c r="M6" i="46"/>
  <c r="AM4" i="46"/>
  <c r="I5" i="46"/>
  <c r="G1" i="46"/>
  <c r="W1" i="46"/>
  <c r="S2" i="46"/>
  <c r="W3" i="46"/>
  <c r="Q4" i="46"/>
  <c r="Q5" i="46"/>
  <c r="AG6" i="46"/>
  <c r="I6" i="46"/>
  <c r="W2" i="46"/>
  <c r="Y3" i="46"/>
  <c r="W4" i="46"/>
  <c r="S6" i="46"/>
  <c r="S5" i="46"/>
  <c r="AI5" i="46"/>
  <c r="K6" i="46"/>
  <c r="Y1" i="46"/>
  <c r="AG3" i="46"/>
  <c r="S4" i="46"/>
  <c r="AA5" i="46"/>
  <c r="AA1" i="46"/>
  <c r="AA2" i="46"/>
  <c r="K3" i="46"/>
  <c r="AI3" i="46"/>
  <c r="AI6" i="46"/>
  <c r="K2" i="46"/>
  <c r="S3" i="46"/>
  <c r="AA4" i="46"/>
  <c r="K5" i="46"/>
  <c r="M5" i="46"/>
  <c r="AC5" i="46"/>
  <c r="AI1" i="46"/>
  <c r="AC4" i="46"/>
  <c r="M1" i="46"/>
  <c r="AC1" i="46"/>
  <c r="M3" i="46"/>
  <c r="AC3" i="46"/>
  <c r="O2" i="46" l="1"/>
  <c r="E2" i="46"/>
  <c r="E5" i="46" s="1"/>
  <c r="AK2" i="46"/>
  <c r="AK5" i="46" s="1"/>
  <c r="U2" i="46"/>
  <c r="U5" i="46" s="1"/>
  <c r="AQ3" i="46"/>
  <c r="AQ4" i="46" s="1"/>
  <c r="AO3" i="46"/>
  <c r="AO6" i="46" s="1"/>
  <c r="O5" i="46"/>
  <c r="O6" i="46"/>
  <c r="O4" i="46"/>
  <c r="E6" i="46"/>
  <c r="X23" i="39"/>
  <c r="X24" i="39" s="1"/>
  <c r="Z23" i="39"/>
  <c r="Z24" i="39" s="1"/>
  <c r="AB23" i="39"/>
  <c r="AB24" i="39" s="1"/>
  <c r="AD23" i="39"/>
  <c r="AD24" i="39" s="1"/>
  <c r="AF23" i="39"/>
  <c r="AF24" i="39" s="1"/>
  <c r="AH23" i="39"/>
  <c r="AH24" i="39" s="1"/>
  <c r="AJ23" i="39"/>
  <c r="AJ24" i="39" s="1"/>
  <c r="F23" i="39"/>
  <c r="F24" i="39" s="1"/>
  <c r="H23" i="39"/>
  <c r="H24" i="39" s="1"/>
  <c r="J23" i="39"/>
  <c r="J24" i="39" s="1"/>
  <c r="L23" i="39"/>
  <c r="L24" i="39" s="1"/>
  <c r="N23" i="39"/>
  <c r="N24" i="39" s="1"/>
  <c r="P23" i="39"/>
  <c r="P24" i="39" s="1"/>
  <c r="R23" i="39"/>
  <c r="R24" i="39" s="1"/>
  <c r="T23" i="39"/>
  <c r="T24" i="39" s="1"/>
  <c r="V23" i="39"/>
  <c r="V24" i="39" s="1"/>
  <c r="D23" i="39"/>
  <c r="D24" i="39" s="1"/>
  <c r="Z23" i="38"/>
  <c r="Z24" i="38" s="1"/>
  <c r="AB23" i="38"/>
  <c r="AB24" i="38" s="1"/>
  <c r="AD23" i="38"/>
  <c r="AD24" i="38" s="1"/>
  <c r="AF23" i="38"/>
  <c r="AF24" i="38" s="1"/>
  <c r="AH23" i="38"/>
  <c r="AH24" i="38" s="1"/>
  <c r="AJ23" i="38"/>
  <c r="AJ24" i="38" s="1"/>
  <c r="X23" i="38"/>
  <c r="X24" i="38" s="1"/>
  <c r="P23" i="38"/>
  <c r="P24" i="38" s="1"/>
  <c r="R23" i="38"/>
  <c r="R24" i="38" s="1"/>
  <c r="T23" i="38"/>
  <c r="T24" i="38" s="1"/>
  <c r="V23" i="38"/>
  <c r="V24" i="38" s="1"/>
  <c r="N23" i="38"/>
  <c r="N24" i="38" s="1"/>
  <c r="D23" i="38"/>
  <c r="D24" i="38" s="1"/>
  <c r="Z31" i="37"/>
  <c r="Z32" i="37" s="1"/>
  <c r="X31" i="37"/>
  <c r="X32" i="37" s="1"/>
  <c r="V31" i="37"/>
  <c r="V32" i="37" s="1"/>
  <c r="T30" i="37"/>
  <c r="T31" i="37" s="1"/>
  <c r="P30" i="37"/>
  <c r="P31" i="37" s="1"/>
  <c r="N30" i="37"/>
  <c r="N31" i="37" s="1"/>
  <c r="D29" i="37"/>
  <c r="D30" i="37" s="1"/>
  <c r="AD64" i="35"/>
  <c r="AD65" i="35" s="1"/>
  <c r="AD66" i="35" s="1"/>
  <c r="AD67" i="35" s="1"/>
  <c r="AB64" i="35"/>
  <c r="AB65" i="35" s="1"/>
  <c r="AB66" i="35" s="1"/>
  <c r="AB67" i="35" s="1"/>
  <c r="Z61" i="35"/>
  <c r="Z62" i="35" s="1"/>
  <c r="Z63" i="35" s="1"/>
  <c r="Z64" i="35" s="1"/>
  <c r="X62" i="35"/>
  <c r="V62" i="35"/>
  <c r="T59" i="35"/>
  <c r="R61" i="35"/>
  <c r="R62" i="35" s="1"/>
  <c r="R63" i="35" s="1"/>
  <c r="R64" i="35" s="1"/>
  <c r="P61" i="35"/>
  <c r="N61" i="35"/>
  <c r="N62" i="35" s="1"/>
  <c r="N63" i="35" s="1"/>
  <c r="N64" i="35" s="1"/>
  <c r="D61" i="35"/>
  <c r="D62" i="35" s="1"/>
  <c r="D63" i="35" s="1"/>
  <c r="D64" i="35" s="1"/>
  <c r="B61" i="35"/>
  <c r="E4" i="46" l="1"/>
  <c r="AK6" i="46"/>
  <c r="U6" i="46"/>
  <c r="AK4" i="46"/>
  <c r="U4" i="46"/>
  <c r="AQ5" i="46"/>
  <c r="AQ6" i="46"/>
  <c r="AO4" i="46"/>
  <c r="AO5" i="46"/>
  <c r="C17" i="51"/>
  <c r="I13" i="51" s="1"/>
  <c r="K13" i="51" s="1"/>
  <c r="K16" i="51" s="1"/>
  <c r="C14" i="48"/>
  <c r="D13" i="49" s="1"/>
  <c r="I14" i="49" s="1"/>
  <c r="C15" i="53"/>
  <c r="G13" i="53" s="1"/>
  <c r="I13" i="53" s="1"/>
  <c r="I16" i="53" s="1"/>
  <c r="C16" i="50"/>
  <c r="H13" i="50" s="1"/>
  <c r="J13" i="50" s="1"/>
  <c r="J16" i="50" s="1"/>
  <c r="P63" i="35"/>
  <c r="P64" i="35" s="1"/>
  <c r="AQ300" i="45"/>
  <c r="AO300" i="45"/>
  <c r="AM300" i="45"/>
  <c r="AK300" i="45"/>
  <c r="AI300" i="45"/>
  <c r="AG300" i="45"/>
  <c r="AE300" i="45"/>
  <c r="AC300" i="45"/>
  <c r="AA300" i="45"/>
  <c r="Y300" i="45"/>
  <c r="W300" i="45"/>
  <c r="U300" i="45"/>
  <c r="S300" i="45"/>
  <c r="Q300" i="45"/>
  <c r="O300" i="45"/>
  <c r="M300" i="45"/>
  <c r="K300" i="45"/>
  <c r="I300" i="45"/>
  <c r="G300" i="45"/>
  <c r="E300" i="45"/>
  <c r="AQ299" i="45"/>
  <c r="AO299" i="45"/>
  <c r="AM299" i="45"/>
  <c r="AK299" i="45"/>
  <c r="AI299" i="45"/>
  <c r="AG299" i="45"/>
  <c r="AE299" i="45"/>
  <c r="AC299" i="45"/>
  <c r="AA299" i="45"/>
  <c r="Y299" i="45"/>
  <c r="W299" i="45"/>
  <c r="U299" i="45"/>
  <c r="S299" i="45"/>
  <c r="Q299" i="45"/>
  <c r="O299" i="45"/>
  <c r="M299" i="45"/>
  <c r="K299" i="45"/>
  <c r="I299" i="45"/>
  <c r="G299" i="45"/>
  <c r="E299" i="45"/>
  <c r="AQ298" i="45"/>
  <c r="AO298" i="45"/>
  <c r="AM298" i="45"/>
  <c r="AK298" i="45"/>
  <c r="AI298" i="45"/>
  <c r="AG298" i="45"/>
  <c r="AE298" i="45"/>
  <c r="AC298" i="45"/>
  <c r="AA298" i="45"/>
  <c r="Y298" i="45"/>
  <c r="W298" i="45"/>
  <c r="U298" i="45"/>
  <c r="S298" i="45"/>
  <c r="Q298" i="45"/>
  <c r="O298" i="45"/>
  <c r="M298" i="45"/>
  <c r="K298" i="45"/>
  <c r="I298" i="45"/>
  <c r="G298" i="45"/>
  <c r="E298" i="45"/>
  <c r="AQ297" i="45"/>
  <c r="AO297" i="45"/>
  <c r="AM297" i="45"/>
  <c r="AK297" i="45"/>
  <c r="AI297" i="45"/>
  <c r="AG297" i="45"/>
  <c r="AE297" i="45"/>
  <c r="AC297" i="45"/>
  <c r="AA297" i="45"/>
  <c r="Y297" i="45"/>
  <c r="W297" i="45"/>
  <c r="U297" i="45"/>
  <c r="S297" i="45"/>
  <c r="Q297" i="45"/>
  <c r="O297" i="45"/>
  <c r="M297" i="45"/>
  <c r="K297" i="45"/>
  <c r="I297" i="45"/>
  <c r="G297" i="45"/>
  <c r="E297" i="45"/>
  <c r="AQ296" i="45"/>
  <c r="AO296" i="45"/>
  <c r="AM296" i="45"/>
  <c r="AK296" i="45"/>
  <c r="AI296" i="45"/>
  <c r="AG296" i="45"/>
  <c r="AE296" i="45"/>
  <c r="AC296" i="45"/>
  <c r="AA296" i="45"/>
  <c r="Y296" i="45"/>
  <c r="W296" i="45"/>
  <c r="U296" i="45"/>
  <c r="S296" i="45"/>
  <c r="Q296" i="45"/>
  <c r="O296" i="45"/>
  <c r="M296" i="45"/>
  <c r="K296" i="45"/>
  <c r="I296" i="45"/>
  <c r="G296" i="45"/>
  <c r="E296" i="45"/>
  <c r="AQ295" i="45"/>
  <c r="AO295" i="45"/>
  <c r="AM295" i="45"/>
  <c r="AK295" i="45"/>
  <c r="AI295" i="45"/>
  <c r="AG295" i="45"/>
  <c r="AE295" i="45"/>
  <c r="AC295" i="45"/>
  <c r="AA295" i="45"/>
  <c r="Y295" i="45"/>
  <c r="W295" i="45"/>
  <c r="U295" i="45"/>
  <c r="S295" i="45"/>
  <c r="Q295" i="45"/>
  <c r="O295" i="45"/>
  <c r="M295" i="45"/>
  <c r="K295" i="45"/>
  <c r="I295" i="45"/>
  <c r="G295" i="45"/>
  <c r="E295" i="45"/>
  <c r="AQ294" i="45"/>
  <c r="AO294" i="45"/>
  <c r="AM294" i="45"/>
  <c r="AK294" i="45"/>
  <c r="AI294" i="45"/>
  <c r="AG294" i="45"/>
  <c r="AE294" i="45"/>
  <c r="AC294" i="45"/>
  <c r="AA294" i="45"/>
  <c r="Y294" i="45"/>
  <c r="W294" i="45"/>
  <c r="U294" i="45"/>
  <c r="S294" i="45"/>
  <c r="Q294" i="45"/>
  <c r="O294" i="45"/>
  <c r="M294" i="45"/>
  <c r="K294" i="45"/>
  <c r="I294" i="45"/>
  <c r="G294" i="45"/>
  <c r="E294" i="45"/>
  <c r="AQ293" i="45"/>
  <c r="AO293" i="45"/>
  <c r="AM293" i="45"/>
  <c r="AK293" i="45"/>
  <c r="AI293" i="45"/>
  <c r="AG293" i="45"/>
  <c r="AE293" i="45"/>
  <c r="AC293" i="45"/>
  <c r="AA293" i="45"/>
  <c r="Y293" i="45"/>
  <c r="W293" i="45"/>
  <c r="U293" i="45"/>
  <c r="S293" i="45"/>
  <c r="Q293" i="45"/>
  <c r="O293" i="45"/>
  <c r="M293" i="45"/>
  <c r="K293" i="45"/>
  <c r="I293" i="45"/>
  <c r="G293" i="45"/>
  <c r="E293" i="45"/>
  <c r="AQ292" i="45"/>
  <c r="AO292" i="45"/>
  <c r="AM292" i="45"/>
  <c r="AK292" i="45"/>
  <c r="AI292" i="45"/>
  <c r="AG292" i="45"/>
  <c r="AE292" i="45"/>
  <c r="AC292" i="45"/>
  <c r="AA292" i="45"/>
  <c r="Y292" i="45"/>
  <c r="W292" i="45"/>
  <c r="U292" i="45"/>
  <c r="S292" i="45"/>
  <c r="Q292" i="45"/>
  <c r="O292" i="45"/>
  <c r="M292" i="45"/>
  <c r="K292" i="45"/>
  <c r="I292" i="45"/>
  <c r="G292" i="45"/>
  <c r="E292" i="45"/>
  <c r="AQ291" i="45"/>
  <c r="AO291" i="45"/>
  <c r="AM291" i="45"/>
  <c r="AK291" i="45"/>
  <c r="AI291" i="45"/>
  <c r="AG291" i="45"/>
  <c r="AE291" i="45"/>
  <c r="AC291" i="45"/>
  <c r="AA291" i="45"/>
  <c r="Y291" i="45"/>
  <c r="W291" i="45"/>
  <c r="U291" i="45"/>
  <c r="S291" i="45"/>
  <c r="Q291" i="45"/>
  <c r="O291" i="45"/>
  <c r="M291" i="45"/>
  <c r="K291" i="45"/>
  <c r="I291" i="45"/>
  <c r="G291" i="45"/>
  <c r="E291" i="45"/>
  <c r="AQ290" i="45"/>
  <c r="AO290" i="45"/>
  <c r="AM290" i="45"/>
  <c r="AK290" i="45"/>
  <c r="AI290" i="45"/>
  <c r="AG290" i="45"/>
  <c r="AE290" i="45"/>
  <c r="AC290" i="45"/>
  <c r="AA290" i="45"/>
  <c r="Y290" i="45"/>
  <c r="W290" i="45"/>
  <c r="U290" i="45"/>
  <c r="S290" i="45"/>
  <c r="Q290" i="45"/>
  <c r="O290" i="45"/>
  <c r="M290" i="45"/>
  <c r="K290" i="45"/>
  <c r="I290" i="45"/>
  <c r="G290" i="45"/>
  <c r="E290" i="45"/>
  <c r="AQ289" i="45"/>
  <c r="AO289" i="45"/>
  <c r="AM289" i="45"/>
  <c r="AK289" i="45"/>
  <c r="AI289" i="45"/>
  <c r="AG289" i="45"/>
  <c r="AE289" i="45"/>
  <c r="AC289" i="45"/>
  <c r="AA289" i="45"/>
  <c r="Y289" i="45"/>
  <c r="W289" i="45"/>
  <c r="U289" i="45"/>
  <c r="S289" i="45"/>
  <c r="Q289" i="45"/>
  <c r="O289" i="45"/>
  <c r="M289" i="45"/>
  <c r="K289" i="45"/>
  <c r="I289" i="45"/>
  <c r="G289" i="45"/>
  <c r="E289" i="45"/>
  <c r="AQ288" i="45"/>
  <c r="AO288" i="45"/>
  <c r="AM288" i="45"/>
  <c r="AK288" i="45"/>
  <c r="AI288" i="45"/>
  <c r="AG288" i="45"/>
  <c r="AE288" i="45"/>
  <c r="AC288" i="45"/>
  <c r="AA288" i="45"/>
  <c r="Y288" i="45"/>
  <c r="W288" i="45"/>
  <c r="U288" i="45"/>
  <c r="S288" i="45"/>
  <c r="Q288" i="45"/>
  <c r="O288" i="45"/>
  <c r="M288" i="45"/>
  <c r="K288" i="45"/>
  <c r="I288" i="45"/>
  <c r="G288" i="45"/>
  <c r="E288" i="45"/>
  <c r="AQ287" i="45"/>
  <c r="AO287" i="45"/>
  <c r="AM287" i="45"/>
  <c r="AK287" i="45"/>
  <c r="AI287" i="45"/>
  <c r="AG287" i="45"/>
  <c r="AE287" i="45"/>
  <c r="AC287" i="45"/>
  <c r="AA287" i="45"/>
  <c r="Y287" i="45"/>
  <c r="W287" i="45"/>
  <c r="U287" i="45"/>
  <c r="S287" i="45"/>
  <c r="Q287" i="45"/>
  <c r="O287" i="45"/>
  <c r="M287" i="45"/>
  <c r="K287" i="45"/>
  <c r="I287" i="45"/>
  <c r="G287" i="45"/>
  <c r="E287" i="45"/>
  <c r="AQ286" i="45"/>
  <c r="AO286" i="45"/>
  <c r="AM286" i="45"/>
  <c r="AK286" i="45"/>
  <c r="AI286" i="45"/>
  <c r="AG286" i="45"/>
  <c r="AE286" i="45"/>
  <c r="AC286" i="45"/>
  <c r="AA286" i="45"/>
  <c r="Y286" i="45"/>
  <c r="W286" i="45"/>
  <c r="U286" i="45"/>
  <c r="S286" i="45"/>
  <c r="Q286" i="45"/>
  <c r="O286" i="45"/>
  <c r="M286" i="45"/>
  <c r="K286" i="45"/>
  <c r="I286" i="45"/>
  <c r="G286" i="45"/>
  <c r="E286" i="45"/>
  <c r="AQ285" i="45"/>
  <c r="AO285" i="45"/>
  <c r="AM285" i="45"/>
  <c r="AK285" i="45"/>
  <c r="AI285" i="45"/>
  <c r="AG285" i="45"/>
  <c r="AE285" i="45"/>
  <c r="AC285" i="45"/>
  <c r="AA285" i="45"/>
  <c r="Y285" i="45"/>
  <c r="W285" i="45"/>
  <c r="U285" i="45"/>
  <c r="S285" i="45"/>
  <c r="Q285" i="45"/>
  <c r="O285" i="45"/>
  <c r="M285" i="45"/>
  <c r="K285" i="45"/>
  <c r="I285" i="45"/>
  <c r="G285" i="45"/>
  <c r="E285" i="45"/>
  <c r="AQ284" i="45"/>
  <c r="AO284" i="45"/>
  <c r="AM284" i="45"/>
  <c r="AK284" i="45"/>
  <c r="AI284" i="45"/>
  <c r="AG284" i="45"/>
  <c r="AE284" i="45"/>
  <c r="AC284" i="45"/>
  <c r="AA284" i="45"/>
  <c r="Y284" i="45"/>
  <c r="W284" i="45"/>
  <c r="U284" i="45"/>
  <c r="S284" i="45"/>
  <c r="Q284" i="45"/>
  <c r="O284" i="45"/>
  <c r="M284" i="45"/>
  <c r="K284" i="45"/>
  <c r="I284" i="45"/>
  <c r="G284" i="45"/>
  <c r="E284" i="45"/>
  <c r="AQ283" i="45"/>
  <c r="AO283" i="45"/>
  <c r="AM283" i="45"/>
  <c r="AK283" i="45"/>
  <c r="AI283" i="45"/>
  <c r="AG283" i="45"/>
  <c r="AE283" i="45"/>
  <c r="AC283" i="45"/>
  <c r="AA283" i="45"/>
  <c r="Y283" i="45"/>
  <c r="W283" i="45"/>
  <c r="U283" i="45"/>
  <c r="S283" i="45"/>
  <c r="Q283" i="45"/>
  <c r="O283" i="45"/>
  <c r="M283" i="45"/>
  <c r="K283" i="45"/>
  <c r="I283" i="45"/>
  <c r="G283" i="45"/>
  <c r="E283" i="45"/>
  <c r="AQ282" i="45"/>
  <c r="AO282" i="45"/>
  <c r="AM282" i="45"/>
  <c r="AK282" i="45"/>
  <c r="AI282" i="45"/>
  <c r="AG282" i="45"/>
  <c r="AE282" i="45"/>
  <c r="AC282" i="45"/>
  <c r="AA282" i="45"/>
  <c r="Y282" i="45"/>
  <c r="W282" i="45"/>
  <c r="U282" i="45"/>
  <c r="S282" i="45"/>
  <c r="Q282" i="45"/>
  <c r="O282" i="45"/>
  <c r="M282" i="45"/>
  <c r="K282" i="45"/>
  <c r="I282" i="45"/>
  <c r="G282" i="45"/>
  <c r="E282" i="45"/>
  <c r="AQ281" i="45"/>
  <c r="AO281" i="45"/>
  <c r="AM281" i="45"/>
  <c r="AK281" i="45"/>
  <c r="AI281" i="45"/>
  <c r="AG281" i="45"/>
  <c r="AE281" i="45"/>
  <c r="AC281" i="45"/>
  <c r="AA281" i="45"/>
  <c r="Y281" i="45"/>
  <c r="W281" i="45"/>
  <c r="U281" i="45"/>
  <c r="S281" i="45"/>
  <c r="Q281" i="45"/>
  <c r="O281" i="45"/>
  <c r="M281" i="45"/>
  <c r="K281" i="45"/>
  <c r="I281" i="45"/>
  <c r="G281" i="45"/>
  <c r="E281" i="45"/>
  <c r="AQ280" i="45"/>
  <c r="AO280" i="45"/>
  <c r="AM280" i="45"/>
  <c r="AK280" i="45"/>
  <c r="AI280" i="45"/>
  <c r="AG280" i="45"/>
  <c r="AE280" i="45"/>
  <c r="AC280" i="45"/>
  <c r="AA280" i="45"/>
  <c r="Y280" i="45"/>
  <c r="W280" i="45"/>
  <c r="U280" i="45"/>
  <c r="S280" i="45"/>
  <c r="Q280" i="45"/>
  <c r="O280" i="45"/>
  <c r="M280" i="45"/>
  <c r="K280" i="45"/>
  <c r="I280" i="45"/>
  <c r="G280" i="45"/>
  <c r="E280" i="45"/>
  <c r="AQ279" i="45"/>
  <c r="AO279" i="45"/>
  <c r="AM279" i="45"/>
  <c r="AK279" i="45"/>
  <c r="AI279" i="45"/>
  <c r="AG279" i="45"/>
  <c r="AE279" i="45"/>
  <c r="AC279" i="45"/>
  <c r="AA279" i="45"/>
  <c r="Y279" i="45"/>
  <c r="W279" i="45"/>
  <c r="U279" i="45"/>
  <c r="S279" i="45"/>
  <c r="Q279" i="45"/>
  <c r="O279" i="45"/>
  <c r="M279" i="45"/>
  <c r="K279" i="45"/>
  <c r="I279" i="45"/>
  <c r="G279" i="45"/>
  <c r="E279" i="45"/>
  <c r="AQ278" i="45"/>
  <c r="AO278" i="45"/>
  <c r="AM278" i="45"/>
  <c r="AK278" i="45"/>
  <c r="AI278" i="45"/>
  <c r="AG278" i="45"/>
  <c r="AE278" i="45"/>
  <c r="AC278" i="45"/>
  <c r="AA278" i="45"/>
  <c r="Y278" i="45"/>
  <c r="W278" i="45"/>
  <c r="U278" i="45"/>
  <c r="S278" i="45"/>
  <c r="Q278" i="45"/>
  <c r="O278" i="45"/>
  <c r="M278" i="45"/>
  <c r="K278" i="45"/>
  <c r="I278" i="45"/>
  <c r="G278" i="45"/>
  <c r="E278" i="45"/>
  <c r="AQ277" i="45"/>
  <c r="AO277" i="45"/>
  <c r="AM277" i="45"/>
  <c r="AK277" i="45"/>
  <c r="AI277" i="45"/>
  <c r="AG277" i="45"/>
  <c r="AE277" i="45"/>
  <c r="AC277" i="45"/>
  <c r="AA277" i="45"/>
  <c r="Y277" i="45"/>
  <c r="W277" i="45"/>
  <c r="U277" i="45"/>
  <c r="S277" i="45"/>
  <c r="Q277" i="45"/>
  <c r="O277" i="45"/>
  <c r="M277" i="45"/>
  <c r="K277" i="45"/>
  <c r="I277" i="45"/>
  <c r="G277" i="45"/>
  <c r="E277" i="45"/>
  <c r="AQ276" i="45"/>
  <c r="AO276" i="45"/>
  <c r="AM276" i="45"/>
  <c r="AK276" i="45"/>
  <c r="AI276" i="45"/>
  <c r="AG276" i="45"/>
  <c r="AE276" i="45"/>
  <c r="AC276" i="45"/>
  <c r="AA276" i="45"/>
  <c r="Y276" i="45"/>
  <c r="W276" i="45"/>
  <c r="U276" i="45"/>
  <c r="S276" i="45"/>
  <c r="Q276" i="45"/>
  <c r="O276" i="45"/>
  <c r="M276" i="45"/>
  <c r="K276" i="45"/>
  <c r="I276" i="45"/>
  <c r="G276" i="45"/>
  <c r="E276" i="45"/>
  <c r="AQ275" i="45"/>
  <c r="AO275" i="45"/>
  <c r="AM275" i="45"/>
  <c r="AK275" i="45"/>
  <c r="AI275" i="45"/>
  <c r="AG275" i="45"/>
  <c r="AE275" i="45"/>
  <c r="AC275" i="45"/>
  <c r="AA275" i="45"/>
  <c r="Y275" i="45"/>
  <c r="W275" i="45"/>
  <c r="U275" i="45"/>
  <c r="S275" i="45"/>
  <c r="Q275" i="45"/>
  <c r="O275" i="45"/>
  <c r="M275" i="45"/>
  <c r="K275" i="45"/>
  <c r="I275" i="45"/>
  <c r="G275" i="45"/>
  <c r="E275" i="45"/>
  <c r="AQ274" i="45"/>
  <c r="AO274" i="45"/>
  <c r="AM274" i="45"/>
  <c r="AK274" i="45"/>
  <c r="AI274" i="45"/>
  <c r="AG274" i="45"/>
  <c r="AE274" i="45"/>
  <c r="AC274" i="45"/>
  <c r="AA274" i="45"/>
  <c r="Y274" i="45"/>
  <c r="W274" i="45"/>
  <c r="U274" i="45"/>
  <c r="S274" i="45"/>
  <c r="Q274" i="45"/>
  <c r="O274" i="45"/>
  <c r="M274" i="45"/>
  <c r="K274" i="45"/>
  <c r="I274" i="45"/>
  <c r="G274" i="45"/>
  <c r="E274" i="45"/>
  <c r="AQ273" i="45"/>
  <c r="AO273" i="45"/>
  <c r="AM273" i="45"/>
  <c r="AK273" i="45"/>
  <c r="AI273" i="45"/>
  <c r="AG273" i="45"/>
  <c r="AE273" i="45"/>
  <c r="AC273" i="45"/>
  <c r="AA273" i="45"/>
  <c r="Y273" i="45"/>
  <c r="W273" i="45"/>
  <c r="U273" i="45"/>
  <c r="S273" i="45"/>
  <c r="Q273" i="45"/>
  <c r="O273" i="45"/>
  <c r="M273" i="45"/>
  <c r="K273" i="45"/>
  <c r="I273" i="45"/>
  <c r="G273" i="45"/>
  <c r="E273" i="45"/>
  <c r="AQ272" i="45"/>
  <c r="AO272" i="45"/>
  <c r="AM272" i="45"/>
  <c r="AK272" i="45"/>
  <c r="AI272" i="45"/>
  <c r="AG272" i="45"/>
  <c r="AE272" i="45"/>
  <c r="AC272" i="45"/>
  <c r="AA272" i="45"/>
  <c r="Y272" i="45"/>
  <c r="W272" i="45"/>
  <c r="U272" i="45"/>
  <c r="S272" i="45"/>
  <c r="Q272" i="45"/>
  <c r="O272" i="45"/>
  <c r="M272" i="45"/>
  <c r="K272" i="45"/>
  <c r="I272" i="45"/>
  <c r="G272" i="45"/>
  <c r="E272" i="45"/>
  <c r="AQ271" i="45"/>
  <c r="AO271" i="45"/>
  <c r="AM271" i="45"/>
  <c r="AK271" i="45"/>
  <c r="AI271" i="45"/>
  <c r="AG271" i="45"/>
  <c r="AE271" i="45"/>
  <c r="AC271" i="45"/>
  <c r="AA271" i="45"/>
  <c r="Y271" i="45"/>
  <c r="W271" i="45"/>
  <c r="U271" i="45"/>
  <c r="S271" i="45"/>
  <c r="Q271" i="45"/>
  <c r="O271" i="45"/>
  <c r="M271" i="45"/>
  <c r="K271" i="45"/>
  <c r="I271" i="45"/>
  <c r="G271" i="45"/>
  <c r="E271" i="45"/>
  <c r="AQ270" i="45"/>
  <c r="AO270" i="45"/>
  <c r="AM270" i="45"/>
  <c r="AK270" i="45"/>
  <c r="AI270" i="45"/>
  <c r="AG270" i="45"/>
  <c r="AE270" i="45"/>
  <c r="AC270" i="45"/>
  <c r="AA270" i="45"/>
  <c r="Y270" i="45"/>
  <c r="W270" i="45"/>
  <c r="U270" i="45"/>
  <c r="S270" i="45"/>
  <c r="Q270" i="45"/>
  <c r="O270" i="45"/>
  <c r="M270" i="45"/>
  <c r="K270" i="45"/>
  <c r="I270" i="45"/>
  <c r="G270" i="45"/>
  <c r="E270" i="45"/>
  <c r="AQ269" i="45"/>
  <c r="AO269" i="45"/>
  <c r="AM269" i="45"/>
  <c r="AK269" i="45"/>
  <c r="AI269" i="45"/>
  <c r="AG269" i="45"/>
  <c r="AE269" i="45"/>
  <c r="AC269" i="45"/>
  <c r="AA269" i="45"/>
  <c r="Y269" i="45"/>
  <c r="W269" i="45"/>
  <c r="U269" i="45"/>
  <c r="S269" i="45"/>
  <c r="Q269" i="45"/>
  <c r="O269" i="45"/>
  <c r="M269" i="45"/>
  <c r="K269" i="45"/>
  <c r="I269" i="45"/>
  <c r="G269" i="45"/>
  <c r="E269" i="45"/>
  <c r="AQ268" i="45"/>
  <c r="AO268" i="45"/>
  <c r="AM268" i="45"/>
  <c r="AK268" i="45"/>
  <c r="AI268" i="45"/>
  <c r="AG268" i="45"/>
  <c r="AE268" i="45"/>
  <c r="AC268" i="45"/>
  <c r="AA268" i="45"/>
  <c r="Y268" i="45"/>
  <c r="W268" i="45"/>
  <c r="U268" i="45"/>
  <c r="S268" i="45"/>
  <c r="Q268" i="45"/>
  <c r="O268" i="45"/>
  <c r="M268" i="45"/>
  <c r="K268" i="45"/>
  <c r="I268" i="45"/>
  <c r="G268" i="45"/>
  <c r="E268" i="45"/>
  <c r="AQ267" i="45"/>
  <c r="AO267" i="45"/>
  <c r="AM267" i="45"/>
  <c r="AK267" i="45"/>
  <c r="AI267" i="45"/>
  <c r="AG267" i="45"/>
  <c r="AE267" i="45"/>
  <c r="AC267" i="45"/>
  <c r="AA267" i="45"/>
  <c r="Y267" i="45"/>
  <c r="W267" i="45"/>
  <c r="U267" i="45"/>
  <c r="S267" i="45"/>
  <c r="Q267" i="45"/>
  <c r="O267" i="45"/>
  <c r="M267" i="45"/>
  <c r="K267" i="45"/>
  <c r="I267" i="45"/>
  <c r="G267" i="45"/>
  <c r="E267" i="45"/>
  <c r="AQ266" i="45"/>
  <c r="AO266" i="45"/>
  <c r="AM266" i="45"/>
  <c r="AK266" i="45"/>
  <c r="AI266" i="45"/>
  <c r="AG266" i="45"/>
  <c r="AE266" i="45"/>
  <c r="AC266" i="45"/>
  <c r="AA266" i="45"/>
  <c r="Y266" i="45"/>
  <c r="W266" i="45"/>
  <c r="U266" i="45"/>
  <c r="S266" i="45"/>
  <c r="Q266" i="45"/>
  <c r="O266" i="45"/>
  <c r="M266" i="45"/>
  <c r="K266" i="45"/>
  <c r="I266" i="45"/>
  <c r="G266" i="45"/>
  <c r="E266" i="45"/>
  <c r="AQ265" i="45"/>
  <c r="AO265" i="45"/>
  <c r="AM265" i="45"/>
  <c r="AK265" i="45"/>
  <c r="AI265" i="45"/>
  <c r="AG265" i="45"/>
  <c r="AE265" i="45"/>
  <c r="AC265" i="45"/>
  <c r="AA265" i="45"/>
  <c r="Y265" i="45"/>
  <c r="W265" i="45"/>
  <c r="U265" i="45"/>
  <c r="S265" i="45"/>
  <c r="Q265" i="45"/>
  <c r="O265" i="45"/>
  <c r="M265" i="45"/>
  <c r="K265" i="45"/>
  <c r="I265" i="45"/>
  <c r="G265" i="45"/>
  <c r="E265" i="45"/>
  <c r="AQ264" i="45"/>
  <c r="AO264" i="45"/>
  <c r="AM264" i="45"/>
  <c r="AK264" i="45"/>
  <c r="AI264" i="45"/>
  <c r="AG264" i="45"/>
  <c r="AE264" i="45"/>
  <c r="AC264" i="45"/>
  <c r="AA264" i="45"/>
  <c r="Y264" i="45"/>
  <c r="W264" i="45"/>
  <c r="U264" i="45"/>
  <c r="S264" i="45"/>
  <c r="Q264" i="45"/>
  <c r="O264" i="45"/>
  <c r="M264" i="45"/>
  <c r="K264" i="45"/>
  <c r="I264" i="45"/>
  <c r="G264" i="45"/>
  <c r="E264" i="45"/>
  <c r="AQ263" i="45"/>
  <c r="AO263" i="45"/>
  <c r="AM263" i="45"/>
  <c r="AK263" i="45"/>
  <c r="AI263" i="45"/>
  <c r="AG263" i="45"/>
  <c r="AE263" i="45"/>
  <c r="AC263" i="45"/>
  <c r="AA263" i="45"/>
  <c r="Y263" i="45"/>
  <c r="W263" i="45"/>
  <c r="U263" i="45"/>
  <c r="S263" i="45"/>
  <c r="Q263" i="45"/>
  <c r="O263" i="45"/>
  <c r="M263" i="45"/>
  <c r="K263" i="45"/>
  <c r="I263" i="45"/>
  <c r="G263" i="45"/>
  <c r="E263" i="45"/>
  <c r="AQ262" i="45"/>
  <c r="AO262" i="45"/>
  <c r="AM262" i="45"/>
  <c r="AK262" i="45"/>
  <c r="AI262" i="45"/>
  <c r="AG262" i="45"/>
  <c r="AE262" i="45"/>
  <c r="AC262" i="45"/>
  <c r="AA262" i="45"/>
  <c r="Y262" i="45"/>
  <c r="W262" i="45"/>
  <c r="U262" i="45"/>
  <c r="S262" i="45"/>
  <c r="Q262" i="45"/>
  <c r="O262" i="45"/>
  <c r="M262" i="45"/>
  <c r="K262" i="45"/>
  <c r="I262" i="45"/>
  <c r="G262" i="45"/>
  <c r="E262" i="45"/>
  <c r="AQ261" i="45"/>
  <c r="AO261" i="45"/>
  <c r="AM261" i="45"/>
  <c r="AK261" i="45"/>
  <c r="AI261" i="45"/>
  <c r="AG261" i="45"/>
  <c r="AE261" i="45"/>
  <c r="AC261" i="45"/>
  <c r="AA261" i="45"/>
  <c r="Y261" i="45"/>
  <c r="W261" i="45"/>
  <c r="U261" i="45"/>
  <c r="S261" i="45"/>
  <c r="Q261" i="45"/>
  <c r="O261" i="45"/>
  <c r="M261" i="45"/>
  <c r="K261" i="45"/>
  <c r="I261" i="45"/>
  <c r="G261" i="45"/>
  <c r="E261" i="45"/>
  <c r="AQ260" i="45"/>
  <c r="AO260" i="45"/>
  <c r="AM260" i="45"/>
  <c r="AK260" i="45"/>
  <c r="AI260" i="45"/>
  <c r="AG260" i="45"/>
  <c r="AE260" i="45"/>
  <c r="AC260" i="45"/>
  <c r="AA260" i="45"/>
  <c r="Y260" i="45"/>
  <c r="W260" i="45"/>
  <c r="U260" i="45"/>
  <c r="S260" i="45"/>
  <c r="Q260" i="45"/>
  <c r="O260" i="45"/>
  <c r="M260" i="45"/>
  <c r="K260" i="45"/>
  <c r="I260" i="45"/>
  <c r="G260" i="45"/>
  <c r="E260" i="45"/>
  <c r="AQ259" i="45"/>
  <c r="AO259" i="45"/>
  <c r="AM259" i="45"/>
  <c r="AK259" i="45"/>
  <c r="AI259" i="45"/>
  <c r="AG259" i="45"/>
  <c r="AE259" i="45"/>
  <c r="AC259" i="45"/>
  <c r="AA259" i="45"/>
  <c r="Y259" i="45"/>
  <c r="W259" i="45"/>
  <c r="U259" i="45"/>
  <c r="S259" i="45"/>
  <c r="Q259" i="45"/>
  <c r="O259" i="45"/>
  <c r="M259" i="45"/>
  <c r="K259" i="45"/>
  <c r="I259" i="45"/>
  <c r="G259" i="45"/>
  <c r="E259" i="45"/>
  <c r="AQ258" i="45"/>
  <c r="AO258" i="45"/>
  <c r="AM258" i="45"/>
  <c r="AK258" i="45"/>
  <c r="AI258" i="45"/>
  <c r="AG258" i="45"/>
  <c r="AE258" i="45"/>
  <c r="AC258" i="45"/>
  <c r="AA258" i="45"/>
  <c r="Y258" i="45"/>
  <c r="W258" i="45"/>
  <c r="U258" i="45"/>
  <c r="S258" i="45"/>
  <c r="Q258" i="45"/>
  <c r="O258" i="45"/>
  <c r="M258" i="45"/>
  <c r="K258" i="45"/>
  <c r="I258" i="45"/>
  <c r="G258" i="45"/>
  <c r="E258" i="45"/>
  <c r="AQ257" i="45"/>
  <c r="AO257" i="45"/>
  <c r="AM257" i="45"/>
  <c r="AK257" i="45"/>
  <c r="AI257" i="45"/>
  <c r="AG257" i="45"/>
  <c r="AE257" i="45"/>
  <c r="AC257" i="45"/>
  <c r="AA257" i="45"/>
  <c r="Y257" i="45"/>
  <c r="W257" i="45"/>
  <c r="U257" i="45"/>
  <c r="S257" i="45"/>
  <c r="Q257" i="45"/>
  <c r="O257" i="45"/>
  <c r="M257" i="45"/>
  <c r="K257" i="45"/>
  <c r="I257" i="45"/>
  <c r="G257" i="45"/>
  <c r="E257" i="45"/>
  <c r="AQ256" i="45"/>
  <c r="AO256" i="45"/>
  <c r="AM256" i="45"/>
  <c r="AK256" i="45"/>
  <c r="AI256" i="45"/>
  <c r="AG256" i="45"/>
  <c r="AE256" i="45"/>
  <c r="AC256" i="45"/>
  <c r="AA256" i="45"/>
  <c r="Y256" i="45"/>
  <c r="W256" i="45"/>
  <c r="U256" i="45"/>
  <c r="S256" i="45"/>
  <c r="Q256" i="45"/>
  <c r="O256" i="45"/>
  <c r="M256" i="45"/>
  <c r="K256" i="45"/>
  <c r="I256" i="45"/>
  <c r="G256" i="45"/>
  <c r="E256" i="45"/>
  <c r="AQ255" i="45"/>
  <c r="AO255" i="45"/>
  <c r="AM255" i="45"/>
  <c r="AK255" i="45"/>
  <c r="AI255" i="45"/>
  <c r="AG255" i="45"/>
  <c r="AE255" i="45"/>
  <c r="AC255" i="45"/>
  <c r="AA255" i="45"/>
  <c r="Y255" i="45"/>
  <c r="W255" i="45"/>
  <c r="U255" i="45"/>
  <c r="S255" i="45"/>
  <c r="Q255" i="45"/>
  <c r="O255" i="45"/>
  <c r="M255" i="45"/>
  <c r="K255" i="45"/>
  <c r="I255" i="45"/>
  <c r="G255" i="45"/>
  <c r="E255" i="45"/>
  <c r="AQ254" i="45"/>
  <c r="AO254" i="45"/>
  <c r="AM254" i="45"/>
  <c r="AK254" i="45"/>
  <c r="AI254" i="45"/>
  <c r="AG254" i="45"/>
  <c r="AE254" i="45"/>
  <c r="AC254" i="45"/>
  <c r="AA254" i="45"/>
  <c r="Y254" i="45"/>
  <c r="W254" i="45"/>
  <c r="U254" i="45"/>
  <c r="S254" i="45"/>
  <c r="Q254" i="45"/>
  <c r="O254" i="45"/>
  <c r="M254" i="45"/>
  <c r="K254" i="45"/>
  <c r="I254" i="45"/>
  <c r="G254" i="45"/>
  <c r="E254" i="45"/>
  <c r="AQ253" i="45"/>
  <c r="AO253" i="45"/>
  <c r="AM253" i="45"/>
  <c r="AK253" i="45"/>
  <c r="AI253" i="45"/>
  <c r="AG253" i="45"/>
  <c r="AE253" i="45"/>
  <c r="AC253" i="45"/>
  <c r="AA253" i="45"/>
  <c r="Y253" i="45"/>
  <c r="W253" i="45"/>
  <c r="U253" i="45"/>
  <c r="S253" i="45"/>
  <c r="Q253" i="45"/>
  <c r="O253" i="45"/>
  <c r="M253" i="45"/>
  <c r="K253" i="45"/>
  <c r="I253" i="45"/>
  <c r="G253" i="45"/>
  <c r="E253" i="45"/>
  <c r="AQ252" i="45"/>
  <c r="AO252" i="45"/>
  <c r="AM252" i="45"/>
  <c r="AK252" i="45"/>
  <c r="AI252" i="45"/>
  <c r="AG252" i="45"/>
  <c r="AE252" i="45"/>
  <c r="AC252" i="45"/>
  <c r="AA252" i="45"/>
  <c r="Y252" i="45"/>
  <c r="W252" i="45"/>
  <c r="U252" i="45"/>
  <c r="S252" i="45"/>
  <c r="Q252" i="45"/>
  <c r="O252" i="45"/>
  <c r="M252" i="45"/>
  <c r="K252" i="45"/>
  <c r="I252" i="45"/>
  <c r="G252" i="45"/>
  <c r="E252" i="45"/>
  <c r="AQ251" i="45"/>
  <c r="AO251" i="45"/>
  <c r="AM251" i="45"/>
  <c r="AK251" i="45"/>
  <c r="AI251" i="45"/>
  <c r="AG251" i="45"/>
  <c r="AE251" i="45"/>
  <c r="AC251" i="45"/>
  <c r="AA251" i="45"/>
  <c r="Y251" i="45"/>
  <c r="W251" i="45"/>
  <c r="U251" i="45"/>
  <c r="S251" i="45"/>
  <c r="Q251" i="45"/>
  <c r="O251" i="45"/>
  <c r="M251" i="45"/>
  <c r="K251" i="45"/>
  <c r="I251" i="45"/>
  <c r="G251" i="45"/>
  <c r="E251" i="45"/>
  <c r="AQ250" i="45"/>
  <c r="AO250" i="45"/>
  <c r="AM250" i="45"/>
  <c r="AK250" i="45"/>
  <c r="AI250" i="45"/>
  <c r="AG250" i="45"/>
  <c r="AE250" i="45"/>
  <c r="AC250" i="45"/>
  <c r="AA250" i="45"/>
  <c r="Y250" i="45"/>
  <c r="W250" i="45"/>
  <c r="U250" i="45"/>
  <c r="S250" i="45"/>
  <c r="Q250" i="45"/>
  <c r="O250" i="45"/>
  <c r="M250" i="45"/>
  <c r="K250" i="45"/>
  <c r="I250" i="45"/>
  <c r="G250" i="45"/>
  <c r="E250" i="45"/>
  <c r="AQ249" i="45"/>
  <c r="AO249" i="45"/>
  <c r="AM249" i="45"/>
  <c r="AK249" i="45"/>
  <c r="AI249" i="45"/>
  <c r="AG249" i="45"/>
  <c r="AE249" i="45"/>
  <c r="AC249" i="45"/>
  <c r="AA249" i="45"/>
  <c r="Y249" i="45"/>
  <c r="W249" i="45"/>
  <c r="U249" i="45"/>
  <c r="S249" i="45"/>
  <c r="Q249" i="45"/>
  <c r="O249" i="45"/>
  <c r="M249" i="45"/>
  <c r="K249" i="45"/>
  <c r="I249" i="45"/>
  <c r="G249" i="45"/>
  <c r="E249" i="45"/>
  <c r="AQ248" i="45"/>
  <c r="AO248" i="45"/>
  <c r="AM248" i="45"/>
  <c r="AK248" i="45"/>
  <c r="AI248" i="45"/>
  <c r="AG248" i="45"/>
  <c r="AE248" i="45"/>
  <c r="AC248" i="45"/>
  <c r="AA248" i="45"/>
  <c r="Y248" i="45"/>
  <c r="W248" i="45"/>
  <c r="U248" i="45"/>
  <c r="S248" i="45"/>
  <c r="Q248" i="45"/>
  <c r="O248" i="45"/>
  <c r="M248" i="45"/>
  <c r="K248" i="45"/>
  <c r="I248" i="45"/>
  <c r="G248" i="45"/>
  <c r="E248" i="45"/>
  <c r="AQ247" i="45"/>
  <c r="AO247" i="45"/>
  <c r="AM247" i="45"/>
  <c r="AK247" i="45"/>
  <c r="AI247" i="45"/>
  <c r="AG247" i="45"/>
  <c r="AE247" i="45"/>
  <c r="AC247" i="45"/>
  <c r="AA247" i="45"/>
  <c r="Y247" i="45"/>
  <c r="W247" i="45"/>
  <c r="U247" i="45"/>
  <c r="S247" i="45"/>
  <c r="Q247" i="45"/>
  <c r="O247" i="45"/>
  <c r="M247" i="45"/>
  <c r="K247" i="45"/>
  <c r="I247" i="45"/>
  <c r="G247" i="45"/>
  <c r="E247" i="45"/>
  <c r="AQ246" i="45"/>
  <c r="AO246" i="45"/>
  <c r="AM246" i="45"/>
  <c r="AK246" i="45"/>
  <c r="AI246" i="45"/>
  <c r="AG246" i="45"/>
  <c r="AE246" i="45"/>
  <c r="AC246" i="45"/>
  <c r="AA246" i="45"/>
  <c r="Y246" i="45"/>
  <c r="W246" i="45"/>
  <c r="U246" i="45"/>
  <c r="S246" i="45"/>
  <c r="Q246" i="45"/>
  <c r="O246" i="45"/>
  <c r="M246" i="45"/>
  <c r="K246" i="45"/>
  <c r="I246" i="45"/>
  <c r="G246" i="45"/>
  <c r="E246" i="45"/>
  <c r="AQ245" i="45"/>
  <c r="AO245" i="45"/>
  <c r="AM245" i="45"/>
  <c r="AK245" i="45"/>
  <c r="AI245" i="45"/>
  <c r="AG245" i="45"/>
  <c r="AE245" i="45"/>
  <c r="AC245" i="45"/>
  <c r="AA245" i="45"/>
  <c r="Y245" i="45"/>
  <c r="W245" i="45"/>
  <c r="U245" i="45"/>
  <c r="S245" i="45"/>
  <c r="Q245" i="45"/>
  <c r="O245" i="45"/>
  <c r="M245" i="45"/>
  <c r="K245" i="45"/>
  <c r="I245" i="45"/>
  <c r="G245" i="45"/>
  <c r="E245" i="45"/>
  <c r="AQ244" i="45"/>
  <c r="AO244" i="45"/>
  <c r="AM244" i="45"/>
  <c r="AK244" i="45"/>
  <c r="AI244" i="45"/>
  <c r="AG244" i="45"/>
  <c r="AE244" i="45"/>
  <c r="AC244" i="45"/>
  <c r="AA244" i="45"/>
  <c r="Y244" i="45"/>
  <c r="W244" i="45"/>
  <c r="U244" i="45"/>
  <c r="S244" i="45"/>
  <c r="Q244" i="45"/>
  <c r="O244" i="45"/>
  <c r="M244" i="45"/>
  <c r="K244" i="45"/>
  <c r="I244" i="45"/>
  <c r="G244" i="45"/>
  <c r="E244" i="45"/>
  <c r="AQ243" i="45"/>
  <c r="AO243" i="45"/>
  <c r="AM243" i="45"/>
  <c r="AK243" i="45"/>
  <c r="AI243" i="45"/>
  <c r="AG243" i="45"/>
  <c r="AE243" i="45"/>
  <c r="AC243" i="45"/>
  <c r="AA243" i="45"/>
  <c r="Y243" i="45"/>
  <c r="W243" i="45"/>
  <c r="U243" i="45"/>
  <c r="S243" i="45"/>
  <c r="Q243" i="45"/>
  <c r="O243" i="45"/>
  <c r="M243" i="45"/>
  <c r="K243" i="45"/>
  <c r="I243" i="45"/>
  <c r="G243" i="45"/>
  <c r="E243" i="45"/>
  <c r="AQ242" i="45"/>
  <c r="AO242" i="45"/>
  <c r="AM242" i="45"/>
  <c r="AK242" i="45"/>
  <c r="AI242" i="45"/>
  <c r="AG242" i="45"/>
  <c r="AE242" i="45"/>
  <c r="AC242" i="45"/>
  <c r="AA242" i="45"/>
  <c r="Y242" i="45"/>
  <c r="W242" i="45"/>
  <c r="U242" i="45"/>
  <c r="S242" i="45"/>
  <c r="Q242" i="45"/>
  <c r="O242" i="45"/>
  <c r="M242" i="45"/>
  <c r="K242" i="45"/>
  <c r="I242" i="45"/>
  <c r="G242" i="45"/>
  <c r="E242" i="45"/>
  <c r="AQ241" i="45"/>
  <c r="AO241" i="45"/>
  <c r="AM241" i="45"/>
  <c r="AK241" i="45"/>
  <c r="AI241" i="45"/>
  <c r="AG241" i="45"/>
  <c r="AE241" i="45"/>
  <c r="AC241" i="45"/>
  <c r="AA241" i="45"/>
  <c r="Y241" i="45"/>
  <c r="W241" i="45"/>
  <c r="U241" i="45"/>
  <c r="S241" i="45"/>
  <c r="Q241" i="45"/>
  <c r="O241" i="45"/>
  <c r="M241" i="45"/>
  <c r="K241" i="45"/>
  <c r="I241" i="45"/>
  <c r="G241" i="45"/>
  <c r="E241" i="45"/>
  <c r="AQ240" i="45"/>
  <c r="AO240" i="45"/>
  <c r="AM240" i="45"/>
  <c r="AK240" i="45"/>
  <c r="AI240" i="45"/>
  <c r="AG240" i="45"/>
  <c r="AE240" i="45"/>
  <c r="AC240" i="45"/>
  <c r="AA240" i="45"/>
  <c r="Y240" i="45"/>
  <c r="W240" i="45"/>
  <c r="U240" i="45"/>
  <c r="S240" i="45"/>
  <c r="Q240" i="45"/>
  <c r="O240" i="45"/>
  <c r="M240" i="45"/>
  <c r="K240" i="45"/>
  <c r="I240" i="45"/>
  <c r="G240" i="45"/>
  <c r="E240" i="45"/>
  <c r="AQ239" i="45"/>
  <c r="AO239" i="45"/>
  <c r="AM239" i="45"/>
  <c r="AK239" i="45"/>
  <c r="AI239" i="45"/>
  <c r="AG239" i="45"/>
  <c r="AE239" i="45"/>
  <c r="AC239" i="45"/>
  <c r="AA239" i="45"/>
  <c r="Y239" i="45"/>
  <c r="W239" i="45"/>
  <c r="U239" i="45"/>
  <c r="S239" i="45"/>
  <c r="Q239" i="45"/>
  <c r="O239" i="45"/>
  <c r="M239" i="45"/>
  <c r="K239" i="45"/>
  <c r="I239" i="45"/>
  <c r="G239" i="45"/>
  <c r="E239" i="45"/>
  <c r="AQ238" i="45"/>
  <c r="AO238" i="45"/>
  <c r="AM238" i="45"/>
  <c r="AK238" i="45"/>
  <c r="AI238" i="45"/>
  <c r="AG238" i="45"/>
  <c r="AE238" i="45"/>
  <c r="AC238" i="45"/>
  <c r="AA238" i="45"/>
  <c r="Y238" i="45"/>
  <c r="W238" i="45"/>
  <c r="U238" i="45"/>
  <c r="S238" i="45"/>
  <c r="Q238" i="45"/>
  <c r="O238" i="45"/>
  <c r="M238" i="45"/>
  <c r="K238" i="45"/>
  <c r="I238" i="45"/>
  <c r="G238" i="45"/>
  <c r="E238" i="45"/>
  <c r="AQ237" i="45"/>
  <c r="AO237" i="45"/>
  <c r="AM237" i="45"/>
  <c r="AK237" i="45"/>
  <c r="AI237" i="45"/>
  <c r="AG237" i="45"/>
  <c r="AE237" i="45"/>
  <c r="AC237" i="45"/>
  <c r="AA237" i="45"/>
  <c r="Y237" i="45"/>
  <c r="W237" i="45"/>
  <c r="U237" i="45"/>
  <c r="S237" i="45"/>
  <c r="Q237" i="45"/>
  <c r="O237" i="45"/>
  <c r="M237" i="45"/>
  <c r="K237" i="45"/>
  <c r="I237" i="45"/>
  <c r="G237" i="45"/>
  <c r="E237" i="45"/>
  <c r="AQ236" i="45"/>
  <c r="AO236" i="45"/>
  <c r="AM236" i="45"/>
  <c r="AK236" i="45"/>
  <c r="AI236" i="45"/>
  <c r="AG236" i="45"/>
  <c r="AE236" i="45"/>
  <c r="AC236" i="45"/>
  <c r="AA236" i="45"/>
  <c r="Y236" i="45"/>
  <c r="W236" i="45"/>
  <c r="U236" i="45"/>
  <c r="S236" i="45"/>
  <c r="Q236" i="45"/>
  <c r="O236" i="45"/>
  <c r="M236" i="45"/>
  <c r="K236" i="45"/>
  <c r="I236" i="45"/>
  <c r="G236" i="45"/>
  <c r="E236" i="45"/>
  <c r="AQ235" i="45"/>
  <c r="AO235" i="45"/>
  <c r="AM235" i="45"/>
  <c r="AK235" i="45"/>
  <c r="AI235" i="45"/>
  <c r="AG235" i="45"/>
  <c r="AE235" i="45"/>
  <c r="AC235" i="45"/>
  <c r="AA235" i="45"/>
  <c r="Y235" i="45"/>
  <c r="W235" i="45"/>
  <c r="U235" i="45"/>
  <c r="S235" i="45"/>
  <c r="Q235" i="45"/>
  <c r="O235" i="45"/>
  <c r="M235" i="45"/>
  <c r="K235" i="45"/>
  <c r="I235" i="45"/>
  <c r="G235" i="45"/>
  <c r="E235" i="45"/>
  <c r="AQ234" i="45"/>
  <c r="AO234" i="45"/>
  <c r="AM234" i="45"/>
  <c r="AK234" i="45"/>
  <c r="AI234" i="45"/>
  <c r="AG234" i="45"/>
  <c r="AE234" i="45"/>
  <c r="AC234" i="45"/>
  <c r="AA234" i="45"/>
  <c r="Y234" i="45"/>
  <c r="W234" i="45"/>
  <c r="U234" i="45"/>
  <c r="S234" i="45"/>
  <c r="Q234" i="45"/>
  <c r="O234" i="45"/>
  <c r="M234" i="45"/>
  <c r="K234" i="45"/>
  <c r="I234" i="45"/>
  <c r="G234" i="45"/>
  <c r="E234" i="45"/>
  <c r="AQ233" i="45"/>
  <c r="AO233" i="45"/>
  <c r="AM233" i="45"/>
  <c r="AK233" i="45"/>
  <c r="AI233" i="45"/>
  <c r="AG233" i="45"/>
  <c r="AE233" i="45"/>
  <c r="AC233" i="45"/>
  <c r="AA233" i="45"/>
  <c r="Y233" i="45"/>
  <c r="W233" i="45"/>
  <c r="U233" i="45"/>
  <c r="S233" i="45"/>
  <c r="Q233" i="45"/>
  <c r="O233" i="45"/>
  <c r="M233" i="45"/>
  <c r="K233" i="45"/>
  <c r="I233" i="45"/>
  <c r="G233" i="45"/>
  <c r="E233" i="45"/>
  <c r="AQ232" i="45"/>
  <c r="AO232" i="45"/>
  <c r="AM232" i="45"/>
  <c r="AK232" i="45"/>
  <c r="AI232" i="45"/>
  <c r="AG232" i="45"/>
  <c r="AE232" i="45"/>
  <c r="AC232" i="45"/>
  <c r="AA232" i="45"/>
  <c r="Y232" i="45"/>
  <c r="W232" i="45"/>
  <c r="U232" i="45"/>
  <c r="S232" i="45"/>
  <c r="Q232" i="45"/>
  <c r="O232" i="45"/>
  <c r="M232" i="45"/>
  <c r="K232" i="45"/>
  <c r="I232" i="45"/>
  <c r="G232" i="45"/>
  <c r="E232" i="45"/>
  <c r="AQ231" i="45"/>
  <c r="AO231" i="45"/>
  <c r="AM231" i="45"/>
  <c r="AK231" i="45"/>
  <c r="AI231" i="45"/>
  <c r="AG231" i="45"/>
  <c r="AE231" i="45"/>
  <c r="AC231" i="45"/>
  <c r="AA231" i="45"/>
  <c r="Y231" i="45"/>
  <c r="W231" i="45"/>
  <c r="U231" i="45"/>
  <c r="S231" i="45"/>
  <c r="Q231" i="45"/>
  <c r="O231" i="45"/>
  <c r="M231" i="45"/>
  <c r="K231" i="45"/>
  <c r="I231" i="45"/>
  <c r="G231" i="45"/>
  <c r="E231" i="45"/>
  <c r="AQ230" i="45"/>
  <c r="AO230" i="45"/>
  <c r="AM230" i="45"/>
  <c r="AK230" i="45"/>
  <c r="AI230" i="45"/>
  <c r="AG230" i="45"/>
  <c r="AE230" i="45"/>
  <c r="AC230" i="45"/>
  <c r="AA230" i="45"/>
  <c r="Y230" i="45"/>
  <c r="W230" i="45"/>
  <c r="U230" i="45"/>
  <c r="S230" i="45"/>
  <c r="Q230" i="45"/>
  <c r="O230" i="45"/>
  <c r="M230" i="45"/>
  <c r="K230" i="45"/>
  <c r="I230" i="45"/>
  <c r="G230" i="45"/>
  <c r="E230" i="45"/>
  <c r="AQ229" i="45"/>
  <c r="AO229" i="45"/>
  <c r="AM229" i="45"/>
  <c r="AK229" i="45"/>
  <c r="AI229" i="45"/>
  <c r="AG229" i="45"/>
  <c r="AE229" i="45"/>
  <c r="AC229" i="45"/>
  <c r="AA229" i="45"/>
  <c r="Y229" i="45"/>
  <c r="W229" i="45"/>
  <c r="U229" i="45"/>
  <c r="S229" i="45"/>
  <c r="Q229" i="45"/>
  <c r="O229" i="45"/>
  <c r="M229" i="45"/>
  <c r="K229" i="45"/>
  <c r="I229" i="45"/>
  <c r="G229" i="45"/>
  <c r="E229" i="45"/>
  <c r="AQ228" i="45"/>
  <c r="AO228" i="45"/>
  <c r="AM228" i="45"/>
  <c r="AK228" i="45"/>
  <c r="AI228" i="45"/>
  <c r="AG228" i="45"/>
  <c r="AE228" i="45"/>
  <c r="AC228" i="45"/>
  <c r="AA228" i="45"/>
  <c r="Y228" i="45"/>
  <c r="W228" i="45"/>
  <c r="U228" i="45"/>
  <c r="S228" i="45"/>
  <c r="Q228" i="45"/>
  <c r="O228" i="45"/>
  <c r="M228" i="45"/>
  <c r="K228" i="45"/>
  <c r="I228" i="45"/>
  <c r="G228" i="45"/>
  <c r="E228" i="45"/>
  <c r="AQ227" i="45"/>
  <c r="AO227" i="45"/>
  <c r="AM227" i="45"/>
  <c r="AK227" i="45"/>
  <c r="AI227" i="45"/>
  <c r="AG227" i="45"/>
  <c r="AE227" i="45"/>
  <c r="AC227" i="45"/>
  <c r="AA227" i="45"/>
  <c r="Y227" i="45"/>
  <c r="W227" i="45"/>
  <c r="U227" i="45"/>
  <c r="S227" i="45"/>
  <c r="Q227" i="45"/>
  <c r="O227" i="45"/>
  <c r="M227" i="45"/>
  <c r="K227" i="45"/>
  <c r="I227" i="45"/>
  <c r="G227" i="45"/>
  <c r="E227" i="45"/>
  <c r="AQ226" i="45"/>
  <c r="AO226" i="45"/>
  <c r="AM226" i="45"/>
  <c r="AK226" i="45"/>
  <c r="AI226" i="45"/>
  <c r="AG226" i="45"/>
  <c r="AE226" i="45"/>
  <c r="AC226" i="45"/>
  <c r="AA226" i="45"/>
  <c r="Y226" i="45"/>
  <c r="W226" i="45"/>
  <c r="U226" i="45"/>
  <c r="S226" i="45"/>
  <c r="Q226" i="45"/>
  <c r="O226" i="45"/>
  <c r="M226" i="45"/>
  <c r="K226" i="45"/>
  <c r="I226" i="45"/>
  <c r="G226" i="45"/>
  <c r="E226" i="45"/>
  <c r="AQ225" i="45"/>
  <c r="AO225" i="45"/>
  <c r="AM225" i="45"/>
  <c r="AK225" i="45"/>
  <c r="AI225" i="45"/>
  <c r="AG225" i="45"/>
  <c r="AE225" i="45"/>
  <c r="AC225" i="45"/>
  <c r="AA225" i="45"/>
  <c r="Y225" i="45"/>
  <c r="W225" i="45"/>
  <c r="U225" i="45"/>
  <c r="S225" i="45"/>
  <c r="Q225" i="45"/>
  <c r="O225" i="45"/>
  <c r="M225" i="45"/>
  <c r="K225" i="45"/>
  <c r="I225" i="45"/>
  <c r="G225" i="45"/>
  <c r="E225" i="45"/>
  <c r="AQ224" i="45"/>
  <c r="AO224" i="45"/>
  <c r="AM224" i="45"/>
  <c r="AK224" i="45"/>
  <c r="AI224" i="45"/>
  <c r="AG224" i="45"/>
  <c r="AE224" i="45"/>
  <c r="AC224" i="45"/>
  <c r="AA224" i="45"/>
  <c r="Y224" i="45"/>
  <c r="W224" i="45"/>
  <c r="U224" i="45"/>
  <c r="S224" i="45"/>
  <c r="Q224" i="45"/>
  <c r="O224" i="45"/>
  <c r="M224" i="45"/>
  <c r="K224" i="45"/>
  <c r="I224" i="45"/>
  <c r="G224" i="45"/>
  <c r="E224" i="45"/>
  <c r="AQ223" i="45"/>
  <c r="AO223" i="45"/>
  <c r="AM223" i="45"/>
  <c r="AK223" i="45"/>
  <c r="AI223" i="45"/>
  <c r="AG223" i="45"/>
  <c r="AE223" i="45"/>
  <c r="AC223" i="45"/>
  <c r="AA223" i="45"/>
  <c r="Y223" i="45"/>
  <c r="W223" i="45"/>
  <c r="U223" i="45"/>
  <c r="S223" i="45"/>
  <c r="Q223" i="45"/>
  <c r="O223" i="45"/>
  <c r="M223" i="45"/>
  <c r="K223" i="45"/>
  <c r="I223" i="45"/>
  <c r="G223" i="45"/>
  <c r="E223" i="45"/>
  <c r="AQ222" i="45"/>
  <c r="AO222" i="45"/>
  <c r="AM222" i="45"/>
  <c r="AK222" i="45"/>
  <c r="AI222" i="45"/>
  <c r="AG222" i="45"/>
  <c r="AE222" i="45"/>
  <c r="AC222" i="45"/>
  <c r="AA222" i="45"/>
  <c r="Y222" i="45"/>
  <c r="W222" i="45"/>
  <c r="U222" i="45"/>
  <c r="S222" i="45"/>
  <c r="Q222" i="45"/>
  <c r="O222" i="45"/>
  <c r="M222" i="45"/>
  <c r="K222" i="45"/>
  <c r="I222" i="45"/>
  <c r="G222" i="45"/>
  <c r="E222" i="45"/>
  <c r="AQ221" i="45"/>
  <c r="AO221" i="45"/>
  <c r="AM221" i="45"/>
  <c r="AK221" i="45"/>
  <c r="AI221" i="45"/>
  <c r="AG221" i="45"/>
  <c r="AE221" i="45"/>
  <c r="AC221" i="45"/>
  <c r="AA221" i="45"/>
  <c r="Y221" i="45"/>
  <c r="W221" i="45"/>
  <c r="U221" i="45"/>
  <c r="S221" i="45"/>
  <c r="Q221" i="45"/>
  <c r="O221" i="45"/>
  <c r="M221" i="45"/>
  <c r="K221" i="45"/>
  <c r="I221" i="45"/>
  <c r="G221" i="45"/>
  <c r="E221" i="45"/>
  <c r="AQ220" i="45"/>
  <c r="AO220" i="45"/>
  <c r="AM220" i="45"/>
  <c r="AK220" i="45"/>
  <c r="AI220" i="45"/>
  <c r="AG220" i="45"/>
  <c r="AE220" i="45"/>
  <c r="AC220" i="45"/>
  <c r="AA220" i="45"/>
  <c r="Y220" i="45"/>
  <c r="W220" i="45"/>
  <c r="U220" i="45"/>
  <c r="S220" i="45"/>
  <c r="Q220" i="45"/>
  <c r="O220" i="45"/>
  <c r="M220" i="45"/>
  <c r="K220" i="45"/>
  <c r="I220" i="45"/>
  <c r="G220" i="45"/>
  <c r="E220" i="45"/>
  <c r="AQ219" i="45"/>
  <c r="AO219" i="45"/>
  <c r="AM219" i="45"/>
  <c r="AK219" i="45"/>
  <c r="AI219" i="45"/>
  <c r="AG219" i="45"/>
  <c r="AE219" i="45"/>
  <c r="AC219" i="45"/>
  <c r="AA219" i="45"/>
  <c r="Y219" i="45"/>
  <c r="W219" i="45"/>
  <c r="U219" i="45"/>
  <c r="S219" i="45"/>
  <c r="Q219" i="45"/>
  <c r="O219" i="45"/>
  <c r="M219" i="45"/>
  <c r="K219" i="45"/>
  <c r="I219" i="45"/>
  <c r="G219" i="45"/>
  <c r="E219" i="45"/>
  <c r="AQ218" i="45"/>
  <c r="AO218" i="45"/>
  <c r="AM218" i="45"/>
  <c r="AK218" i="45"/>
  <c r="AI218" i="45"/>
  <c r="AG218" i="45"/>
  <c r="AE218" i="45"/>
  <c r="AC218" i="45"/>
  <c r="AA218" i="45"/>
  <c r="Y218" i="45"/>
  <c r="W218" i="45"/>
  <c r="U218" i="45"/>
  <c r="S218" i="45"/>
  <c r="Q218" i="45"/>
  <c r="O218" i="45"/>
  <c r="M218" i="45"/>
  <c r="K218" i="45"/>
  <c r="I218" i="45"/>
  <c r="G218" i="45"/>
  <c r="E218" i="45"/>
  <c r="AQ217" i="45"/>
  <c r="AO217" i="45"/>
  <c r="AM217" i="45"/>
  <c r="AK217" i="45"/>
  <c r="AI217" i="45"/>
  <c r="AG217" i="45"/>
  <c r="AE217" i="45"/>
  <c r="AC217" i="45"/>
  <c r="AA217" i="45"/>
  <c r="Y217" i="45"/>
  <c r="W217" i="45"/>
  <c r="U217" i="45"/>
  <c r="S217" i="45"/>
  <c r="Q217" i="45"/>
  <c r="O217" i="45"/>
  <c r="M217" i="45"/>
  <c r="K217" i="45"/>
  <c r="I217" i="45"/>
  <c r="G217" i="45"/>
  <c r="E217" i="45"/>
  <c r="AQ216" i="45"/>
  <c r="AO216" i="45"/>
  <c r="AM216" i="45"/>
  <c r="AK216" i="45"/>
  <c r="AI216" i="45"/>
  <c r="AG216" i="45"/>
  <c r="AE216" i="45"/>
  <c r="AC216" i="45"/>
  <c r="AA216" i="45"/>
  <c r="Y216" i="45"/>
  <c r="W216" i="45"/>
  <c r="U216" i="45"/>
  <c r="S216" i="45"/>
  <c r="Q216" i="45"/>
  <c r="O216" i="45"/>
  <c r="M216" i="45"/>
  <c r="K216" i="45"/>
  <c r="I216" i="45"/>
  <c r="G216" i="45"/>
  <c r="E216" i="45"/>
  <c r="AQ215" i="45"/>
  <c r="AO215" i="45"/>
  <c r="AM215" i="45"/>
  <c r="AK215" i="45"/>
  <c r="AI215" i="45"/>
  <c r="AG215" i="45"/>
  <c r="AE215" i="45"/>
  <c r="AC215" i="45"/>
  <c r="AA215" i="45"/>
  <c r="Y215" i="45"/>
  <c r="W215" i="45"/>
  <c r="U215" i="45"/>
  <c r="S215" i="45"/>
  <c r="Q215" i="45"/>
  <c r="O215" i="45"/>
  <c r="M215" i="45"/>
  <c r="K215" i="45"/>
  <c r="I215" i="45"/>
  <c r="G215" i="45"/>
  <c r="E215" i="45"/>
  <c r="AQ214" i="45"/>
  <c r="AO214" i="45"/>
  <c r="AM214" i="45"/>
  <c r="AK214" i="45"/>
  <c r="AI214" i="45"/>
  <c r="AG214" i="45"/>
  <c r="AE214" i="45"/>
  <c r="AC214" i="45"/>
  <c r="AA214" i="45"/>
  <c r="Y214" i="45"/>
  <c r="W214" i="45"/>
  <c r="U214" i="45"/>
  <c r="S214" i="45"/>
  <c r="Q214" i="45"/>
  <c r="O214" i="45"/>
  <c r="M214" i="45"/>
  <c r="K214" i="45"/>
  <c r="I214" i="45"/>
  <c r="G214" i="45"/>
  <c r="E214" i="45"/>
  <c r="AQ213" i="45"/>
  <c r="AO213" i="45"/>
  <c r="AM213" i="45"/>
  <c r="AK213" i="45"/>
  <c r="AI213" i="45"/>
  <c r="AG213" i="45"/>
  <c r="AE213" i="45"/>
  <c r="AC213" i="45"/>
  <c r="AA213" i="45"/>
  <c r="Y213" i="45"/>
  <c r="W213" i="45"/>
  <c r="U213" i="45"/>
  <c r="S213" i="45"/>
  <c r="Q213" i="45"/>
  <c r="O213" i="45"/>
  <c r="M213" i="45"/>
  <c r="K213" i="45"/>
  <c r="I213" i="45"/>
  <c r="G213" i="45"/>
  <c r="E213" i="45"/>
  <c r="AQ212" i="45"/>
  <c r="AO212" i="45"/>
  <c r="AM212" i="45"/>
  <c r="AK212" i="45"/>
  <c r="AI212" i="45"/>
  <c r="AG212" i="45"/>
  <c r="AE212" i="45"/>
  <c r="AC212" i="45"/>
  <c r="AA212" i="45"/>
  <c r="Y212" i="45"/>
  <c r="W212" i="45"/>
  <c r="U212" i="45"/>
  <c r="S212" i="45"/>
  <c r="Q212" i="45"/>
  <c r="O212" i="45"/>
  <c r="M212" i="45"/>
  <c r="K212" i="45"/>
  <c r="I212" i="45"/>
  <c r="G212" i="45"/>
  <c r="E212" i="45"/>
  <c r="AQ211" i="45"/>
  <c r="AO211" i="45"/>
  <c r="AM211" i="45"/>
  <c r="AK211" i="45"/>
  <c r="AI211" i="45"/>
  <c r="AG211" i="45"/>
  <c r="AE211" i="45"/>
  <c r="AC211" i="45"/>
  <c r="AA211" i="45"/>
  <c r="Y211" i="45"/>
  <c r="W211" i="45"/>
  <c r="U211" i="45"/>
  <c r="S211" i="45"/>
  <c r="Q211" i="45"/>
  <c r="O211" i="45"/>
  <c r="M211" i="45"/>
  <c r="K211" i="45"/>
  <c r="I211" i="45"/>
  <c r="G211" i="45"/>
  <c r="E211" i="45"/>
  <c r="AQ210" i="45"/>
  <c r="AO210" i="45"/>
  <c r="AM210" i="45"/>
  <c r="AK210" i="45"/>
  <c r="AI210" i="45"/>
  <c r="AG210" i="45"/>
  <c r="AE210" i="45"/>
  <c r="AC210" i="45"/>
  <c r="AA210" i="45"/>
  <c r="Y210" i="45"/>
  <c r="W210" i="45"/>
  <c r="U210" i="45"/>
  <c r="S210" i="45"/>
  <c r="Q210" i="45"/>
  <c r="O210" i="45"/>
  <c r="M210" i="45"/>
  <c r="K210" i="45"/>
  <c r="I210" i="45"/>
  <c r="G210" i="45"/>
  <c r="E210" i="45"/>
  <c r="AQ209" i="45"/>
  <c r="AO209" i="45"/>
  <c r="AM209" i="45"/>
  <c r="AK209" i="45"/>
  <c r="AI209" i="45"/>
  <c r="AG209" i="45"/>
  <c r="AE209" i="45"/>
  <c r="AC209" i="45"/>
  <c r="AA209" i="45"/>
  <c r="Y209" i="45"/>
  <c r="W209" i="45"/>
  <c r="U209" i="45"/>
  <c r="S209" i="45"/>
  <c r="Q209" i="45"/>
  <c r="O209" i="45"/>
  <c r="M209" i="45"/>
  <c r="K209" i="45"/>
  <c r="I209" i="45"/>
  <c r="G209" i="45"/>
  <c r="E209" i="45"/>
  <c r="AQ208" i="45"/>
  <c r="AO208" i="45"/>
  <c r="AM208" i="45"/>
  <c r="AK208" i="45"/>
  <c r="AI208" i="45"/>
  <c r="AG208" i="45"/>
  <c r="AE208" i="45"/>
  <c r="AC208" i="45"/>
  <c r="AA208" i="45"/>
  <c r="Y208" i="45"/>
  <c r="W208" i="45"/>
  <c r="U208" i="45"/>
  <c r="S208" i="45"/>
  <c r="Q208" i="45"/>
  <c r="O208" i="45"/>
  <c r="M208" i="45"/>
  <c r="K208" i="45"/>
  <c r="I208" i="45"/>
  <c r="G208" i="45"/>
  <c r="E208" i="45"/>
  <c r="AQ207" i="45"/>
  <c r="AO207" i="45"/>
  <c r="AM207" i="45"/>
  <c r="AK207" i="45"/>
  <c r="AI207" i="45"/>
  <c r="AG207" i="45"/>
  <c r="AE207" i="45"/>
  <c r="AC207" i="45"/>
  <c r="AA207" i="45"/>
  <c r="Y207" i="45"/>
  <c r="W207" i="45"/>
  <c r="U207" i="45"/>
  <c r="S207" i="45"/>
  <c r="Q207" i="45"/>
  <c r="O207" i="45"/>
  <c r="M207" i="45"/>
  <c r="K207" i="45"/>
  <c r="I207" i="45"/>
  <c r="G207" i="45"/>
  <c r="E207" i="45"/>
  <c r="AQ206" i="45"/>
  <c r="AO206" i="45"/>
  <c r="AM206" i="45"/>
  <c r="AK206" i="45"/>
  <c r="AI206" i="45"/>
  <c r="AG206" i="45"/>
  <c r="AE206" i="45"/>
  <c r="AC206" i="45"/>
  <c r="AA206" i="45"/>
  <c r="Y206" i="45"/>
  <c r="W206" i="45"/>
  <c r="U206" i="45"/>
  <c r="S206" i="45"/>
  <c r="Q206" i="45"/>
  <c r="O206" i="45"/>
  <c r="M206" i="45"/>
  <c r="K206" i="45"/>
  <c r="I206" i="45"/>
  <c r="G206" i="45"/>
  <c r="E206" i="45"/>
  <c r="AQ205" i="45"/>
  <c r="AO205" i="45"/>
  <c r="AM205" i="45"/>
  <c r="AK205" i="45"/>
  <c r="AI205" i="45"/>
  <c r="AG205" i="45"/>
  <c r="AE205" i="45"/>
  <c r="AC205" i="45"/>
  <c r="AA205" i="45"/>
  <c r="Y205" i="45"/>
  <c r="W205" i="45"/>
  <c r="U205" i="45"/>
  <c r="S205" i="45"/>
  <c r="Q205" i="45"/>
  <c r="O205" i="45"/>
  <c r="M205" i="45"/>
  <c r="K205" i="45"/>
  <c r="I205" i="45"/>
  <c r="G205" i="45"/>
  <c r="E205" i="45"/>
  <c r="AQ204" i="45"/>
  <c r="AO204" i="45"/>
  <c r="AM204" i="45"/>
  <c r="AK204" i="45"/>
  <c r="AI204" i="45"/>
  <c r="AG204" i="45"/>
  <c r="AE204" i="45"/>
  <c r="AC204" i="45"/>
  <c r="AA204" i="45"/>
  <c r="Y204" i="45"/>
  <c r="W204" i="45"/>
  <c r="U204" i="45"/>
  <c r="S204" i="45"/>
  <c r="Q204" i="45"/>
  <c r="O204" i="45"/>
  <c r="M204" i="45"/>
  <c r="K204" i="45"/>
  <c r="I204" i="45"/>
  <c r="G204" i="45"/>
  <c r="E204" i="45"/>
  <c r="AQ203" i="45"/>
  <c r="AO203" i="45"/>
  <c r="AM203" i="45"/>
  <c r="AK203" i="45"/>
  <c r="AI203" i="45"/>
  <c r="AG203" i="45"/>
  <c r="AE203" i="45"/>
  <c r="AC203" i="45"/>
  <c r="AA203" i="45"/>
  <c r="Y203" i="45"/>
  <c r="W203" i="45"/>
  <c r="U203" i="45"/>
  <c r="S203" i="45"/>
  <c r="Q203" i="45"/>
  <c r="O203" i="45"/>
  <c r="M203" i="45"/>
  <c r="K203" i="45"/>
  <c r="I203" i="45"/>
  <c r="G203" i="45"/>
  <c r="E203" i="45"/>
  <c r="AQ202" i="45"/>
  <c r="AO202" i="45"/>
  <c r="AM202" i="45"/>
  <c r="AK202" i="45"/>
  <c r="AI202" i="45"/>
  <c r="AG202" i="45"/>
  <c r="AE202" i="45"/>
  <c r="AC202" i="45"/>
  <c r="AA202" i="45"/>
  <c r="Y202" i="45"/>
  <c r="W202" i="45"/>
  <c r="U202" i="45"/>
  <c r="S202" i="45"/>
  <c r="Q202" i="45"/>
  <c r="O202" i="45"/>
  <c r="M202" i="45"/>
  <c r="K202" i="45"/>
  <c r="I202" i="45"/>
  <c r="G202" i="45"/>
  <c r="E202" i="45"/>
  <c r="AQ201" i="45"/>
  <c r="AO201" i="45"/>
  <c r="AM201" i="45"/>
  <c r="AK201" i="45"/>
  <c r="AI201" i="45"/>
  <c r="AG201" i="45"/>
  <c r="AE201" i="45"/>
  <c r="AC201" i="45"/>
  <c r="AA201" i="45"/>
  <c r="Y201" i="45"/>
  <c r="W201" i="45"/>
  <c r="U201" i="45"/>
  <c r="S201" i="45"/>
  <c r="Q201" i="45"/>
  <c r="O201" i="45"/>
  <c r="M201" i="45"/>
  <c r="K201" i="45"/>
  <c r="I201" i="45"/>
  <c r="G201" i="45"/>
  <c r="E201" i="45"/>
  <c r="AQ200" i="45"/>
  <c r="AO200" i="45"/>
  <c r="AM200" i="45"/>
  <c r="AK200" i="45"/>
  <c r="AI200" i="45"/>
  <c r="AG200" i="45"/>
  <c r="AE200" i="45"/>
  <c r="AC200" i="45"/>
  <c r="AA200" i="45"/>
  <c r="Y200" i="45"/>
  <c r="W200" i="45"/>
  <c r="U200" i="45"/>
  <c r="S200" i="45"/>
  <c r="Q200" i="45"/>
  <c r="O200" i="45"/>
  <c r="M200" i="45"/>
  <c r="K200" i="45"/>
  <c r="I200" i="45"/>
  <c r="G200" i="45"/>
  <c r="E200" i="45"/>
  <c r="AQ199" i="45"/>
  <c r="AO199" i="45"/>
  <c r="AM199" i="45"/>
  <c r="AK199" i="45"/>
  <c r="AI199" i="45"/>
  <c r="AG199" i="45"/>
  <c r="AE199" i="45"/>
  <c r="AC199" i="45"/>
  <c r="AA199" i="45"/>
  <c r="Y199" i="45"/>
  <c r="W199" i="45"/>
  <c r="U199" i="45"/>
  <c r="S199" i="45"/>
  <c r="Q199" i="45"/>
  <c r="O199" i="45"/>
  <c r="M199" i="45"/>
  <c r="K199" i="45"/>
  <c r="I199" i="45"/>
  <c r="G199" i="45"/>
  <c r="E199" i="45"/>
  <c r="AQ198" i="45"/>
  <c r="AO198" i="45"/>
  <c r="AM198" i="45"/>
  <c r="AK198" i="45"/>
  <c r="AI198" i="45"/>
  <c r="AG198" i="45"/>
  <c r="AE198" i="45"/>
  <c r="AC198" i="45"/>
  <c r="AA198" i="45"/>
  <c r="Y198" i="45"/>
  <c r="W198" i="45"/>
  <c r="U198" i="45"/>
  <c r="S198" i="45"/>
  <c r="Q198" i="45"/>
  <c r="O198" i="45"/>
  <c r="M198" i="45"/>
  <c r="K198" i="45"/>
  <c r="I198" i="45"/>
  <c r="G198" i="45"/>
  <c r="E198" i="45"/>
  <c r="AQ197" i="45"/>
  <c r="AO197" i="45"/>
  <c r="AM197" i="45"/>
  <c r="AK197" i="45"/>
  <c r="AI197" i="45"/>
  <c r="AG197" i="45"/>
  <c r="AE197" i="45"/>
  <c r="AC197" i="45"/>
  <c r="AA197" i="45"/>
  <c r="Y197" i="45"/>
  <c r="W197" i="45"/>
  <c r="U197" i="45"/>
  <c r="S197" i="45"/>
  <c r="Q197" i="45"/>
  <c r="O197" i="45"/>
  <c r="M197" i="45"/>
  <c r="K197" i="45"/>
  <c r="I197" i="45"/>
  <c r="G197" i="45"/>
  <c r="E197" i="45"/>
  <c r="AQ196" i="45"/>
  <c r="AO196" i="45"/>
  <c r="AM196" i="45"/>
  <c r="AK196" i="45"/>
  <c r="AI196" i="45"/>
  <c r="AG196" i="45"/>
  <c r="AE196" i="45"/>
  <c r="AC196" i="45"/>
  <c r="AA196" i="45"/>
  <c r="Y196" i="45"/>
  <c r="W196" i="45"/>
  <c r="U196" i="45"/>
  <c r="S196" i="45"/>
  <c r="Q196" i="45"/>
  <c r="O196" i="45"/>
  <c r="M196" i="45"/>
  <c r="K196" i="45"/>
  <c r="I196" i="45"/>
  <c r="G196" i="45"/>
  <c r="E196" i="45"/>
  <c r="AQ195" i="45"/>
  <c r="AO195" i="45"/>
  <c r="AM195" i="45"/>
  <c r="AK195" i="45"/>
  <c r="AI195" i="45"/>
  <c r="AG195" i="45"/>
  <c r="AE195" i="45"/>
  <c r="AC195" i="45"/>
  <c r="AA195" i="45"/>
  <c r="Y195" i="45"/>
  <c r="W195" i="45"/>
  <c r="U195" i="45"/>
  <c r="S195" i="45"/>
  <c r="Q195" i="45"/>
  <c r="O195" i="45"/>
  <c r="M195" i="45"/>
  <c r="K195" i="45"/>
  <c r="I195" i="45"/>
  <c r="G195" i="45"/>
  <c r="E195" i="45"/>
  <c r="AQ194" i="45"/>
  <c r="AO194" i="45"/>
  <c r="AM194" i="45"/>
  <c r="AK194" i="45"/>
  <c r="AI194" i="45"/>
  <c r="AG194" i="45"/>
  <c r="AE194" i="45"/>
  <c r="AC194" i="45"/>
  <c r="AA194" i="45"/>
  <c r="Y194" i="45"/>
  <c r="W194" i="45"/>
  <c r="U194" i="45"/>
  <c r="S194" i="45"/>
  <c r="Q194" i="45"/>
  <c r="O194" i="45"/>
  <c r="M194" i="45"/>
  <c r="K194" i="45"/>
  <c r="I194" i="45"/>
  <c r="G194" i="45"/>
  <c r="E194" i="45"/>
  <c r="AQ193" i="45"/>
  <c r="AO193" i="45"/>
  <c r="AM193" i="45"/>
  <c r="AK193" i="45"/>
  <c r="AI193" i="45"/>
  <c r="AG193" i="45"/>
  <c r="AE193" i="45"/>
  <c r="AC193" i="45"/>
  <c r="AA193" i="45"/>
  <c r="Y193" i="45"/>
  <c r="W193" i="45"/>
  <c r="U193" i="45"/>
  <c r="S193" i="45"/>
  <c r="Q193" i="45"/>
  <c r="O193" i="45"/>
  <c r="M193" i="45"/>
  <c r="K193" i="45"/>
  <c r="I193" i="45"/>
  <c r="G193" i="45"/>
  <c r="E193" i="45"/>
  <c r="AQ192" i="45"/>
  <c r="AO192" i="45"/>
  <c r="AM192" i="45"/>
  <c r="AK192" i="45"/>
  <c r="AI192" i="45"/>
  <c r="AG192" i="45"/>
  <c r="AE192" i="45"/>
  <c r="AC192" i="45"/>
  <c r="AA192" i="45"/>
  <c r="Y192" i="45"/>
  <c r="W192" i="45"/>
  <c r="U192" i="45"/>
  <c r="S192" i="45"/>
  <c r="Q192" i="45"/>
  <c r="O192" i="45"/>
  <c r="M192" i="45"/>
  <c r="K192" i="45"/>
  <c r="I192" i="45"/>
  <c r="G192" i="45"/>
  <c r="E192" i="45"/>
  <c r="AQ191" i="45"/>
  <c r="AO191" i="45"/>
  <c r="AM191" i="45"/>
  <c r="AK191" i="45"/>
  <c r="AI191" i="45"/>
  <c r="AG191" i="45"/>
  <c r="AE191" i="45"/>
  <c r="AC191" i="45"/>
  <c r="AA191" i="45"/>
  <c r="Y191" i="45"/>
  <c r="W191" i="45"/>
  <c r="U191" i="45"/>
  <c r="S191" i="45"/>
  <c r="Q191" i="45"/>
  <c r="O191" i="45"/>
  <c r="M191" i="45"/>
  <c r="K191" i="45"/>
  <c r="I191" i="45"/>
  <c r="G191" i="45"/>
  <c r="E191" i="45"/>
  <c r="AQ190" i="45"/>
  <c r="AO190" i="45"/>
  <c r="AM190" i="45"/>
  <c r="AK190" i="45"/>
  <c r="AI190" i="45"/>
  <c r="AG190" i="45"/>
  <c r="AE190" i="45"/>
  <c r="AC190" i="45"/>
  <c r="AA190" i="45"/>
  <c r="Y190" i="45"/>
  <c r="W190" i="45"/>
  <c r="U190" i="45"/>
  <c r="S190" i="45"/>
  <c r="Q190" i="45"/>
  <c r="O190" i="45"/>
  <c r="M190" i="45"/>
  <c r="K190" i="45"/>
  <c r="I190" i="45"/>
  <c r="G190" i="45"/>
  <c r="E190" i="45"/>
  <c r="AQ189" i="45"/>
  <c r="AO189" i="45"/>
  <c r="AM189" i="45"/>
  <c r="AK189" i="45"/>
  <c r="AI189" i="45"/>
  <c r="AG189" i="45"/>
  <c r="AE189" i="45"/>
  <c r="AC189" i="45"/>
  <c r="AA189" i="45"/>
  <c r="Y189" i="45"/>
  <c r="W189" i="45"/>
  <c r="U189" i="45"/>
  <c r="S189" i="45"/>
  <c r="Q189" i="45"/>
  <c r="O189" i="45"/>
  <c r="M189" i="45"/>
  <c r="K189" i="45"/>
  <c r="I189" i="45"/>
  <c r="G189" i="45"/>
  <c r="E189" i="45"/>
  <c r="AQ188" i="45"/>
  <c r="AO188" i="45"/>
  <c r="AM188" i="45"/>
  <c r="AK188" i="45"/>
  <c r="AI188" i="45"/>
  <c r="AG188" i="45"/>
  <c r="AE188" i="45"/>
  <c r="AC188" i="45"/>
  <c r="AA188" i="45"/>
  <c r="Y188" i="45"/>
  <c r="W188" i="45"/>
  <c r="U188" i="45"/>
  <c r="S188" i="45"/>
  <c r="Q188" i="45"/>
  <c r="O188" i="45"/>
  <c r="M188" i="45"/>
  <c r="K188" i="45"/>
  <c r="I188" i="45"/>
  <c r="G188" i="45"/>
  <c r="E188" i="45"/>
  <c r="AQ187" i="45"/>
  <c r="AO187" i="45"/>
  <c r="AM187" i="45"/>
  <c r="AK187" i="45"/>
  <c r="AI187" i="45"/>
  <c r="AG187" i="45"/>
  <c r="AE187" i="45"/>
  <c r="AC187" i="45"/>
  <c r="AA187" i="45"/>
  <c r="Y187" i="45"/>
  <c r="W187" i="45"/>
  <c r="U187" i="45"/>
  <c r="S187" i="45"/>
  <c r="Q187" i="45"/>
  <c r="O187" i="45"/>
  <c r="M187" i="45"/>
  <c r="K187" i="45"/>
  <c r="I187" i="45"/>
  <c r="G187" i="45"/>
  <c r="E187" i="45"/>
  <c r="AQ186" i="45"/>
  <c r="AO186" i="45"/>
  <c r="AM186" i="45"/>
  <c r="AK186" i="45"/>
  <c r="AI186" i="45"/>
  <c r="AG186" i="45"/>
  <c r="AE186" i="45"/>
  <c r="AC186" i="45"/>
  <c r="AA186" i="45"/>
  <c r="Y186" i="45"/>
  <c r="W186" i="45"/>
  <c r="U186" i="45"/>
  <c r="S186" i="45"/>
  <c r="Q186" i="45"/>
  <c r="O186" i="45"/>
  <c r="M186" i="45"/>
  <c r="K186" i="45"/>
  <c r="I186" i="45"/>
  <c r="G186" i="45"/>
  <c r="E186" i="45"/>
  <c r="AQ185" i="45"/>
  <c r="AO185" i="45"/>
  <c r="AM185" i="45"/>
  <c r="AK185" i="45"/>
  <c r="AI185" i="45"/>
  <c r="AG185" i="45"/>
  <c r="AE185" i="45"/>
  <c r="AC185" i="45"/>
  <c r="AA185" i="45"/>
  <c r="Y185" i="45"/>
  <c r="W185" i="45"/>
  <c r="U185" i="45"/>
  <c r="S185" i="45"/>
  <c r="Q185" i="45"/>
  <c r="O185" i="45"/>
  <c r="M185" i="45"/>
  <c r="K185" i="45"/>
  <c r="I185" i="45"/>
  <c r="G185" i="45"/>
  <c r="E185" i="45"/>
  <c r="AQ184" i="45"/>
  <c r="AO184" i="45"/>
  <c r="AM184" i="45"/>
  <c r="AK184" i="45"/>
  <c r="AI184" i="45"/>
  <c r="AG184" i="45"/>
  <c r="AE184" i="45"/>
  <c r="AC184" i="45"/>
  <c r="AA184" i="45"/>
  <c r="Y184" i="45"/>
  <c r="W184" i="45"/>
  <c r="U184" i="45"/>
  <c r="S184" i="45"/>
  <c r="Q184" i="45"/>
  <c r="O184" i="45"/>
  <c r="M184" i="45"/>
  <c r="K184" i="45"/>
  <c r="I184" i="45"/>
  <c r="G184" i="45"/>
  <c r="E184" i="45"/>
  <c r="AQ183" i="45"/>
  <c r="AO183" i="45"/>
  <c r="AM183" i="45"/>
  <c r="AK183" i="45"/>
  <c r="AI183" i="45"/>
  <c r="AG183" i="45"/>
  <c r="AE183" i="45"/>
  <c r="AC183" i="45"/>
  <c r="AA183" i="45"/>
  <c r="Y183" i="45"/>
  <c r="W183" i="45"/>
  <c r="U183" i="45"/>
  <c r="S183" i="45"/>
  <c r="Q183" i="45"/>
  <c r="O183" i="45"/>
  <c r="M183" i="45"/>
  <c r="K183" i="45"/>
  <c r="I183" i="45"/>
  <c r="G183" i="45"/>
  <c r="E183" i="45"/>
  <c r="AQ182" i="45"/>
  <c r="AO182" i="45"/>
  <c r="AM182" i="45"/>
  <c r="AK182" i="45"/>
  <c r="AI182" i="45"/>
  <c r="AG182" i="45"/>
  <c r="AE182" i="45"/>
  <c r="AC182" i="45"/>
  <c r="AA182" i="45"/>
  <c r="Y182" i="45"/>
  <c r="W182" i="45"/>
  <c r="U182" i="45"/>
  <c r="S182" i="45"/>
  <c r="Q182" i="45"/>
  <c r="O182" i="45"/>
  <c r="M182" i="45"/>
  <c r="K182" i="45"/>
  <c r="I182" i="45"/>
  <c r="G182" i="45"/>
  <c r="E182" i="45"/>
  <c r="AQ181" i="45"/>
  <c r="AO181" i="45"/>
  <c r="AM181" i="45"/>
  <c r="AK181" i="45"/>
  <c r="AI181" i="45"/>
  <c r="AG181" i="45"/>
  <c r="AE181" i="45"/>
  <c r="AC181" i="45"/>
  <c r="AA181" i="45"/>
  <c r="Y181" i="45"/>
  <c r="W181" i="45"/>
  <c r="U181" i="45"/>
  <c r="S181" i="45"/>
  <c r="Q181" i="45"/>
  <c r="O181" i="45"/>
  <c r="M181" i="45"/>
  <c r="K181" i="45"/>
  <c r="I181" i="45"/>
  <c r="G181" i="45"/>
  <c r="E181" i="45"/>
  <c r="AQ180" i="45"/>
  <c r="AO180" i="45"/>
  <c r="AM180" i="45"/>
  <c r="AK180" i="45"/>
  <c r="AI180" i="45"/>
  <c r="AG180" i="45"/>
  <c r="AE180" i="45"/>
  <c r="AC180" i="45"/>
  <c r="AA180" i="45"/>
  <c r="Y180" i="45"/>
  <c r="W180" i="45"/>
  <c r="U180" i="45"/>
  <c r="S180" i="45"/>
  <c r="Q180" i="45"/>
  <c r="O180" i="45"/>
  <c r="M180" i="45"/>
  <c r="K180" i="45"/>
  <c r="I180" i="45"/>
  <c r="G180" i="45"/>
  <c r="E180" i="45"/>
  <c r="AQ179" i="45"/>
  <c r="AO179" i="45"/>
  <c r="AM179" i="45"/>
  <c r="AK179" i="45"/>
  <c r="AI179" i="45"/>
  <c r="AG179" i="45"/>
  <c r="AE179" i="45"/>
  <c r="AC179" i="45"/>
  <c r="AA179" i="45"/>
  <c r="Y179" i="45"/>
  <c r="W179" i="45"/>
  <c r="U179" i="45"/>
  <c r="S179" i="45"/>
  <c r="Q179" i="45"/>
  <c r="O179" i="45"/>
  <c r="M179" i="45"/>
  <c r="K179" i="45"/>
  <c r="I179" i="45"/>
  <c r="G179" i="45"/>
  <c r="E179" i="45"/>
  <c r="AQ178" i="45"/>
  <c r="AO178" i="45"/>
  <c r="AM178" i="45"/>
  <c r="AK178" i="45"/>
  <c r="AI178" i="45"/>
  <c r="AG178" i="45"/>
  <c r="AE178" i="45"/>
  <c r="AC178" i="45"/>
  <c r="AA178" i="45"/>
  <c r="Y178" i="45"/>
  <c r="W178" i="45"/>
  <c r="U178" i="45"/>
  <c r="S178" i="45"/>
  <c r="Q178" i="45"/>
  <c r="O178" i="45"/>
  <c r="M178" i="45"/>
  <c r="K178" i="45"/>
  <c r="I178" i="45"/>
  <c r="G178" i="45"/>
  <c r="E178" i="45"/>
  <c r="AQ177" i="45"/>
  <c r="AO177" i="45"/>
  <c r="AM177" i="45"/>
  <c r="AK177" i="45"/>
  <c r="AI177" i="45"/>
  <c r="AG177" i="45"/>
  <c r="AE177" i="45"/>
  <c r="AC177" i="45"/>
  <c r="AA177" i="45"/>
  <c r="Y177" i="45"/>
  <c r="W177" i="45"/>
  <c r="U177" i="45"/>
  <c r="S177" i="45"/>
  <c r="Q177" i="45"/>
  <c r="O177" i="45"/>
  <c r="M177" i="45"/>
  <c r="K177" i="45"/>
  <c r="I177" i="45"/>
  <c r="G177" i="45"/>
  <c r="E177" i="45"/>
  <c r="AQ176" i="45"/>
  <c r="AO176" i="45"/>
  <c r="AM176" i="45"/>
  <c r="AK176" i="45"/>
  <c r="AI176" i="45"/>
  <c r="AG176" i="45"/>
  <c r="AE176" i="45"/>
  <c r="AC176" i="45"/>
  <c r="AA176" i="45"/>
  <c r="Y176" i="45"/>
  <c r="W176" i="45"/>
  <c r="U176" i="45"/>
  <c r="S176" i="45"/>
  <c r="Q176" i="45"/>
  <c r="O176" i="45"/>
  <c r="M176" i="45"/>
  <c r="K176" i="45"/>
  <c r="I176" i="45"/>
  <c r="G176" i="45"/>
  <c r="E176" i="45"/>
  <c r="AQ175" i="45"/>
  <c r="AO175" i="45"/>
  <c r="AM175" i="45"/>
  <c r="AK175" i="45"/>
  <c r="AI175" i="45"/>
  <c r="AG175" i="45"/>
  <c r="AE175" i="45"/>
  <c r="AC175" i="45"/>
  <c r="AA175" i="45"/>
  <c r="Y175" i="45"/>
  <c r="W175" i="45"/>
  <c r="U175" i="45"/>
  <c r="S175" i="45"/>
  <c r="Q175" i="45"/>
  <c r="O175" i="45"/>
  <c r="M175" i="45"/>
  <c r="K175" i="45"/>
  <c r="I175" i="45"/>
  <c r="G175" i="45"/>
  <c r="E175" i="45"/>
  <c r="AQ174" i="45"/>
  <c r="AO174" i="45"/>
  <c r="AM174" i="45"/>
  <c r="AK174" i="45"/>
  <c r="AI174" i="45"/>
  <c r="AG174" i="45"/>
  <c r="AE174" i="45"/>
  <c r="AC174" i="45"/>
  <c r="AA174" i="45"/>
  <c r="Y174" i="45"/>
  <c r="W174" i="45"/>
  <c r="U174" i="45"/>
  <c r="S174" i="45"/>
  <c r="Q174" i="45"/>
  <c r="O174" i="45"/>
  <c r="M174" i="45"/>
  <c r="K174" i="45"/>
  <c r="I174" i="45"/>
  <c r="G174" i="45"/>
  <c r="E174" i="45"/>
  <c r="AQ173" i="45"/>
  <c r="AO173" i="45"/>
  <c r="AM173" i="45"/>
  <c r="AK173" i="45"/>
  <c r="AI173" i="45"/>
  <c r="AG173" i="45"/>
  <c r="AE173" i="45"/>
  <c r="AC173" i="45"/>
  <c r="AA173" i="45"/>
  <c r="Y173" i="45"/>
  <c r="W173" i="45"/>
  <c r="U173" i="45"/>
  <c r="S173" i="45"/>
  <c r="Q173" i="45"/>
  <c r="O173" i="45"/>
  <c r="M173" i="45"/>
  <c r="K173" i="45"/>
  <c r="I173" i="45"/>
  <c r="G173" i="45"/>
  <c r="E173" i="45"/>
  <c r="AQ172" i="45"/>
  <c r="AO172" i="45"/>
  <c r="AM172" i="45"/>
  <c r="AK172" i="45"/>
  <c r="AI172" i="45"/>
  <c r="AG172" i="45"/>
  <c r="AE172" i="45"/>
  <c r="AC172" i="45"/>
  <c r="AA172" i="45"/>
  <c r="Y172" i="45"/>
  <c r="W172" i="45"/>
  <c r="U172" i="45"/>
  <c r="S172" i="45"/>
  <c r="Q172" i="45"/>
  <c r="O172" i="45"/>
  <c r="M172" i="45"/>
  <c r="K172" i="45"/>
  <c r="I172" i="45"/>
  <c r="G172" i="45"/>
  <c r="E172" i="45"/>
  <c r="AQ171" i="45"/>
  <c r="AO171" i="45"/>
  <c r="AM171" i="45"/>
  <c r="AK171" i="45"/>
  <c r="AI171" i="45"/>
  <c r="AG171" i="45"/>
  <c r="AE171" i="45"/>
  <c r="AC171" i="45"/>
  <c r="AA171" i="45"/>
  <c r="Y171" i="45"/>
  <c r="W171" i="45"/>
  <c r="U171" i="45"/>
  <c r="S171" i="45"/>
  <c r="Q171" i="45"/>
  <c r="O171" i="45"/>
  <c r="M171" i="45"/>
  <c r="K171" i="45"/>
  <c r="I171" i="45"/>
  <c r="G171" i="45"/>
  <c r="E171" i="45"/>
  <c r="AQ170" i="45"/>
  <c r="AO170" i="45"/>
  <c r="AM170" i="45"/>
  <c r="AK170" i="45"/>
  <c r="AI170" i="45"/>
  <c r="AG170" i="45"/>
  <c r="AE170" i="45"/>
  <c r="AC170" i="45"/>
  <c r="AA170" i="45"/>
  <c r="Y170" i="45"/>
  <c r="W170" i="45"/>
  <c r="U170" i="45"/>
  <c r="S170" i="45"/>
  <c r="Q170" i="45"/>
  <c r="O170" i="45"/>
  <c r="M170" i="45"/>
  <c r="K170" i="45"/>
  <c r="I170" i="45"/>
  <c r="G170" i="45"/>
  <c r="E170" i="45"/>
  <c r="AQ169" i="45"/>
  <c r="AO169" i="45"/>
  <c r="AM169" i="45"/>
  <c r="AK169" i="45"/>
  <c r="AI169" i="45"/>
  <c r="AG169" i="45"/>
  <c r="AE169" i="45"/>
  <c r="AC169" i="45"/>
  <c r="AA169" i="45"/>
  <c r="Y169" i="45"/>
  <c r="W169" i="45"/>
  <c r="U169" i="45"/>
  <c r="S169" i="45"/>
  <c r="Q169" i="45"/>
  <c r="O169" i="45"/>
  <c r="M169" i="45"/>
  <c r="K169" i="45"/>
  <c r="I169" i="45"/>
  <c r="G169" i="45"/>
  <c r="E169" i="45"/>
  <c r="AQ168" i="45"/>
  <c r="AO168" i="45"/>
  <c r="AM168" i="45"/>
  <c r="AK168" i="45"/>
  <c r="AI168" i="45"/>
  <c r="AG168" i="45"/>
  <c r="AE168" i="45"/>
  <c r="AC168" i="45"/>
  <c r="AA168" i="45"/>
  <c r="Y168" i="45"/>
  <c r="W168" i="45"/>
  <c r="U168" i="45"/>
  <c r="S168" i="45"/>
  <c r="Q168" i="45"/>
  <c r="O168" i="45"/>
  <c r="M168" i="45"/>
  <c r="K168" i="45"/>
  <c r="I168" i="45"/>
  <c r="G168" i="45"/>
  <c r="E168" i="45"/>
  <c r="AQ167" i="45"/>
  <c r="AO167" i="45"/>
  <c r="AM167" i="45"/>
  <c r="AK167" i="45"/>
  <c r="AI167" i="45"/>
  <c r="AG167" i="45"/>
  <c r="AE167" i="45"/>
  <c r="AC167" i="45"/>
  <c r="AA167" i="45"/>
  <c r="Y167" i="45"/>
  <c r="W167" i="45"/>
  <c r="U167" i="45"/>
  <c r="S167" i="45"/>
  <c r="Q167" i="45"/>
  <c r="O167" i="45"/>
  <c r="M167" i="45"/>
  <c r="K167" i="45"/>
  <c r="I167" i="45"/>
  <c r="G167" i="45"/>
  <c r="E167" i="45"/>
  <c r="AQ166" i="45"/>
  <c r="AO166" i="45"/>
  <c r="AM166" i="45"/>
  <c r="AK166" i="45"/>
  <c r="AI166" i="45"/>
  <c r="AG166" i="45"/>
  <c r="AE166" i="45"/>
  <c r="AC166" i="45"/>
  <c r="AA166" i="45"/>
  <c r="Y166" i="45"/>
  <c r="W166" i="45"/>
  <c r="U166" i="45"/>
  <c r="S166" i="45"/>
  <c r="Q166" i="45"/>
  <c r="O166" i="45"/>
  <c r="M166" i="45"/>
  <c r="K166" i="45"/>
  <c r="I166" i="45"/>
  <c r="G166" i="45"/>
  <c r="E166" i="45"/>
  <c r="AQ165" i="45"/>
  <c r="AO165" i="45"/>
  <c r="AM165" i="45"/>
  <c r="AK165" i="45"/>
  <c r="AI165" i="45"/>
  <c r="AG165" i="45"/>
  <c r="AE165" i="45"/>
  <c r="AC165" i="45"/>
  <c r="AA165" i="45"/>
  <c r="Y165" i="45"/>
  <c r="W165" i="45"/>
  <c r="U165" i="45"/>
  <c r="S165" i="45"/>
  <c r="Q165" i="45"/>
  <c r="O165" i="45"/>
  <c r="M165" i="45"/>
  <c r="K165" i="45"/>
  <c r="I165" i="45"/>
  <c r="G165" i="45"/>
  <c r="E165" i="45"/>
  <c r="AQ164" i="45"/>
  <c r="AO164" i="45"/>
  <c r="AM164" i="45"/>
  <c r="AK164" i="45"/>
  <c r="AI164" i="45"/>
  <c r="AG164" i="45"/>
  <c r="AE164" i="45"/>
  <c r="AC164" i="45"/>
  <c r="AA164" i="45"/>
  <c r="Y164" i="45"/>
  <c r="W164" i="45"/>
  <c r="U164" i="45"/>
  <c r="S164" i="45"/>
  <c r="Q164" i="45"/>
  <c r="O164" i="45"/>
  <c r="M164" i="45"/>
  <c r="K164" i="45"/>
  <c r="I164" i="45"/>
  <c r="G164" i="45"/>
  <c r="E164" i="45"/>
  <c r="AQ163" i="45"/>
  <c r="AO163" i="45"/>
  <c r="AM163" i="45"/>
  <c r="AK163" i="45"/>
  <c r="AI163" i="45"/>
  <c r="AG163" i="45"/>
  <c r="AE163" i="45"/>
  <c r="AC163" i="45"/>
  <c r="AA163" i="45"/>
  <c r="Y163" i="45"/>
  <c r="W163" i="45"/>
  <c r="U163" i="45"/>
  <c r="S163" i="45"/>
  <c r="Q163" i="45"/>
  <c r="O163" i="45"/>
  <c r="M163" i="45"/>
  <c r="K163" i="45"/>
  <c r="I163" i="45"/>
  <c r="G163" i="45"/>
  <c r="E163" i="45"/>
  <c r="AQ162" i="45"/>
  <c r="AO162" i="45"/>
  <c r="AM162" i="45"/>
  <c r="AK162" i="45"/>
  <c r="AI162" i="45"/>
  <c r="AG162" i="45"/>
  <c r="AE162" i="45"/>
  <c r="AC162" i="45"/>
  <c r="AA162" i="45"/>
  <c r="Y162" i="45"/>
  <c r="W162" i="45"/>
  <c r="U162" i="45"/>
  <c r="S162" i="45"/>
  <c r="Q162" i="45"/>
  <c r="O162" i="45"/>
  <c r="M162" i="45"/>
  <c r="K162" i="45"/>
  <c r="I162" i="45"/>
  <c r="G162" i="45"/>
  <c r="E162" i="45"/>
  <c r="AQ161" i="45"/>
  <c r="AO161" i="45"/>
  <c r="AM161" i="45"/>
  <c r="AK161" i="45"/>
  <c r="AI161" i="45"/>
  <c r="AG161" i="45"/>
  <c r="AE161" i="45"/>
  <c r="AC161" i="45"/>
  <c r="AA161" i="45"/>
  <c r="Y161" i="45"/>
  <c r="W161" i="45"/>
  <c r="U161" i="45"/>
  <c r="S161" i="45"/>
  <c r="Q161" i="45"/>
  <c r="O161" i="45"/>
  <c r="M161" i="45"/>
  <c r="K161" i="45"/>
  <c r="I161" i="45"/>
  <c r="G161" i="45"/>
  <c r="E161" i="45"/>
  <c r="AQ160" i="45"/>
  <c r="AO160" i="45"/>
  <c r="AM160" i="45"/>
  <c r="AK160" i="45"/>
  <c r="AI160" i="45"/>
  <c r="AG160" i="45"/>
  <c r="AE160" i="45"/>
  <c r="AC160" i="45"/>
  <c r="AA160" i="45"/>
  <c r="Y160" i="45"/>
  <c r="W160" i="45"/>
  <c r="U160" i="45"/>
  <c r="S160" i="45"/>
  <c r="Q160" i="45"/>
  <c r="O160" i="45"/>
  <c r="M160" i="45"/>
  <c r="K160" i="45"/>
  <c r="I160" i="45"/>
  <c r="G160" i="45"/>
  <c r="E160" i="45"/>
  <c r="AQ159" i="45"/>
  <c r="AO159" i="45"/>
  <c r="AM159" i="45"/>
  <c r="AK159" i="45"/>
  <c r="AI159" i="45"/>
  <c r="AG159" i="45"/>
  <c r="AE159" i="45"/>
  <c r="AC159" i="45"/>
  <c r="AA159" i="45"/>
  <c r="Y159" i="45"/>
  <c r="W159" i="45"/>
  <c r="U159" i="45"/>
  <c r="S159" i="45"/>
  <c r="Q159" i="45"/>
  <c r="O159" i="45"/>
  <c r="M159" i="45"/>
  <c r="K159" i="45"/>
  <c r="I159" i="45"/>
  <c r="G159" i="45"/>
  <c r="E159" i="45"/>
  <c r="AQ158" i="45"/>
  <c r="AO158" i="45"/>
  <c r="AM158" i="45"/>
  <c r="AK158" i="45"/>
  <c r="AI158" i="45"/>
  <c r="AG158" i="45"/>
  <c r="AE158" i="45"/>
  <c r="AC158" i="45"/>
  <c r="AA158" i="45"/>
  <c r="Y158" i="45"/>
  <c r="W158" i="45"/>
  <c r="U158" i="45"/>
  <c r="S158" i="45"/>
  <c r="Q158" i="45"/>
  <c r="O158" i="45"/>
  <c r="M158" i="45"/>
  <c r="K158" i="45"/>
  <c r="I158" i="45"/>
  <c r="G158" i="45"/>
  <c r="E158" i="45"/>
  <c r="AQ157" i="45"/>
  <c r="AO157" i="45"/>
  <c r="AM157" i="45"/>
  <c r="AK157" i="45"/>
  <c r="AI157" i="45"/>
  <c r="AG157" i="45"/>
  <c r="AE157" i="45"/>
  <c r="AC157" i="45"/>
  <c r="AA157" i="45"/>
  <c r="Y157" i="45"/>
  <c r="W157" i="45"/>
  <c r="U157" i="45"/>
  <c r="S157" i="45"/>
  <c r="Q157" i="45"/>
  <c r="O157" i="45"/>
  <c r="M157" i="45"/>
  <c r="K157" i="45"/>
  <c r="I157" i="45"/>
  <c r="G157" i="45"/>
  <c r="E157" i="45"/>
  <c r="AQ156" i="45"/>
  <c r="AO156" i="45"/>
  <c r="AM156" i="45"/>
  <c r="AK156" i="45"/>
  <c r="AI156" i="45"/>
  <c r="AG156" i="45"/>
  <c r="AE156" i="45"/>
  <c r="AC156" i="45"/>
  <c r="AA156" i="45"/>
  <c r="Y156" i="45"/>
  <c r="W156" i="45"/>
  <c r="U156" i="45"/>
  <c r="S156" i="45"/>
  <c r="Q156" i="45"/>
  <c r="O156" i="45"/>
  <c r="M156" i="45"/>
  <c r="K156" i="45"/>
  <c r="I156" i="45"/>
  <c r="G156" i="45"/>
  <c r="E156" i="45"/>
  <c r="AQ155" i="45"/>
  <c r="AO155" i="45"/>
  <c r="AM155" i="45"/>
  <c r="AK155" i="45"/>
  <c r="AI155" i="45"/>
  <c r="AG155" i="45"/>
  <c r="AE155" i="45"/>
  <c r="AC155" i="45"/>
  <c r="AA155" i="45"/>
  <c r="Y155" i="45"/>
  <c r="W155" i="45"/>
  <c r="U155" i="45"/>
  <c r="S155" i="45"/>
  <c r="Q155" i="45"/>
  <c r="O155" i="45"/>
  <c r="M155" i="45"/>
  <c r="K155" i="45"/>
  <c r="I155" i="45"/>
  <c r="G155" i="45"/>
  <c r="E155" i="45"/>
  <c r="AQ154" i="45"/>
  <c r="AO154" i="45"/>
  <c r="AM154" i="45"/>
  <c r="AK154" i="45"/>
  <c r="AI154" i="45"/>
  <c r="AG154" i="45"/>
  <c r="AE154" i="45"/>
  <c r="AC154" i="45"/>
  <c r="AA154" i="45"/>
  <c r="Y154" i="45"/>
  <c r="W154" i="45"/>
  <c r="U154" i="45"/>
  <c r="S154" i="45"/>
  <c r="Q154" i="45"/>
  <c r="O154" i="45"/>
  <c r="M154" i="45"/>
  <c r="K154" i="45"/>
  <c r="I154" i="45"/>
  <c r="G154" i="45"/>
  <c r="E154" i="45"/>
  <c r="AQ153" i="45"/>
  <c r="AO153" i="45"/>
  <c r="AM153" i="45"/>
  <c r="AK153" i="45"/>
  <c r="AI153" i="45"/>
  <c r="AG153" i="45"/>
  <c r="AE153" i="45"/>
  <c r="AC153" i="45"/>
  <c r="AA153" i="45"/>
  <c r="Y153" i="45"/>
  <c r="W153" i="45"/>
  <c r="U153" i="45"/>
  <c r="S153" i="45"/>
  <c r="Q153" i="45"/>
  <c r="O153" i="45"/>
  <c r="M153" i="45"/>
  <c r="K153" i="45"/>
  <c r="I153" i="45"/>
  <c r="G153" i="45"/>
  <c r="E153" i="45"/>
  <c r="AQ152" i="45"/>
  <c r="AO152" i="45"/>
  <c r="AM152" i="45"/>
  <c r="AK152" i="45"/>
  <c r="AI152" i="45"/>
  <c r="AG152" i="45"/>
  <c r="AE152" i="45"/>
  <c r="AC152" i="45"/>
  <c r="AA152" i="45"/>
  <c r="Y152" i="45"/>
  <c r="W152" i="45"/>
  <c r="U152" i="45"/>
  <c r="S152" i="45"/>
  <c r="Q152" i="45"/>
  <c r="O152" i="45"/>
  <c r="M152" i="45"/>
  <c r="K152" i="45"/>
  <c r="I152" i="45"/>
  <c r="G152" i="45"/>
  <c r="E152" i="45"/>
  <c r="AQ151" i="45"/>
  <c r="AO151" i="45"/>
  <c r="AM151" i="45"/>
  <c r="AK151" i="45"/>
  <c r="AI151" i="45"/>
  <c r="AG151" i="45"/>
  <c r="AE151" i="45"/>
  <c r="AC151" i="45"/>
  <c r="AA151" i="45"/>
  <c r="Y151" i="45"/>
  <c r="W151" i="45"/>
  <c r="U151" i="45"/>
  <c r="S151" i="45"/>
  <c r="Q151" i="45"/>
  <c r="O151" i="45"/>
  <c r="M151" i="45"/>
  <c r="K151" i="45"/>
  <c r="I151" i="45"/>
  <c r="G151" i="45"/>
  <c r="E151" i="45"/>
  <c r="AQ150" i="45"/>
  <c r="AO150" i="45"/>
  <c r="AM150" i="45"/>
  <c r="AK150" i="45"/>
  <c r="AI150" i="45"/>
  <c r="AG150" i="45"/>
  <c r="AE150" i="45"/>
  <c r="AC150" i="45"/>
  <c r="AA150" i="45"/>
  <c r="Y150" i="45"/>
  <c r="W150" i="45"/>
  <c r="U150" i="45"/>
  <c r="S150" i="45"/>
  <c r="Q150" i="45"/>
  <c r="O150" i="45"/>
  <c r="M150" i="45"/>
  <c r="K150" i="45"/>
  <c r="I150" i="45"/>
  <c r="G150" i="45"/>
  <c r="E150" i="45"/>
  <c r="AQ149" i="45"/>
  <c r="AO149" i="45"/>
  <c r="AM149" i="45"/>
  <c r="AK149" i="45"/>
  <c r="AI149" i="45"/>
  <c r="AG149" i="45"/>
  <c r="AE149" i="45"/>
  <c r="AC149" i="45"/>
  <c r="AA149" i="45"/>
  <c r="Y149" i="45"/>
  <c r="W149" i="45"/>
  <c r="U149" i="45"/>
  <c r="S149" i="45"/>
  <c r="Q149" i="45"/>
  <c r="O149" i="45"/>
  <c r="M149" i="45"/>
  <c r="K149" i="45"/>
  <c r="I149" i="45"/>
  <c r="G149" i="45"/>
  <c r="E149" i="45"/>
  <c r="AQ148" i="45"/>
  <c r="AO148" i="45"/>
  <c r="AM148" i="45"/>
  <c r="AK148" i="45"/>
  <c r="AI148" i="45"/>
  <c r="AG148" i="45"/>
  <c r="AE148" i="45"/>
  <c r="AC148" i="45"/>
  <c r="AA148" i="45"/>
  <c r="Y148" i="45"/>
  <c r="W148" i="45"/>
  <c r="U148" i="45"/>
  <c r="S148" i="45"/>
  <c r="Q148" i="45"/>
  <c r="O148" i="45"/>
  <c r="M148" i="45"/>
  <c r="K148" i="45"/>
  <c r="I148" i="45"/>
  <c r="G148" i="45"/>
  <c r="E148" i="45"/>
  <c r="AQ147" i="45"/>
  <c r="AO147" i="45"/>
  <c r="AM147" i="45"/>
  <c r="AK147" i="45"/>
  <c r="AI147" i="45"/>
  <c r="AG147" i="45"/>
  <c r="AE147" i="45"/>
  <c r="AC147" i="45"/>
  <c r="AA147" i="45"/>
  <c r="Y147" i="45"/>
  <c r="W147" i="45"/>
  <c r="U147" i="45"/>
  <c r="S147" i="45"/>
  <c r="Q147" i="45"/>
  <c r="O147" i="45"/>
  <c r="M147" i="45"/>
  <c r="K147" i="45"/>
  <c r="I147" i="45"/>
  <c r="G147" i="45"/>
  <c r="E147" i="45"/>
  <c r="AQ146" i="45"/>
  <c r="AO146" i="45"/>
  <c r="AM146" i="45"/>
  <c r="AK146" i="45"/>
  <c r="AI146" i="45"/>
  <c r="AG146" i="45"/>
  <c r="AE146" i="45"/>
  <c r="AC146" i="45"/>
  <c r="AA146" i="45"/>
  <c r="Y146" i="45"/>
  <c r="W146" i="45"/>
  <c r="U146" i="45"/>
  <c r="S146" i="45"/>
  <c r="Q146" i="45"/>
  <c r="O146" i="45"/>
  <c r="M146" i="45"/>
  <c r="K146" i="45"/>
  <c r="I146" i="45"/>
  <c r="G146" i="45"/>
  <c r="E146" i="45"/>
  <c r="AQ145" i="45"/>
  <c r="AO145" i="45"/>
  <c r="AM145" i="45"/>
  <c r="AK145" i="45"/>
  <c r="AI145" i="45"/>
  <c r="AG145" i="45"/>
  <c r="AE145" i="45"/>
  <c r="AC145" i="45"/>
  <c r="AA145" i="45"/>
  <c r="Y145" i="45"/>
  <c r="W145" i="45"/>
  <c r="U145" i="45"/>
  <c r="S145" i="45"/>
  <c r="Q145" i="45"/>
  <c r="O145" i="45"/>
  <c r="M145" i="45"/>
  <c r="K145" i="45"/>
  <c r="I145" i="45"/>
  <c r="G145" i="45"/>
  <c r="E145" i="45"/>
  <c r="AQ144" i="45"/>
  <c r="AO144" i="45"/>
  <c r="AM144" i="45"/>
  <c r="AK144" i="45"/>
  <c r="AI144" i="45"/>
  <c r="AG144" i="45"/>
  <c r="AE144" i="45"/>
  <c r="AC144" i="45"/>
  <c r="AA144" i="45"/>
  <c r="Y144" i="45"/>
  <c r="W144" i="45"/>
  <c r="U144" i="45"/>
  <c r="S144" i="45"/>
  <c r="Q144" i="45"/>
  <c r="O144" i="45"/>
  <c r="M144" i="45"/>
  <c r="K144" i="45"/>
  <c r="I144" i="45"/>
  <c r="G144" i="45"/>
  <c r="E144" i="45"/>
  <c r="AQ143" i="45"/>
  <c r="AO143" i="45"/>
  <c r="AM143" i="45"/>
  <c r="AK143" i="45"/>
  <c r="AI143" i="45"/>
  <c r="AG143" i="45"/>
  <c r="AE143" i="45"/>
  <c r="AC143" i="45"/>
  <c r="AA143" i="45"/>
  <c r="Y143" i="45"/>
  <c r="W143" i="45"/>
  <c r="U143" i="45"/>
  <c r="S143" i="45"/>
  <c r="Q143" i="45"/>
  <c r="O143" i="45"/>
  <c r="M143" i="45"/>
  <c r="K143" i="45"/>
  <c r="I143" i="45"/>
  <c r="G143" i="45"/>
  <c r="E143" i="45"/>
  <c r="AQ142" i="45"/>
  <c r="AO142" i="45"/>
  <c r="AM142" i="45"/>
  <c r="AK142" i="45"/>
  <c r="AI142" i="45"/>
  <c r="AG142" i="45"/>
  <c r="AE142" i="45"/>
  <c r="AC142" i="45"/>
  <c r="AA142" i="45"/>
  <c r="Y142" i="45"/>
  <c r="W142" i="45"/>
  <c r="U142" i="45"/>
  <c r="S142" i="45"/>
  <c r="Q142" i="45"/>
  <c r="O142" i="45"/>
  <c r="M142" i="45"/>
  <c r="K142" i="45"/>
  <c r="I142" i="45"/>
  <c r="G142" i="45"/>
  <c r="E142" i="45"/>
  <c r="AQ141" i="45"/>
  <c r="AO141" i="45"/>
  <c r="AM141" i="45"/>
  <c r="AK141" i="45"/>
  <c r="AI141" i="45"/>
  <c r="AG141" i="45"/>
  <c r="AE141" i="45"/>
  <c r="AC141" i="45"/>
  <c r="AA141" i="45"/>
  <c r="Y141" i="45"/>
  <c r="W141" i="45"/>
  <c r="U141" i="45"/>
  <c r="S141" i="45"/>
  <c r="Q141" i="45"/>
  <c r="O141" i="45"/>
  <c r="M141" i="45"/>
  <c r="K141" i="45"/>
  <c r="I141" i="45"/>
  <c r="G141" i="45"/>
  <c r="E141" i="45"/>
  <c r="AQ140" i="45"/>
  <c r="AO140" i="45"/>
  <c r="AM140" i="45"/>
  <c r="AK140" i="45"/>
  <c r="AI140" i="45"/>
  <c r="AG140" i="45"/>
  <c r="AE140" i="45"/>
  <c r="AC140" i="45"/>
  <c r="AA140" i="45"/>
  <c r="Y140" i="45"/>
  <c r="W140" i="45"/>
  <c r="U140" i="45"/>
  <c r="S140" i="45"/>
  <c r="Q140" i="45"/>
  <c r="O140" i="45"/>
  <c r="M140" i="45"/>
  <c r="K140" i="45"/>
  <c r="I140" i="45"/>
  <c r="G140" i="45"/>
  <c r="E140" i="45"/>
  <c r="AQ139" i="45"/>
  <c r="AO139" i="45"/>
  <c r="AM139" i="45"/>
  <c r="AK139" i="45"/>
  <c r="AI139" i="45"/>
  <c r="AG139" i="45"/>
  <c r="AE139" i="45"/>
  <c r="AC139" i="45"/>
  <c r="AA139" i="45"/>
  <c r="Y139" i="45"/>
  <c r="W139" i="45"/>
  <c r="U139" i="45"/>
  <c r="S139" i="45"/>
  <c r="Q139" i="45"/>
  <c r="O139" i="45"/>
  <c r="M139" i="45"/>
  <c r="K139" i="45"/>
  <c r="I139" i="45"/>
  <c r="G139" i="45"/>
  <c r="E139" i="45"/>
  <c r="AQ138" i="45"/>
  <c r="AO138" i="45"/>
  <c r="AM138" i="45"/>
  <c r="AK138" i="45"/>
  <c r="AI138" i="45"/>
  <c r="AG138" i="45"/>
  <c r="AE138" i="45"/>
  <c r="AC138" i="45"/>
  <c r="AA138" i="45"/>
  <c r="Y138" i="45"/>
  <c r="W138" i="45"/>
  <c r="U138" i="45"/>
  <c r="S138" i="45"/>
  <c r="Q138" i="45"/>
  <c r="O138" i="45"/>
  <c r="M138" i="45"/>
  <c r="K138" i="45"/>
  <c r="I138" i="45"/>
  <c r="G138" i="45"/>
  <c r="E138" i="45"/>
  <c r="AQ137" i="45"/>
  <c r="AO137" i="45"/>
  <c r="AM137" i="45"/>
  <c r="AK137" i="45"/>
  <c r="AI137" i="45"/>
  <c r="AG137" i="45"/>
  <c r="AE137" i="45"/>
  <c r="AC137" i="45"/>
  <c r="AA137" i="45"/>
  <c r="Y137" i="45"/>
  <c r="W137" i="45"/>
  <c r="U137" i="45"/>
  <c r="S137" i="45"/>
  <c r="Q137" i="45"/>
  <c r="O137" i="45"/>
  <c r="M137" i="45"/>
  <c r="K137" i="45"/>
  <c r="I137" i="45"/>
  <c r="G137" i="45"/>
  <c r="E137" i="45"/>
  <c r="AQ136" i="45"/>
  <c r="AO136" i="45"/>
  <c r="AM136" i="45"/>
  <c r="AK136" i="45"/>
  <c r="AI136" i="45"/>
  <c r="AG136" i="45"/>
  <c r="AE136" i="45"/>
  <c r="AC136" i="45"/>
  <c r="AA136" i="45"/>
  <c r="Y136" i="45"/>
  <c r="W136" i="45"/>
  <c r="U136" i="45"/>
  <c r="S136" i="45"/>
  <c r="Q136" i="45"/>
  <c r="O136" i="45"/>
  <c r="M136" i="45"/>
  <c r="K136" i="45"/>
  <c r="I136" i="45"/>
  <c r="G136" i="45"/>
  <c r="E136" i="45"/>
  <c r="AQ135" i="45"/>
  <c r="AO135" i="45"/>
  <c r="AM135" i="45"/>
  <c r="AK135" i="45"/>
  <c r="AI135" i="45"/>
  <c r="AG135" i="45"/>
  <c r="AE135" i="45"/>
  <c r="AC135" i="45"/>
  <c r="AA135" i="45"/>
  <c r="Y135" i="45"/>
  <c r="W135" i="45"/>
  <c r="U135" i="45"/>
  <c r="S135" i="45"/>
  <c r="Q135" i="45"/>
  <c r="O135" i="45"/>
  <c r="M135" i="45"/>
  <c r="K135" i="45"/>
  <c r="I135" i="45"/>
  <c r="G135" i="45"/>
  <c r="E135" i="45"/>
  <c r="AQ134" i="45"/>
  <c r="AO134" i="45"/>
  <c r="AM134" i="45"/>
  <c r="AK134" i="45"/>
  <c r="AI134" i="45"/>
  <c r="AG134" i="45"/>
  <c r="AE134" i="45"/>
  <c r="AC134" i="45"/>
  <c r="AA134" i="45"/>
  <c r="Y134" i="45"/>
  <c r="W134" i="45"/>
  <c r="U134" i="45"/>
  <c r="S134" i="45"/>
  <c r="Q134" i="45"/>
  <c r="O134" i="45"/>
  <c r="M134" i="45"/>
  <c r="K134" i="45"/>
  <c r="I134" i="45"/>
  <c r="G134" i="45"/>
  <c r="E134" i="45"/>
  <c r="AQ133" i="45"/>
  <c r="AO133" i="45"/>
  <c r="AM133" i="45"/>
  <c r="AK133" i="45"/>
  <c r="AI133" i="45"/>
  <c r="AG133" i="45"/>
  <c r="AE133" i="45"/>
  <c r="AC133" i="45"/>
  <c r="AA133" i="45"/>
  <c r="Y133" i="45"/>
  <c r="W133" i="45"/>
  <c r="U133" i="45"/>
  <c r="S133" i="45"/>
  <c r="Q133" i="45"/>
  <c r="O133" i="45"/>
  <c r="M133" i="45"/>
  <c r="K133" i="45"/>
  <c r="I133" i="45"/>
  <c r="G133" i="45"/>
  <c r="E133" i="45"/>
  <c r="AQ132" i="45"/>
  <c r="AO132" i="45"/>
  <c r="AM132" i="45"/>
  <c r="AK132" i="45"/>
  <c r="AI132" i="45"/>
  <c r="AG132" i="45"/>
  <c r="AE132" i="45"/>
  <c r="AC132" i="45"/>
  <c r="AA132" i="45"/>
  <c r="Y132" i="45"/>
  <c r="W132" i="45"/>
  <c r="U132" i="45"/>
  <c r="S132" i="45"/>
  <c r="Q132" i="45"/>
  <c r="O132" i="45"/>
  <c r="M132" i="45"/>
  <c r="K132" i="45"/>
  <c r="I132" i="45"/>
  <c r="G132" i="45"/>
  <c r="E132" i="45"/>
  <c r="AQ131" i="45"/>
  <c r="AO131" i="45"/>
  <c r="AM131" i="45"/>
  <c r="AK131" i="45"/>
  <c r="AI131" i="45"/>
  <c r="AG131" i="45"/>
  <c r="AE131" i="45"/>
  <c r="AC131" i="45"/>
  <c r="AA131" i="45"/>
  <c r="Y131" i="45"/>
  <c r="W131" i="45"/>
  <c r="U131" i="45"/>
  <c r="S131" i="45"/>
  <c r="Q131" i="45"/>
  <c r="O131" i="45"/>
  <c r="M131" i="45"/>
  <c r="K131" i="45"/>
  <c r="I131" i="45"/>
  <c r="G131" i="45"/>
  <c r="E131" i="45"/>
  <c r="AQ130" i="45"/>
  <c r="AO130" i="45"/>
  <c r="AM130" i="45"/>
  <c r="AK130" i="45"/>
  <c r="AI130" i="45"/>
  <c r="AG130" i="45"/>
  <c r="AE130" i="45"/>
  <c r="AC130" i="45"/>
  <c r="AA130" i="45"/>
  <c r="Y130" i="45"/>
  <c r="W130" i="45"/>
  <c r="U130" i="45"/>
  <c r="S130" i="45"/>
  <c r="Q130" i="45"/>
  <c r="O130" i="45"/>
  <c r="M130" i="45"/>
  <c r="K130" i="45"/>
  <c r="I130" i="45"/>
  <c r="G130" i="45"/>
  <c r="E130" i="45"/>
  <c r="AQ129" i="45"/>
  <c r="AO129" i="45"/>
  <c r="AM129" i="45"/>
  <c r="AK129" i="45"/>
  <c r="AI129" i="45"/>
  <c r="AG129" i="45"/>
  <c r="AE129" i="45"/>
  <c r="AC129" i="45"/>
  <c r="AA129" i="45"/>
  <c r="Y129" i="45"/>
  <c r="W129" i="45"/>
  <c r="U129" i="45"/>
  <c r="S129" i="45"/>
  <c r="Q129" i="45"/>
  <c r="O129" i="45"/>
  <c r="M129" i="45"/>
  <c r="K129" i="45"/>
  <c r="I129" i="45"/>
  <c r="G129" i="45"/>
  <c r="E129" i="45"/>
  <c r="AQ128" i="45"/>
  <c r="AO128" i="45"/>
  <c r="AM128" i="45"/>
  <c r="AK128" i="45"/>
  <c r="AI128" i="45"/>
  <c r="AG128" i="45"/>
  <c r="AE128" i="45"/>
  <c r="AC128" i="45"/>
  <c r="AA128" i="45"/>
  <c r="Y128" i="45"/>
  <c r="W128" i="45"/>
  <c r="U128" i="45"/>
  <c r="S128" i="45"/>
  <c r="Q128" i="45"/>
  <c r="O128" i="45"/>
  <c r="M128" i="45"/>
  <c r="K128" i="45"/>
  <c r="I128" i="45"/>
  <c r="G128" i="45"/>
  <c r="E128" i="45"/>
  <c r="AQ127" i="45"/>
  <c r="AO127" i="45"/>
  <c r="AM127" i="45"/>
  <c r="AK127" i="45"/>
  <c r="AI127" i="45"/>
  <c r="AG127" i="45"/>
  <c r="AE127" i="45"/>
  <c r="AC127" i="45"/>
  <c r="AA127" i="45"/>
  <c r="Y127" i="45"/>
  <c r="W127" i="45"/>
  <c r="U127" i="45"/>
  <c r="S127" i="45"/>
  <c r="Q127" i="45"/>
  <c r="O127" i="45"/>
  <c r="M127" i="45"/>
  <c r="K127" i="45"/>
  <c r="I127" i="45"/>
  <c r="G127" i="45"/>
  <c r="E127" i="45"/>
  <c r="AQ126" i="45"/>
  <c r="AO126" i="45"/>
  <c r="AM126" i="45"/>
  <c r="AK126" i="45"/>
  <c r="AI126" i="45"/>
  <c r="AG126" i="45"/>
  <c r="AE126" i="45"/>
  <c r="AC126" i="45"/>
  <c r="AA126" i="45"/>
  <c r="Y126" i="45"/>
  <c r="W126" i="45"/>
  <c r="U126" i="45"/>
  <c r="S126" i="45"/>
  <c r="Q126" i="45"/>
  <c r="O126" i="45"/>
  <c r="M126" i="45"/>
  <c r="K126" i="45"/>
  <c r="I126" i="45"/>
  <c r="G126" i="45"/>
  <c r="E126" i="45"/>
  <c r="AQ125" i="45"/>
  <c r="AO125" i="45"/>
  <c r="AM125" i="45"/>
  <c r="AK125" i="45"/>
  <c r="AI125" i="45"/>
  <c r="AG125" i="45"/>
  <c r="AE125" i="45"/>
  <c r="AC125" i="45"/>
  <c r="AA125" i="45"/>
  <c r="Y125" i="45"/>
  <c r="W125" i="45"/>
  <c r="U125" i="45"/>
  <c r="S125" i="45"/>
  <c r="Q125" i="45"/>
  <c r="O125" i="45"/>
  <c r="M125" i="45"/>
  <c r="K125" i="45"/>
  <c r="I125" i="45"/>
  <c r="G125" i="45"/>
  <c r="E125" i="45"/>
  <c r="AQ124" i="45"/>
  <c r="AO124" i="45"/>
  <c r="AM124" i="45"/>
  <c r="AK124" i="45"/>
  <c r="AI124" i="45"/>
  <c r="AG124" i="45"/>
  <c r="AE124" i="45"/>
  <c r="AC124" i="45"/>
  <c r="AA124" i="45"/>
  <c r="Y124" i="45"/>
  <c r="W124" i="45"/>
  <c r="U124" i="45"/>
  <c r="S124" i="45"/>
  <c r="Q124" i="45"/>
  <c r="O124" i="45"/>
  <c r="M124" i="45"/>
  <c r="K124" i="45"/>
  <c r="I124" i="45"/>
  <c r="G124" i="45"/>
  <c r="E124" i="45"/>
  <c r="AQ123" i="45"/>
  <c r="AO123" i="45"/>
  <c r="AM123" i="45"/>
  <c r="AK123" i="45"/>
  <c r="AI123" i="45"/>
  <c r="AG123" i="45"/>
  <c r="AE123" i="45"/>
  <c r="AC123" i="45"/>
  <c r="AA123" i="45"/>
  <c r="Y123" i="45"/>
  <c r="W123" i="45"/>
  <c r="U123" i="45"/>
  <c r="S123" i="45"/>
  <c r="Q123" i="45"/>
  <c r="O123" i="45"/>
  <c r="M123" i="45"/>
  <c r="K123" i="45"/>
  <c r="I123" i="45"/>
  <c r="G123" i="45"/>
  <c r="E123" i="45"/>
  <c r="AQ122" i="45"/>
  <c r="AO122" i="45"/>
  <c r="AM122" i="45"/>
  <c r="AK122" i="45"/>
  <c r="AI122" i="45"/>
  <c r="AG122" i="45"/>
  <c r="AE122" i="45"/>
  <c r="AC122" i="45"/>
  <c r="AA122" i="45"/>
  <c r="Y122" i="45"/>
  <c r="W122" i="45"/>
  <c r="U122" i="45"/>
  <c r="S122" i="45"/>
  <c r="Q122" i="45"/>
  <c r="O122" i="45"/>
  <c r="M122" i="45"/>
  <c r="K122" i="45"/>
  <c r="I122" i="45"/>
  <c r="G122" i="45"/>
  <c r="E122" i="45"/>
  <c r="AQ121" i="45"/>
  <c r="AO121" i="45"/>
  <c r="AM121" i="45"/>
  <c r="AK121" i="45"/>
  <c r="AI121" i="45"/>
  <c r="AG121" i="45"/>
  <c r="AE121" i="45"/>
  <c r="AC121" i="45"/>
  <c r="AA121" i="45"/>
  <c r="Y121" i="45"/>
  <c r="W121" i="45"/>
  <c r="U121" i="45"/>
  <c r="S121" i="45"/>
  <c r="Q121" i="45"/>
  <c r="O121" i="45"/>
  <c r="M121" i="45"/>
  <c r="K121" i="45"/>
  <c r="I121" i="45"/>
  <c r="G121" i="45"/>
  <c r="E121" i="45"/>
  <c r="AQ120" i="45"/>
  <c r="AO120" i="45"/>
  <c r="AM120" i="45"/>
  <c r="AK120" i="45"/>
  <c r="AI120" i="45"/>
  <c r="AG120" i="45"/>
  <c r="AE120" i="45"/>
  <c r="AC120" i="45"/>
  <c r="AA120" i="45"/>
  <c r="Y120" i="45"/>
  <c r="W120" i="45"/>
  <c r="U120" i="45"/>
  <c r="S120" i="45"/>
  <c r="Q120" i="45"/>
  <c r="O120" i="45"/>
  <c r="M120" i="45"/>
  <c r="K120" i="45"/>
  <c r="I120" i="45"/>
  <c r="G120" i="45"/>
  <c r="E120" i="45"/>
  <c r="AQ119" i="45"/>
  <c r="AO119" i="45"/>
  <c r="AM119" i="45"/>
  <c r="AK119" i="45"/>
  <c r="AI119" i="45"/>
  <c r="AG119" i="45"/>
  <c r="AE119" i="45"/>
  <c r="AC119" i="45"/>
  <c r="AA119" i="45"/>
  <c r="Y119" i="45"/>
  <c r="W119" i="45"/>
  <c r="U119" i="45"/>
  <c r="S119" i="45"/>
  <c r="Q119" i="45"/>
  <c r="O119" i="45"/>
  <c r="M119" i="45"/>
  <c r="K119" i="45"/>
  <c r="I119" i="45"/>
  <c r="G119" i="45"/>
  <c r="E119" i="45"/>
  <c r="AQ118" i="45"/>
  <c r="AO118" i="45"/>
  <c r="AM118" i="45"/>
  <c r="AK118" i="45"/>
  <c r="AI118" i="45"/>
  <c r="AG118" i="45"/>
  <c r="AE118" i="45"/>
  <c r="AC118" i="45"/>
  <c r="AA118" i="45"/>
  <c r="Y118" i="45"/>
  <c r="W118" i="45"/>
  <c r="U118" i="45"/>
  <c r="S118" i="45"/>
  <c r="Q118" i="45"/>
  <c r="O118" i="45"/>
  <c r="M118" i="45"/>
  <c r="K118" i="45"/>
  <c r="I118" i="45"/>
  <c r="G118" i="45"/>
  <c r="E118" i="45"/>
  <c r="AQ117" i="45"/>
  <c r="AO117" i="45"/>
  <c r="AM117" i="45"/>
  <c r="AK117" i="45"/>
  <c r="AI117" i="45"/>
  <c r="AG117" i="45"/>
  <c r="AE117" i="45"/>
  <c r="AC117" i="45"/>
  <c r="AA117" i="45"/>
  <c r="Y117" i="45"/>
  <c r="W117" i="45"/>
  <c r="U117" i="45"/>
  <c r="S117" i="45"/>
  <c r="Q117" i="45"/>
  <c r="O117" i="45"/>
  <c r="M117" i="45"/>
  <c r="K117" i="45"/>
  <c r="I117" i="45"/>
  <c r="G117" i="45"/>
  <c r="E117" i="45"/>
  <c r="AQ116" i="45"/>
  <c r="AO116" i="45"/>
  <c r="AM116" i="45"/>
  <c r="AK116" i="45"/>
  <c r="AI116" i="45"/>
  <c r="AG116" i="45"/>
  <c r="AE116" i="45"/>
  <c r="AC116" i="45"/>
  <c r="AA116" i="45"/>
  <c r="Y116" i="45"/>
  <c r="W116" i="45"/>
  <c r="U116" i="45"/>
  <c r="S116" i="45"/>
  <c r="Q116" i="45"/>
  <c r="O116" i="45"/>
  <c r="M116" i="45"/>
  <c r="K116" i="45"/>
  <c r="I116" i="45"/>
  <c r="G116" i="45"/>
  <c r="E116" i="45"/>
  <c r="AQ115" i="45"/>
  <c r="AO115" i="45"/>
  <c r="AM115" i="45"/>
  <c r="AK115" i="45"/>
  <c r="AI115" i="45"/>
  <c r="AG115" i="45"/>
  <c r="AE115" i="45"/>
  <c r="AC115" i="45"/>
  <c r="AA115" i="45"/>
  <c r="Y115" i="45"/>
  <c r="W115" i="45"/>
  <c r="U115" i="45"/>
  <c r="S115" i="45"/>
  <c r="Q115" i="45"/>
  <c r="O115" i="45"/>
  <c r="M115" i="45"/>
  <c r="K115" i="45"/>
  <c r="I115" i="45"/>
  <c r="G115" i="45"/>
  <c r="E115" i="45"/>
  <c r="AQ114" i="45"/>
  <c r="AO114" i="45"/>
  <c r="AM114" i="45"/>
  <c r="AK114" i="45"/>
  <c r="AI114" i="45"/>
  <c r="AG114" i="45"/>
  <c r="AE114" i="45"/>
  <c r="AC114" i="45"/>
  <c r="AA114" i="45"/>
  <c r="Y114" i="45"/>
  <c r="W114" i="45"/>
  <c r="U114" i="45"/>
  <c r="S114" i="45"/>
  <c r="Q114" i="45"/>
  <c r="O114" i="45"/>
  <c r="M114" i="45"/>
  <c r="K114" i="45"/>
  <c r="I114" i="45"/>
  <c r="G114" i="45"/>
  <c r="E114" i="45"/>
  <c r="AQ113" i="45"/>
  <c r="AO113" i="45"/>
  <c r="AM113" i="45"/>
  <c r="AK113" i="45"/>
  <c r="AI113" i="45"/>
  <c r="AG113" i="45"/>
  <c r="AE113" i="45"/>
  <c r="AC113" i="45"/>
  <c r="AA113" i="45"/>
  <c r="Y113" i="45"/>
  <c r="W113" i="45"/>
  <c r="U113" i="45"/>
  <c r="S113" i="45"/>
  <c r="Q113" i="45"/>
  <c r="O113" i="45"/>
  <c r="M113" i="45"/>
  <c r="K113" i="45"/>
  <c r="I113" i="45"/>
  <c r="G113" i="45"/>
  <c r="E113" i="45"/>
  <c r="AQ112" i="45"/>
  <c r="AO112" i="45"/>
  <c r="AM112" i="45"/>
  <c r="AK112" i="45"/>
  <c r="AI112" i="45"/>
  <c r="AG112" i="45"/>
  <c r="AE112" i="45"/>
  <c r="AC112" i="45"/>
  <c r="AA112" i="45"/>
  <c r="Y112" i="45"/>
  <c r="W112" i="45"/>
  <c r="U112" i="45"/>
  <c r="S112" i="45"/>
  <c r="Q112" i="45"/>
  <c r="O112" i="45"/>
  <c r="M112" i="45"/>
  <c r="K112" i="45"/>
  <c r="I112" i="45"/>
  <c r="G112" i="45"/>
  <c r="E112" i="45"/>
  <c r="AQ111" i="45"/>
  <c r="AO111" i="45"/>
  <c r="AM111" i="45"/>
  <c r="AK111" i="45"/>
  <c r="AI111" i="45"/>
  <c r="AG111" i="45"/>
  <c r="AE111" i="45"/>
  <c r="AC111" i="45"/>
  <c r="AA111" i="45"/>
  <c r="Y111" i="45"/>
  <c r="W111" i="45"/>
  <c r="U111" i="45"/>
  <c r="S111" i="45"/>
  <c r="Q111" i="45"/>
  <c r="O111" i="45"/>
  <c r="M111" i="45"/>
  <c r="K111" i="45"/>
  <c r="I111" i="45"/>
  <c r="G111" i="45"/>
  <c r="E111" i="45"/>
  <c r="AQ110" i="45"/>
  <c r="AO110" i="45"/>
  <c r="AM110" i="45"/>
  <c r="AK110" i="45"/>
  <c r="AI110" i="45"/>
  <c r="AG110" i="45"/>
  <c r="AE110" i="45"/>
  <c r="AC110" i="45"/>
  <c r="AA110" i="45"/>
  <c r="Y110" i="45"/>
  <c r="W110" i="45"/>
  <c r="U110" i="45"/>
  <c r="S110" i="45"/>
  <c r="Q110" i="45"/>
  <c r="O110" i="45"/>
  <c r="M110" i="45"/>
  <c r="K110" i="45"/>
  <c r="I110" i="45"/>
  <c r="G110" i="45"/>
  <c r="E110" i="45"/>
  <c r="AQ109" i="45"/>
  <c r="AO109" i="45"/>
  <c r="AM109" i="45"/>
  <c r="AK109" i="45"/>
  <c r="AI109" i="45"/>
  <c r="AG109" i="45"/>
  <c r="AE109" i="45"/>
  <c r="AC109" i="45"/>
  <c r="AA109" i="45"/>
  <c r="Y109" i="45"/>
  <c r="W109" i="45"/>
  <c r="U109" i="45"/>
  <c r="S109" i="45"/>
  <c r="Q109" i="45"/>
  <c r="O109" i="45"/>
  <c r="M109" i="45"/>
  <c r="K109" i="45"/>
  <c r="I109" i="45"/>
  <c r="G109" i="45"/>
  <c r="E109" i="45"/>
  <c r="AQ108" i="45"/>
  <c r="AO108" i="45"/>
  <c r="AM108" i="45"/>
  <c r="AK108" i="45"/>
  <c r="AI108" i="45"/>
  <c r="AG108" i="45"/>
  <c r="AE108" i="45"/>
  <c r="AC108" i="45"/>
  <c r="AA108" i="45"/>
  <c r="Y108" i="45"/>
  <c r="W108" i="45"/>
  <c r="U108" i="45"/>
  <c r="S108" i="45"/>
  <c r="Q108" i="45"/>
  <c r="O108" i="45"/>
  <c r="M108" i="45"/>
  <c r="K108" i="45"/>
  <c r="I108" i="45"/>
  <c r="G108" i="45"/>
  <c r="E108" i="45"/>
  <c r="AQ107" i="45"/>
  <c r="AO107" i="45"/>
  <c r="AM107" i="45"/>
  <c r="AK107" i="45"/>
  <c r="AI107" i="45"/>
  <c r="AG107" i="45"/>
  <c r="AE107" i="45"/>
  <c r="AC107" i="45"/>
  <c r="AA107" i="45"/>
  <c r="Y107" i="45"/>
  <c r="W107" i="45"/>
  <c r="U107" i="45"/>
  <c r="S107" i="45"/>
  <c r="Q107" i="45"/>
  <c r="O107" i="45"/>
  <c r="M107" i="45"/>
  <c r="K107" i="45"/>
  <c r="I107" i="45"/>
  <c r="G107" i="45"/>
  <c r="E107" i="45"/>
  <c r="AQ106" i="45"/>
  <c r="AO106" i="45"/>
  <c r="AM106" i="45"/>
  <c r="AK106" i="45"/>
  <c r="AI106" i="45"/>
  <c r="AG106" i="45"/>
  <c r="AE106" i="45"/>
  <c r="AC106" i="45"/>
  <c r="AA106" i="45"/>
  <c r="Y106" i="45"/>
  <c r="W106" i="45"/>
  <c r="U106" i="45"/>
  <c r="S106" i="45"/>
  <c r="Q106" i="45"/>
  <c r="O106" i="45"/>
  <c r="M106" i="45"/>
  <c r="K106" i="45"/>
  <c r="I106" i="45"/>
  <c r="G106" i="45"/>
  <c r="E106" i="45"/>
  <c r="AQ105" i="45"/>
  <c r="AO105" i="45"/>
  <c r="AM105" i="45"/>
  <c r="AK105" i="45"/>
  <c r="AI105" i="45"/>
  <c r="AG105" i="45"/>
  <c r="AE105" i="45"/>
  <c r="AC105" i="45"/>
  <c r="AA105" i="45"/>
  <c r="Y105" i="45"/>
  <c r="W105" i="45"/>
  <c r="U105" i="45"/>
  <c r="S105" i="45"/>
  <c r="Q105" i="45"/>
  <c r="O105" i="45"/>
  <c r="M105" i="45"/>
  <c r="K105" i="45"/>
  <c r="I105" i="45"/>
  <c r="G105" i="45"/>
  <c r="E105" i="45"/>
  <c r="AQ104" i="45"/>
  <c r="AO104" i="45"/>
  <c r="AM104" i="45"/>
  <c r="AK104" i="45"/>
  <c r="AI104" i="45"/>
  <c r="AG104" i="45"/>
  <c r="AE104" i="45"/>
  <c r="AC104" i="45"/>
  <c r="AA104" i="45"/>
  <c r="Y104" i="45"/>
  <c r="W104" i="45"/>
  <c r="U104" i="45"/>
  <c r="S104" i="45"/>
  <c r="Q104" i="45"/>
  <c r="O104" i="45"/>
  <c r="M104" i="45"/>
  <c r="K104" i="45"/>
  <c r="I104" i="45"/>
  <c r="G104" i="45"/>
  <c r="E104" i="45"/>
  <c r="AQ103" i="45"/>
  <c r="AO103" i="45"/>
  <c r="AM103" i="45"/>
  <c r="AK103" i="45"/>
  <c r="AI103" i="45"/>
  <c r="AG103" i="45"/>
  <c r="AE103" i="45"/>
  <c r="AC103" i="45"/>
  <c r="AA103" i="45"/>
  <c r="Y103" i="45"/>
  <c r="W103" i="45"/>
  <c r="U103" i="45"/>
  <c r="S103" i="45"/>
  <c r="Q103" i="45"/>
  <c r="O103" i="45"/>
  <c r="M103" i="45"/>
  <c r="K103" i="45"/>
  <c r="I103" i="45"/>
  <c r="G103" i="45"/>
  <c r="E103" i="45"/>
  <c r="AQ102" i="45"/>
  <c r="AO102" i="45"/>
  <c r="AM102" i="45"/>
  <c r="AK102" i="45"/>
  <c r="AI102" i="45"/>
  <c r="AG102" i="45"/>
  <c r="AE102" i="45"/>
  <c r="AC102" i="45"/>
  <c r="AA102" i="45"/>
  <c r="Y102" i="45"/>
  <c r="W102" i="45"/>
  <c r="U102" i="45"/>
  <c r="S102" i="45"/>
  <c r="Q102" i="45"/>
  <c r="O102" i="45"/>
  <c r="M102" i="45"/>
  <c r="K102" i="45"/>
  <c r="I102" i="45"/>
  <c r="G102" i="45"/>
  <c r="E102" i="45"/>
  <c r="AQ101" i="45"/>
  <c r="AO101" i="45"/>
  <c r="AM101" i="45"/>
  <c r="AK101" i="45"/>
  <c r="AI101" i="45"/>
  <c r="AG101" i="45"/>
  <c r="AE101" i="45"/>
  <c r="AC101" i="45"/>
  <c r="AA101" i="45"/>
  <c r="Y101" i="45"/>
  <c r="W101" i="45"/>
  <c r="U101" i="45"/>
  <c r="S101" i="45"/>
  <c r="Q101" i="45"/>
  <c r="O101" i="45"/>
  <c r="M101" i="45"/>
  <c r="K101" i="45"/>
  <c r="I101" i="45"/>
  <c r="G101" i="45"/>
  <c r="E101" i="45"/>
  <c r="AQ100" i="45"/>
  <c r="AO100" i="45"/>
  <c r="AM100" i="45"/>
  <c r="AK100" i="45"/>
  <c r="AI100" i="45"/>
  <c r="AG100" i="45"/>
  <c r="AE100" i="45"/>
  <c r="AC100" i="45"/>
  <c r="AA100" i="45"/>
  <c r="Y100" i="45"/>
  <c r="W100" i="45"/>
  <c r="U100" i="45"/>
  <c r="S100" i="45"/>
  <c r="Q100" i="45"/>
  <c r="O100" i="45"/>
  <c r="M100" i="45"/>
  <c r="K100" i="45"/>
  <c r="I100" i="45"/>
  <c r="G100" i="45"/>
  <c r="E100" i="45"/>
  <c r="AQ99" i="45"/>
  <c r="AO99" i="45"/>
  <c r="AM99" i="45"/>
  <c r="AK99" i="45"/>
  <c r="AI99" i="45"/>
  <c r="AG99" i="45"/>
  <c r="AE99" i="45"/>
  <c r="AC99" i="45"/>
  <c r="AA99" i="45"/>
  <c r="Y99" i="45"/>
  <c r="W99" i="45"/>
  <c r="U99" i="45"/>
  <c r="S99" i="45"/>
  <c r="Q99" i="45"/>
  <c r="O99" i="45"/>
  <c r="M99" i="45"/>
  <c r="K99" i="45"/>
  <c r="I99" i="45"/>
  <c r="G99" i="45"/>
  <c r="E99" i="45"/>
  <c r="AQ98" i="45"/>
  <c r="AO98" i="45"/>
  <c r="AM98" i="45"/>
  <c r="AK98" i="45"/>
  <c r="AI98" i="45"/>
  <c r="AG98" i="45"/>
  <c r="AE98" i="45"/>
  <c r="AC98" i="45"/>
  <c r="AA98" i="45"/>
  <c r="Y98" i="45"/>
  <c r="W98" i="45"/>
  <c r="U98" i="45"/>
  <c r="S98" i="45"/>
  <c r="Q98" i="45"/>
  <c r="O98" i="45"/>
  <c r="M98" i="45"/>
  <c r="K98" i="45"/>
  <c r="I98" i="45"/>
  <c r="G98" i="45"/>
  <c r="E98" i="45"/>
  <c r="AQ97" i="45"/>
  <c r="AO97" i="45"/>
  <c r="AM97" i="45"/>
  <c r="AK97" i="45"/>
  <c r="AI97" i="45"/>
  <c r="AG97" i="45"/>
  <c r="AE97" i="45"/>
  <c r="AC97" i="45"/>
  <c r="AA97" i="45"/>
  <c r="Y97" i="45"/>
  <c r="W97" i="45"/>
  <c r="U97" i="45"/>
  <c r="S97" i="45"/>
  <c r="Q97" i="45"/>
  <c r="O97" i="45"/>
  <c r="M97" i="45"/>
  <c r="K97" i="45"/>
  <c r="I97" i="45"/>
  <c r="G97" i="45"/>
  <c r="E97" i="45"/>
  <c r="AQ96" i="45"/>
  <c r="AO96" i="45"/>
  <c r="AM96" i="45"/>
  <c r="AK96" i="45"/>
  <c r="AI96" i="45"/>
  <c r="AG96" i="45"/>
  <c r="AE96" i="45"/>
  <c r="AC96" i="45"/>
  <c r="AA96" i="45"/>
  <c r="Y96" i="45"/>
  <c r="W96" i="45"/>
  <c r="U96" i="45"/>
  <c r="S96" i="45"/>
  <c r="Q96" i="45"/>
  <c r="O96" i="45"/>
  <c r="M96" i="45"/>
  <c r="K96" i="45"/>
  <c r="I96" i="45"/>
  <c r="G96" i="45"/>
  <c r="E96" i="45"/>
  <c r="AQ95" i="45"/>
  <c r="AO95" i="45"/>
  <c r="AM95" i="45"/>
  <c r="AK95" i="45"/>
  <c r="AI95" i="45"/>
  <c r="AG95" i="45"/>
  <c r="AE95" i="45"/>
  <c r="AC95" i="45"/>
  <c r="AA95" i="45"/>
  <c r="Y95" i="45"/>
  <c r="W95" i="45"/>
  <c r="U95" i="45"/>
  <c r="S95" i="45"/>
  <c r="Q95" i="45"/>
  <c r="O95" i="45"/>
  <c r="M95" i="45"/>
  <c r="K95" i="45"/>
  <c r="I95" i="45"/>
  <c r="G95" i="45"/>
  <c r="E95" i="45"/>
  <c r="AQ94" i="45"/>
  <c r="AO94" i="45"/>
  <c r="AM94" i="45"/>
  <c r="AK94" i="45"/>
  <c r="AI94" i="45"/>
  <c r="AG94" i="45"/>
  <c r="AE94" i="45"/>
  <c r="AC94" i="45"/>
  <c r="AA94" i="45"/>
  <c r="Y94" i="45"/>
  <c r="W94" i="45"/>
  <c r="U94" i="45"/>
  <c r="S94" i="45"/>
  <c r="Q94" i="45"/>
  <c r="O94" i="45"/>
  <c r="M94" i="45"/>
  <c r="K94" i="45"/>
  <c r="I94" i="45"/>
  <c r="G94" i="45"/>
  <c r="E94" i="45"/>
  <c r="AQ93" i="45"/>
  <c r="AO93" i="45"/>
  <c r="AM93" i="45"/>
  <c r="AK93" i="45"/>
  <c r="AI93" i="45"/>
  <c r="AG93" i="45"/>
  <c r="AE93" i="45"/>
  <c r="AC93" i="45"/>
  <c r="AA93" i="45"/>
  <c r="Y93" i="45"/>
  <c r="W93" i="45"/>
  <c r="U93" i="45"/>
  <c r="S93" i="45"/>
  <c r="Q93" i="45"/>
  <c r="O93" i="45"/>
  <c r="M93" i="45"/>
  <c r="K93" i="45"/>
  <c r="I93" i="45"/>
  <c r="G93" i="45"/>
  <c r="E93" i="45"/>
  <c r="AQ92" i="45"/>
  <c r="AO92" i="45"/>
  <c r="AM92" i="45"/>
  <c r="AK92" i="45"/>
  <c r="AI92" i="45"/>
  <c r="AG92" i="45"/>
  <c r="AE92" i="45"/>
  <c r="AC92" i="45"/>
  <c r="AA92" i="45"/>
  <c r="Y92" i="45"/>
  <c r="W92" i="45"/>
  <c r="U92" i="45"/>
  <c r="S92" i="45"/>
  <c r="Q92" i="45"/>
  <c r="O92" i="45"/>
  <c r="M92" i="45"/>
  <c r="K92" i="45"/>
  <c r="I92" i="45"/>
  <c r="G92" i="45"/>
  <c r="E92" i="45"/>
  <c r="AQ91" i="45"/>
  <c r="AO91" i="45"/>
  <c r="AM91" i="45"/>
  <c r="AK91" i="45"/>
  <c r="AI91" i="45"/>
  <c r="AG91" i="45"/>
  <c r="AE91" i="45"/>
  <c r="AC91" i="45"/>
  <c r="AA91" i="45"/>
  <c r="Y91" i="45"/>
  <c r="W91" i="45"/>
  <c r="U91" i="45"/>
  <c r="S91" i="45"/>
  <c r="Q91" i="45"/>
  <c r="O91" i="45"/>
  <c r="M91" i="45"/>
  <c r="K91" i="45"/>
  <c r="I91" i="45"/>
  <c r="G91" i="45"/>
  <c r="E91" i="45"/>
  <c r="AQ90" i="45"/>
  <c r="AO90" i="45"/>
  <c r="AM90" i="45"/>
  <c r="AK90" i="45"/>
  <c r="AI90" i="45"/>
  <c r="AG90" i="45"/>
  <c r="AE90" i="45"/>
  <c r="AC90" i="45"/>
  <c r="AA90" i="45"/>
  <c r="Y90" i="45"/>
  <c r="W90" i="45"/>
  <c r="U90" i="45"/>
  <c r="S90" i="45"/>
  <c r="Q90" i="45"/>
  <c r="O90" i="45"/>
  <c r="M90" i="45"/>
  <c r="K90" i="45"/>
  <c r="I90" i="45"/>
  <c r="G90" i="45"/>
  <c r="E90" i="45"/>
  <c r="AQ89" i="45"/>
  <c r="AO89" i="45"/>
  <c r="AM89" i="45"/>
  <c r="AK89" i="45"/>
  <c r="AI89" i="45"/>
  <c r="AG89" i="45"/>
  <c r="AE89" i="45"/>
  <c r="AC89" i="45"/>
  <c r="AA89" i="45"/>
  <c r="Y89" i="45"/>
  <c r="W89" i="45"/>
  <c r="U89" i="45"/>
  <c r="S89" i="45"/>
  <c r="Q89" i="45"/>
  <c r="O89" i="45"/>
  <c r="M89" i="45"/>
  <c r="K89" i="45"/>
  <c r="I89" i="45"/>
  <c r="G89" i="45"/>
  <c r="E89" i="45"/>
  <c r="AQ88" i="45"/>
  <c r="AO88" i="45"/>
  <c r="AM88" i="45"/>
  <c r="AK88" i="45"/>
  <c r="AI88" i="45"/>
  <c r="AG88" i="45"/>
  <c r="AE88" i="45"/>
  <c r="AC88" i="45"/>
  <c r="AA88" i="45"/>
  <c r="Y88" i="45"/>
  <c r="W88" i="45"/>
  <c r="U88" i="45"/>
  <c r="S88" i="45"/>
  <c r="Q88" i="45"/>
  <c r="O88" i="45"/>
  <c r="M88" i="45"/>
  <c r="K88" i="45"/>
  <c r="I88" i="45"/>
  <c r="G88" i="45"/>
  <c r="E88" i="45"/>
  <c r="AQ87" i="45"/>
  <c r="AO87" i="45"/>
  <c r="AM87" i="45"/>
  <c r="AK87" i="45"/>
  <c r="AI87" i="45"/>
  <c r="AG87" i="45"/>
  <c r="AE87" i="45"/>
  <c r="AC87" i="45"/>
  <c r="AA87" i="45"/>
  <c r="Y87" i="45"/>
  <c r="W87" i="45"/>
  <c r="U87" i="45"/>
  <c r="S87" i="45"/>
  <c r="Q87" i="45"/>
  <c r="O87" i="45"/>
  <c r="M87" i="45"/>
  <c r="K87" i="45"/>
  <c r="I87" i="45"/>
  <c r="G87" i="45"/>
  <c r="E87" i="45"/>
  <c r="AQ86" i="45"/>
  <c r="AO86" i="45"/>
  <c r="AM86" i="45"/>
  <c r="AK86" i="45"/>
  <c r="AI86" i="45"/>
  <c r="AG86" i="45"/>
  <c r="AE86" i="45"/>
  <c r="AC86" i="45"/>
  <c r="AA86" i="45"/>
  <c r="Y86" i="45"/>
  <c r="W86" i="45"/>
  <c r="U86" i="45"/>
  <c r="S86" i="45"/>
  <c r="Q86" i="45"/>
  <c r="O86" i="45"/>
  <c r="M86" i="45"/>
  <c r="K86" i="45"/>
  <c r="I86" i="45"/>
  <c r="G86" i="45"/>
  <c r="E86" i="45"/>
  <c r="AQ85" i="45"/>
  <c r="AO85" i="45"/>
  <c r="AM85" i="45"/>
  <c r="AK85" i="45"/>
  <c r="AI85" i="45"/>
  <c r="AG85" i="45"/>
  <c r="AE85" i="45"/>
  <c r="AC85" i="45"/>
  <c r="AA85" i="45"/>
  <c r="Y85" i="45"/>
  <c r="W85" i="45"/>
  <c r="U85" i="45"/>
  <c r="S85" i="45"/>
  <c r="Q85" i="45"/>
  <c r="O85" i="45"/>
  <c r="M85" i="45"/>
  <c r="K85" i="45"/>
  <c r="I85" i="45"/>
  <c r="G85" i="45"/>
  <c r="E85" i="45"/>
  <c r="AQ84" i="45"/>
  <c r="AO84" i="45"/>
  <c r="AM84" i="45"/>
  <c r="AK84" i="45"/>
  <c r="AI84" i="45"/>
  <c r="AG84" i="45"/>
  <c r="AE84" i="45"/>
  <c r="AC84" i="45"/>
  <c r="AA84" i="45"/>
  <c r="Y84" i="45"/>
  <c r="W84" i="45"/>
  <c r="U84" i="45"/>
  <c r="S84" i="45"/>
  <c r="Q84" i="45"/>
  <c r="O84" i="45"/>
  <c r="M84" i="45"/>
  <c r="K84" i="45"/>
  <c r="I84" i="45"/>
  <c r="G84" i="45"/>
  <c r="E84" i="45"/>
  <c r="AQ83" i="45"/>
  <c r="AO83" i="45"/>
  <c r="AM83" i="45"/>
  <c r="AK83" i="45"/>
  <c r="AI83" i="45"/>
  <c r="AG83" i="45"/>
  <c r="AE83" i="45"/>
  <c r="AC83" i="45"/>
  <c r="AA83" i="45"/>
  <c r="Y83" i="45"/>
  <c r="W83" i="45"/>
  <c r="U83" i="45"/>
  <c r="S83" i="45"/>
  <c r="Q83" i="45"/>
  <c r="O83" i="45"/>
  <c r="M83" i="45"/>
  <c r="K83" i="45"/>
  <c r="I83" i="45"/>
  <c r="G83" i="45"/>
  <c r="E83" i="45"/>
  <c r="AQ82" i="45"/>
  <c r="AO82" i="45"/>
  <c r="AM82" i="45"/>
  <c r="AK82" i="45"/>
  <c r="AI82" i="45"/>
  <c r="AG82" i="45"/>
  <c r="AE82" i="45"/>
  <c r="AC82" i="45"/>
  <c r="AA82" i="45"/>
  <c r="Y82" i="45"/>
  <c r="W82" i="45"/>
  <c r="U82" i="45"/>
  <c r="S82" i="45"/>
  <c r="Q82" i="45"/>
  <c r="O82" i="45"/>
  <c r="M82" i="45"/>
  <c r="K82" i="45"/>
  <c r="I82" i="45"/>
  <c r="G82" i="45"/>
  <c r="E82" i="45"/>
  <c r="AQ81" i="45"/>
  <c r="AO81" i="45"/>
  <c r="AM81" i="45"/>
  <c r="AK81" i="45"/>
  <c r="AI81" i="45"/>
  <c r="AG81" i="45"/>
  <c r="AE81" i="45"/>
  <c r="AC81" i="45"/>
  <c r="AA81" i="45"/>
  <c r="Y81" i="45"/>
  <c r="W81" i="45"/>
  <c r="U81" i="45"/>
  <c r="S81" i="45"/>
  <c r="Q81" i="45"/>
  <c r="O81" i="45"/>
  <c r="M81" i="45"/>
  <c r="K81" i="45"/>
  <c r="I81" i="45"/>
  <c r="G81" i="45"/>
  <c r="E81" i="45"/>
  <c r="AQ80" i="45"/>
  <c r="AO80" i="45"/>
  <c r="AM80" i="45"/>
  <c r="AK80" i="45"/>
  <c r="AI80" i="45"/>
  <c r="AG80" i="45"/>
  <c r="AE80" i="45"/>
  <c r="AC80" i="45"/>
  <c r="AA80" i="45"/>
  <c r="Y80" i="45"/>
  <c r="W80" i="45"/>
  <c r="U80" i="45"/>
  <c r="S80" i="45"/>
  <c r="Q80" i="45"/>
  <c r="O80" i="45"/>
  <c r="M80" i="45"/>
  <c r="K80" i="45"/>
  <c r="I80" i="45"/>
  <c r="G80" i="45"/>
  <c r="E80" i="45"/>
  <c r="AQ79" i="45"/>
  <c r="AO79" i="45"/>
  <c r="AM79" i="45"/>
  <c r="AK79" i="45"/>
  <c r="AI79" i="45"/>
  <c r="AG79" i="45"/>
  <c r="AE79" i="45"/>
  <c r="AC79" i="45"/>
  <c r="AA79" i="45"/>
  <c r="Y79" i="45"/>
  <c r="W79" i="45"/>
  <c r="U79" i="45"/>
  <c r="S79" i="45"/>
  <c r="Q79" i="45"/>
  <c r="O79" i="45"/>
  <c r="M79" i="45"/>
  <c r="K79" i="45"/>
  <c r="I79" i="45"/>
  <c r="G79" i="45"/>
  <c r="E79" i="45"/>
  <c r="AQ78" i="45"/>
  <c r="AO78" i="45"/>
  <c r="AM78" i="45"/>
  <c r="AK78" i="45"/>
  <c r="AI78" i="45"/>
  <c r="AG78" i="45"/>
  <c r="AE78" i="45"/>
  <c r="AC78" i="45"/>
  <c r="AA78" i="45"/>
  <c r="Y78" i="45"/>
  <c r="W78" i="45"/>
  <c r="U78" i="45"/>
  <c r="S78" i="45"/>
  <c r="Q78" i="45"/>
  <c r="O78" i="45"/>
  <c r="M78" i="45"/>
  <c r="K78" i="45"/>
  <c r="I78" i="45"/>
  <c r="G78" i="45"/>
  <c r="E78" i="45"/>
  <c r="AQ77" i="45"/>
  <c r="AO77" i="45"/>
  <c r="AM77" i="45"/>
  <c r="AK77" i="45"/>
  <c r="AI77" i="45"/>
  <c r="AG77" i="45"/>
  <c r="AE77" i="45"/>
  <c r="AC77" i="45"/>
  <c r="AA77" i="45"/>
  <c r="Y77" i="45"/>
  <c r="W77" i="45"/>
  <c r="U77" i="45"/>
  <c r="S77" i="45"/>
  <c r="Q77" i="45"/>
  <c r="O77" i="45"/>
  <c r="M77" i="45"/>
  <c r="K77" i="45"/>
  <c r="I77" i="45"/>
  <c r="G77" i="45"/>
  <c r="E77" i="45"/>
  <c r="AQ76" i="45"/>
  <c r="AO76" i="45"/>
  <c r="AM76" i="45"/>
  <c r="AK76" i="45"/>
  <c r="AI76" i="45"/>
  <c r="AG76" i="45"/>
  <c r="AE76" i="45"/>
  <c r="AC76" i="45"/>
  <c r="AA76" i="45"/>
  <c r="Y76" i="45"/>
  <c r="W76" i="45"/>
  <c r="U76" i="45"/>
  <c r="S76" i="45"/>
  <c r="Q76" i="45"/>
  <c r="O76" i="45"/>
  <c r="M76" i="45"/>
  <c r="K76" i="45"/>
  <c r="I76" i="45"/>
  <c r="G76" i="45"/>
  <c r="E76" i="45"/>
  <c r="AQ75" i="45"/>
  <c r="AO75" i="45"/>
  <c r="AM75" i="45"/>
  <c r="AK75" i="45"/>
  <c r="AI75" i="45"/>
  <c r="AG75" i="45"/>
  <c r="AE75" i="45"/>
  <c r="AC75" i="45"/>
  <c r="AA75" i="45"/>
  <c r="Y75" i="45"/>
  <c r="W75" i="45"/>
  <c r="U75" i="45"/>
  <c r="S75" i="45"/>
  <c r="Q75" i="45"/>
  <c r="O75" i="45"/>
  <c r="M75" i="45"/>
  <c r="K75" i="45"/>
  <c r="I75" i="45"/>
  <c r="G75" i="45"/>
  <c r="E75" i="45"/>
  <c r="AQ74" i="45"/>
  <c r="AO74" i="45"/>
  <c r="AM74" i="45"/>
  <c r="AK74" i="45"/>
  <c r="AI74" i="45"/>
  <c r="AG74" i="45"/>
  <c r="AE74" i="45"/>
  <c r="AC74" i="45"/>
  <c r="AA74" i="45"/>
  <c r="Y74" i="45"/>
  <c r="W74" i="45"/>
  <c r="U74" i="45"/>
  <c r="S74" i="45"/>
  <c r="Q74" i="45"/>
  <c r="O74" i="45"/>
  <c r="M74" i="45"/>
  <c r="K74" i="45"/>
  <c r="I74" i="45"/>
  <c r="G74" i="45"/>
  <c r="E74" i="45"/>
  <c r="AQ73" i="45"/>
  <c r="AO73" i="45"/>
  <c r="AM73" i="45"/>
  <c r="AK73" i="45"/>
  <c r="AI73" i="45"/>
  <c r="AG73" i="45"/>
  <c r="AE73" i="45"/>
  <c r="AC73" i="45"/>
  <c r="AA73" i="45"/>
  <c r="Y73" i="45"/>
  <c r="W73" i="45"/>
  <c r="U73" i="45"/>
  <c r="S73" i="45"/>
  <c r="Q73" i="45"/>
  <c r="O73" i="45"/>
  <c r="M73" i="45"/>
  <c r="K73" i="45"/>
  <c r="I73" i="45"/>
  <c r="G73" i="45"/>
  <c r="E73" i="45"/>
  <c r="AQ72" i="45"/>
  <c r="AO72" i="45"/>
  <c r="AM72" i="45"/>
  <c r="AK72" i="45"/>
  <c r="AI72" i="45"/>
  <c r="AG72" i="45"/>
  <c r="AE72" i="45"/>
  <c r="AC72" i="45"/>
  <c r="AA72" i="45"/>
  <c r="Y72" i="45"/>
  <c r="W72" i="45"/>
  <c r="U72" i="45"/>
  <c r="S72" i="45"/>
  <c r="Q72" i="45"/>
  <c r="O72" i="45"/>
  <c r="M72" i="45"/>
  <c r="K72" i="45"/>
  <c r="I72" i="45"/>
  <c r="G72" i="45"/>
  <c r="E72" i="45"/>
  <c r="AQ71" i="45"/>
  <c r="AO71" i="45"/>
  <c r="AM71" i="45"/>
  <c r="AK71" i="45"/>
  <c r="AI71" i="45"/>
  <c r="AG71" i="45"/>
  <c r="AE71" i="45"/>
  <c r="AC71" i="45"/>
  <c r="AA71" i="45"/>
  <c r="Y71" i="45"/>
  <c r="W71" i="45"/>
  <c r="U71" i="45"/>
  <c r="S71" i="45"/>
  <c r="Q71" i="45"/>
  <c r="O71" i="45"/>
  <c r="M71" i="45"/>
  <c r="K71" i="45"/>
  <c r="I71" i="45"/>
  <c r="G71" i="45"/>
  <c r="E71" i="45"/>
  <c r="AQ70" i="45"/>
  <c r="AO70" i="45"/>
  <c r="AM70" i="45"/>
  <c r="AK70" i="45"/>
  <c r="AI70" i="45"/>
  <c r="AG70" i="45"/>
  <c r="AE70" i="45"/>
  <c r="AC70" i="45"/>
  <c r="AA70" i="45"/>
  <c r="Y70" i="45"/>
  <c r="W70" i="45"/>
  <c r="U70" i="45"/>
  <c r="S70" i="45"/>
  <c r="Q70" i="45"/>
  <c r="O70" i="45"/>
  <c r="M70" i="45"/>
  <c r="K70" i="45"/>
  <c r="I70" i="45"/>
  <c r="G70" i="45"/>
  <c r="E70" i="45"/>
  <c r="AQ69" i="45"/>
  <c r="AO69" i="45"/>
  <c r="AM69" i="45"/>
  <c r="AK69" i="45"/>
  <c r="AI69" i="45"/>
  <c r="AG69" i="45"/>
  <c r="AE69" i="45"/>
  <c r="AC69" i="45"/>
  <c r="AA69" i="45"/>
  <c r="Y69" i="45"/>
  <c r="W69" i="45"/>
  <c r="U69" i="45"/>
  <c r="S69" i="45"/>
  <c r="Q69" i="45"/>
  <c r="O69" i="45"/>
  <c r="M69" i="45"/>
  <c r="K69" i="45"/>
  <c r="I69" i="45"/>
  <c r="G69" i="45"/>
  <c r="E69" i="45"/>
  <c r="AQ68" i="45"/>
  <c r="AO68" i="45"/>
  <c r="AM68" i="45"/>
  <c r="AK68" i="45"/>
  <c r="AI68" i="45"/>
  <c r="AG68" i="45"/>
  <c r="AE68" i="45"/>
  <c r="AC68" i="45"/>
  <c r="AA68" i="45"/>
  <c r="Y68" i="45"/>
  <c r="W68" i="45"/>
  <c r="U68" i="45"/>
  <c r="S68" i="45"/>
  <c r="Q68" i="45"/>
  <c r="O68" i="45"/>
  <c r="M68" i="45"/>
  <c r="K68" i="45"/>
  <c r="I68" i="45"/>
  <c r="G68" i="45"/>
  <c r="E68" i="45"/>
  <c r="AQ67" i="45"/>
  <c r="AO67" i="45"/>
  <c r="AM67" i="45"/>
  <c r="AK67" i="45"/>
  <c r="AI67" i="45"/>
  <c r="AG67" i="45"/>
  <c r="AE67" i="45"/>
  <c r="AC67" i="45"/>
  <c r="AA67" i="45"/>
  <c r="Y67" i="45"/>
  <c r="W67" i="45"/>
  <c r="U67" i="45"/>
  <c r="S67" i="45"/>
  <c r="Q67" i="45"/>
  <c r="O67" i="45"/>
  <c r="M67" i="45"/>
  <c r="K67" i="45"/>
  <c r="I67" i="45"/>
  <c r="G67" i="45"/>
  <c r="E67" i="45"/>
  <c r="AQ66" i="45"/>
  <c r="AO66" i="45"/>
  <c r="AM66" i="45"/>
  <c r="AK66" i="45"/>
  <c r="AI66" i="45"/>
  <c r="AG66" i="45"/>
  <c r="AE66" i="45"/>
  <c r="AC66" i="45"/>
  <c r="AA66" i="45"/>
  <c r="Y66" i="45"/>
  <c r="W66" i="45"/>
  <c r="U66" i="45"/>
  <c r="S66" i="45"/>
  <c r="Q66" i="45"/>
  <c r="O66" i="45"/>
  <c r="M66" i="45"/>
  <c r="K66" i="45"/>
  <c r="I66" i="45"/>
  <c r="G66" i="45"/>
  <c r="E66" i="45"/>
  <c r="AQ65" i="45"/>
  <c r="AO65" i="45"/>
  <c r="AM65" i="45"/>
  <c r="AK65" i="45"/>
  <c r="AI65" i="45"/>
  <c r="AG65" i="45"/>
  <c r="AE65" i="45"/>
  <c r="AC65" i="45"/>
  <c r="AA65" i="45"/>
  <c r="Y65" i="45"/>
  <c r="W65" i="45"/>
  <c r="U65" i="45"/>
  <c r="S65" i="45"/>
  <c r="Q65" i="45"/>
  <c r="O65" i="45"/>
  <c r="M65" i="45"/>
  <c r="K65" i="45"/>
  <c r="I65" i="45"/>
  <c r="G65" i="45"/>
  <c r="E65" i="45"/>
  <c r="AQ64" i="45"/>
  <c r="AO64" i="45"/>
  <c r="AM64" i="45"/>
  <c r="AK64" i="45"/>
  <c r="AI64" i="45"/>
  <c r="AG64" i="45"/>
  <c r="AE64" i="45"/>
  <c r="AC64" i="45"/>
  <c r="AA64" i="45"/>
  <c r="Y64" i="45"/>
  <c r="W64" i="45"/>
  <c r="U64" i="45"/>
  <c r="S64" i="45"/>
  <c r="Q64" i="45"/>
  <c r="O64" i="45"/>
  <c r="M64" i="45"/>
  <c r="K64" i="45"/>
  <c r="I64" i="45"/>
  <c r="G64" i="45"/>
  <c r="E64" i="45"/>
  <c r="AQ63" i="45"/>
  <c r="AO63" i="45"/>
  <c r="AM63" i="45"/>
  <c r="AK63" i="45"/>
  <c r="AI63" i="45"/>
  <c r="AG63" i="45"/>
  <c r="AE63" i="45"/>
  <c r="AC63" i="45"/>
  <c r="AA63" i="45"/>
  <c r="Y63" i="45"/>
  <c r="W63" i="45"/>
  <c r="U63" i="45"/>
  <c r="S63" i="45"/>
  <c r="Q63" i="45"/>
  <c r="O63" i="45"/>
  <c r="M63" i="45"/>
  <c r="K63" i="45"/>
  <c r="I63" i="45"/>
  <c r="G63" i="45"/>
  <c r="E63" i="45"/>
  <c r="AQ62" i="45"/>
  <c r="AO62" i="45"/>
  <c r="AM62" i="45"/>
  <c r="AK62" i="45"/>
  <c r="AI62" i="45"/>
  <c r="AG62" i="45"/>
  <c r="AE62" i="45"/>
  <c r="AC62" i="45"/>
  <c r="AA62" i="45"/>
  <c r="Y62" i="45"/>
  <c r="W62" i="45"/>
  <c r="U62" i="45"/>
  <c r="S62" i="45"/>
  <c r="Q62" i="45"/>
  <c r="O62" i="45"/>
  <c r="M62" i="45"/>
  <c r="K62" i="45"/>
  <c r="I62" i="45"/>
  <c r="G62" i="45"/>
  <c r="E62" i="45"/>
  <c r="AQ61" i="45"/>
  <c r="AO61" i="45"/>
  <c r="AM61" i="45"/>
  <c r="AK61" i="45"/>
  <c r="AI61" i="45"/>
  <c r="AG61" i="45"/>
  <c r="AE61" i="45"/>
  <c r="AC61" i="45"/>
  <c r="AA61" i="45"/>
  <c r="Y61" i="45"/>
  <c r="W61" i="45"/>
  <c r="U61" i="45"/>
  <c r="S61" i="45"/>
  <c r="Q61" i="45"/>
  <c r="O61" i="45"/>
  <c r="M61" i="45"/>
  <c r="K61" i="45"/>
  <c r="I61" i="45"/>
  <c r="G61" i="45"/>
  <c r="E61" i="45"/>
  <c r="AQ60" i="45"/>
  <c r="AO60" i="45"/>
  <c r="AM60" i="45"/>
  <c r="AK60" i="45"/>
  <c r="AI60" i="45"/>
  <c r="AG60" i="45"/>
  <c r="AE60" i="45"/>
  <c r="AC60" i="45"/>
  <c r="AA60" i="45"/>
  <c r="Y60" i="45"/>
  <c r="W60" i="45"/>
  <c r="U60" i="45"/>
  <c r="S60" i="45"/>
  <c r="Q60" i="45"/>
  <c r="O60" i="45"/>
  <c r="M60" i="45"/>
  <c r="K60" i="45"/>
  <c r="I60" i="45"/>
  <c r="G60" i="45"/>
  <c r="E60" i="45"/>
  <c r="AQ59" i="45"/>
  <c r="AO59" i="45"/>
  <c r="AM59" i="45"/>
  <c r="AK59" i="45"/>
  <c r="AI59" i="45"/>
  <c r="AG59" i="45"/>
  <c r="AE59" i="45"/>
  <c r="AC59" i="45"/>
  <c r="AA59" i="45"/>
  <c r="Y59" i="45"/>
  <c r="W59" i="45"/>
  <c r="U59" i="45"/>
  <c r="S59" i="45"/>
  <c r="Q59" i="45"/>
  <c r="O59" i="45"/>
  <c r="M59" i="45"/>
  <c r="K59" i="45"/>
  <c r="I59" i="45"/>
  <c r="G59" i="45"/>
  <c r="E59" i="45"/>
  <c r="AQ58" i="45"/>
  <c r="AO58" i="45"/>
  <c r="AM58" i="45"/>
  <c r="AK58" i="45"/>
  <c r="AI58" i="45"/>
  <c r="AG58" i="45"/>
  <c r="AE58" i="45"/>
  <c r="AC58" i="45"/>
  <c r="AA58" i="45"/>
  <c r="Y58" i="45"/>
  <c r="W58" i="45"/>
  <c r="U58" i="45"/>
  <c r="S58" i="45"/>
  <c r="Q58" i="45"/>
  <c r="O58" i="45"/>
  <c r="M58" i="45"/>
  <c r="K58" i="45"/>
  <c r="I58" i="45"/>
  <c r="G58" i="45"/>
  <c r="E58" i="45"/>
  <c r="AQ57" i="45"/>
  <c r="AO57" i="45"/>
  <c r="AM57" i="45"/>
  <c r="AK57" i="45"/>
  <c r="AI57" i="45"/>
  <c r="AG57" i="45"/>
  <c r="AE57" i="45"/>
  <c r="AC57" i="45"/>
  <c r="AA57" i="45"/>
  <c r="Y57" i="45"/>
  <c r="W57" i="45"/>
  <c r="U57" i="45"/>
  <c r="S57" i="45"/>
  <c r="Q57" i="45"/>
  <c r="O57" i="45"/>
  <c r="M57" i="45"/>
  <c r="K57" i="45"/>
  <c r="I57" i="45"/>
  <c r="G57" i="45"/>
  <c r="E57" i="45"/>
  <c r="AQ56" i="45"/>
  <c r="AO56" i="45"/>
  <c r="AM56" i="45"/>
  <c r="AK56" i="45"/>
  <c r="AI56" i="45"/>
  <c r="AG56" i="45"/>
  <c r="AE56" i="45"/>
  <c r="AC56" i="45"/>
  <c r="AA56" i="45"/>
  <c r="Y56" i="45"/>
  <c r="W56" i="45"/>
  <c r="U56" i="45"/>
  <c r="S56" i="45"/>
  <c r="Q56" i="45"/>
  <c r="O56" i="45"/>
  <c r="M56" i="45"/>
  <c r="K56" i="45"/>
  <c r="I56" i="45"/>
  <c r="G56" i="45"/>
  <c r="E56" i="45"/>
  <c r="AQ55" i="45"/>
  <c r="AO55" i="45"/>
  <c r="AM55" i="45"/>
  <c r="AK55" i="45"/>
  <c r="AI55" i="45"/>
  <c r="AG55" i="45"/>
  <c r="AE55" i="45"/>
  <c r="AC55" i="45"/>
  <c r="AA55" i="45"/>
  <c r="Y55" i="45"/>
  <c r="W55" i="45"/>
  <c r="U55" i="45"/>
  <c r="S55" i="45"/>
  <c r="Q55" i="45"/>
  <c r="O55" i="45"/>
  <c r="M55" i="45"/>
  <c r="K55" i="45"/>
  <c r="I55" i="45"/>
  <c r="G55" i="45"/>
  <c r="E55" i="45"/>
  <c r="AQ54" i="45"/>
  <c r="AO54" i="45"/>
  <c r="AM54" i="45"/>
  <c r="AK54" i="45"/>
  <c r="AI54" i="45"/>
  <c r="AG54" i="45"/>
  <c r="AE54" i="45"/>
  <c r="AC54" i="45"/>
  <c r="AA54" i="45"/>
  <c r="Y54" i="45"/>
  <c r="W54" i="45"/>
  <c r="U54" i="45"/>
  <c r="S54" i="45"/>
  <c r="Q54" i="45"/>
  <c r="O54" i="45"/>
  <c r="M54" i="45"/>
  <c r="K54" i="45"/>
  <c r="I54" i="45"/>
  <c r="G54" i="45"/>
  <c r="E54" i="45"/>
  <c r="AQ53" i="45"/>
  <c r="AO53" i="45"/>
  <c r="AM53" i="45"/>
  <c r="AK53" i="45"/>
  <c r="AI53" i="45"/>
  <c r="AG53" i="45"/>
  <c r="AE53" i="45"/>
  <c r="AC53" i="45"/>
  <c r="AA53" i="45"/>
  <c r="Y53" i="45"/>
  <c r="W53" i="45"/>
  <c r="U53" i="45"/>
  <c r="S53" i="45"/>
  <c r="Q53" i="45"/>
  <c r="O53" i="45"/>
  <c r="M53" i="45"/>
  <c r="K53" i="45"/>
  <c r="I53" i="45"/>
  <c r="G53" i="45"/>
  <c r="E53" i="45"/>
  <c r="AQ52" i="45"/>
  <c r="AO52" i="45"/>
  <c r="AM52" i="45"/>
  <c r="AK52" i="45"/>
  <c r="AI52" i="45"/>
  <c r="AG52" i="45"/>
  <c r="AE52" i="45"/>
  <c r="AC52" i="45"/>
  <c r="AA52" i="45"/>
  <c r="Y52" i="45"/>
  <c r="W52" i="45"/>
  <c r="U52" i="45"/>
  <c r="S52" i="45"/>
  <c r="Q52" i="45"/>
  <c r="O52" i="45"/>
  <c r="M52" i="45"/>
  <c r="K52" i="45"/>
  <c r="I52" i="45"/>
  <c r="G52" i="45"/>
  <c r="E52" i="45"/>
  <c r="AQ51" i="45"/>
  <c r="AO51" i="45"/>
  <c r="AM51" i="45"/>
  <c r="AK51" i="45"/>
  <c r="AI51" i="45"/>
  <c r="AG51" i="45"/>
  <c r="AE51" i="45"/>
  <c r="AC51" i="45"/>
  <c r="AA51" i="45"/>
  <c r="Y51" i="45"/>
  <c r="W51" i="45"/>
  <c r="U51" i="45"/>
  <c r="S51" i="45"/>
  <c r="Q51" i="45"/>
  <c r="O51" i="45"/>
  <c r="M51" i="45"/>
  <c r="K51" i="45"/>
  <c r="I51" i="45"/>
  <c r="G51" i="45"/>
  <c r="E51" i="45"/>
  <c r="AQ50" i="45"/>
  <c r="AO50" i="45"/>
  <c r="AM50" i="45"/>
  <c r="AK50" i="45"/>
  <c r="AI50" i="45"/>
  <c r="AG50" i="45"/>
  <c r="AE50" i="45"/>
  <c r="AC50" i="45"/>
  <c r="AA50" i="45"/>
  <c r="Y50" i="45"/>
  <c r="W50" i="45"/>
  <c r="U50" i="45"/>
  <c r="S50" i="45"/>
  <c r="Q50" i="45"/>
  <c r="O50" i="45"/>
  <c r="M50" i="45"/>
  <c r="K50" i="45"/>
  <c r="I50" i="45"/>
  <c r="G50" i="45"/>
  <c r="E50" i="45"/>
  <c r="AQ49" i="45"/>
  <c r="AO49" i="45"/>
  <c r="AM49" i="45"/>
  <c r="AK49" i="45"/>
  <c r="AI49" i="45"/>
  <c r="AG49" i="45"/>
  <c r="AE49" i="45"/>
  <c r="AC49" i="45"/>
  <c r="AA49" i="45"/>
  <c r="Y49" i="45"/>
  <c r="W49" i="45"/>
  <c r="U49" i="45"/>
  <c r="S49" i="45"/>
  <c r="Q49" i="45"/>
  <c r="O49" i="45"/>
  <c r="M49" i="45"/>
  <c r="K49" i="45"/>
  <c r="I49" i="45"/>
  <c r="G49" i="45"/>
  <c r="E49" i="45"/>
  <c r="AQ48" i="45"/>
  <c r="AO48" i="45"/>
  <c r="AM48" i="45"/>
  <c r="AK48" i="45"/>
  <c r="AI48" i="45"/>
  <c r="AG48" i="45"/>
  <c r="AE48" i="45"/>
  <c r="AC48" i="45"/>
  <c r="AA48" i="45"/>
  <c r="Y48" i="45"/>
  <c r="W48" i="45"/>
  <c r="U48" i="45"/>
  <c r="S48" i="45"/>
  <c r="Q48" i="45"/>
  <c r="O48" i="45"/>
  <c r="M48" i="45"/>
  <c r="K48" i="45"/>
  <c r="I48" i="45"/>
  <c r="G48" i="45"/>
  <c r="E48" i="45"/>
  <c r="AQ47" i="45"/>
  <c r="AO47" i="45"/>
  <c r="AM47" i="45"/>
  <c r="AK47" i="45"/>
  <c r="AI47" i="45"/>
  <c r="AG47" i="45"/>
  <c r="AE47" i="45"/>
  <c r="AC47" i="45"/>
  <c r="AA47" i="45"/>
  <c r="Y47" i="45"/>
  <c r="W47" i="45"/>
  <c r="U47" i="45"/>
  <c r="S47" i="45"/>
  <c r="Q47" i="45"/>
  <c r="O47" i="45"/>
  <c r="M47" i="45"/>
  <c r="K47" i="45"/>
  <c r="I47" i="45"/>
  <c r="G47" i="45"/>
  <c r="E47" i="45"/>
  <c r="AQ46" i="45"/>
  <c r="AO46" i="45"/>
  <c r="AM46" i="45"/>
  <c r="AK46" i="45"/>
  <c r="AI46" i="45"/>
  <c r="AG46" i="45"/>
  <c r="AE46" i="45"/>
  <c r="AC46" i="45"/>
  <c r="AA46" i="45"/>
  <c r="Y46" i="45"/>
  <c r="W46" i="45"/>
  <c r="U46" i="45"/>
  <c r="S46" i="45"/>
  <c r="Q46" i="45"/>
  <c r="O46" i="45"/>
  <c r="M46" i="45"/>
  <c r="K46" i="45"/>
  <c r="I46" i="45"/>
  <c r="G46" i="45"/>
  <c r="E46" i="45"/>
  <c r="AQ45" i="45"/>
  <c r="AO45" i="45"/>
  <c r="AM45" i="45"/>
  <c r="AK45" i="45"/>
  <c r="AI45" i="45"/>
  <c r="AG45" i="45"/>
  <c r="AE45" i="45"/>
  <c r="AC45" i="45"/>
  <c r="AA45" i="45"/>
  <c r="Y45" i="45"/>
  <c r="W45" i="45"/>
  <c r="U45" i="45"/>
  <c r="S45" i="45"/>
  <c r="Q45" i="45"/>
  <c r="O45" i="45"/>
  <c r="M45" i="45"/>
  <c r="K45" i="45"/>
  <c r="I45" i="45"/>
  <c r="G45" i="45"/>
  <c r="E45" i="45"/>
  <c r="AQ44" i="45"/>
  <c r="AO44" i="45"/>
  <c r="AM44" i="45"/>
  <c r="AK44" i="45"/>
  <c r="AI44" i="45"/>
  <c r="AG44" i="45"/>
  <c r="AE44" i="45"/>
  <c r="AC44" i="45"/>
  <c r="AA44" i="45"/>
  <c r="Y44" i="45"/>
  <c r="W44" i="45"/>
  <c r="U44" i="45"/>
  <c r="S44" i="45"/>
  <c r="Q44" i="45"/>
  <c r="O44" i="45"/>
  <c r="M44" i="45"/>
  <c r="K44" i="45"/>
  <c r="I44" i="45"/>
  <c r="G44" i="45"/>
  <c r="E44" i="45"/>
  <c r="AQ43" i="45"/>
  <c r="AO43" i="45"/>
  <c r="AM43" i="45"/>
  <c r="AK43" i="45"/>
  <c r="AI43" i="45"/>
  <c r="AG43" i="45"/>
  <c r="AE43" i="45"/>
  <c r="AC43" i="45"/>
  <c r="AA43" i="45"/>
  <c r="Y43" i="45"/>
  <c r="W43" i="45"/>
  <c r="U43" i="45"/>
  <c r="S43" i="45"/>
  <c r="Q43" i="45"/>
  <c r="O43" i="45"/>
  <c r="M43" i="45"/>
  <c r="K43" i="45"/>
  <c r="I43" i="45"/>
  <c r="G43" i="45"/>
  <c r="E43" i="45"/>
  <c r="AQ42" i="45"/>
  <c r="AO42" i="45"/>
  <c r="AM42" i="45"/>
  <c r="AK42" i="45"/>
  <c r="AI42" i="45"/>
  <c r="AG42" i="45"/>
  <c r="AE42" i="45"/>
  <c r="AC42" i="45"/>
  <c r="AA42" i="45"/>
  <c r="Y42" i="45"/>
  <c r="W42" i="45"/>
  <c r="U42" i="45"/>
  <c r="S42" i="45"/>
  <c r="Q42" i="45"/>
  <c r="O42" i="45"/>
  <c r="M42" i="45"/>
  <c r="K42" i="45"/>
  <c r="I42" i="45"/>
  <c r="G42" i="45"/>
  <c r="E42" i="45"/>
  <c r="AQ41" i="45"/>
  <c r="AO41" i="45"/>
  <c r="AM41" i="45"/>
  <c r="AK41" i="45"/>
  <c r="AI41" i="45"/>
  <c r="AG41" i="45"/>
  <c r="AE41" i="45"/>
  <c r="AC41" i="45"/>
  <c r="AA41" i="45"/>
  <c r="Y41" i="45"/>
  <c r="W41" i="45"/>
  <c r="U41" i="45"/>
  <c r="S41" i="45"/>
  <c r="Q41" i="45"/>
  <c r="O41" i="45"/>
  <c r="M41" i="45"/>
  <c r="K41" i="45"/>
  <c r="I41" i="45"/>
  <c r="G41" i="45"/>
  <c r="E41" i="45"/>
  <c r="AQ40" i="45"/>
  <c r="AO40" i="45"/>
  <c r="AM40" i="45"/>
  <c r="AK40" i="45"/>
  <c r="AI40" i="45"/>
  <c r="AG40" i="45"/>
  <c r="AE40" i="45"/>
  <c r="AC40" i="45"/>
  <c r="AA40" i="45"/>
  <c r="Y40" i="45"/>
  <c r="W40" i="45"/>
  <c r="U40" i="45"/>
  <c r="S40" i="45"/>
  <c r="Q40" i="45"/>
  <c r="O40" i="45"/>
  <c r="M40" i="45"/>
  <c r="K40" i="45"/>
  <c r="I40" i="45"/>
  <c r="G40" i="45"/>
  <c r="E40" i="45"/>
  <c r="AQ39" i="45"/>
  <c r="AO39" i="45"/>
  <c r="AM39" i="45"/>
  <c r="AK39" i="45"/>
  <c r="AI39" i="45"/>
  <c r="AG39" i="45"/>
  <c r="AE39" i="45"/>
  <c r="AC39" i="45"/>
  <c r="AA39" i="45"/>
  <c r="Y39" i="45"/>
  <c r="W39" i="45"/>
  <c r="U39" i="45"/>
  <c r="S39" i="45"/>
  <c r="Q39" i="45"/>
  <c r="O39" i="45"/>
  <c r="M39" i="45"/>
  <c r="K39" i="45"/>
  <c r="I39" i="45"/>
  <c r="G39" i="45"/>
  <c r="E39" i="45"/>
  <c r="AQ38" i="45"/>
  <c r="AO38" i="45"/>
  <c r="AM38" i="45"/>
  <c r="AK38" i="45"/>
  <c r="AI38" i="45"/>
  <c r="AG38" i="45"/>
  <c r="AE38" i="45"/>
  <c r="AC38" i="45"/>
  <c r="AA38" i="45"/>
  <c r="Y38" i="45"/>
  <c r="W38" i="45"/>
  <c r="U38" i="45"/>
  <c r="S38" i="45"/>
  <c r="Q38" i="45"/>
  <c r="O38" i="45"/>
  <c r="M38" i="45"/>
  <c r="K38" i="45"/>
  <c r="I38" i="45"/>
  <c r="G38" i="45"/>
  <c r="E38" i="45"/>
  <c r="AQ37" i="45"/>
  <c r="AO37" i="45"/>
  <c r="AM37" i="45"/>
  <c r="AK37" i="45"/>
  <c r="AI37" i="45"/>
  <c r="AG37" i="45"/>
  <c r="AE37" i="45"/>
  <c r="AC37" i="45"/>
  <c r="AA37" i="45"/>
  <c r="Y37" i="45"/>
  <c r="W37" i="45"/>
  <c r="U37" i="45"/>
  <c r="S37" i="45"/>
  <c r="Q37" i="45"/>
  <c r="O37" i="45"/>
  <c r="M37" i="45"/>
  <c r="K37" i="45"/>
  <c r="I37" i="45"/>
  <c r="G37" i="45"/>
  <c r="E37" i="45"/>
  <c r="AQ36" i="45"/>
  <c r="AO36" i="45"/>
  <c r="AM36" i="45"/>
  <c r="AK36" i="45"/>
  <c r="AI36" i="45"/>
  <c r="AG36" i="45"/>
  <c r="AE36" i="45"/>
  <c r="AC36" i="45"/>
  <c r="AA36" i="45"/>
  <c r="Y36" i="45"/>
  <c r="W36" i="45"/>
  <c r="U36" i="45"/>
  <c r="S36" i="45"/>
  <c r="Q36" i="45"/>
  <c r="O36" i="45"/>
  <c r="M36" i="45"/>
  <c r="K36" i="45"/>
  <c r="I36" i="45"/>
  <c r="G36" i="45"/>
  <c r="E36" i="45"/>
  <c r="AQ35" i="45"/>
  <c r="AO35" i="45"/>
  <c r="AM35" i="45"/>
  <c r="AK35" i="45"/>
  <c r="AI35" i="45"/>
  <c r="AG35" i="45"/>
  <c r="AE35" i="45"/>
  <c r="AC35" i="45"/>
  <c r="AA35" i="45"/>
  <c r="Y35" i="45"/>
  <c r="W35" i="45"/>
  <c r="U35" i="45"/>
  <c r="S35" i="45"/>
  <c r="Q35" i="45"/>
  <c r="O35" i="45"/>
  <c r="M35" i="45"/>
  <c r="K35" i="45"/>
  <c r="I35" i="45"/>
  <c r="G35" i="45"/>
  <c r="E35" i="45"/>
  <c r="AQ34" i="45"/>
  <c r="AO34" i="45"/>
  <c r="AM34" i="45"/>
  <c r="AK34" i="45"/>
  <c r="AI34" i="45"/>
  <c r="AG34" i="45"/>
  <c r="AE34" i="45"/>
  <c r="AC34" i="45"/>
  <c r="AA34" i="45"/>
  <c r="Y34" i="45"/>
  <c r="W34" i="45"/>
  <c r="U34" i="45"/>
  <c r="S34" i="45"/>
  <c r="Q34" i="45"/>
  <c r="O34" i="45"/>
  <c r="M34" i="45"/>
  <c r="K34" i="45"/>
  <c r="I34" i="45"/>
  <c r="G34" i="45"/>
  <c r="E34" i="45"/>
  <c r="AQ33" i="45"/>
  <c r="AO33" i="45"/>
  <c r="AM33" i="45"/>
  <c r="AK33" i="45"/>
  <c r="AI33" i="45"/>
  <c r="AG33" i="45"/>
  <c r="AE33" i="45"/>
  <c r="AC33" i="45"/>
  <c r="AA33" i="45"/>
  <c r="Y33" i="45"/>
  <c r="W33" i="45"/>
  <c r="U33" i="45"/>
  <c r="S33" i="45"/>
  <c r="Q33" i="45"/>
  <c r="O33" i="45"/>
  <c r="M33" i="45"/>
  <c r="K33" i="45"/>
  <c r="I33" i="45"/>
  <c r="G33" i="45"/>
  <c r="E33" i="45"/>
  <c r="AQ32" i="45"/>
  <c r="AO32" i="45"/>
  <c r="AM32" i="45"/>
  <c r="AK32" i="45"/>
  <c r="AI32" i="45"/>
  <c r="AG32" i="45"/>
  <c r="AE32" i="45"/>
  <c r="AC32" i="45"/>
  <c r="AA32" i="45"/>
  <c r="Y32" i="45"/>
  <c r="W32" i="45"/>
  <c r="U32" i="45"/>
  <c r="S32" i="45"/>
  <c r="Q32" i="45"/>
  <c r="O32" i="45"/>
  <c r="M32" i="45"/>
  <c r="K32" i="45"/>
  <c r="I32" i="45"/>
  <c r="G32" i="45"/>
  <c r="E32" i="45"/>
  <c r="AQ31" i="45"/>
  <c r="AO31" i="45"/>
  <c r="AM31" i="45"/>
  <c r="AK31" i="45"/>
  <c r="AI31" i="45"/>
  <c r="AG31" i="45"/>
  <c r="AE31" i="45"/>
  <c r="AC31" i="45"/>
  <c r="AA31" i="45"/>
  <c r="Y31" i="45"/>
  <c r="W31" i="45"/>
  <c r="U31" i="45"/>
  <c r="S31" i="45"/>
  <c r="Q31" i="45"/>
  <c r="O31" i="45"/>
  <c r="M31" i="45"/>
  <c r="K31" i="45"/>
  <c r="I31" i="45"/>
  <c r="G31" i="45"/>
  <c r="E31" i="45"/>
  <c r="AQ30" i="45"/>
  <c r="AO30" i="45"/>
  <c r="AM30" i="45"/>
  <c r="AK30" i="45"/>
  <c r="AI30" i="45"/>
  <c r="AG30" i="45"/>
  <c r="AE30" i="45"/>
  <c r="AC30" i="45"/>
  <c r="AA30" i="45"/>
  <c r="Y30" i="45"/>
  <c r="W30" i="45"/>
  <c r="U30" i="45"/>
  <c r="S30" i="45"/>
  <c r="Q30" i="45"/>
  <c r="O30" i="45"/>
  <c r="M30" i="45"/>
  <c r="K30" i="45"/>
  <c r="I30" i="45"/>
  <c r="G30" i="45"/>
  <c r="E30" i="45"/>
  <c r="AQ29" i="45"/>
  <c r="AO29" i="45"/>
  <c r="AM29" i="45"/>
  <c r="AI29" i="45"/>
  <c r="AG29" i="45"/>
  <c r="AE29" i="45"/>
  <c r="AC29" i="45"/>
  <c r="AA29" i="45"/>
  <c r="Y29" i="45"/>
  <c r="W29" i="45"/>
  <c r="U29" i="45"/>
  <c r="S29" i="45"/>
  <c r="Q29" i="45"/>
  <c r="O29" i="45"/>
  <c r="M29" i="45"/>
  <c r="K29" i="45"/>
  <c r="I29" i="45"/>
  <c r="G29" i="45"/>
  <c r="E29" i="45"/>
  <c r="AQ28" i="45"/>
  <c r="AO28" i="45"/>
  <c r="AM28" i="45"/>
  <c r="AK28" i="45"/>
  <c r="AI28" i="45"/>
  <c r="AG28" i="45"/>
  <c r="AE28" i="45"/>
  <c r="AC28" i="45"/>
  <c r="AA28" i="45"/>
  <c r="Y28" i="45"/>
  <c r="W28" i="45"/>
  <c r="U28" i="45"/>
  <c r="S28" i="45"/>
  <c r="Q28" i="45"/>
  <c r="O28" i="45"/>
  <c r="M28" i="45"/>
  <c r="K28" i="45"/>
  <c r="I28" i="45"/>
  <c r="G28" i="45"/>
  <c r="E28" i="45"/>
  <c r="AQ27" i="45"/>
  <c r="AO27" i="45"/>
  <c r="AM27" i="45"/>
  <c r="AK27" i="45"/>
  <c r="AI27" i="45"/>
  <c r="AG27" i="45"/>
  <c r="AE27" i="45"/>
  <c r="AC27" i="45"/>
  <c r="AA27" i="45"/>
  <c r="Y27" i="45"/>
  <c r="W27" i="45"/>
  <c r="U27" i="45"/>
  <c r="S27" i="45"/>
  <c r="Q27" i="45"/>
  <c r="O27" i="45"/>
  <c r="M27" i="45"/>
  <c r="K27" i="45"/>
  <c r="I27" i="45"/>
  <c r="G27" i="45"/>
  <c r="E27" i="45"/>
  <c r="AQ26" i="45"/>
  <c r="AO26" i="45"/>
  <c r="AM26" i="45"/>
  <c r="AK26" i="45"/>
  <c r="AI26" i="45"/>
  <c r="AG26" i="45"/>
  <c r="AE26" i="45"/>
  <c r="AC26" i="45"/>
  <c r="AA26" i="45"/>
  <c r="Y26" i="45"/>
  <c r="W26" i="45"/>
  <c r="U26" i="45"/>
  <c r="S26" i="45"/>
  <c r="Q26" i="45"/>
  <c r="O26" i="45"/>
  <c r="M26" i="45"/>
  <c r="K26" i="45"/>
  <c r="I26" i="45"/>
  <c r="G26" i="45"/>
  <c r="E26" i="45"/>
  <c r="AQ25" i="45"/>
  <c r="AO25" i="45"/>
  <c r="AM25" i="45"/>
  <c r="AK25" i="45"/>
  <c r="AI25" i="45"/>
  <c r="AG25" i="45"/>
  <c r="AE25" i="45"/>
  <c r="AC25" i="45"/>
  <c r="AA25" i="45"/>
  <c r="Y25" i="45"/>
  <c r="W25" i="45"/>
  <c r="U25" i="45"/>
  <c r="S25" i="45"/>
  <c r="Q25" i="45"/>
  <c r="O25" i="45"/>
  <c r="M25" i="45"/>
  <c r="K25" i="45"/>
  <c r="I25" i="45"/>
  <c r="G25" i="45"/>
  <c r="E25" i="45"/>
  <c r="AQ24" i="45"/>
  <c r="AO24" i="45"/>
  <c r="AM24" i="45"/>
  <c r="AK24" i="45"/>
  <c r="AI24" i="45"/>
  <c r="AG24" i="45"/>
  <c r="AE24" i="45"/>
  <c r="AC24" i="45"/>
  <c r="AA24" i="45"/>
  <c r="Y24" i="45"/>
  <c r="W24" i="45"/>
  <c r="U24" i="45"/>
  <c r="S24" i="45"/>
  <c r="Q24" i="45"/>
  <c r="O24" i="45"/>
  <c r="M24" i="45"/>
  <c r="K24" i="45"/>
  <c r="I24" i="45"/>
  <c r="G24" i="45"/>
  <c r="E24" i="45"/>
  <c r="AQ23" i="45"/>
  <c r="AO23" i="45"/>
  <c r="AM23" i="45"/>
  <c r="AK23" i="45"/>
  <c r="AI23" i="45"/>
  <c r="AG23" i="45"/>
  <c r="AE23" i="45"/>
  <c r="AC23" i="45"/>
  <c r="AA23" i="45"/>
  <c r="Y23" i="45"/>
  <c r="W23" i="45"/>
  <c r="U23" i="45"/>
  <c r="S23" i="45"/>
  <c r="Q23" i="45"/>
  <c r="O23" i="45"/>
  <c r="M23" i="45"/>
  <c r="K23" i="45"/>
  <c r="I23" i="45"/>
  <c r="G23" i="45"/>
  <c r="E23" i="45"/>
  <c r="AQ22" i="45"/>
  <c r="AO22" i="45"/>
  <c r="AM22" i="45"/>
  <c r="AK22" i="45"/>
  <c r="AI22" i="45"/>
  <c r="AG22" i="45"/>
  <c r="AE22" i="45"/>
  <c r="AC22" i="45"/>
  <c r="AA22" i="45"/>
  <c r="Y22" i="45"/>
  <c r="W22" i="45"/>
  <c r="U22" i="45"/>
  <c r="S22" i="45"/>
  <c r="Q22" i="45"/>
  <c r="O22" i="45"/>
  <c r="M22" i="45"/>
  <c r="K22" i="45"/>
  <c r="I22" i="45"/>
  <c r="G22" i="45"/>
  <c r="E22" i="45"/>
  <c r="AQ21" i="45"/>
  <c r="AO21" i="45"/>
  <c r="AM21" i="45"/>
  <c r="AK21" i="45"/>
  <c r="AI21" i="45"/>
  <c r="AG21" i="45"/>
  <c r="AE21" i="45"/>
  <c r="AC21" i="45"/>
  <c r="AA21" i="45"/>
  <c r="Y21" i="45"/>
  <c r="W21" i="45"/>
  <c r="U21" i="45"/>
  <c r="S21" i="45"/>
  <c r="Q21" i="45"/>
  <c r="O21" i="45"/>
  <c r="M21" i="45"/>
  <c r="K21" i="45"/>
  <c r="I21" i="45"/>
  <c r="G21" i="45"/>
  <c r="E21" i="45"/>
  <c r="AQ20" i="45"/>
  <c r="AO20" i="45"/>
  <c r="AM20" i="45"/>
  <c r="AK20" i="45"/>
  <c r="AI20" i="45"/>
  <c r="AG20" i="45"/>
  <c r="AE20" i="45"/>
  <c r="AC20" i="45"/>
  <c r="AA20" i="45"/>
  <c r="Y20" i="45"/>
  <c r="W20" i="45"/>
  <c r="U20" i="45"/>
  <c r="S20" i="45"/>
  <c r="Q20" i="45"/>
  <c r="O20" i="45"/>
  <c r="M20" i="45"/>
  <c r="K20" i="45"/>
  <c r="I20" i="45"/>
  <c r="G20" i="45"/>
  <c r="E20" i="45"/>
  <c r="AQ19" i="45"/>
  <c r="AO19" i="45"/>
  <c r="AM19" i="45"/>
  <c r="AK19" i="45"/>
  <c r="AI19" i="45"/>
  <c r="AG19" i="45"/>
  <c r="AE19" i="45"/>
  <c r="AC19" i="45"/>
  <c r="AA19" i="45"/>
  <c r="Y19" i="45"/>
  <c r="W19" i="45"/>
  <c r="U19" i="45"/>
  <c r="S19" i="45"/>
  <c r="Q19" i="45"/>
  <c r="O19" i="45"/>
  <c r="M19" i="45"/>
  <c r="K19" i="45"/>
  <c r="I19" i="45"/>
  <c r="G19" i="45"/>
  <c r="E19" i="45"/>
  <c r="AQ18" i="45"/>
  <c r="AO18" i="45"/>
  <c r="AM18" i="45"/>
  <c r="AK18" i="45"/>
  <c r="AI18" i="45"/>
  <c r="AG18" i="45"/>
  <c r="AE18" i="45"/>
  <c r="AC18" i="45"/>
  <c r="AA18" i="45"/>
  <c r="Y18" i="45"/>
  <c r="W18" i="45"/>
  <c r="U18" i="45"/>
  <c r="S18" i="45"/>
  <c r="Q18" i="45"/>
  <c r="O18" i="45"/>
  <c r="M18" i="45"/>
  <c r="K18" i="45"/>
  <c r="I18" i="45"/>
  <c r="G18" i="45"/>
  <c r="E18" i="45"/>
  <c r="AQ17" i="45"/>
  <c r="AO17" i="45"/>
  <c r="AM17" i="45"/>
  <c r="AK17" i="45"/>
  <c r="AI17" i="45"/>
  <c r="AG17" i="45"/>
  <c r="AE17" i="45"/>
  <c r="AC17" i="45"/>
  <c r="AA17" i="45"/>
  <c r="Y17" i="45"/>
  <c r="W17" i="45"/>
  <c r="U17" i="45"/>
  <c r="S17" i="45"/>
  <c r="Q17" i="45"/>
  <c r="O17" i="45"/>
  <c r="M17" i="45"/>
  <c r="K17" i="45"/>
  <c r="I17" i="45"/>
  <c r="G17" i="45"/>
  <c r="E17" i="45"/>
  <c r="AQ16" i="45"/>
  <c r="AO16" i="45"/>
  <c r="AM16" i="45"/>
  <c r="AK16" i="45"/>
  <c r="AI16" i="45"/>
  <c r="AG16" i="45"/>
  <c r="AE16" i="45"/>
  <c r="AC16" i="45"/>
  <c r="AA16" i="45"/>
  <c r="Y16" i="45"/>
  <c r="W16" i="45"/>
  <c r="U16" i="45"/>
  <c r="S16" i="45"/>
  <c r="Q16" i="45"/>
  <c r="O16" i="45"/>
  <c r="M16" i="45"/>
  <c r="K16" i="45"/>
  <c r="I16" i="45"/>
  <c r="G16" i="45"/>
  <c r="E16" i="45"/>
  <c r="AQ15" i="45"/>
  <c r="AO15" i="45"/>
  <c r="AM15" i="45"/>
  <c r="AK15" i="45"/>
  <c r="AI15" i="45"/>
  <c r="AG15" i="45"/>
  <c r="AE15" i="45"/>
  <c r="AC15" i="45"/>
  <c r="AA15" i="45"/>
  <c r="Y15" i="45"/>
  <c r="W15" i="45"/>
  <c r="U15" i="45"/>
  <c r="S15" i="45"/>
  <c r="Q15" i="45"/>
  <c r="O15" i="45"/>
  <c r="M15" i="45"/>
  <c r="K15" i="45"/>
  <c r="I15" i="45"/>
  <c r="G15" i="45"/>
  <c r="E15" i="45"/>
  <c r="AQ14" i="45"/>
  <c r="AO14" i="45"/>
  <c r="AM14" i="45"/>
  <c r="AK14" i="45"/>
  <c r="AI14" i="45"/>
  <c r="AG14" i="45"/>
  <c r="AE14" i="45"/>
  <c r="AC14" i="45"/>
  <c r="AA14" i="45"/>
  <c r="Y14" i="45"/>
  <c r="W14" i="45"/>
  <c r="U14" i="45"/>
  <c r="S14" i="45"/>
  <c r="Q14" i="45"/>
  <c r="O14" i="45"/>
  <c r="M14" i="45"/>
  <c r="K14" i="45"/>
  <c r="I14" i="45"/>
  <c r="G14" i="45"/>
  <c r="E14" i="45"/>
  <c r="AQ13" i="45"/>
  <c r="AO13" i="45"/>
  <c r="AM13" i="45"/>
  <c r="AK13" i="45"/>
  <c r="AI13" i="45"/>
  <c r="AG13" i="45"/>
  <c r="AE13" i="45"/>
  <c r="AC13" i="45"/>
  <c r="AA13" i="45"/>
  <c r="Y13" i="45"/>
  <c r="W13" i="45"/>
  <c r="U13" i="45"/>
  <c r="S13" i="45"/>
  <c r="Q13" i="45"/>
  <c r="O13" i="45"/>
  <c r="M13" i="45"/>
  <c r="K13" i="45"/>
  <c r="I13" i="45"/>
  <c r="G13" i="45"/>
  <c r="E13" i="45"/>
  <c r="AQ12" i="45"/>
  <c r="AO12" i="45"/>
  <c r="AM12" i="45"/>
  <c r="AK12" i="45"/>
  <c r="AI12" i="45"/>
  <c r="AG12" i="45"/>
  <c r="AE12" i="45"/>
  <c r="AC12" i="45"/>
  <c r="AA12" i="45"/>
  <c r="Y12" i="45"/>
  <c r="W12" i="45"/>
  <c r="U12" i="45"/>
  <c r="S12" i="45"/>
  <c r="Q12" i="45"/>
  <c r="O12" i="45"/>
  <c r="M12" i="45"/>
  <c r="K12" i="45"/>
  <c r="I12" i="45"/>
  <c r="G12" i="45"/>
  <c r="E12" i="45"/>
  <c r="AQ10" i="45"/>
  <c r="AO10" i="45"/>
  <c r="AM10" i="45"/>
  <c r="AK10" i="45"/>
  <c r="AI10" i="45"/>
  <c r="AG10" i="45"/>
  <c r="AE10" i="45"/>
  <c r="AC10" i="45"/>
  <c r="AA10" i="45"/>
  <c r="Y10" i="45"/>
  <c r="W10" i="45"/>
  <c r="U10" i="45"/>
  <c r="S10" i="45"/>
  <c r="Q10" i="45"/>
  <c r="O10" i="45"/>
  <c r="M10" i="45"/>
  <c r="K10" i="45"/>
  <c r="I10" i="45"/>
  <c r="G10" i="45"/>
  <c r="E10" i="45"/>
  <c r="AQ300" i="44"/>
  <c r="AO300" i="44"/>
  <c r="AM300" i="44"/>
  <c r="AK300" i="44"/>
  <c r="AI300" i="44"/>
  <c r="AG300" i="44"/>
  <c r="AE300" i="44"/>
  <c r="AC300" i="44"/>
  <c r="AA300" i="44"/>
  <c r="Y300" i="44"/>
  <c r="W300" i="44"/>
  <c r="U300" i="44"/>
  <c r="S300" i="44"/>
  <c r="Q300" i="44"/>
  <c r="O300" i="44"/>
  <c r="M300" i="44"/>
  <c r="K300" i="44"/>
  <c r="I300" i="44"/>
  <c r="G300" i="44"/>
  <c r="E300" i="44"/>
  <c r="AQ299" i="44"/>
  <c r="AO299" i="44"/>
  <c r="AM299" i="44"/>
  <c r="AK299" i="44"/>
  <c r="AI299" i="44"/>
  <c r="AG299" i="44"/>
  <c r="AE299" i="44"/>
  <c r="AC299" i="44"/>
  <c r="AA299" i="44"/>
  <c r="Y299" i="44"/>
  <c r="W299" i="44"/>
  <c r="U299" i="44"/>
  <c r="S299" i="44"/>
  <c r="Q299" i="44"/>
  <c r="O299" i="44"/>
  <c r="M299" i="44"/>
  <c r="K299" i="44"/>
  <c r="I299" i="44"/>
  <c r="G299" i="44"/>
  <c r="E299" i="44"/>
  <c r="AQ298" i="44"/>
  <c r="AO298" i="44"/>
  <c r="AM298" i="44"/>
  <c r="AK298" i="44"/>
  <c r="AI298" i="44"/>
  <c r="AG298" i="44"/>
  <c r="AE298" i="44"/>
  <c r="AC298" i="44"/>
  <c r="AA298" i="44"/>
  <c r="Y298" i="44"/>
  <c r="W298" i="44"/>
  <c r="U298" i="44"/>
  <c r="S298" i="44"/>
  <c r="Q298" i="44"/>
  <c r="O298" i="44"/>
  <c r="M298" i="44"/>
  <c r="K298" i="44"/>
  <c r="I298" i="44"/>
  <c r="G298" i="44"/>
  <c r="E298" i="44"/>
  <c r="AQ297" i="44"/>
  <c r="AO297" i="44"/>
  <c r="AM297" i="44"/>
  <c r="AK297" i="44"/>
  <c r="AI297" i="44"/>
  <c r="AG297" i="44"/>
  <c r="AE297" i="44"/>
  <c r="AC297" i="44"/>
  <c r="AA297" i="44"/>
  <c r="Y297" i="44"/>
  <c r="W297" i="44"/>
  <c r="U297" i="44"/>
  <c r="S297" i="44"/>
  <c r="Q297" i="44"/>
  <c r="O297" i="44"/>
  <c r="M297" i="44"/>
  <c r="K297" i="44"/>
  <c r="I297" i="44"/>
  <c r="G297" i="44"/>
  <c r="E297" i="44"/>
  <c r="AQ296" i="44"/>
  <c r="AO296" i="44"/>
  <c r="AM296" i="44"/>
  <c r="AK296" i="44"/>
  <c r="AI296" i="44"/>
  <c r="AG296" i="44"/>
  <c r="AE296" i="44"/>
  <c r="AC296" i="44"/>
  <c r="AA296" i="44"/>
  <c r="Y296" i="44"/>
  <c r="W296" i="44"/>
  <c r="U296" i="44"/>
  <c r="S296" i="44"/>
  <c r="Q296" i="44"/>
  <c r="O296" i="44"/>
  <c r="M296" i="44"/>
  <c r="K296" i="44"/>
  <c r="I296" i="44"/>
  <c r="G296" i="44"/>
  <c r="E296" i="44"/>
  <c r="AQ295" i="44"/>
  <c r="AO295" i="44"/>
  <c r="AM295" i="44"/>
  <c r="AK295" i="44"/>
  <c r="AI295" i="44"/>
  <c r="AG295" i="44"/>
  <c r="AE295" i="44"/>
  <c r="AC295" i="44"/>
  <c r="AA295" i="44"/>
  <c r="Y295" i="44"/>
  <c r="W295" i="44"/>
  <c r="U295" i="44"/>
  <c r="S295" i="44"/>
  <c r="Q295" i="44"/>
  <c r="O295" i="44"/>
  <c r="M295" i="44"/>
  <c r="K295" i="44"/>
  <c r="I295" i="44"/>
  <c r="G295" i="44"/>
  <c r="E295" i="44"/>
  <c r="AQ294" i="44"/>
  <c r="AO294" i="44"/>
  <c r="AM294" i="44"/>
  <c r="AK294" i="44"/>
  <c r="AI294" i="44"/>
  <c r="AG294" i="44"/>
  <c r="AE294" i="44"/>
  <c r="AC294" i="44"/>
  <c r="AA294" i="44"/>
  <c r="Y294" i="44"/>
  <c r="W294" i="44"/>
  <c r="U294" i="44"/>
  <c r="S294" i="44"/>
  <c r="Q294" i="44"/>
  <c r="O294" i="44"/>
  <c r="M294" i="44"/>
  <c r="K294" i="44"/>
  <c r="I294" i="44"/>
  <c r="G294" i="44"/>
  <c r="E294" i="44"/>
  <c r="AQ293" i="44"/>
  <c r="AO293" i="44"/>
  <c r="AM293" i="44"/>
  <c r="AK293" i="44"/>
  <c r="AI293" i="44"/>
  <c r="AG293" i="44"/>
  <c r="AE293" i="44"/>
  <c r="AC293" i="44"/>
  <c r="AA293" i="44"/>
  <c r="Y293" i="44"/>
  <c r="W293" i="44"/>
  <c r="U293" i="44"/>
  <c r="S293" i="44"/>
  <c r="Q293" i="44"/>
  <c r="O293" i="44"/>
  <c r="M293" i="44"/>
  <c r="K293" i="44"/>
  <c r="I293" i="44"/>
  <c r="G293" i="44"/>
  <c r="E293" i="44"/>
  <c r="AQ292" i="44"/>
  <c r="AO292" i="44"/>
  <c r="AM292" i="44"/>
  <c r="AK292" i="44"/>
  <c r="AI292" i="44"/>
  <c r="AG292" i="44"/>
  <c r="AE292" i="44"/>
  <c r="AC292" i="44"/>
  <c r="AA292" i="44"/>
  <c r="Y292" i="44"/>
  <c r="W292" i="44"/>
  <c r="U292" i="44"/>
  <c r="S292" i="44"/>
  <c r="Q292" i="44"/>
  <c r="O292" i="44"/>
  <c r="M292" i="44"/>
  <c r="K292" i="44"/>
  <c r="I292" i="44"/>
  <c r="G292" i="44"/>
  <c r="E292" i="44"/>
  <c r="AQ291" i="44"/>
  <c r="AO291" i="44"/>
  <c r="AM291" i="44"/>
  <c r="AK291" i="44"/>
  <c r="AI291" i="44"/>
  <c r="AG291" i="44"/>
  <c r="AE291" i="44"/>
  <c r="AC291" i="44"/>
  <c r="AA291" i="44"/>
  <c r="Y291" i="44"/>
  <c r="W291" i="44"/>
  <c r="U291" i="44"/>
  <c r="S291" i="44"/>
  <c r="Q291" i="44"/>
  <c r="O291" i="44"/>
  <c r="M291" i="44"/>
  <c r="K291" i="44"/>
  <c r="I291" i="44"/>
  <c r="G291" i="44"/>
  <c r="E291" i="44"/>
  <c r="AQ290" i="44"/>
  <c r="AO290" i="44"/>
  <c r="AM290" i="44"/>
  <c r="AK290" i="44"/>
  <c r="AI290" i="44"/>
  <c r="AG290" i="44"/>
  <c r="AE290" i="44"/>
  <c r="AC290" i="44"/>
  <c r="AA290" i="44"/>
  <c r="Y290" i="44"/>
  <c r="W290" i="44"/>
  <c r="U290" i="44"/>
  <c r="S290" i="44"/>
  <c r="Q290" i="44"/>
  <c r="O290" i="44"/>
  <c r="M290" i="44"/>
  <c r="K290" i="44"/>
  <c r="I290" i="44"/>
  <c r="G290" i="44"/>
  <c r="E290" i="44"/>
  <c r="AQ289" i="44"/>
  <c r="AO289" i="44"/>
  <c r="AM289" i="44"/>
  <c r="AK289" i="44"/>
  <c r="AI289" i="44"/>
  <c r="AG289" i="44"/>
  <c r="AE289" i="44"/>
  <c r="AC289" i="44"/>
  <c r="AA289" i="44"/>
  <c r="Y289" i="44"/>
  <c r="W289" i="44"/>
  <c r="U289" i="44"/>
  <c r="S289" i="44"/>
  <c r="Q289" i="44"/>
  <c r="O289" i="44"/>
  <c r="M289" i="44"/>
  <c r="K289" i="44"/>
  <c r="I289" i="44"/>
  <c r="G289" i="44"/>
  <c r="E289" i="44"/>
  <c r="AQ288" i="44"/>
  <c r="AO288" i="44"/>
  <c r="AM288" i="44"/>
  <c r="AK288" i="44"/>
  <c r="AI288" i="44"/>
  <c r="AG288" i="44"/>
  <c r="AE288" i="44"/>
  <c r="AC288" i="44"/>
  <c r="AA288" i="44"/>
  <c r="Y288" i="44"/>
  <c r="W288" i="44"/>
  <c r="U288" i="44"/>
  <c r="S288" i="44"/>
  <c r="Q288" i="44"/>
  <c r="O288" i="44"/>
  <c r="M288" i="44"/>
  <c r="K288" i="44"/>
  <c r="I288" i="44"/>
  <c r="G288" i="44"/>
  <c r="E288" i="44"/>
  <c r="AQ287" i="44"/>
  <c r="AO287" i="44"/>
  <c r="AM287" i="44"/>
  <c r="AK287" i="44"/>
  <c r="AI287" i="44"/>
  <c r="AG287" i="44"/>
  <c r="AE287" i="44"/>
  <c r="AC287" i="44"/>
  <c r="AA287" i="44"/>
  <c r="Y287" i="44"/>
  <c r="W287" i="44"/>
  <c r="U287" i="44"/>
  <c r="S287" i="44"/>
  <c r="Q287" i="44"/>
  <c r="O287" i="44"/>
  <c r="M287" i="44"/>
  <c r="K287" i="44"/>
  <c r="I287" i="44"/>
  <c r="G287" i="44"/>
  <c r="E287" i="44"/>
  <c r="AQ286" i="44"/>
  <c r="AO286" i="44"/>
  <c r="AM286" i="44"/>
  <c r="AK286" i="44"/>
  <c r="AI286" i="44"/>
  <c r="AG286" i="44"/>
  <c r="AE286" i="44"/>
  <c r="AC286" i="44"/>
  <c r="AA286" i="44"/>
  <c r="Y286" i="44"/>
  <c r="W286" i="44"/>
  <c r="U286" i="44"/>
  <c r="S286" i="44"/>
  <c r="Q286" i="44"/>
  <c r="O286" i="44"/>
  <c r="M286" i="44"/>
  <c r="K286" i="44"/>
  <c r="I286" i="44"/>
  <c r="G286" i="44"/>
  <c r="E286" i="44"/>
  <c r="AQ285" i="44"/>
  <c r="AO285" i="44"/>
  <c r="AM285" i="44"/>
  <c r="AK285" i="44"/>
  <c r="AI285" i="44"/>
  <c r="AG285" i="44"/>
  <c r="AE285" i="44"/>
  <c r="AC285" i="44"/>
  <c r="AA285" i="44"/>
  <c r="Y285" i="44"/>
  <c r="W285" i="44"/>
  <c r="U285" i="44"/>
  <c r="S285" i="44"/>
  <c r="Q285" i="44"/>
  <c r="O285" i="44"/>
  <c r="M285" i="44"/>
  <c r="K285" i="44"/>
  <c r="I285" i="44"/>
  <c r="G285" i="44"/>
  <c r="E285" i="44"/>
  <c r="AQ284" i="44"/>
  <c r="AO284" i="44"/>
  <c r="AM284" i="44"/>
  <c r="AK284" i="44"/>
  <c r="AI284" i="44"/>
  <c r="AG284" i="44"/>
  <c r="AE284" i="44"/>
  <c r="AC284" i="44"/>
  <c r="AA284" i="44"/>
  <c r="Y284" i="44"/>
  <c r="W284" i="44"/>
  <c r="U284" i="44"/>
  <c r="S284" i="44"/>
  <c r="Q284" i="44"/>
  <c r="O284" i="44"/>
  <c r="M284" i="44"/>
  <c r="K284" i="44"/>
  <c r="I284" i="44"/>
  <c r="G284" i="44"/>
  <c r="E284" i="44"/>
  <c r="AQ283" i="44"/>
  <c r="AO283" i="44"/>
  <c r="AM283" i="44"/>
  <c r="AK283" i="44"/>
  <c r="AI283" i="44"/>
  <c r="AG283" i="44"/>
  <c r="AE283" i="44"/>
  <c r="AC283" i="44"/>
  <c r="AA283" i="44"/>
  <c r="Y283" i="44"/>
  <c r="W283" i="44"/>
  <c r="U283" i="44"/>
  <c r="S283" i="44"/>
  <c r="Q283" i="44"/>
  <c r="O283" i="44"/>
  <c r="M283" i="44"/>
  <c r="K283" i="44"/>
  <c r="I283" i="44"/>
  <c r="G283" i="44"/>
  <c r="E283" i="44"/>
  <c r="AQ282" i="44"/>
  <c r="AO282" i="44"/>
  <c r="AM282" i="44"/>
  <c r="AK282" i="44"/>
  <c r="AI282" i="44"/>
  <c r="AG282" i="44"/>
  <c r="AE282" i="44"/>
  <c r="AC282" i="44"/>
  <c r="AA282" i="44"/>
  <c r="Y282" i="44"/>
  <c r="W282" i="44"/>
  <c r="U282" i="44"/>
  <c r="S282" i="44"/>
  <c r="Q282" i="44"/>
  <c r="O282" i="44"/>
  <c r="M282" i="44"/>
  <c r="K282" i="44"/>
  <c r="I282" i="44"/>
  <c r="G282" i="44"/>
  <c r="E282" i="44"/>
  <c r="AQ281" i="44"/>
  <c r="AO281" i="44"/>
  <c r="AM281" i="44"/>
  <c r="AK281" i="44"/>
  <c r="AI281" i="44"/>
  <c r="AG281" i="44"/>
  <c r="AE281" i="44"/>
  <c r="AC281" i="44"/>
  <c r="AA281" i="44"/>
  <c r="Y281" i="44"/>
  <c r="W281" i="44"/>
  <c r="U281" i="44"/>
  <c r="S281" i="44"/>
  <c r="Q281" i="44"/>
  <c r="O281" i="44"/>
  <c r="M281" i="44"/>
  <c r="K281" i="44"/>
  <c r="I281" i="44"/>
  <c r="G281" i="44"/>
  <c r="E281" i="44"/>
  <c r="AQ280" i="44"/>
  <c r="AO280" i="44"/>
  <c r="AM280" i="44"/>
  <c r="AK280" i="44"/>
  <c r="AI280" i="44"/>
  <c r="AG280" i="44"/>
  <c r="AE280" i="44"/>
  <c r="AC280" i="44"/>
  <c r="AA280" i="44"/>
  <c r="Y280" i="44"/>
  <c r="W280" i="44"/>
  <c r="U280" i="44"/>
  <c r="S280" i="44"/>
  <c r="Q280" i="44"/>
  <c r="O280" i="44"/>
  <c r="M280" i="44"/>
  <c r="K280" i="44"/>
  <c r="I280" i="44"/>
  <c r="G280" i="44"/>
  <c r="E280" i="44"/>
  <c r="AQ279" i="44"/>
  <c r="AO279" i="44"/>
  <c r="AM279" i="44"/>
  <c r="AK279" i="44"/>
  <c r="AI279" i="44"/>
  <c r="AG279" i="44"/>
  <c r="AE279" i="44"/>
  <c r="AC279" i="44"/>
  <c r="AA279" i="44"/>
  <c r="Y279" i="44"/>
  <c r="W279" i="44"/>
  <c r="U279" i="44"/>
  <c r="S279" i="44"/>
  <c r="Q279" i="44"/>
  <c r="O279" i="44"/>
  <c r="M279" i="44"/>
  <c r="K279" i="44"/>
  <c r="I279" i="44"/>
  <c r="G279" i="44"/>
  <c r="E279" i="44"/>
  <c r="AQ278" i="44"/>
  <c r="AO278" i="44"/>
  <c r="AM278" i="44"/>
  <c r="AK278" i="44"/>
  <c r="AI278" i="44"/>
  <c r="AG278" i="44"/>
  <c r="AE278" i="44"/>
  <c r="AC278" i="44"/>
  <c r="AA278" i="44"/>
  <c r="Y278" i="44"/>
  <c r="W278" i="44"/>
  <c r="U278" i="44"/>
  <c r="S278" i="44"/>
  <c r="Q278" i="44"/>
  <c r="O278" i="44"/>
  <c r="M278" i="44"/>
  <c r="K278" i="44"/>
  <c r="I278" i="44"/>
  <c r="G278" i="44"/>
  <c r="E278" i="44"/>
  <c r="AQ277" i="44"/>
  <c r="AO277" i="44"/>
  <c r="AM277" i="44"/>
  <c r="AK277" i="44"/>
  <c r="AI277" i="44"/>
  <c r="AG277" i="44"/>
  <c r="AE277" i="44"/>
  <c r="AC277" i="44"/>
  <c r="AA277" i="44"/>
  <c r="Y277" i="44"/>
  <c r="W277" i="44"/>
  <c r="U277" i="44"/>
  <c r="S277" i="44"/>
  <c r="Q277" i="44"/>
  <c r="O277" i="44"/>
  <c r="M277" i="44"/>
  <c r="K277" i="44"/>
  <c r="I277" i="44"/>
  <c r="G277" i="44"/>
  <c r="E277" i="44"/>
  <c r="AQ276" i="44"/>
  <c r="AO276" i="44"/>
  <c r="AM276" i="44"/>
  <c r="AK276" i="44"/>
  <c r="AI276" i="44"/>
  <c r="AG276" i="44"/>
  <c r="AE276" i="44"/>
  <c r="AC276" i="44"/>
  <c r="AA276" i="44"/>
  <c r="Y276" i="44"/>
  <c r="W276" i="44"/>
  <c r="U276" i="44"/>
  <c r="S276" i="44"/>
  <c r="Q276" i="44"/>
  <c r="O276" i="44"/>
  <c r="M276" i="44"/>
  <c r="K276" i="44"/>
  <c r="I276" i="44"/>
  <c r="G276" i="44"/>
  <c r="E276" i="44"/>
  <c r="AQ275" i="44"/>
  <c r="AO275" i="44"/>
  <c r="AM275" i="44"/>
  <c r="AK275" i="44"/>
  <c r="AI275" i="44"/>
  <c r="AG275" i="44"/>
  <c r="AE275" i="44"/>
  <c r="AC275" i="44"/>
  <c r="AA275" i="44"/>
  <c r="Y275" i="44"/>
  <c r="W275" i="44"/>
  <c r="U275" i="44"/>
  <c r="S275" i="44"/>
  <c r="Q275" i="44"/>
  <c r="O275" i="44"/>
  <c r="M275" i="44"/>
  <c r="K275" i="44"/>
  <c r="I275" i="44"/>
  <c r="G275" i="44"/>
  <c r="E275" i="44"/>
  <c r="AQ274" i="44"/>
  <c r="AO274" i="44"/>
  <c r="AM274" i="44"/>
  <c r="AK274" i="44"/>
  <c r="AI274" i="44"/>
  <c r="AG274" i="44"/>
  <c r="AE274" i="44"/>
  <c r="AC274" i="44"/>
  <c r="AA274" i="44"/>
  <c r="Y274" i="44"/>
  <c r="W274" i="44"/>
  <c r="U274" i="44"/>
  <c r="S274" i="44"/>
  <c r="Q274" i="44"/>
  <c r="O274" i="44"/>
  <c r="M274" i="44"/>
  <c r="K274" i="44"/>
  <c r="I274" i="44"/>
  <c r="G274" i="44"/>
  <c r="E274" i="44"/>
  <c r="AQ273" i="44"/>
  <c r="AO273" i="44"/>
  <c r="AM273" i="44"/>
  <c r="AK273" i="44"/>
  <c r="AI273" i="44"/>
  <c r="AG273" i="44"/>
  <c r="AE273" i="44"/>
  <c r="AC273" i="44"/>
  <c r="AA273" i="44"/>
  <c r="Y273" i="44"/>
  <c r="W273" i="44"/>
  <c r="U273" i="44"/>
  <c r="S273" i="44"/>
  <c r="Q273" i="44"/>
  <c r="O273" i="44"/>
  <c r="M273" i="44"/>
  <c r="K273" i="44"/>
  <c r="I273" i="44"/>
  <c r="G273" i="44"/>
  <c r="E273" i="44"/>
  <c r="AQ272" i="44"/>
  <c r="AO272" i="44"/>
  <c r="AM272" i="44"/>
  <c r="AK272" i="44"/>
  <c r="AI272" i="44"/>
  <c r="AG272" i="44"/>
  <c r="AE272" i="44"/>
  <c r="AC272" i="44"/>
  <c r="AA272" i="44"/>
  <c r="Y272" i="44"/>
  <c r="W272" i="44"/>
  <c r="U272" i="44"/>
  <c r="S272" i="44"/>
  <c r="Q272" i="44"/>
  <c r="O272" i="44"/>
  <c r="M272" i="44"/>
  <c r="K272" i="44"/>
  <c r="I272" i="44"/>
  <c r="G272" i="44"/>
  <c r="E272" i="44"/>
  <c r="AQ271" i="44"/>
  <c r="AO271" i="44"/>
  <c r="AM271" i="44"/>
  <c r="AK271" i="44"/>
  <c r="AI271" i="44"/>
  <c r="AG271" i="44"/>
  <c r="AE271" i="44"/>
  <c r="AC271" i="44"/>
  <c r="AA271" i="44"/>
  <c r="Y271" i="44"/>
  <c r="W271" i="44"/>
  <c r="U271" i="44"/>
  <c r="S271" i="44"/>
  <c r="Q271" i="44"/>
  <c r="O271" i="44"/>
  <c r="M271" i="44"/>
  <c r="K271" i="44"/>
  <c r="I271" i="44"/>
  <c r="G271" i="44"/>
  <c r="E271" i="44"/>
  <c r="AQ270" i="44"/>
  <c r="AO270" i="44"/>
  <c r="AM270" i="44"/>
  <c r="AK270" i="44"/>
  <c r="AI270" i="44"/>
  <c r="AG270" i="44"/>
  <c r="AE270" i="44"/>
  <c r="AC270" i="44"/>
  <c r="AA270" i="44"/>
  <c r="Y270" i="44"/>
  <c r="W270" i="44"/>
  <c r="U270" i="44"/>
  <c r="S270" i="44"/>
  <c r="Q270" i="44"/>
  <c r="O270" i="44"/>
  <c r="M270" i="44"/>
  <c r="K270" i="44"/>
  <c r="I270" i="44"/>
  <c r="G270" i="44"/>
  <c r="E270" i="44"/>
  <c r="AQ269" i="44"/>
  <c r="AO269" i="44"/>
  <c r="AM269" i="44"/>
  <c r="AK269" i="44"/>
  <c r="AI269" i="44"/>
  <c r="AG269" i="44"/>
  <c r="AE269" i="44"/>
  <c r="AC269" i="44"/>
  <c r="AA269" i="44"/>
  <c r="Y269" i="44"/>
  <c r="W269" i="44"/>
  <c r="U269" i="44"/>
  <c r="S269" i="44"/>
  <c r="Q269" i="44"/>
  <c r="O269" i="44"/>
  <c r="M269" i="44"/>
  <c r="K269" i="44"/>
  <c r="I269" i="44"/>
  <c r="G269" i="44"/>
  <c r="E269" i="44"/>
  <c r="AQ268" i="44"/>
  <c r="AO268" i="44"/>
  <c r="AM268" i="44"/>
  <c r="AK268" i="44"/>
  <c r="AI268" i="44"/>
  <c r="AG268" i="44"/>
  <c r="AE268" i="44"/>
  <c r="AC268" i="44"/>
  <c r="AA268" i="44"/>
  <c r="Y268" i="44"/>
  <c r="W268" i="44"/>
  <c r="U268" i="44"/>
  <c r="S268" i="44"/>
  <c r="Q268" i="44"/>
  <c r="O268" i="44"/>
  <c r="M268" i="44"/>
  <c r="K268" i="44"/>
  <c r="I268" i="44"/>
  <c r="G268" i="44"/>
  <c r="E268" i="44"/>
  <c r="AQ267" i="44"/>
  <c r="AO267" i="44"/>
  <c r="AM267" i="44"/>
  <c r="AK267" i="44"/>
  <c r="AI267" i="44"/>
  <c r="AG267" i="44"/>
  <c r="AE267" i="44"/>
  <c r="AC267" i="44"/>
  <c r="AA267" i="44"/>
  <c r="Y267" i="44"/>
  <c r="W267" i="44"/>
  <c r="U267" i="44"/>
  <c r="S267" i="44"/>
  <c r="Q267" i="44"/>
  <c r="O267" i="44"/>
  <c r="M267" i="44"/>
  <c r="K267" i="44"/>
  <c r="I267" i="44"/>
  <c r="G267" i="44"/>
  <c r="E267" i="44"/>
  <c r="AQ266" i="44"/>
  <c r="AO266" i="44"/>
  <c r="AM266" i="44"/>
  <c r="AK266" i="44"/>
  <c r="AI266" i="44"/>
  <c r="AG266" i="44"/>
  <c r="AE266" i="44"/>
  <c r="AC266" i="44"/>
  <c r="AA266" i="44"/>
  <c r="Y266" i="44"/>
  <c r="W266" i="44"/>
  <c r="U266" i="44"/>
  <c r="S266" i="44"/>
  <c r="Q266" i="44"/>
  <c r="O266" i="44"/>
  <c r="M266" i="44"/>
  <c r="K266" i="44"/>
  <c r="I266" i="44"/>
  <c r="G266" i="44"/>
  <c r="E266" i="44"/>
  <c r="AQ265" i="44"/>
  <c r="AO265" i="44"/>
  <c r="AM265" i="44"/>
  <c r="AK265" i="44"/>
  <c r="AI265" i="44"/>
  <c r="AG265" i="44"/>
  <c r="AE265" i="44"/>
  <c r="AC265" i="44"/>
  <c r="AA265" i="44"/>
  <c r="Y265" i="44"/>
  <c r="W265" i="44"/>
  <c r="U265" i="44"/>
  <c r="S265" i="44"/>
  <c r="Q265" i="44"/>
  <c r="O265" i="44"/>
  <c r="M265" i="44"/>
  <c r="K265" i="44"/>
  <c r="I265" i="44"/>
  <c r="G265" i="44"/>
  <c r="E265" i="44"/>
  <c r="AQ264" i="44"/>
  <c r="AO264" i="44"/>
  <c r="AM264" i="44"/>
  <c r="AK264" i="44"/>
  <c r="AI264" i="44"/>
  <c r="AG264" i="44"/>
  <c r="AE264" i="44"/>
  <c r="AC264" i="44"/>
  <c r="AA264" i="44"/>
  <c r="Y264" i="44"/>
  <c r="W264" i="44"/>
  <c r="U264" i="44"/>
  <c r="S264" i="44"/>
  <c r="Q264" i="44"/>
  <c r="O264" i="44"/>
  <c r="M264" i="44"/>
  <c r="K264" i="44"/>
  <c r="I264" i="44"/>
  <c r="G264" i="44"/>
  <c r="E264" i="44"/>
  <c r="AQ263" i="44"/>
  <c r="AO263" i="44"/>
  <c r="AM263" i="44"/>
  <c r="AK263" i="44"/>
  <c r="AI263" i="44"/>
  <c r="AG263" i="44"/>
  <c r="AE263" i="44"/>
  <c r="AC263" i="44"/>
  <c r="AA263" i="44"/>
  <c r="Y263" i="44"/>
  <c r="W263" i="44"/>
  <c r="U263" i="44"/>
  <c r="S263" i="44"/>
  <c r="Q263" i="44"/>
  <c r="O263" i="44"/>
  <c r="M263" i="44"/>
  <c r="K263" i="44"/>
  <c r="I263" i="44"/>
  <c r="G263" i="44"/>
  <c r="E263" i="44"/>
  <c r="AQ262" i="44"/>
  <c r="AO262" i="44"/>
  <c r="AM262" i="44"/>
  <c r="AK262" i="44"/>
  <c r="AI262" i="44"/>
  <c r="AG262" i="44"/>
  <c r="AE262" i="44"/>
  <c r="AC262" i="44"/>
  <c r="AA262" i="44"/>
  <c r="Y262" i="44"/>
  <c r="W262" i="44"/>
  <c r="U262" i="44"/>
  <c r="S262" i="44"/>
  <c r="Q262" i="44"/>
  <c r="O262" i="44"/>
  <c r="M262" i="44"/>
  <c r="K262" i="44"/>
  <c r="I262" i="44"/>
  <c r="G262" i="44"/>
  <c r="E262" i="44"/>
  <c r="AQ261" i="44"/>
  <c r="AO261" i="44"/>
  <c r="AM261" i="44"/>
  <c r="AK261" i="44"/>
  <c r="AI261" i="44"/>
  <c r="AG261" i="44"/>
  <c r="AE261" i="44"/>
  <c r="AC261" i="44"/>
  <c r="AA261" i="44"/>
  <c r="Y261" i="44"/>
  <c r="W261" i="44"/>
  <c r="U261" i="44"/>
  <c r="S261" i="44"/>
  <c r="Q261" i="44"/>
  <c r="O261" i="44"/>
  <c r="M261" i="44"/>
  <c r="K261" i="44"/>
  <c r="I261" i="44"/>
  <c r="G261" i="44"/>
  <c r="E261" i="44"/>
  <c r="AQ260" i="44"/>
  <c r="AO260" i="44"/>
  <c r="AM260" i="44"/>
  <c r="AK260" i="44"/>
  <c r="AI260" i="44"/>
  <c r="AG260" i="44"/>
  <c r="AE260" i="44"/>
  <c r="AC260" i="44"/>
  <c r="AA260" i="44"/>
  <c r="Y260" i="44"/>
  <c r="W260" i="44"/>
  <c r="U260" i="44"/>
  <c r="S260" i="44"/>
  <c r="Q260" i="44"/>
  <c r="O260" i="44"/>
  <c r="M260" i="44"/>
  <c r="K260" i="44"/>
  <c r="I260" i="44"/>
  <c r="G260" i="44"/>
  <c r="E260" i="44"/>
  <c r="AQ259" i="44"/>
  <c r="AO259" i="44"/>
  <c r="AM259" i="44"/>
  <c r="AK259" i="44"/>
  <c r="AI259" i="44"/>
  <c r="AG259" i="44"/>
  <c r="AE259" i="44"/>
  <c r="AC259" i="44"/>
  <c r="AA259" i="44"/>
  <c r="Y259" i="44"/>
  <c r="W259" i="44"/>
  <c r="U259" i="44"/>
  <c r="S259" i="44"/>
  <c r="Q259" i="44"/>
  <c r="O259" i="44"/>
  <c r="M259" i="44"/>
  <c r="K259" i="44"/>
  <c r="I259" i="44"/>
  <c r="G259" i="44"/>
  <c r="E259" i="44"/>
  <c r="AQ258" i="44"/>
  <c r="AO258" i="44"/>
  <c r="AM258" i="44"/>
  <c r="AK258" i="44"/>
  <c r="AI258" i="44"/>
  <c r="AG258" i="44"/>
  <c r="AE258" i="44"/>
  <c r="AC258" i="44"/>
  <c r="AA258" i="44"/>
  <c r="Y258" i="44"/>
  <c r="W258" i="44"/>
  <c r="U258" i="44"/>
  <c r="S258" i="44"/>
  <c r="Q258" i="44"/>
  <c r="O258" i="44"/>
  <c r="M258" i="44"/>
  <c r="K258" i="44"/>
  <c r="I258" i="44"/>
  <c r="G258" i="44"/>
  <c r="E258" i="44"/>
  <c r="AQ257" i="44"/>
  <c r="AO257" i="44"/>
  <c r="AM257" i="44"/>
  <c r="AK257" i="44"/>
  <c r="AI257" i="44"/>
  <c r="AG257" i="44"/>
  <c r="AE257" i="44"/>
  <c r="AC257" i="44"/>
  <c r="AA257" i="44"/>
  <c r="Y257" i="44"/>
  <c r="W257" i="44"/>
  <c r="U257" i="44"/>
  <c r="S257" i="44"/>
  <c r="Q257" i="44"/>
  <c r="O257" i="44"/>
  <c r="M257" i="44"/>
  <c r="K257" i="44"/>
  <c r="I257" i="44"/>
  <c r="G257" i="44"/>
  <c r="E257" i="44"/>
  <c r="AQ256" i="44"/>
  <c r="AO256" i="44"/>
  <c r="AM256" i="44"/>
  <c r="AK256" i="44"/>
  <c r="AI256" i="44"/>
  <c r="AG256" i="44"/>
  <c r="AE256" i="44"/>
  <c r="AC256" i="44"/>
  <c r="AA256" i="44"/>
  <c r="Y256" i="44"/>
  <c r="W256" i="44"/>
  <c r="U256" i="44"/>
  <c r="S256" i="44"/>
  <c r="Q256" i="44"/>
  <c r="O256" i="44"/>
  <c r="M256" i="44"/>
  <c r="K256" i="44"/>
  <c r="I256" i="44"/>
  <c r="G256" i="44"/>
  <c r="E256" i="44"/>
  <c r="AQ255" i="44"/>
  <c r="AO255" i="44"/>
  <c r="AM255" i="44"/>
  <c r="AK255" i="44"/>
  <c r="AI255" i="44"/>
  <c r="AG255" i="44"/>
  <c r="AE255" i="44"/>
  <c r="AC255" i="44"/>
  <c r="AA255" i="44"/>
  <c r="Y255" i="44"/>
  <c r="W255" i="44"/>
  <c r="U255" i="44"/>
  <c r="S255" i="44"/>
  <c r="Q255" i="44"/>
  <c r="O255" i="44"/>
  <c r="M255" i="44"/>
  <c r="K255" i="44"/>
  <c r="I255" i="44"/>
  <c r="G255" i="44"/>
  <c r="E255" i="44"/>
  <c r="AQ254" i="44"/>
  <c r="AO254" i="44"/>
  <c r="AM254" i="44"/>
  <c r="AK254" i="44"/>
  <c r="AI254" i="44"/>
  <c r="AG254" i="44"/>
  <c r="AE254" i="44"/>
  <c r="AC254" i="44"/>
  <c r="AA254" i="44"/>
  <c r="Y254" i="44"/>
  <c r="W254" i="44"/>
  <c r="U254" i="44"/>
  <c r="S254" i="44"/>
  <c r="Q254" i="44"/>
  <c r="O254" i="44"/>
  <c r="M254" i="44"/>
  <c r="K254" i="44"/>
  <c r="I254" i="44"/>
  <c r="G254" i="44"/>
  <c r="E254" i="44"/>
  <c r="AQ253" i="44"/>
  <c r="AO253" i="44"/>
  <c r="AM253" i="44"/>
  <c r="AK253" i="44"/>
  <c r="AI253" i="44"/>
  <c r="AG253" i="44"/>
  <c r="AE253" i="44"/>
  <c r="AC253" i="44"/>
  <c r="AA253" i="44"/>
  <c r="Y253" i="44"/>
  <c r="W253" i="44"/>
  <c r="U253" i="44"/>
  <c r="S253" i="44"/>
  <c r="Q253" i="44"/>
  <c r="O253" i="44"/>
  <c r="M253" i="44"/>
  <c r="K253" i="44"/>
  <c r="I253" i="44"/>
  <c r="G253" i="44"/>
  <c r="E253" i="44"/>
  <c r="AQ252" i="44"/>
  <c r="AO252" i="44"/>
  <c r="AM252" i="44"/>
  <c r="AK252" i="44"/>
  <c r="AI252" i="44"/>
  <c r="AG252" i="44"/>
  <c r="AE252" i="44"/>
  <c r="AC252" i="44"/>
  <c r="AA252" i="44"/>
  <c r="Y252" i="44"/>
  <c r="W252" i="44"/>
  <c r="U252" i="44"/>
  <c r="S252" i="44"/>
  <c r="Q252" i="44"/>
  <c r="O252" i="44"/>
  <c r="M252" i="44"/>
  <c r="K252" i="44"/>
  <c r="I252" i="44"/>
  <c r="G252" i="44"/>
  <c r="E252" i="44"/>
  <c r="AQ251" i="44"/>
  <c r="AO251" i="44"/>
  <c r="AM251" i="44"/>
  <c r="AK251" i="44"/>
  <c r="AI251" i="44"/>
  <c r="AG251" i="44"/>
  <c r="AE251" i="44"/>
  <c r="AC251" i="44"/>
  <c r="AA251" i="44"/>
  <c r="Y251" i="44"/>
  <c r="W251" i="44"/>
  <c r="U251" i="44"/>
  <c r="S251" i="44"/>
  <c r="Q251" i="44"/>
  <c r="O251" i="44"/>
  <c r="M251" i="44"/>
  <c r="K251" i="44"/>
  <c r="I251" i="44"/>
  <c r="G251" i="44"/>
  <c r="E251" i="44"/>
  <c r="AQ250" i="44"/>
  <c r="AO250" i="44"/>
  <c r="AM250" i="44"/>
  <c r="AK250" i="44"/>
  <c r="AI250" i="44"/>
  <c r="AG250" i="44"/>
  <c r="AE250" i="44"/>
  <c r="AC250" i="44"/>
  <c r="AA250" i="44"/>
  <c r="Y250" i="44"/>
  <c r="W250" i="44"/>
  <c r="U250" i="44"/>
  <c r="S250" i="44"/>
  <c r="Q250" i="44"/>
  <c r="O250" i="44"/>
  <c r="M250" i="44"/>
  <c r="K250" i="44"/>
  <c r="I250" i="44"/>
  <c r="G250" i="44"/>
  <c r="E250" i="44"/>
  <c r="AQ249" i="44"/>
  <c r="AO249" i="44"/>
  <c r="AM249" i="44"/>
  <c r="AK249" i="44"/>
  <c r="AI249" i="44"/>
  <c r="AG249" i="44"/>
  <c r="AE249" i="44"/>
  <c r="AC249" i="44"/>
  <c r="AA249" i="44"/>
  <c r="Y249" i="44"/>
  <c r="W249" i="44"/>
  <c r="U249" i="44"/>
  <c r="S249" i="44"/>
  <c r="Q249" i="44"/>
  <c r="O249" i="44"/>
  <c r="M249" i="44"/>
  <c r="K249" i="44"/>
  <c r="I249" i="44"/>
  <c r="G249" i="44"/>
  <c r="E249" i="44"/>
  <c r="AQ248" i="44"/>
  <c r="AO248" i="44"/>
  <c r="AM248" i="44"/>
  <c r="AK248" i="44"/>
  <c r="AI248" i="44"/>
  <c r="AG248" i="44"/>
  <c r="AE248" i="44"/>
  <c r="AC248" i="44"/>
  <c r="AA248" i="44"/>
  <c r="Y248" i="44"/>
  <c r="W248" i="44"/>
  <c r="U248" i="44"/>
  <c r="S248" i="44"/>
  <c r="Q248" i="44"/>
  <c r="O248" i="44"/>
  <c r="M248" i="44"/>
  <c r="K248" i="44"/>
  <c r="I248" i="44"/>
  <c r="G248" i="44"/>
  <c r="E248" i="44"/>
  <c r="AQ247" i="44"/>
  <c r="AO247" i="44"/>
  <c r="AM247" i="44"/>
  <c r="AK247" i="44"/>
  <c r="AI247" i="44"/>
  <c r="AG247" i="44"/>
  <c r="AE247" i="44"/>
  <c r="AC247" i="44"/>
  <c r="AA247" i="44"/>
  <c r="Y247" i="44"/>
  <c r="W247" i="44"/>
  <c r="U247" i="44"/>
  <c r="S247" i="44"/>
  <c r="Q247" i="44"/>
  <c r="O247" i="44"/>
  <c r="M247" i="44"/>
  <c r="K247" i="44"/>
  <c r="I247" i="44"/>
  <c r="G247" i="44"/>
  <c r="E247" i="44"/>
  <c r="AQ246" i="44"/>
  <c r="AO246" i="44"/>
  <c r="AM246" i="44"/>
  <c r="AK246" i="44"/>
  <c r="AI246" i="44"/>
  <c r="AG246" i="44"/>
  <c r="AE246" i="44"/>
  <c r="AC246" i="44"/>
  <c r="AA246" i="44"/>
  <c r="Y246" i="44"/>
  <c r="W246" i="44"/>
  <c r="U246" i="44"/>
  <c r="S246" i="44"/>
  <c r="Q246" i="44"/>
  <c r="O246" i="44"/>
  <c r="M246" i="44"/>
  <c r="K246" i="44"/>
  <c r="I246" i="44"/>
  <c r="G246" i="44"/>
  <c r="E246" i="44"/>
  <c r="AQ245" i="44"/>
  <c r="AO245" i="44"/>
  <c r="AM245" i="44"/>
  <c r="AK245" i="44"/>
  <c r="AI245" i="44"/>
  <c r="AG245" i="44"/>
  <c r="AE245" i="44"/>
  <c r="AC245" i="44"/>
  <c r="AA245" i="44"/>
  <c r="Y245" i="44"/>
  <c r="W245" i="44"/>
  <c r="U245" i="44"/>
  <c r="S245" i="44"/>
  <c r="Q245" i="44"/>
  <c r="O245" i="44"/>
  <c r="M245" i="44"/>
  <c r="K245" i="44"/>
  <c r="I245" i="44"/>
  <c r="G245" i="44"/>
  <c r="E245" i="44"/>
  <c r="AQ244" i="44"/>
  <c r="AO244" i="44"/>
  <c r="AM244" i="44"/>
  <c r="AK244" i="44"/>
  <c r="AI244" i="44"/>
  <c r="AG244" i="44"/>
  <c r="AE244" i="44"/>
  <c r="AC244" i="44"/>
  <c r="AA244" i="44"/>
  <c r="Y244" i="44"/>
  <c r="W244" i="44"/>
  <c r="U244" i="44"/>
  <c r="S244" i="44"/>
  <c r="Q244" i="44"/>
  <c r="O244" i="44"/>
  <c r="M244" i="44"/>
  <c r="K244" i="44"/>
  <c r="I244" i="44"/>
  <c r="G244" i="44"/>
  <c r="E244" i="44"/>
  <c r="AQ243" i="44"/>
  <c r="AO243" i="44"/>
  <c r="AM243" i="44"/>
  <c r="AK243" i="44"/>
  <c r="AI243" i="44"/>
  <c r="AG243" i="44"/>
  <c r="AE243" i="44"/>
  <c r="AC243" i="44"/>
  <c r="AA243" i="44"/>
  <c r="Y243" i="44"/>
  <c r="W243" i="44"/>
  <c r="U243" i="44"/>
  <c r="S243" i="44"/>
  <c r="Q243" i="44"/>
  <c r="O243" i="44"/>
  <c r="M243" i="44"/>
  <c r="K243" i="44"/>
  <c r="I243" i="44"/>
  <c r="G243" i="44"/>
  <c r="E243" i="44"/>
  <c r="AQ242" i="44"/>
  <c r="AO242" i="44"/>
  <c r="AM242" i="44"/>
  <c r="AK242" i="44"/>
  <c r="AI242" i="44"/>
  <c r="AG242" i="44"/>
  <c r="AE242" i="44"/>
  <c r="AC242" i="44"/>
  <c r="AA242" i="44"/>
  <c r="Y242" i="44"/>
  <c r="W242" i="44"/>
  <c r="U242" i="44"/>
  <c r="S242" i="44"/>
  <c r="Q242" i="44"/>
  <c r="O242" i="44"/>
  <c r="M242" i="44"/>
  <c r="K242" i="44"/>
  <c r="I242" i="44"/>
  <c r="G242" i="44"/>
  <c r="E242" i="44"/>
  <c r="AQ241" i="44"/>
  <c r="AO241" i="44"/>
  <c r="AM241" i="44"/>
  <c r="AK241" i="44"/>
  <c r="AI241" i="44"/>
  <c r="AG241" i="44"/>
  <c r="AE241" i="44"/>
  <c r="AC241" i="44"/>
  <c r="AA241" i="44"/>
  <c r="Y241" i="44"/>
  <c r="W241" i="44"/>
  <c r="U241" i="44"/>
  <c r="S241" i="44"/>
  <c r="Q241" i="44"/>
  <c r="O241" i="44"/>
  <c r="M241" i="44"/>
  <c r="K241" i="44"/>
  <c r="I241" i="44"/>
  <c r="G241" i="44"/>
  <c r="E241" i="44"/>
  <c r="AQ240" i="44"/>
  <c r="AO240" i="44"/>
  <c r="AM240" i="44"/>
  <c r="AK240" i="44"/>
  <c r="AI240" i="44"/>
  <c r="AG240" i="44"/>
  <c r="AE240" i="44"/>
  <c r="AC240" i="44"/>
  <c r="AA240" i="44"/>
  <c r="Y240" i="44"/>
  <c r="W240" i="44"/>
  <c r="U240" i="44"/>
  <c r="S240" i="44"/>
  <c r="Q240" i="44"/>
  <c r="O240" i="44"/>
  <c r="M240" i="44"/>
  <c r="K240" i="44"/>
  <c r="I240" i="44"/>
  <c r="G240" i="44"/>
  <c r="E240" i="44"/>
  <c r="AQ239" i="44"/>
  <c r="AO239" i="44"/>
  <c r="AM239" i="44"/>
  <c r="AK239" i="44"/>
  <c r="AI239" i="44"/>
  <c r="AG239" i="44"/>
  <c r="AE239" i="44"/>
  <c r="AC239" i="44"/>
  <c r="AA239" i="44"/>
  <c r="Y239" i="44"/>
  <c r="W239" i="44"/>
  <c r="U239" i="44"/>
  <c r="S239" i="44"/>
  <c r="Q239" i="44"/>
  <c r="O239" i="44"/>
  <c r="M239" i="44"/>
  <c r="K239" i="44"/>
  <c r="I239" i="44"/>
  <c r="G239" i="44"/>
  <c r="E239" i="44"/>
  <c r="AQ238" i="44"/>
  <c r="AO238" i="44"/>
  <c r="AM238" i="44"/>
  <c r="AK238" i="44"/>
  <c r="AI238" i="44"/>
  <c r="AG238" i="44"/>
  <c r="AE238" i="44"/>
  <c r="AC238" i="44"/>
  <c r="AA238" i="44"/>
  <c r="Y238" i="44"/>
  <c r="W238" i="44"/>
  <c r="U238" i="44"/>
  <c r="S238" i="44"/>
  <c r="Q238" i="44"/>
  <c r="O238" i="44"/>
  <c r="M238" i="44"/>
  <c r="K238" i="44"/>
  <c r="I238" i="44"/>
  <c r="G238" i="44"/>
  <c r="E238" i="44"/>
  <c r="AQ237" i="44"/>
  <c r="AO237" i="44"/>
  <c r="AM237" i="44"/>
  <c r="AK237" i="44"/>
  <c r="AI237" i="44"/>
  <c r="AG237" i="44"/>
  <c r="AE237" i="44"/>
  <c r="AC237" i="44"/>
  <c r="AA237" i="44"/>
  <c r="Y237" i="44"/>
  <c r="W237" i="44"/>
  <c r="U237" i="44"/>
  <c r="S237" i="44"/>
  <c r="Q237" i="44"/>
  <c r="O237" i="44"/>
  <c r="M237" i="44"/>
  <c r="K237" i="44"/>
  <c r="I237" i="44"/>
  <c r="G237" i="44"/>
  <c r="E237" i="44"/>
  <c r="AQ236" i="44"/>
  <c r="AO236" i="44"/>
  <c r="AM236" i="44"/>
  <c r="AK236" i="44"/>
  <c r="AI236" i="44"/>
  <c r="AG236" i="44"/>
  <c r="AE236" i="44"/>
  <c r="AC236" i="44"/>
  <c r="AA236" i="44"/>
  <c r="Y236" i="44"/>
  <c r="W236" i="44"/>
  <c r="U236" i="44"/>
  <c r="S236" i="44"/>
  <c r="Q236" i="44"/>
  <c r="O236" i="44"/>
  <c r="M236" i="44"/>
  <c r="K236" i="44"/>
  <c r="I236" i="44"/>
  <c r="G236" i="44"/>
  <c r="E236" i="44"/>
  <c r="AQ235" i="44"/>
  <c r="AO235" i="44"/>
  <c r="AM235" i="44"/>
  <c r="AK235" i="44"/>
  <c r="AI235" i="44"/>
  <c r="AG235" i="44"/>
  <c r="AE235" i="44"/>
  <c r="AC235" i="44"/>
  <c r="AA235" i="44"/>
  <c r="Y235" i="44"/>
  <c r="W235" i="44"/>
  <c r="U235" i="44"/>
  <c r="S235" i="44"/>
  <c r="Q235" i="44"/>
  <c r="O235" i="44"/>
  <c r="M235" i="44"/>
  <c r="K235" i="44"/>
  <c r="I235" i="44"/>
  <c r="G235" i="44"/>
  <c r="E235" i="44"/>
  <c r="AQ234" i="44"/>
  <c r="AO234" i="44"/>
  <c r="AM234" i="44"/>
  <c r="AK234" i="44"/>
  <c r="AI234" i="44"/>
  <c r="AG234" i="44"/>
  <c r="AE234" i="44"/>
  <c r="AC234" i="44"/>
  <c r="AA234" i="44"/>
  <c r="Y234" i="44"/>
  <c r="W234" i="44"/>
  <c r="U234" i="44"/>
  <c r="S234" i="44"/>
  <c r="Q234" i="44"/>
  <c r="O234" i="44"/>
  <c r="M234" i="44"/>
  <c r="K234" i="44"/>
  <c r="I234" i="44"/>
  <c r="G234" i="44"/>
  <c r="E234" i="44"/>
  <c r="AQ233" i="44"/>
  <c r="AO233" i="44"/>
  <c r="AM233" i="44"/>
  <c r="AK233" i="44"/>
  <c r="AI233" i="44"/>
  <c r="AG233" i="44"/>
  <c r="AE233" i="44"/>
  <c r="AC233" i="44"/>
  <c r="AA233" i="44"/>
  <c r="Y233" i="44"/>
  <c r="W233" i="44"/>
  <c r="U233" i="44"/>
  <c r="S233" i="44"/>
  <c r="Q233" i="44"/>
  <c r="O233" i="44"/>
  <c r="M233" i="44"/>
  <c r="K233" i="44"/>
  <c r="I233" i="44"/>
  <c r="G233" i="44"/>
  <c r="E233" i="44"/>
  <c r="AQ232" i="44"/>
  <c r="AO232" i="44"/>
  <c r="AM232" i="44"/>
  <c r="AK232" i="44"/>
  <c r="AI232" i="44"/>
  <c r="AG232" i="44"/>
  <c r="AE232" i="44"/>
  <c r="AC232" i="44"/>
  <c r="AA232" i="44"/>
  <c r="Y232" i="44"/>
  <c r="W232" i="44"/>
  <c r="U232" i="44"/>
  <c r="S232" i="44"/>
  <c r="Q232" i="44"/>
  <c r="O232" i="44"/>
  <c r="M232" i="44"/>
  <c r="K232" i="44"/>
  <c r="I232" i="44"/>
  <c r="G232" i="44"/>
  <c r="E232" i="44"/>
  <c r="AQ231" i="44"/>
  <c r="AO231" i="44"/>
  <c r="AM231" i="44"/>
  <c r="AK231" i="44"/>
  <c r="AI231" i="44"/>
  <c r="AG231" i="44"/>
  <c r="AE231" i="44"/>
  <c r="AC231" i="44"/>
  <c r="AA231" i="44"/>
  <c r="Y231" i="44"/>
  <c r="W231" i="44"/>
  <c r="U231" i="44"/>
  <c r="S231" i="44"/>
  <c r="Q231" i="44"/>
  <c r="O231" i="44"/>
  <c r="M231" i="44"/>
  <c r="K231" i="44"/>
  <c r="I231" i="44"/>
  <c r="G231" i="44"/>
  <c r="E231" i="44"/>
  <c r="AQ230" i="44"/>
  <c r="AO230" i="44"/>
  <c r="AM230" i="44"/>
  <c r="AK230" i="44"/>
  <c r="AI230" i="44"/>
  <c r="AG230" i="44"/>
  <c r="AE230" i="44"/>
  <c r="AC230" i="44"/>
  <c r="AA230" i="44"/>
  <c r="Y230" i="44"/>
  <c r="W230" i="44"/>
  <c r="U230" i="44"/>
  <c r="S230" i="44"/>
  <c r="Q230" i="44"/>
  <c r="O230" i="44"/>
  <c r="M230" i="44"/>
  <c r="K230" i="44"/>
  <c r="I230" i="44"/>
  <c r="G230" i="44"/>
  <c r="E230" i="44"/>
  <c r="AQ229" i="44"/>
  <c r="AO229" i="44"/>
  <c r="AM229" i="44"/>
  <c r="AK229" i="44"/>
  <c r="AI229" i="44"/>
  <c r="AG229" i="44"/>
  <c r="AE229" i="44"/>
  <c r="AC229" i="44"/>
  <c r="AA229" i="44"/>
  <c r="Y229" i="44"/>
  <c r="W229" i="44"/>
  <c r="U229" i="44"/>
  <c r="S229" i="44"/>
  <c r="Q229" i="44"/>
  <c r="O229" i="44"/>
  <c r="M229" i="44"/>
  <c r="K229" i="44"/>
  <c r="I229" i="44"/>
  <c r="G229" i="44"/>
  <c r="E229" i="44"/>
  <c r="AQ228" i="44"/>
  <c r="AO228" i="44"/>
  <c r="AM228" i="44"/>
  <c r="AK228" i="44"/>
  <c r="AI228" i="44"/>
  <c r="AG228" i="44"/>
  <c r="AE228" i="44"/>
  <c r="AC228" i="44"/>
  <c r="AA228" i="44"/>
  <c r="Y228" i="44"/>
  <c r="W228" i="44"/>
  <c r="U228" i="44"/>
  <c r="S228" i="44"/>
  <c r="Q228" i="44"/>
  <c r="O228" i="44"/>
  <c r="M228" i="44"/>
  <c r="K228" i="44"/>
  <c r="I228" i="44"/>
  <c r="G228" i="44"/>
  <c r="E228" i="44"/>
  <c r="AQ227" i="44"/>
  <c r="AO227" i="44"/>
  <c r="AM227" i="44"/>
  <c r="AK227" i="44"/>
  <c r="AI227" i="44"/>
  <c r="AG227" i="44"/>
  <c r="AE227" i="44"/>
  <c r="AC227" i="44"/>
  <c r="AA227" i="44"/>
  <c r="Y227" i="44"/>
  <c r="W227" i="44"/>
  <c r="U227" i="44"/>
  <c r="S227" i="44"/>
  <c r="Q227" i="44"/>
  <c r="O227" i="44"/>
  <c r="M227" i="44"/>
  <c r="K227" i="44"/>
  <c r="I227" i="44"/>
  <c r="G227" i="44"/>
  <c r="E227" i="44"/>
  <c r="AQ226" i="44"/>
  <c r="AO226" i="44"/>
  <c r="AM226" i="44"/>
  <c r="AK226" i="44"/>
  <c r="AI226" i="44"/>
  <c r="AG226" i="44"/>
  <c r="AE226" i="44"/>
  <c r="AC226" i="44"/>
  <c r="AA226" i="44"/>
  <c r="Y226" i="44"/>
  <c r="W226" i="44"/>
  <c r="U226" i="44"/>
  <c r="S226" i="44"/>
  <c r="Q226" i="44"/>
  <c r="O226" i="44"/>
  <c r="M226" i="44"/>
  <c r="K226" i="44"/>
  <c r="I226" i="44"/>
  <c r="G226" i="44"/>
  <c r="E226" i="44"/>
  <c r="AQ225" i="44"/>
  <c r="AO225" i="44"/>
  <c r="AM225" i="44"/>
  <c r="AK225" i="44"/>
  <c r="AI225" i="44"/>
  <c r="AG225" i="44"/>
  <c r="AE225" i="44"/>
  <c r="AC225" i="44"/>
  <c r="AA225" i="44"/>
  <c r="Y225" i="44"/>
  <c r="W225" i="44"/>
  <c r="U225" i="44"/>
  <c r="S225" i="44"/>
  <c r="Q225" i="44"/>
  <c r="O225" i="44"/>
  <c r="M225" i="44"/>
  <c r="K225" i="44"/>
  <c r="I225" i="44"/>
  <c r="G225" i="44"/>
  <c r="E225" i="44"/>
  <c r="AQ224" i="44"/>
  <c r="AO224" i="44"/>
  <c r="AM224" i="44"/>
  <c r="AK224" i="44"/>
  <c r="AI224" i="44"/>
  <c r="AG224" i="44"/>
  <c r="AE224" i="44"/>
  <c r="AC224" i="44"/>
  <c r="AA224" i="44"/>
  <c r="Y224" i="44"/>
  <c r="W224" i="44"/>
  <c r="U224" i="44"/>
  <c r="S224" i="44"/>
  <c r="Q224" i="44"/>
  <c r="O224" i="44"/>
  <c r="M224" i="44"/>
  <c r="K224" i="44"/>
  <c r="I224" i="44"/>
  <c r="G224" i="44"/>
  <c r="E224" i="44"/>
  <c r="AQ223" i="44"/>
  <c r="AO223" i="44"/>
  <c r="AM223" i="44"/>
  <c r="AK223" i="44"/>
  <c r="AI223" i="44"/>
  <c r="AG223" i="44"/>
  <c r="AE223" i="44"/>
  <c r="AC223" i="44"/>
  <c r="AA223" i="44"/>
  <c r="Y223" i="44"/>
  <c r="W223" i="44"/>
  <c r="U223" i="44"/>
  <c r="S223" i="44"/>
  <c r="Q223" i="44"/>
  <c r="O223" i="44"/>
  <c r="M223" i="44"/>
  <c r="K223" i="44"/>
  <c r="I223" i="44"/>
  <c r="G223" i="44"/>
  <c r="E223" i="44"/>
  <c r="AQ222" i="44"/>
  <c r="AO222" i="44"/>
  <c r="AM222" i="44"/>
  <c r="AK222" i="44"/>
  <c r="AI222" i="44"/>
  <c r="AG222" i="44"/>
  <c r="AE222" i="44"/>
  <c r="AC222" i="44"/>
  <c r="AA222" i="44"/>
  <c r="Y222" i="44"/>
  <c r="W222" i="44"/>
  <c r="U222" i="44"/>
  <c r="S222" i="44"/>
  <c r="Q222" i="44"/>
  <c r="O222" i="44"/>
  <c r="M222" i="44"/>
  <c r="K222" i="44"/>
  <c r="I222" i="44"/>
  <c r="G222" i="44"/>
  <c r="E222" i="44"/>
  <c r="AQ221" i="44"/>
  <c r="AO221" i="44"/>
  <c r="AM221" i="44"/>
  <c r="AK221" i="44"/>
  <c r="AI221" i="44"/>
  <c r="AG221" i="44"/>
  <c r="AE221" i="44"/>
  <c r="AC221" i="44"/>
  <c r="AA221" i="44"/>
  <c r="Y221" i="44"/>
  <c r="W221" i="44"/>
  <c r="U221" i="44"/>
  <c r="S221" i="44"/>
  <c r="Q221" i="44"/>
  <c r="O221" i="44"/>
  <c r="M221" i="44"/>
  <c r="K221" i="44"/>
  <c r="I221" i="44"/>
  <c r="G221" i="44"/>
  <c r="E221" i="44"/>
  <c r="AQ220" i="44"/>
  <c r="AO220" i="44"/>
  <c r="AM220" i="44"/>
  <c r="AK220" i="44"/>
  <c r="AI220" i="44"/>
  <c r="AG220" i="44"/>
  <c r="AE220" i="44"/>
  <c r="AC220" i="44"/>
  <c r="AA220" i="44"/>
  <c r="Y220" i="44"/>
  <c r="W220" i="44"/>
  <c r="U220" i="44"/>
  <c r="S220" i="44"/>
  <c r="Q220" i="44"/>
  <c r="O220" i="44"/>
  <c r="M220" i="44"/>
  <c r="K220" i="44"/>
  <c r="I220" i="44"/>
  <c r="G220" i="44"/>
  <c r="E220" i="44"/>
  <c r="AQ219" i="44"/>
  <c r="AO219" i="44"/>
  <c r="AM219" i="44"/>
  <c r="AK219" i="44"/>
  <c r="AI219" i="44"/>
  <c r="AG219" i="44"/>
  <c r="AE219" i="44"/>
  <c r="AC219" i="44"/>
  <c r="AA219" i="44"/>
  <c r="Y219" i="44"/>
  <c r="W219" i="44"/>
  <c r="U219" i="44"/>
  <c r="S219" i="44"/>
  <c r="Q219" i="44"/>
  <c r="O219" i="44"/>
  <c r="M219" i="44"/>
  <c r="K219" i="44"/>
  <c r="I219" i="44"/>
  <c r="G219" i="44"/>
  <c r="E219" i="44"/>
  <c r="AQ218" i="44"/>
  <c r="AO218" i="44"/>
  <c r="AM218" i="44"/>
  <c r="AK218" i="44"/>
  <c r="AI218" i="44"/>
  <c r="AG218" i="44"/>
  <c r="AE218" i="44"/>
  <c r="AC218" i="44"/>
  <c r="AA218" i="44"/>
  <c r="Y218" i="44"/>
  <c r="W218" i="44"/>
  <c r="U218" i="44"/>
  <c r="S218" i="44"/>
  <c r="Q218" i="44"/>
  <c r="O218" i="44"/>
  <c r="M218" i="44"/>
  <c r="K218" i="44"/>
  <c r="I218" i="44"/>
  <c r="G218" i="44"/>
  <c r="E218" i="44"/>
  <c r="AQ217" i="44"/>
  <c r="AO217" i="44"/>
  <c r="AM217" i="44"/>
  <c r="AK217" i="44"/>
  <c r="AI217" i="44"/>
  <c r="AG217" i="44"/>
  <c r="AE217" i="44"/>
  <c r="AC217" i="44"/>
  <c r="AA217" i="44"/>
  <c r="Y217" i="44"/>
  <c r="W217" i="44"/>
  <c r="U217" i="44"/>
  <c r="S217" i="44"/>
  <c r="Q217" i="44"/>
  <c r="O217" i="44"/>
  <c r="M217" i="44"/>
  <c r="K217" i="44"/>
  <c r="I217" i="44"/>
  <c r="G217" i="44"/>
  <c r="E217" i="44"/>
  <c r="AQ216" i="44"/>
  <c r="AO216" i="44"/>
  <c r="AM216" i="44"/>
  <c r="AK216" i="44"/>
  <c r="AI216" i="44"/>
  <c r="AG216" i="44"/>
  <c r="AE216" i="44"/>
  <c r="AC216" i="44"/>
  <c r="AA216" i="44"/>
  <c r="Y216" i="44"/>
  <c r="W216" i="44"/>
  <c r="U216" i="44"/>
  <c r="S216" i="44"/>
  <c r="Q216" i="44"/>
  <c r="O216" i="44"/>
  <c r="M216" i="44"/>
  <c r="K216" i="44"/>
  <c r="I216" i="44"/>
  <c r="G216" i="44"/>
  <c r="E216" i="44"/>
  <c r="AQ215" i="44"/>
  <c r="AO215" i="44"/>
  <c r="AM215" i="44"/>
  <c r="AK215" i="44"/>
  <c r="AI215" i="44"/>
  <c r="AG215" i="44"/>
  <c r="AE215" i="44"/>
  <c r="AC215" i="44"/>
  <c r="AA215" i="44"/>
  <c r="Y215" i="44"/>
  <c r="W215" i="44"/>
  <c r="U215" i="44"/>
  <c r="S215" i="44"/>
  <c r="Q215" i="44"/>
  <c r="O215" i="44"/>
  <c r="M215" i="44"/>
  <c r="K215" i="44"/>
  <c r="I215" i="44"/>
  <c r="G215" i="44"/>
  <c r="E215" i="44"/>
  <c r="AQ214" i="44"/>
  <c r="AO214" i="44"/>
  <c r="AM214" i="44"/>
  <c r="AK214" i="44"/>
  <c r="AI214" i="44"/>
  <c r="AG214" i="44"/>
  <c r="AE214" i="44"/>
  <c r="AC214" i="44"/>
  <c r="AA214" i="44"/>
  <c r="Y214" i="44"/>
  <c r="W214" i="44"/>
  <c r="U214" i="44"/>
  <c r="S214" i="44"/>
  <c r="Q214" i="44"/>
  <c r="O214" i="44"/>
  <c r="M214" i="44"/>
  <c r="K214" i="44"/>
  <c r="I214" i="44"/>
  <c r="G214" i="44"/>
  <c r="E214" i="44"/>
  <c r="AQ213" i="44"/>
  <c r="AO213" i="44"/>
  <c r="AM213" i="44"/>
  <c r="AK213" i="44"/>
  <c r="AI213" i="44"/>
  <c r="AG213" i="44"/>
  <c r="AE213" i="44"/>
  <c r="AC213" i="44"/>
  <c r="AA213" i="44"/>
  <c r="Y213" i="44"/>
  <c r="W213" i="44"/>
  <c r="U213" i="44"/>
  <c r="S213" i="44"/>
  <c r="Q213" i="44"/>
  <c r="O213" i="44"/>
  <c r="M213" i="44"/>
  <c r="K213" i="44"/>
  <c r="I213" i="44"/>
  <c r="G213" i="44"/>
  <c r="E213" i="44"/>
  <c r="AQ212" i="44"/>
  <c r="AO212" i="44"/>
  <c r="AM212" i="44"/>
  <c r="AK212" i="44"/>
  <c r="AI212" i="44"/>
  <c r="AG212" i="44"/>
  <c r="AE212" i="44"/>
  <c r="AC212" i="44"/>
  <c r="AA212" i="44"/>
  <c r="Y212" i="44"/>
  <c r="W212" i="44"/>
  <c r="U212" i="44"/>
  <c r="S212" i="44"/>
  <c r="Q212" i="44"/>
  <c r="O212" i="44"/>
  <c r="M212" i="44"/>
  <c r="K212" i="44"/>
  <c r="I212" i="44"/>
  <c r="G212" i="44"/>
  <c r="E212" i="44"/>
  <c r="AQ211" i="44"/>
  <c r="AO211" i="44"/>
  <c r="AM211" i="44"/>
  <c r="AK211" i="44"/>
  <c r="AI211" i="44"/>
  <c r="AG211" i="44"/>
  <c r="AE211" i="44"/>
  <c r="AC211" i="44"/>
  <c r="AA211" i="44"/>
  <c r="Y211" i="44"/>
  <c r="W211" i="44"/>
  <c r="U211" i="44"/>
  <c r="S211" i="44"/>
  <c r="Q211" i="44"/>
  <c r="O211" i="44"/>
  <c r="M211" i="44"/>
  <c r="K211" i="44"/>
  <c r="I211" i="44"/>
  <c r="G211" i="44"/>
  <c r="E211" i="44"/>
  <c r="AQ210" i="44"/>
  <c r="AO210" i="44"/>
  <c r="AM210" i="44"/>
  <c r="AK210" i="44"/>
  <c r="AI210" i="44"/>
  <c r="AG210" i="44"/>
  <c r="AE210" i="44"/>
  <c r="AC210" i="44"/>
  <c r="AA210" i="44"/>
  <c r="Y210" i="44"/>
  <c r="W210" i="44"/>
  <c r="U210" i="44"/>
  <c r="S210" i="44"/>
  <c r="Q210" i="44"/>
  <c r="O210" i="44"/>
  <c r="M210" i="44"/>
  <c r="K210" i="44"/>
  <c r="I210" i="44"/>
  <c r="G210" i="44"/>
  <c r="E210" i="44"/>
  <c r="AQ209" i="44"/>
  <c r="AO209" i="44"/>
  <c r="AM209" i="44"/>
  <c r="AK209" i="44"/>
  <c r="AI209" i="44"/>
  <c r="AG209" i="44"/>
  <c r="AE209" i="44"/>
  <c r="AC209" i="44"/>
  <c r="AA209" i="44"/>
  <c r="Y209" i="44"/>
  <c r="W209" i="44"/>
  <c r="U209" i="44"/>
  <c r="S209" i="44"/>
  <c r="Q209" i="44"/>
  <c r="O209" i="44"/>
  <c r="M209" i="44"/>
  <c r="K209" i="44"/>
  <c r="I209" i="44"/>
  <c r="G209" i="44"/>
  <c r="E209" i="44"/>
  <c r="AQ208" i="44"/>
  <c r="AO208" i="44"/>
  <c r="AM208" i="44"/>
  <c r="AK208" i="44"/>
  <c r="AI208" i="44"/>
  <c r="AG208" i="44"/>
  <c r="AE208" i="44"/>
  <c r="AC208" i="44"/>
  <c r="AA208" i="44"/>
  <c r="Y208" i="44"/>
  <c r="W208" i="44"/>
  <c r="U208" i="44"/>
  <c r="S208" i="44"/>
  <c r="Q208" i="44"/>
  <c r="O208" i="44"/>
  <c r="M208" i="44"/>
  <c r="K208" i="44"/>
  <c r="I208" i="44"/>
  <c r="G208" i="44"/>
  <c r="E208" i="44"/>
  <c r="AQ207" i="44"/>
  <c r="AO207" i="44"/>
  <c r="AM207" i="44"/>
  <c r="AK207" i="44"/>
  <c r="AI207" i="44"/>
  <c r="AG207" i="44"/>
  <c r="AE207" i="44"/>
  <c r="AC207" i="44"/>
  <c r="AA207" i="44"/>
  <c r="Y207" i="44"/>
  <c r="W207" i="44"/>
  <c r="U207" i="44"/>
  <c r="S207" i="44"/>
  <c r="Q207" i="44"/>
  <c r="O207" i="44"/>
  <c r="M207" i="44"/>
  <c r="K207" i="44"/>
  <c r="I207" i="44"/>
  <c r="G207" i="44"/>
  <c r="E207" i="44"/>
  <c r="AQ206" i="44"/>
  <c r="AO206" i="44"/>
  <c r="AM206" i="44"/>
  <c r="AK206" i="44"/>
  <c r="AI206" i="44"/>
  <c r="AG206" i="44"/>
  <c r="AE206" i="44"/>
  <c r="AC206" i="44"/>
  <c r="AA206" i="44"/>
  <c r="Y206" i="44"/>
  <c r="W206" i="44"/>
  <c r="U206" i="44"/>
  <c r="S206" i="44"/>
  <c r="Q206" i="44"/>
  <c r="O206" i="44"/>
  <c r="M206" i="44"/>
  <c r="K206" i="44"/>
  <c r="I206" i="44"/>
  <c r="G206" i="44"/>
  <c r="E206" i="44"/>
  <c r="AQ205" i="44"/>
  <c r="AO205" i="44"/>
  <c r="AM205" i="44"/>
  <c r="AK205" i="44"/>
  <c r="AI205" i="44"/>
  <c r="AG205" i="44"/>
  <c r="AE205" i="44"/>
  <c r="AC205" i="44"/>
  <c r="AA205" i="44"/>
  <c r="Y205" i="44"/>
  <c r="W205" i="44"/>
  <c r="U205" i="44"/>
  <c r="S205" i="44"/>
  <c r="Q205" i="44"/>
  <c r="O205" i="44"/>
  <c r="M205" i="44"/>
  <c r="K205" i="44"/>
  <c r="I205" i="44"/>
  <c r="G205" i="44"/>
  <c r="E205" i="44"/>
  <c r="AQ204" i="44"/>
  <c r="AO204" i="44"/>
  <c r="AM204" i="44"/>
  <c r="AK204" i="44"/>
  <c r="AI204" i="44"/>
  <c r="AG204" i="44"/>
  <c r="AE204" i="44"/>
  <c r="AC204" i="44"/>
  <c r="AA204" i="44"/>
  <c r="Y204" i="44"/>
  <c r="W204" i="44"/>
  <c r="U204" i="44"/>
  <c r="S204" i="44"/>
  <c r="Q204" i="44"/>
  <c r="O204" i="44"/>
  <c r="M204" i="44"/>
  <c r="K204" i="44"/>
  <c r="I204" i="44"/>
  <c r="G204" i="44"/>
  <c r="E204" i="44"/>
  <c r="AQ203" i="44"/>
  <c r="AO203" i="44"/>
  <c r="AM203" i="44"/>
  <c r="AK203" i="44"/>
  <c r="AI203" i="44"/>
  <c r="AG203" i="44"/>
  <c r="AE203" i="44"/>
  <c r="AC203" i="44"/>
  <c r="AA203" i="44"/>
  <c r="Y203" i="44"/>
  <c r="W203" i="44"/>
  <c r="U203" i="44"/>
  <c r="S203" i="44"/>
  <c r="Q203" i="44"/>
  <c r="O203" i="44"/>
  <c r="M203" i="44"/>
  <c r="K203" i="44"/>
  <c r="I203" i="44"/>
  <c r="G203" i="44"/>
  <c r="E203" i="44"/>
  <c r="AQ202" i="44"/>
  <c r="AO202" i="44"/>
  <c r="AM202" i="44"/>
  <c r="AK202" i="44"/>
  <c r="AI202" i="44"/>
  <c r="AG202" i="44"/>
  <c r="AE202" i="44"/>
  <c r="AC202" i="44"/>
  <c r="AA202" i="44"/>
  <c r="Y202" i="44"/>
  <c r="W202" i="44"/>
  <c r="U202" i="44"/>
  <c r="S202" i="44"/>
  <c r="Q202" i="44"/>
  <c r="O202" i="44"/>
  <c r="M202" i="44"/>
  <c r="K202" i="44"/>
  <c r="I202" i="44"/>
  <c r="G202" i="44"/>
  <c r="E202" i="44"/>
  <c r="AQ201" i="44"/>
  <c r="AO201" i="44"/>
  <c r="AM201" i="44"/>
  <c r="AK201" i="44"/>
  <c r="AI201" i="44"/>
  <c r="AG201" i="44"/>
  <c r="AE201" i="44"/>
  <c r="AC201" i="44"/>
  <c r="AA201" i="44"/>
  <c r="Y201" i="44"/>
  <c r="W201" i="44"/>
  <c r="U201" i="44"/>
  <c r="S201" i="44"/>
  <c r="Q201" i="44"/>
  <c r="O201" i="44"/>
  <c r="M201" i="44"/>
  <c r="K201" i="44"/>
  <c r="I201" i="44"/>
  <c r="G201" i="44"/>
  <c r="E201" i="44"/>
  <c r="AQ200" i="44"/>
  <c r="AO200" i="44"/>
  <c r="AM200" i="44"/>
  <c r="AK200" i="44"/>
  <c r="AI200" i="44"/>
  <c r="AG200" i="44"/>
  <c r="AE200" i="44"/>
  <c r="AC200" i="44"/>
  <c r="AA200" i="44"/>
  <c r="Y200" i="44"/>
  <c r="W200" i="44"/>
  <c r="U200" i="44"/>
  <c r="S200" i="44"/>
  <c r="Q200" i="44"/>
  <c r="O200" i="44"/>
  <c r="M200" i="44"/>
  <c r="K200" i="44"/>
  <c r="I200" i="44"/>
  <c r="G200" i="44"/>
  <c r="E200" i="44"/>
  <c r="AQ199" i="44"/>
  <c r="AO199" i="44"/>
  <c r="AM199" i="44"/>
  <c r="AK199" i="44"/>
  <c r="AI199" i="44"/>
  <c r="AG199" i="44"/>
  <c r="AE199" i="44"/>
  <c r="AC199" i="44"/>
  <c r="AA199" i="44"/>
  <c r="Y199" i="44"/>
  <c r="W199" i="44"/>
  <c r="U199" i="44"/>
  <c r="S199" i="44"/>
  <c r="Q199" i="44"/>
  <c r="O199" i="44"/>
  <c r="M199" i="44"/>
  <c r="K199" i="44"/>
  <c r="I199" i="44"/>
  <c r="G199" i="44"/>
  <c r="E199" i="44"/>
  <c r="AQ198" i="44"/>
  <c r="AO198" i="44"/>
  <c r="AM198" i="44"/>
  <c r="AK198" i="44"/>
  <c r="AI198" i="44"/>
  <c r="AG198" i="44"/>
  <c r="AE198" i="44"/>
  <c r="AC198" i="44"/>
  <c r="AA198" i="44"/>
  <c r="Y198" i="44"/>
  <c r="W198" i="44"/>
  <c r="U198" i="44"/>
  <c r="S198" i="44"/>
  <c r="Q198" i="44"/>
  <c r="O198" i="44"/>
  <c r="M198" i="44"/>
  <c r="K198" i="44"/>
  <c r="I198" i="44"/>
  <c r="G198" i="44"/>
  <c r="E198" i="44"/>
  <c r="AQ197" i="44"/>
  <c r="AO197" i="44"/>
  <c r="AM197" i="44"/>
  <c r="AK197" i="44"/>
  <c r="AI197" i="44"/>
  <c r="AG197" i="44"/>
  <c r="AE197" i="44"/>
  <c r="AC197" i="44"/>
  <c r="AA197" i="44"/>
  <c r="Y197" i="44"/>
  <c r="W197" i="44"/>
  <c r="U197" i="44"/>
  <c r="S197" i="44"/>
  <c r="Q197" i="44"/>
  <c r="O197" i="44"/>
  <c r="M197" i="44"/>
  <c r="K197" i="44"/>
  <c r="I197" i="44"/>
  <c r="G197" i="44"/>
  <c r="E197" i="44"/>
  <c r="AQ196" i="44"/>
  <c r="AO196" i="44"/>
  <c r="AM196" i="44"/>
  <c r="AK196" i="44"/>
  <c r="AI196" i="44"/>
  <c r="AG196" i="44"/>
  <c r="AE196" i="44"/>
  <c r="AC196" i="44"/>
  <c r="AA196" i="44"/>
  <c r="Y196" i="44"/>
  <c r="W196" i="44"/>
  <c r="U196" i="44"/>
  <c r="S196" i="44"/>
  <c r="Q196" i="44"/>
  <c r="O196" i="44"/>
  <c r="M196" i="44"/>
  <c r="K196" i="44"/>
  <c r="I196" i="44"/>
  <c r="G196" i="44"/>
  <c r="E196" i="44"/>
  <c r="AQ195" i="44"/>
  <c r="AO195" i="44"/>
  <c r="AM195" i="44"/>
  <c r="AK195" i="44"/>
  <c r="AI195" i="44"/>
  <c r="AG195" i="44"/>
  <c r="AE195" i="44"/>
  <c r="AC195" i="44"/>
  <c r="AA195" i="44"/>
  <c r="Y195" i="44"/>
  <c r="W195" i="44"/>
  <c r="U195" i="44"/>
  <c r="S195" i="44"/>
  <c r="Q195" i="44"/>
  <c r="O195" i="44"/>
  <c r="M195" i="44"/>
  <c r="K195" i="44"/>
  <c r="I195" i="44"/>
  <c r="G195" i="44"/>
  <c r="E195" i="44"/>
  <c r="AQ194" i="44"/>
  <c r="AO194" i="44"/>
  <c r="AM194" i="44"/>
  <c r="AK194" i="44"/>
  <c r="AI194" i="44"/>
  <c r="AG194" i="44"/>
  <c r="AE194" i="44"/>
  <c r="AC194" i="44"/>
  <c r="AA194" i="44"/>
  <c r="Y194" i="44"/>
  <c r="W194" i="44"/>
  <c r="U194" i="44"/>
  <c r="S194" i="44"/>
  <c r="Q194" i="44"/>
  <c r="O194" i="44"/>
  <c r="M194" i="44"/>
  <c r="K194" i="44"/>
  <c r="I194" i="44"/>
  <c r="G194" i="44"/>
  <c r="E194" i="44"/>
  <c r="AQ193" i="44"/>
  <c r="AO193" i="44"/>
  <c r="AM193" i="44"/>
  <c r="AK193" i="44"/>
  <c r="AI193" i="44"/>
  <c r="AG193" i="44"/>
  <c r="AE193" i="44"/>
  <c r="AC193" i="44"/>
  <c r="AA193" i="44"/>
  <c r="Y193" i="44"/>
  <c r="W193" i="44"/>
  <c r="U193" i="44"/>
  <c r="S193" i="44"/>
  <c r="Q193" i="44"/>
  <c r="O193" i="44"/>
  <c r="M193" i="44"/>
  <c r="K193" i="44"/>
  <c r="I193" i="44"/>
  <c r="G193" i="44"/>
  <c r="E193" i="44"/>
  <c r="AQ192" i="44"/>
  <c r="AO192" i="44"/>
  <c r="AM192" i="44"/>
  <c r="AK192" i="44"/>
  <c r="AI192" i="44"/>
  <c r="AG192" i="44"/>
  <c r="AE192" i="44"/>
  <c r="AC192" i="44"/>
  <c r="AA192" i="44"/>
  <c r="Y192" i="44"/>
  <c r="W192" i="44"/>
  <c r="U192" i="44"/>
  <c r="S192" i="44"/>
  <c r="Q192" i="44"/>
  <c r="O192" i="44"/>
  <c r="M192" i="44"/>
  <c r="K192" i="44"/>
  <c r="I192" i="44"/>
  <c r="G192" i="44"/>
  <c r="E192" i="44"/>
  <c r="AQ191" i="44"/>
  <c r="AO191" i="44"/>
  <c r="AM191" i="44"/>
  <c r="AK191" i="44"/>
  <c r="AI191" i="44"/>
  <c r="AG191" i="44"/>
  <c r="AE191" i="44"/>
  <c r="AC191" i="44"/>
  <c r="AA191" i="44"/>
  <c r="Y191" i="44"/>
  <c r="W191" i="44"/>
  <c r="U191" i="44"/>
  <c r="S191" i="44"/>
  <c r="Q191" i="44"/>
  <c r="O191" i="44"/>
  <c r="M191" i="44"/>
  <c r="K191" i="44"/>
  <c r="I191" i="44"/>
  <c r="G191" i="44"/>
  <c r="E191" i="44"/>
  <c r="AQ190" i="44"/>
  <c r="AO190" i="44"/>
  <c r="AM190" i="44"/>
  <c r="AK190" i="44"/>
  <c r="AI190" i="44"/>
  <c r="AG190" i="44"/>
  <c r="AE190" i="44"/>
  <c r="AC190" i="44"/>
  <c r="AA190" i="44"/>
  <c r="Y190" i="44"/>
  <c r="W190" i="44"/>
  <c r="U190" i="44"/>
  <c r="S190" i="44"/>
  <c r="Q190" i="44"/>
  <c r="O190" i="44"/>
  <c r="M190" i="44"/>
  <c r="K190" i="44"/>
  <c r="I190" i="44"/>
  <c r="G190" i="44"/>
  <c r="E190" i="44"/>
  <c r="AQ189" i="44"/>
  <c r="AO189" i="44"/>
  <c r="AM189" i="44"/>
  <c r="AK189" i="44"/>
  <c r="AI189" i="44"/>
  <c r="AG189" i="44"/>
  <c r="AE189" i="44"/>
  <c r="AC189" i="44"/>
  <c r="AA189" i="44"/>
  <c r="Y189" i="44"/>
  <c r="W189" i="44"/>
  <c r="U189" i="44"/>
  <c r="S189" i="44"/>
  <c r="Q189" i="44"/>
  <c r="O189" i="44"/>
  <c r="M189" i="44"/>
  <c r="K189" i="44"/>
  <c r="I189" i="44"/>
  <c r="G189" i="44"/>
  <c r="E189" i="44"/>
  <c r="AQ188" i="44"/>
  <c r="AO188" i="44"/>
  <c r="AM188" i="44"/>
  <c r="AK188" i="44"/>
  <c r="AI188" i="44"/>
  <c r="AG188" i="44"/>
  <c r="AE188" i="44"/>
  <c r="AC188" i="44"/>
  <c r="AA188" i="44"/>
  <c r="Y188" i="44"/>
  <c r="W188" i="44"/>
  <c r="U188" i="44"/>
  <c r="S188" i="44"/>
  <c r="Q188" i="44"/>
  <c r="O188" i="44"/>
  <c r="M188" i="44"/>
  <c r="K188" i="44"/>
  <c r="I188" i="44"/>
  <c r="G188" i="44"/>
  <c r="E188" i="44"/>
  <c r="AQ187" i="44"/>
  <c r="AO187" i="44"/>
  <c r="AM187" i="44"/>
  <c r="AK187" i="44"/>
  <c r="AI187" i="44"/>
  <c r="AG187" i="44"/>
  <c r="AE187" i="44"/>
  <c r="AC187" i="44"/>
  <c r="AA187" i="44"/>
  <c r="Y187" i="44"/>
  <c r="W187" i="44"/>
  <c r="U187" i="44"/>
  <c r="S187" i="44"/>
  <c r="Q187" i="44"/>
  <c r="O187" i="44"/>
  <c r="M187" i="44"/>
  <c r="K187" i="44"/>
  <c r="I187" i="44"/>
  <c r="G187" i="44"/>
  <c r="E187" i="44"/>
  <c r="AQ186" i="44"/>
  <c r="AO186" i="44"/>
  <c r="AM186" i="44"/>
  <c r="AK186" i="44"/>
  <c r="AI186" i="44"/>
  <c r="AG186" i="44"/>
  <c r="AE186" i="44"/>
  <c r="AC186" i="44"/>
  <c r="AA186" i="44"/>
  <c r="Y186" i="44"/>
  <c r="W186" i="44"/>
  <c r="U186" i="44"/>
  <c r="S186" i="44"/>
  <c r="Q186" i="44"/>
  <c r="O186" i="44"/>
  <c r="M186" i="44"/>
  <c r="K186" i="44"/>
  <c r="I186" i="44"/>
  <c r="G186" i="44"/>
  <c r="E186" i="44"/>
  <c r="AQ185" i="44"/>
  <c r="AO185" i="44"/>
  <c r="AM185" i="44"/>
  <c r="AK185" i="44"/>
  <c r="AI185" i="44"/>
  <c r="AG185" i="44"/>
  <c r="AE185" i="44"/>
  <c r="AC185" i="44"/>
  <c r="AA185" i="44"/>
  <c r="Y185" i="44"/>
  <c r="W185" i="44"/>
  <c r="U185" i="44"/>
  <c r="S185" i="44"/>
  <c r="Q185" i="44"/>
  <c r="O185" i="44"/>
  <c r="M185" i="44"/>
  <c r="K185" i="44"/>
  <c r="I185" i="44"/>
  <c r="G185" i="44"/>
  <c r="E185" i="44"/>
  <c r="AQ184" i="44"/>
  <c r="AO184" i="44"/>
  <c r="AM184" i="44"/>
  <c r="AK184" i="44"/>
  <c r="AI184" i="44"/>
  <c r="AG184" i="44"/>
  <c r="AE184" i="44"/>
  <c r="AC184" i="44"/>
  <c r="AA184" i="44"/>
  <c r="Y184" i="44"/>
  <c r="W184" i="44"/>
  <c r="U184" i="44"/>
  <c r="S184" i="44"/>
  <c r="Q184" i="44"/>
  <c r="O184" i="44"/>
  <c r="M184" i="44"/>
  <c r="K184" i="44"/>
  <c r="I184" i="44"/>
  <c r="G184" i="44"/>
  <c r="E184" i="44"/>
  <c r="AQ183" i="44"/>
  <c r="AO183" i="44"/>
  <c r="AM183" i="44"/>
  <c r="AK183" i="44"/>
  <c r="AI183" i="44"/>
  <c r="AG183" i="44"/>
  <c r="AE183" i="44"/>
  <c r="AC183" i="44"/>
  <c r="AA183" i="44"/>
  <c r="Y183" i="44"/>
  <c r="W183" i="44"/>
  <c r="U183" i="44"/>
  <c r="S183" i="44"/>
  <c r="Q183" i="44"/>
  <c r="O183" i="44"/>
  <c r="M183" i="44"/>
  <c r="K183" i="44"/>
  <c r="I183" i="44"/>
  <c r="G183" i="44"/>
  <c r="E183" i="44"/>
  <c r="AQ182" i="44"/>
  <c r="AO182" i="44"/>
  <c r="AM182" i="44"/>
  <c r="AK182" i="44"/>
  <c r="AI182" i="44"/>
  <c r="AG182" i="44"/>
  <c r="AE182" i="44"/>
  <c r="AC182" i="44"/>
  <c r="AA182" i="44"/>
  <c r="Y182" i="44"/>
  <c r="W182" i="44"/>
  <c r="U182" i="44"/>
  <c r="S182" i="44"/>
  <c r="Q182" i="44"/>
  <c r="O182" i="44"/>
  <c r="M182" i="44"/>
  <c r="K182" i="44"/>
  <c r="I182" i="44"/>
  <c r="G182" i="44"/>
  <c r="E182" i="44"/>
  <c r="AQ181" i="44"/>
  <c r="AO181" i="44"/>
  <c r="AM181" i="44"/>
  <c r="AK181" i="44"/>
  <c r="AI181" i="44"/>
  <c r="AG181" i="44"/>
  <c r="AE181" i="44"/>
  <c r="AC181" i="44"/>
  <c r="AA181" i="44"/>
  <c r="Y181" i="44"/>
  <c r="W181" i="44"/>
  <c r="U181" i="44"/>
  <c r="S181" i="44"/>
  <c r="Q181" i="44"/>
  <c r="O181" i="44"/>
  <c r="M181" i="44"/>
  <c r="K181" i="44"/>
  <c r="I181" i="44"/>
  <c r="G181" i="44"/>
  <c r="E181" i="44"/>
  <c r="AQ180" i="44"/>
  <c r="AO180" i="44"/>
  <c r="AM180" i="44"/>
  <c r="AK180" i="44"/>
  <c r="AI180" i="44"/>
  <c r="AG180" i="44"/>
  <c r="AE180" i="44"/>
  <c r="AC180" i="44"/>
  <c r="AA180" i="44"/>
  <c r="Y180" i="44"/>
  <c r="W180" i="44"/>
  <c r="U180" i="44"/>
  <c r="S180" i="44"/>
  <c r="Q180" i="44"/>
  <c r="O180" i="44"/>
  <c r="M180" i="44"/>
  <c r="K180" i="44"/>
  <c r="I180" i="44"/>
  <c r="G180" i="44"/>
  <c r="E180" i="44"/>
  <c r="AQ179" i="44"/>
  <c r="AO179" i="44"/>
  <c r="AM179" i="44"/>
  <c r="AK179" i="44"/>
  <c r="AI179" i="44"/>
  <c r="AG179" i="44"/>
  <c r="AE179" i="44"/>
  <c r="AC179" i="44"/>
  <c r="AA179" i="44"/>
  <c r="Y179" i="44"/>
  <c r="W179" i="44"/>
  <c r="U179" i="44"/>
  <c r="S179" i="44"/>
  <c r="Q179" i="44"/>
  <c r="O179" i="44"/>
  <c r="M179" i="44"/>
  <c r="K179" i="44"/>
  <c r="I179" i="44"/>
  <c r="G179" i="44"/>
  <c r="E179" i="44"/>
  <c r="AQ178" i="44"/>
  <c r="AO178" i="44"/>
  <c r="AM178" i="44"/>
  <c r="AK178" i="44"/>
  <c r="AI178" i="44"/>
  <c r="AG178" i="44"/>
  <c r="AE178" i="44"/>
  <c r="AC178" i="44"/>
  <c r="AA178" i="44"/>
  <c r="Y178" i="44"/>
  <c r="W178" i="44"/>
  <c r="U178" i="44"/>
  <c r="S178" i="44"/>
  <c r="Q178" i="44"/>
  <c r="O178" i="44"/>
  <c r="M178" i="44"/>
  <c r="K178" i="44"/>
  <c r="I178" i="44"/>
  <c r="G178" i="44"/>
  <c r="E178" i="44"/>
  <c r="AQ177" i="44"/>
  <c r="AO177" i="44"/>
  <c r="AM177" i="44"/>
  <c r="AK177" i="44"/>
  <c r="AI177" i="44"/>
  <c r="AG177" i="44"/>
  <c r="AE177" i="44"/>
  <c r="AC177" i="44"/>
  <c r="AA177" i="44"/>
  <c r="Y177" i="44"/>
  <c r="W177" i="44"/>
  <c r="U177" i="44"/>
  <c r="S177" i="44"/>
  <c r="Q177" i="44"/>
  <c r="O177" i="44"/>
  <c r="M177" i="44"/>
  <c r="K177" i="44"/>
  <c r="I177" i="44"/>
  <c r="G177" i="44"/>
  <c r="E177" i="44"/>
  <c r="AQ176" i="44"/>
  <c r="AO176" i="44"/>
  <c r="AM176" i="44"/>
  <c r="AK176" i="44"/>
  <c r="AI176" i="44"/>
  <c r="AG176" i="44"/>
  <c r="AE176" i="44"/>
  <c r="AC176" i="44"/>
  <c r="AA176" i="44"/>
  <c r="Y176" i="44"/>
  <c r="W176" i="44"/>
  <c r="U176" i="44"/>
  <c r="S176" i="44"/>
  <c r="Q176" i="44"/>
  <c r="O176" i="44"/>
  <c r="M176" i="44"/>
  <c r="K176" i="44"/>
  <c r="I176" i="44"/>
  <c r="G176" i="44"/>
  <c r="E176" i="44"/>
  <c r="AQ175" i="44"/>
  <c r="AO175" i="44"/>
  <c r="AM175" i="44"/>
  <c r="AK175" i="44"/>
  <c r="AI175" i="44"/>
  <c r="AG175" i="44"/>
  <c r="AE175" i="44"/>
  <c r="AC175" i="44"/>
  <c r="AA175" i="44"/>
  <c r="Y175" i="44"/>
  <c r="W175" i="44"/>
  <c r="U175" i="44"/>
  <c r="S175" i="44"/>
  <c r="Q175" i="44"/>
  <c r="O175" i="44"/>
  <c r="M175" i="44"/>
  <c r="K175" i="44"/>
  <c r="I175" i="44"/>
  <c r="G175" i="44"/>
  <c r="E175" i="44"/>
  <c r="AQ174" i="44"/>
  <c r="AO174" i="44"/>
  <c r="AM174" i="44"/>
  <c r="AK174" i="44"/>
  <c r="AI174" i="44"/>
  <c r="AG174" i="44"/>
  <c r="AE174" i="44"/>
  <c r="AC174" i="44"/>
  <c r="AA174" i="44"/>
  <c r="Y174" i="44"/>
  <c r="W174" i="44"/>
  <c r="U174" i="44"/>
  <c r="S174" i="44"/>
  <c r="Q174" i="44"/>
  <c r="O174" i="44"/>
  <c r="M174" i="44"/>
  <c r="K174" i="44"/>
  <c r="I174" i="44"/>
  <c r="G174" i="44"/>
  <c r="E174" i="44"/>
  <c r="AQ173" i="44"/>
  <c r="AO173" i="44"/>
  <c r="AM173" i="44"/>
  <c r="AK173" i="44"/>
  <c r="AI173" i="44"/>
  <c r="AG173" i="44"/>
  <c r="AE173" i="44"/>
  <c r="AC173" i="44"/>
  <c r="AA173" i="44"/>
  <c r="Y173" i="44"/>
  <c r="W173" i="44"/>
  <c r="U173" i="44"/>
  <c r="S173" i="44"/>
  <c r="Q173" i="44"/>
  <c r="O173" i="44"/>
  <c r="M173" i="44"/>
  <c r="K173" i="44"/>
  <c r="I173" i="44"/>
  <c r="G173" i="44"/>
  <c r="E173" i="44"/>
  <c r="AQ172" i="44"/>
  <c r="AO172" i="44"/>
  <c r="AM172" i="44"/>
  <c r="AK172" i="44"/>
  <c r="AI172" i="44"/>
  <c r="AG172" i="44"/>
  <c r="AE172" i="44"/>
  <c r="AC172" i="44"/>
  <c r="AA172" i="44"/>
  <c r="Y172" i="44"/>
  <c r="W172" i="44"/>
  <c r="U172" i="44"/>
  <c r="S172" i="44"/>
  <c r="Q172" i="44"/>
  <c r="O172" i="44"/>
  <c r="M172" i="44"/>
  <c r="K172" i="44"/>
  <c r="I172" i="44"/>
  <c r="G172" i="44"/>
  <c r="E172" i="44"/>
  <c r="AQ171" i="44"/>
  <c r="AO171" i="44"/>
  <c r="AM171" i="44"/>
  <c r="AK171" i="44"/>
  <c r="AI171" i="44"/>
  <c r="AG171" i="44"/>
  <c r="AE171" i="44"/>
  <c r="AC171" i="44"/>
  <c r="AA171" i="44"/>
  <c r="Y171" i="44"/>
  <c r="W171" i="44"/>
  <c r="U171" i="44"/>
  <c r="S171" i="44"/>
  <c r="Q171" i="44"/>
  <c r="O171" i="44"/>
  <c r="M171" i="44"/>
  <c r="K171" i="44"/>
  <c r="I171" i="44"/>
  <c r="G171" i="44"/>
  <c r="E171" i="44"/>
  <c r="AQ170" i="44"/>
  <c r="AO170" i="44"/>
  <c r="AM170" i="44"/>
  <c r="AK170" i="44"/>
  <c r="AI170" i="44"/>
  <c r="AG170" i="44"/>
  <c r="AE170" i="44"/>
  <c r="AC170" i="44"/>
  <c r="AA170" i="44"/>
  <c r="Y170" i="44"/>
  <c r="W170" i="44"/>
  <c r="U170" i="44"/>
  <c r="S170" i="44"/>
  <c r="Q170" i="44"/>
  <c r="O170" i="44"/>
  <c r="M170" i="44"/>
  <c r="K170" i="44"/>
  <c r="I170" i="44"/>
  <c r="G170" i="44"/>
  <c r="E170" i="44"/>
  <c r="AQ169" i="44"/>
  <c r="AO169" i="44"/>
  <c r="AM169" i="44"/>
  <c r="AK169" i="44"/>
  <c r="AI169" i="44"/>
  <c r="AG169" i="44"/>
  <c r="AE169" i="44"/>
  <c r="AC169" i="44"/>
  <c r="AA169" i="44"/>
  <c r="Y169" i="44"/>
  <c r="W169" i="44"/>
  <c r="U169" i="44"/>
  <c r="S169" i="44"/>
  <c r="Q169" i="44"/>
  <c r="O169" i="44"/>
  <c r="M169" i="44"/>
  <c r="K169" i="44"/>
  <c r="I169" i="44"/>
  <c r="G169" i="44"/>
  <c r="E169" i="44"/>
  <c r="AQ168" i="44"/>
  <c r="AO168" i="44"/>
  <c r="AM168" i="44"/>
  <c r="AK168" i="44"/>
  <c r="AI168" i="44"/>
  <c r="AG168" i="44"/>
  <c r="AE168" i="44"/>
  <c r="AC168" i="44"/>
  <c r="AA168" i="44"/>
  <c r="Y168" i="44"/>
  <c r="W168" i="44"/>
  <c r="U168" i="44"/>
  <c r="S168" i="44"/>
  <c r="Q168" i="44"/>
  <c r="O168" i="44"/>
  <c r="M168" i="44"/>
  <c r="K168" i="44"/>
  <c r="I168" i="44"/>
  <c r="G168" i="44"/>
  <c r="E168" i="44"/>
  <c r="AQ167" i="44"/>
  <c r="AO167" i="44"/>
  <c r="AM167" i="44"/>
  <c r="AK167" i="44"/>
  <c r="AI167" i="44"/>
  <c r="AG167" i="44"/>
  <c r="AE167" i="44"/>
  <c r="AC167" i="44"/>
  <c r="AA167" i="44"/>
  <c r="Y167" i="44"/>
  <c r="W167" i="44"/>
  <c r="U167" i="44"/>
  <c r="S167" i="44"/>
  <c r="Q167" i="44"/>
  <c r="O167" i="44"/>
  <c r="M167" i="44"/>
  <c r="K167" i="44"/>
  <c r="I167" i="44"/>
  <c r="G167" i="44"/>
  <c r="E167" i="44"/>
  <c r="AQ166" i="44"/>
  <c r="AO166" i="44"/>
  <c r="AM166" i="44"/>
  <c r="AK166" i="44"/>
  <c r="AI166" i="44"/>
  <c r="AG166" i="44"/>
  <c r="AE166" i="44"/>
  <c r="AC166" i="44"/>
  <c r="AA166" i="44"/>
  <c r="Y166" i="44"/>
  <c r="W166" i="44"/>
  <c r="U166" i="44"/>
  <c r="S166" i="44"/>
  <c r="Q166" i="44"/>
  <c r="O166" i="44"/>
  <c r="M166" i="44"/>
  <c r="K166" i="44"/>
  <c r="I166" i="44"/>
  <c r="G166" i="44"/>
  <c r="E166" i="44"/>
  <c r="AQ165" i="44"/>
  <c r="AO165" i="44"/>
  <c r="AM165" i="44"/>
  <c r="AK165" i="44"/>
  <c r="AI165" i="44"/>
  <c r="AG165" i="44"/>
  <c r="AE165" i="44"/>
  <c r="AC165" i="44"/>
  <c r="AA165" i="44"/>
  <c r="Y165" i="44"/>
  <c r="W165" i="44"/>
  <c r="U165" i="44"/>
  <c r="S165" i="44"/>
  <c r="Q165" i="44"/>
  <c r="O165" i="44"/>
  <c r="M165" i="44"/>
  <c r="K165" i="44"/>
  <c r="I165" i="44"/>
  <c r="G165" i="44"/>
  <c r="E165" i="44"/>
  <c r="AQ164" i="44"/>
  <c r="AO164" i="44"/>
  <c r="AM164" i="44"/>
  <c r="AK164" i="44"/>
  <c r="AI164" i="44"/>
  <c r="AG164" i="44"/>
  <c r="AE164" i="44"/>
  <c r="AC164" i="44"/>
  <c r="AA164" i="44"/>
  <c r="Y164" i="44"/>
  <c r="W164" i="44"/>
  <c r="U164" i="44"/>
  <c r="S164" i="44"/>
  <c r="Q164" i="44"/>
  <c r="O164" i="44"/>
  <c r="M164" i="44"/>
  <c r="K164" i="44"/>
  <c r="I164" i="44"/>
  <c r="G164" i="44"/>
  <c r="E164" i="44"/>
  <c r="AQ163" i="44"/>
  <c r="AO163" i="44"/>
  <c r="AM163" i="44"/>
  <c r="AK163" i="44"/>
  <c r="AI163" i="44"/>
  <c r="AG163" i="44"/>
  <c r="AE163" i="44"/>
  <c r="AC163" i="44"/>
  <c r="AA163" i="44"/>
  <c r="Y163" i="44"/>
  <c r="W163" i="44"/>
  <c r="U163" i="44"/>
  <c r="S163" i="44"/>
  <c r="Q163" i="44"/>
  <c r="O163" i="44"/>
  <c r="M163" i="44"/>
  <c r="K163" i="44"/>
  <c r="I163" i="44"/>
  <c r="G163" i="44"/>
  <c r="E163" i="44"/>
  <c r="AQ162" i="44"/>
  <c r="AO162" i="44"/>
  <c r="AM162" i="44"/>
  <c r="AK162" i="44"/>
  <c r="AI162" i="44"/>
  <c r="AG162" i="44"/>
  <c r="AE162" i="44"/>
  <c r="AC162" i="44"/>
  <c r="AA162" i="44"/>
  <c r="Y162" i="44"/>
  <c r="W162" i="44"/>
  <c r="U162" i="44"/>
  <c r="S162" i="44"/>
  <c r="Q162" i="44"/>
  <c r="O162" i="44"/>
  <c r="M162" i="44"/>
  <c r="K162" i="44"/>
  <c r="I162" i="44"/>
  <c r="G162" i="44"/>
  <c r="E162" i="44"/>
  <c r="AQ161" i="44"/>
  <c r="AO161" i="44"/>
  <c r="AM161" i="44"/>
  <c r="AK161" i="44"/>
  <c r="AI161" i="44"/>
  <c r="AG161" i="44"/>
  <c r="AE161" i="44"/>
  <c r="AC161" i="44"/>
  <c r="AA161" i="44"/>
  <c r="Y161" i="44"/>
  <c r="W161" i="44"/>
  <c r="U161" i="44"/>
  <c r="S161" i="44"/>
  <c r="Q161" i="44"/>
  <c r="O161" i="44"/>
  <c r="M161" i="44"/>
  <c r="K161" i="44"/>
  <c r="I161" i="44"/>
  <c r="G161" i="44"/>
  <c r="E161" i="44"/>
  <c r="AQ160" i="44"/>
  <c r="AO160" i="44"/>
  <c r="AM160" i="44"/>
  <c r="AK160" i="44"/>
  <c r="AI160" i="44"/>
  <c r="AG160" i="44"/>
  <c r="AE160" i="44"/>
  <c r="AC160" i="44"/>
  <c r="AA160" i="44"/>
  <c r="Y160" i="44"/>
  <c r="W160" i="44"/>
  <c r="U160" i="44"/>
  <c r="S160" i="44"/>
  <c r="Q160" i="44"/>
  <c r="O160" i="44"/>
  <c r="M160" i="44"/>
  <c r="K160" i="44"/>
  <c r="I160" i="44"/>
  <c r="G160" i="44"/>
  <c r="E160" i="44"/>
  <c r="AQ159" i="44"/>
  <c r="AO159" i="44"/>
  <c r="AM159" i="44"/>
  <c r="AK159" i="44"/>
  <c r="AI159" i="44"/>
  <c r="AG159" i="44"/>
  <c r="AE159" i="44"/>
  <c r="AC159" i="44"/>
  <c r="AA159" i="44"/>
  <c r="Y159" i="44"/>
  <c r="W159" i="44"/>
  <c r="U159" i="44"/>
  <c r="S159" i="44"/>
  <c r="Q159" i="44"/>
  <c r="O159" i="44"/>
  <c r="M159" i="44"/>
  <c r="K159" i="44"/>
  <c r="I159" i="44"/>
  <c r="G159" i="44"/>
  <c r="E159" i="44"/>
  <c r="AQ158" i="44"/>
  <c r="AO158" i="44"/>
  <c r="AM158" i="44"/>
  <c r="AK158" i="44"/>
  <c r="AI158" i="44"/>
  <c r="AG158" i="44"/>
  <c r="AE158" i="44"/>
  <c r="AC158" i="44"/>
  <c r="AA158" i="44"/>
  <c r="Y158" i="44"/>
  <c r="W158" i="44"/>
  <c r="U158" i="44"/>
  <c r="S158" i="44"/>
  <c r="Q158" i="44"/>
  <c r="O158" i="44"/>
  <c r="M158" i="44"/>
  <c r="K158" i="44"/>
  <c r="I158" i="44"/>
  <c r="G158" i="44"/>
  <c r="E158" i="44"/>
  <c r="AQ157" i="44"/>
  <c r="AO157" i="44"/>
  <c r="AM157" i="44"/>
  <c r="AK157" i="44"/>
  <c r="AI157" i="44"/>
  <c r="AG157" i="44"/>
  <c r="AE157" i="44"/>
  <c r="AC157" i="44"/>
  <c r="AA157" i="44"/>
  <c r="Y157" i="44"/>
  <c r="W157" i="44"/>
  <c r="U157" i="44"/>
  <c r="S157" i="44"/>
  <c r="Q157" i="44"/>
  <c r="O157" i="44"/>
  <c r="M157" i="44"/>
  <c r="K157" i="44"/>
  <c r="I157" i="44"/>
  <c r="G157" i="44"/>
  <c r="E157" i="44"/>
  <c r="AQ156" i="44"/>
  <c r="AO156" i="44"/>
  <c r="AM156" i="44"/>
  <c r="AK156" i="44"/>
  <c r="AI156" i="44"/>
  <c r="AG156" i="44"/>
  <c r="AE156" i="44"/>
  <c r="AC156" i="44"/>
  <c r="AA156" i="44"/>
  <c r="Y156" i="44"/>
  <c r="W156" i="44"/>
  <c r="U156" i="44"/>
  <c r="S156" i="44"/>
  <c r="Q156" i="44"/>
  <c r="O156" i="44"/>
  <c r="M156" i="44"/>
  <c r="K156" i="44"/>
  <c r="I156" i="44"/>
  <c r="G156" i="44"/>
  <c r="E156" i="44"/>
  <c r="AQ155" i="44"/>
  <c r="AO155" i="44"/>
  <c r="AM155" i="44"/>
  <c r="AK155" i="44"/>
  <c r="AI155" i="44"/>
  <c r="AG155" i="44"/>
  <c r="AE155" i="44"/>
  <c r="AC155" i="44"/>
  <c r="AA155" i="44"/>
  <c r="Y155" i="44"/>
  <c r="W155" i="44"/>
  <c r="U155" i="44"/>
  <c r="S155" i="44"/>
  <c r="Q155" i="44"/>
  <c r="O155" i="44"/>
  <c r="M155" i="44"/>
  <c r="K155" i="44"/>
  <c r="I155" i="44"/>
  <c r="G155" i="44"/>
  <c r="E155" i="44"/>
  <c r="AQ154" i="44"/>
  <c r="AO154" i="44"/>
  <c r="AM154" i="44"/>
  <c r="AK154" i="44"/>
  <c r="AI154" i="44"/>
  <c r="AG154" i="44"/>
  <c r="AE154" i="44"/>
  <c r="AC154" i="44"/>
  <c r="AA154" i="44"/>
  <c r="Y154" i="44"/>
  <c r="W154" i="44"/>
  <c r="U154" i="44"/>
  <c r="S154" i="44"/>
  <c r="Q154" i="44"/>
  <c r="O154" i="44"/>
  <c r="M154" i="44"/>
  <c r="K154" i="44"/>
  <c r="I154" i="44"/>
  <c r="G154" i="44"/>
  <c r="E154" i="44"/>
  <c r="AQ153" i="44"/>
  <c r="AO153" i="44"/>
  <c r="AM153" i="44"/>
  <c r="AK153" i="44"/>
  <c r="AI153" i="44"/>
  <c r="AG153" i="44"/>
  <c r="AE153" i="44"/>
  <c r="AC153" i="44"/>
  <c r="AA153" i="44"/>
  <c r="Y153" i="44"/>
  <c r="W153" i="44"/>
  <c r="U153" i="44"/>
  <c r="S153" i="44"/>
  <c r="Q153" i="44"/>
  <c r="O153" i="44"/>
  <c r="M153" i="44"/>
  <c r="K153" i="44"/>
  <c r="I153" i="44"/>
  <c r="G153" i="44"/>
  <c r="E153" i="44"/>
  <c r="AQ152" i="44"/>
  <c r="AO152" i="44"/>
  <c r="AM152" i="44"/>
  <c r="AK152" i="44"/>
  <c r="AI152" i="44"/>
  <c r="AG152" i="44"/>
  <c r="AE152" i="44"/>
  <c r="AC152" i="44"/>
  <c r="AA152" i="44"/>
  <c r="Y152" i="44"/>
  <c r="W152" i="44"/>
  <c r="U152" i="44"/>
  <c r="S152" i="44"/>
  <c r="Q152" i="44"/>
  <c r="O152" i="44"/>
  <c r="M152" i="44"/>
  <c r="K152" i="44"/>
  <c r="I152" i="44"/>
  <c r="G152" i="44"/>
  <c r="E152" i="44"/>
  <c r="AQ151" i="44"/>
  <c r="AO151" i="44"/>
  <c r="AM151" i="44"/>
  <c r="AK151" i="44"/>
  <c r="AI151" i="44"/>
  <c r="AG151" i="44"/>
  <c r="AE151" i="44"/>
  <c r="AC151" i="44"/>
  <c r="AA151" i="44"/>
  <c r="Y151" i="44"/>
  <c r="W151" i="44"/>
  <c r="U151" i="44"/>
  <c r="S151" i="44"/>
  <c r="Q151" i="44"/>
  <c r="O151" i="44"/>
  <c r="M151" i="44"/>
  <c r="K151" i="44"/>
  <c r="I151" i="44"/>
  <c r="G151" i="44"/>
  <c r="E151" i="44"/>
  <c r="AQ150" i="44"/>
  <c r="AO150" i="44"/>
  <c r="AM150" i="44"/>
  <c r="AK150" i="44"/>
  <c r="AI150" i="44"/>
  <c r="AG150" i="44"/>
  <c r="AE150" i="44"/>
  <c r="AC150" i="44"/>
  <c r="AA150" i="44"/>
  <c r="Y150" i="44"/>
  <c r="W150" i="44"/>
  <c r="U150" i="44"/>
  <c r="S150" i="44"/>
  <c r="Q150" i="44"/>
  <c r="O150" i="44"/>
  <c r="M150" i="44"/>
  <c r="K150" i="44"/>
  <c r="I150" i="44"/>
  <c r="G150" i="44"/>
  <c r="E150" i="44"/>
  <c r="AQ149" i="44"/>
  <c r="AO149" i="44"/>
  <c r="AM149" i="44"/>
  <c r="AK149" i="44"/>
  <c r="AI149" i="44"/>
  <c r="AG149" i="44"/>
  <c r="AE149" i="44"/>
  <c r="AC149" i="44"/>
  <c r="AA149" i="44"/>
  <c r="Y149" i="44"/>
  <c r="W149" i="44"/>
  <c r="U149" i="44"/>
  <c r="S149" i="44"/>
  <c r="Q149" i="44"/>
  <c r="O149" i="44"/>
  <c r="M149" i="44"/>
  <c r="K149" i="44"/>
  <c r="I149" i="44"/>
  <c r="G149" i="44"/>
  <c r="E149" i="44"/>
  <c r="AQ148" i="44"/>
  <c r="AO148" i="44"/>
  <c r="AM148" i="44"/>
  <c r="AK148" i="44"/>
  <c r="AI148" i="44"/>
  <c r="AG148" i="44"/>
  <c r="AE148" i="44"/>
  <c r="AC148" i="44"/>
  <c r="AA148" i="44"/>
  <c r="Y148" i="44"/>
  <c r="W148" i="44"/>
  <c r="U148" i="44"/>
  <c r="S148" i="44"/>
  <c r="Q148" i="44"/>
  <c r="O148" i="44"/>
  <c r="M148" i="44"/>
  <c r="K148" i="44"/>
  <c r="I148" i="44"/>
  <c r="G148" i="44"/>
  <c r="E148" i="44"/>
  <c r="AQ147" i="44"/>
  <c r="AO147" i="44"/>
  <c r="AM147" i="44"/>
  <c r="AK147" i="44"/>
  <c r="AI147" i="44"/>
  <c r="AG147" i="44"/>
  <c r="AE147" i="44"/>
  <c r="AC147" i="44"/>
  <c r="AA147" i="44"/>
  <c r="Y147" i="44"/>
  <c r="W147" i="44"/>
  <c r="U147" i="44"/>
  <c r="S147" i="44"/>
  <c r="Q147" i="44"/>
  <c r="O147" i="44"/>
  <c r="M147" i="44"/>
  <c r="K147" i="44"/>
  <c r="I147" i="44"/>
  <c r="G147" i="44"/>
  <c r="E147" i="44"/>
  <c r="AQ146" i="44"/>
  <c r="AO146" i="44"/>
  <c r="AM146" i="44"/>
  <c r="AK146" i="44"/>
  <c r="AI146" i="44"/>
  <c r="AG146" i="44"/>
  <c r="AE146" i="44"/>
  <c r="AC146" i="44"/>
  <c r="AA146" i="44"/>
  <c r="Y146" i="44"/>
  <c r="W146" i="44"/>
  <c r="U146" i="44"/>
  <c r="S146" i="44"/>
  <c r="Q146" i="44"/>
  <c r="O146" i="44"/>
  <c r="M146" i="44"/>
  <c r="K146" i="44"/>
  <c r="I146" i="44"/>
  <c r="G146" i="44"/>
  <c r="E146" i="44"/>
  <c r="AQ145" i="44"/>
  <c r="AO145" i="44"/>
  <c r="AM145" i="44"/>
  <c r="AK145" i="44"/>
  <c r="AI145" i="44"/>
  <c r="AG145" i="44"/>
  <c r="AE145" i="44"/>
  <c r="AC145" i="44"/>
  <c r="AA145" i="44"/>
  <c r="Y145" i="44"/>
  <c r="W145" i="44"/>
  <c r="U145" i="44"/>
  <c r="S145" i="44"/>
  <c r="Q145" i="44"/>
  <c r="O145" i="44"/>
  <c r="M145" i="44"/>
  <c r="K145" i="44"/>
  <c r="I145" i="44"/>
  <c r="G145" i="44"/>
  <c r="E145" i="44"/>
  <c r="AQ144" i="44"/>
  <c r="AO144" i="44"/>
  <c r="AM144" i="44"/>
  <c r="AK144" i="44"/>
  <c r="AI144" i="44"/>
  <c r="AG144" i="44"/>
  <c r="AE144" i="44"/>
  <c r="AC144" i="44"/>
  <c r="AA144" i="44"/>
  <c r="Y144" i="44"/>
  <c r="W144" i="44"/>
  <c r="U144" i="44"/>
  <c r="S144" i="44"/>
  <c r="Q144" i="44"/>
  <c r="O144" i="44"/>
  <c r="M144" i="44"/>
  <c r="K144" i="44"/>
  <c r="I144" i="44"/>
  <c r="G144" i="44"/>
  <c r="E144" i="44"/>
  <c r="AQ143" i="44"/>
  <c r="AO143" i="44"/>
  <c r="AM143" i="44"/>
  <c r="AK143" i="44"/>
  <c r="AI143" i="44"/>
  <c r="AG143" i="44"/>
  <c r="AE143" i="44"/>
  <c r="AC143" i="44"/>
  <c r="AA143" i="44"/>
  <c r="Y143" i="44"/>
  <c r="W143" i="44"/>
  <c r="U143" i="44"/>
  <c r="S143" i="44"/>
  <c r="Q143" i="44"/>
  <c r="O143" i="44"/>
  <c r="M143" i="44"/>
  <c r="K143" i="44"/>
  <c r="I143" i="44"/>
  <c r="G143" i="44"/>
  <c r="E143" i="44"/>
  <c r="AQ142" i="44"/>
  <c r="AO142" i="44"/>
  <c r="AM142" i="44"/>
  <c r="AK142" i="44"/>
  <c r="AI142" i="44"/>
  <c r="AG142" i="44"/>
  <c r="AE142" i="44"/>
  <c r="AC142" i="44"/>
  <c r="AA142" i="44"/>
  <c r="Y142" i="44"/>
  <c r="W142" i="44"/>
  <c r="U142" i="44"/>
  <c r="S142" i="44"/>
  <c r="Q142" i="44"/>
  <c r="O142" i="44"/>
  <c r="M142" i="44"/>
  <c r="K142" i="44"/>
  <c r="I142" i="44"/>
  <c r="G142" i="44"/>
  <c r="E142" i="44"/>
  <c r="AQ141" i="44"/>
  <c r="AO141" i="44"/>
  <c r="AM141" i="44"/>
  <c r="AK141" i="44"/>
  <c r="AI141" i="44"/>
  <c r="AG141" i="44"/>
  <c r="AE141" i="44"/>
  <c r="AC141" i="44"/>
  <c r="AA141" i="44"/>
  <c r="Y141" i="44"/>
  <c r="W141" i="44"/>
  <c r="U141" i="44"/>
  <c r="S141" i="44"/>
  <c r="Q141" i="44"/>
  <c r="O141" i="44"/>
  <c r="M141" i="44"/>
  <c r="K141" i="44"/>
  <c r="I141" i="44"/>
  <c r="G141" i="44"/>
  <c r="E141" i="44"/>
  <c r="AQ140" i="44"/>
  <c r="AO140" i="44"/>
  <c r="AM140" i="44"/>
  <c r="AK140" i="44"/>
  <c r="AI140" i="44"/>
  <c r="AG140" i="44"/>
  <c r="AE140" i="44"/>
  <c r="AC140" i="44"/>
  <c r="AA140" i="44"/>
  <c r="Y140" i="44"/>
  <c r="W140" i="44"/>
  <c r="U140" i="44"/>
  <c r="S140" i="44"/>
  <c r="Q140" i="44"/>
  <c r="O140" i="44"/>
  <c r="M140" i="44"/>
  <c r="K140" i="44"/>
  <c r="I140" i="44"/>
  <c r="G140" i="44"/>
  <c r="E140" i="44"/>
  <c r="AQ139" i="44"/>
  <c r="AO139" i="44"/>
  <c r="AM139" i="44"/>
  <c r="AK139" i="44"/>
  <c r="AI139" i="44"/>
  <c r="AG139" i="44"/>
  <c r="AE139" i="44"/>
  <c r="AC139" i="44"/>
  <c r="AA139" i="44"/>
  <c r="Y139" i="44"/>
  <c r="W139" i="44"/>
  <c r="U139" i="44"/>
  <c r="S139" i="44"/>
  <c r="Q139" i="44"/>
  <c r="O139" i="44"/>
  <c r="M139" i="44"/>
  <c r="K139" i="44"/>
  <c r="I139" i="44"/>
  <c r="G139" i="44"/>
  <c r="E139" i="44"/>
  <c r="AQ138" i="44"/>
  <c r="AO138" i="44"/>
  <c r="AM138" i="44"/>
  <c r="AK138" i="44"/>
  <c r="AI138" i="44"/>
  <c r="AG138" i="44"/>
  <c r="AE138" i="44"/>
  <c r="AC138" i="44"/>
  <c r="AA138" i="44"/>
  <c r="Y138" i="44"/>
  <c r="W138" i="44"/>
  <c r="U138" i="44"/>
  <c r="S138" i="44"/>
  <c r="Q138" i="44"/>
  <c r="O138" i="44"/>
  <c r="M138" i="44"/>
  <c r="K138" i="44"/>
  <c r="I138" i="44"/>
  <c r="G138" i="44"/>
  <c r="E138" i="44"/>
  <c r="AQ137" i="44"/>
  <c r="AO137" i="44"/>
  <c r="AM137" i="44"/>
  <c r="AK137" i="44"/>
  <c r="AI137" i="44"/>
  <c r="AG137" i="44"/>
  <c r="AE137" i="44"/>
  <c r="AC137" i="44"/>
  <c r="AA137" i="44"/>
  <c r="Y137" i="44"/>
  <c r="W137" i="44"/>
  <c r="U137" i="44"/>
  <c r="S137" i="44"/>
  <c r="Q137" i="44"/>
  <c r="O137" i="44"/>
  <c r="M137" i="44"/>
  <c r="K137" i="44"/>
  <c r="I137" i="44"/>
  <c r="G137" i="44"/>
  <c r="E137" i="44"/>
  <c r="AQ136" i="44"/>
  <c r="AO136" i="44"/>
  <c r="AM136" i="44"/>
  <c r="AK136" i="44"/>
  <c r="AI136" i="44"/>
  <c r="AG136" i="44"/>
  <c r="AE136" i="44"/>
  <c r="AC136" i="44"/>
  <c r="AA136" i="44"/>
  <c r="Y136" i="44"/>
  <c r="W136" i="44"/>
  <c r="U136" i="44"/>
  <c r="S136" i="44"/>
  <c r="Q136" i="44"/>
  <c r="O136" i="44"/>
  <c r="M136" i="44"/>
  <c r="K136" i="44"/>
  <c r="I136" i="44"/>
  <c r="G136" i="44"/>
  <c r="E136" i="44"/>
  <c r="AQ135" i="44"/>
  <c r="AO135" i="44"/>
  <c r="AM135" i="44"/>
  <c r="AK135" i="44"/>
  <c r="AI135" i="44"/>
  <c r="AG135" i="44"/>
  <c r="AE135" i="44"/>
  <c r="AC135" i="44"/>
  <c r="AA135" i="44"/>
  <c r="Y135" i="44"/>
  <c r="W135" i="44"/>
  <c r="U135" i="44"/>
  <c r="S135" i="44"/>
  <c r="Q135" i="44"/>
  <c r="O135" i="44"/>
  <c r="M135" i="44"/>
  <c r="K135" i="44"/>
  <c r="I135" i="44"/>
  <c r="G135" i="44"/>
  <c r="E135" i="44"/>
  <c r="AQ134" i="44"/>
  <c r="AO134" i="44"/>
  <c r="AM134" i="44"/>
  <c r="AK134" i="44"/>
  <c r="AI134" i="44"/>
  <c r="AG134" i="44"/>
  <c r="AE134" i="44"/>
  <c r="AC134" i="44"/>
  <c r="AA134" i="44"/>
  <c r="Y134" i="44"/>
  <c r="W134" i="44"/>
  <c r="U134" i="44"/>
  <c r="S134" i="44"/>
  <c r="Q134" i="44"/>
  <c r="O134" i="44"/>
  <c r="M134" i="44"/>
  <c r="K134" i="44"/>
  <c r="I134" i="44"/>
  <c r="G134" i="44"/>
  <c r="E134" i="44"/>
  <c r="AQ133" i="44"/>
  <c r="AO133" i="44"/>
  <c r="AM133" i="44"/>
  <c r="AK133" i="44"/>
  <c r="AI133" i="44"/>
  <c r="AG133" i="44"/>
  <c r="AE133" i="44"/>
  <c r="AC133" i="44"/>
  <c r="AA133" i="44"/>
  <c r="Y133" i="44"/>
  <c r="W133" i="44"/>
  <c r="U133" i="44"/>
  <c r="S133" i="44"/>
  <c r="Q133" i="44"/>
  <c r="O133" i="44"/>
  <c r="M133" i="44"/>
  <c r="K133" i="44"/>
  <c r="I133" i="44"/>
  <c r="G133" i="44"/>
  <c r="E133" i="44"/>
  <c r="AQ132" i="44"/>
  <c r="AO132" i="44"/>
  <c r="AM132" i="44"/>
  <c r="AK132" i="44"/>
  <c r="AI132" i="44"/>
  <c r="AG132" i="44"/>
  <c r="AE132" i="44"/>
  <c r="AC132" i="44"/>
  <c r="AA132" i="44"/>
  <c r="Y132" i="44"/>
  <c r="W132" i="44"/>
  <c r="U132" i="44"/>
  <c r="S132" i="44"/>
  <c r="Q132" i="44"/>
  <c r="O132" i="44"/>
  <c r="M132" i="44"/>
  <c r="K132" i="44"/>
  <c r="I132" i="44"/>
  <c r="G132" i="44"/>
  <c r="E132" i="44"/>
  <c r="AQ131" i="44"/>
  <c r="AO131" i="44"/>
  <c r="AM131" i="44"/>
  <c r="AK131" i="44"/>
  <c r="AI131" i="44"/>
  <c r="AG131" i="44"/>
  <c r="AE131" i="44"/>
  <c r="AC131" i="44"/>
  <c r="AA131" i="44"/>
  <c r="Y131" i="44"/>
  <c r="W131" i="44"/>
  <c r="U131" i="44"/>
  <c r="S131" i="44"/>
  <c r="Q131" i="44"/>
  <c r="O131" i="44"/>
  <c r="M131" i="44"/>
  <c r="K131" i="44"/>
  <c r="I131" i="44"/>
  <c r="G131" i="44"/>
  <c r="E131" i="44"/>
  <c r="AQ130" i="44"/>
  <c r="AO130" i="44"/>
  <c r="AM130" i="44"/>
  <c r="AK130" i="44"/>
  <c r="AI130" i="44"/>
  <c r="AG130" i="44"/>
  <c r="AE130" i="44"/>
  <c r="AC130" i="44"/>
  <c r="AA130" i="44"/>
  <c r="Y130" i="44"/>
  <c r="W130" i="44"/>
  <c r="U130" i="44"/>
  <c r="S130" i="44"/>
  <c r="Q130" i="44"/>
  <c r="O130" i="44"/>
  <c r="M130" i="44"/>
  <c r="K130" i="44"/>
  <c r="I130" i="44"/>
  <c r="G130" i="44"/>
  <c r="E130" i="44"/>
  <c r="AQ129" i="44"/>
  <c r="AO129" i="44"/>
  <c r="AM129" i="44"/>
  <c r="AK129" i="44"/>
  <c r="AI129" i="44"/>
  <c r="AG129" i="44"/>
  <c r="AE129" i="44"/>
  <c r="AC129" i="44"/>
  <c r="AA129" i="44"/>
  <c r="Y129" i="44"/>
  <c r="W129" i="44"/>
  <c r="U129" i="44"/>
  <c r="S129" i="44"/>
  <c r="Q129" i="44"/>
  <c r="O129" i="44"/>
  <c r="M129" i="44"/>
  <c r="K129" i="44"/>
  <c r="I129" i="44"/>
  <c r="G129" i="44"/>
  <c r="E129" i="44"/>
  <c r="AQ128" i="44"/>
  <c r="AO128" i="44"/>
  <c r="AM128" i="44"/>
  <c r="AK128" i="44"/>
  <c r="AI128" i="44"/>
  <c r="AG128" i="44"/>
  <c r="AE128" i="44"/>
  <c r="AC128" i="44"/>
  <c r="AA128" i="44"/>
  <c r="Y128" i="44"/>
  <c r="W128" i="44"/>
  <c r="U128" i="44"/>
  <c r="S128" i="44"/>
  <c r="Q128" i="44"/>
  <c r="O128" i="44"/>
  <c r="M128" i="44"/>
  <c r="K128" i="44"/>
  <c r="I128" i="44"/>
  <c r="G128" i="44"/>
  <c r="E128" i="44"/>
  <c r="AQ127" i="44"/>
  <c r="AO127" i="44"/>
  <c r="AM127" i="44"/>
  <c r="AK127" i="44"/>
  <c r="AI127" i="44"/>
  <c r="AG127" i="44"/>
  <c r="AE127" i="44"/>
  <c r="AC127" i="44"/>
  <c r="AA127" i="44"/>
  <c r="Y127" i="44"/>
  <c r="W127" i="44"/>
  <c r="U127" i="44"/>
  <c r="S127" i="44"/>
  <c r="Q127" i="44"/>
  <c r="O127" i="44"/>
  <c r="M127" i="44"/>
  <c r="K127" i="44"/>
  <c r="I127" i="44"/>
  <c r="G127" i="44"/>
  <c r="E127" i="44"/>
  <c r="AQ126" i="44"/>
  <c r="AO126" i="44"/>
  <c r="AM126" i="44"/>
  <c r="AK126" i="44"/>
  <c r="AI126" i="44"/>
  <c r="AG126" i="44"/>
  <c r="AE126" i="44"/>
  <c r="AC126" i="44"/>
  <c r="AA126" i="44"/>
  <c r="Y126" i="44"/>
  <c r="W126" i="44"/>
  <c r="U126" i="44"/>
  <c r="S126" i="44"/>
  <c r="Q126" i="44"/>
  <c r="O126" i="44"/>
  <c r="M126" i="44"/>
  <c r="K126" i="44"/>
  <c r="I126" i="44"/>
  <c r="G126" i="44"/>
  <c r="E126" i="44"/>
  <c r="AQ125" i="44"/>
  <c r="AO125" i="44"/>
  <c r="AM125" i="44"/>
  <c r="AK125" i="44"/>
  <c r="AI125" i="44"/>
  <c r="AG125" i="44"/>
  <c r="AE125" i="44"/>
  <c r="AC125" i="44"/>
  <c r="AA125" i="44"/>
  <c r="Y125" i="44"/>
  <c r="W125" i="44"/>
  <c r="U125" i="44"/>
  <c r="S125" i="44"/>
  <c r="Q125" i="44"/>
  <c r="O125" i="44"/>
  <c r="M125" i="44"/>
  <c r="K125" i="44"/>
  <c r="I125" i="44"/>
  <c r="G125" i="44"/>
  <c r="E125" i="44"/>
  <c r="AQ124" i="44"/>
  <c r="AO124" i="44"/>
  <c r="AM124" i="44"/>
  <c r="AK124" i="44"/>
  <c r="AI124" i="44"/>
  <c r="AG124" i="44"/>
  <c r="AE124" i="44"/>
  <c r="AC124" i="44"/>
  <c r="AA124" i="44"/>
  <c r="Y124" i="44"/>
  <c r="W124" i="44"/>
  <c r="U124" i="44"/>
  <c r="S124" i="44"/>
  <c r="Q124" i="44"/>
  <c r="O124" i="44"/>
  <c r="M124" i="44"/>
  <c r="K124" i="44"/>
  <c r="I124" i="44"/>
  <c r="G124" i="44"/>
  <c r="E124" i="44"/>
  <c r="AQ123" i="44"/>
  <c r="AO123" i="44"/>
  <c r="AM123" i="44"/>
  <c r="AK123" i="44"/>
  <c r="AI123" i="44"/>
  <c r="AG123" i="44"/>
  <c r="AE123" i="44"/>
  <c r="AC123" i="44"/>
  <c r="AA123" i="44"/>
  <c r="Y123" i="44"/>
  <c r="W123" i="44"/>
  <c r="U123" i="44"/>
  <c r="S123" i="44"/>
  <c r="Q123" i="44"/>
  <c r="O123" i="44"/>
  <c r="M123" i="44"/>
  <c r="K123" i="44"/>
  <c r="I123" i="44"/>
  <c r="G123" i="44"/>
  <c r="E123" i="44"/>
  <c r="AQ122" i="44"/>
  <c r="AO122" i="44"/>
  <c r="AM122" i="44"/>
  <c r="AK122" i="44"/>
  <c r="AI122" i="44"/>
  <c r="AG122" i="44"/>
  <c r="AE122" i="44"/>
  <c r="AC122" i="44"/>
  <c r="AA122" i="44"/>
  <c r="Y122" i="44"/>
  <c r="W122" i="44"/>
  <c r="U122" i="44"/>
  <c r="S122" i="44"/>
  <c r="Q122" i="44"/>
  <c r="O122" i="44"/>
  <c r="M122" i="44"/>
  <c r="K122" i="44"/>
  <c r="I122" i="44"/>
  <c r="G122" i="44"/>
  <c r="E122" i="44"/>
  <c r="AQ121" i="44"/>
  <c r="AO121" i="44"/>
  <c r="AM121" i="44"/>
  <c r="AK121" i="44"/>
  <c r="AI121" i="44"/>
  <c r="AG121" i="44"/>
  <c r="AE121" i="44"/>
  <c r="AC121" i="44"/>
  <c r="AA121" i="44"/>
  <c r="Y121" i="44"/>
  <c r="W121" i="44"/>
  <c r="U121" i="44"/>
  <c r="S121" i="44"/>
  <c r="Q121" i="44"/>
  <c r="O121" i="44"/>
  <c r="M121" i="44"/>
  <c r="K121" i="44"/>
  <c r="I121" i="44"/>
  <c r="G121" i="44"/>
  <c r="E121" i="44"/>
  <c r="AQ120" i="44"/>
  <c r="AO120" i="44"/>
  <c r="AM120" i="44"/>
  <c r="AK120" i="44"/>
  <c r="AI120" i="44"/>
  <c r="AG120" i="44"/>
  <c r="AE120" i="44"/>
  <c r="AC120" i="44"/>
  <c r="AA120" i="44"/>
  <c r="Y120" i="44"/>
  <c r="W120" i="44"/>
  <c r="U120" i="44"/>
  <c r="S120" i="44"/>
  <c r="Q120" i="44"/>
  <c r="O120" i="44"/>
  <c r="M120" i="44"/>
  <c r="K120" i="44"/>
  <c r="I120" i="44"/>
  <c r="G120" i="44"/>
  <c r="E120" i="44"/>
  <c r="AQ119" i="44"/>
  <c r="AO119" i="44"/>
  <c r="AM119" i="44"/>
  <c r="AK119" i="44"/>
  <c r="AI119" i="44"/>
  <c r="AG119" i="44"/>
  <c r="AE119" i="44"/>
  <c r="AC119" i="44"/>
  <c r="AA119" i="44"/>
  <c r="Y119" i="44"/>
  <c r="W119" i="44"/>
  <c r="U119" i="44"/>
  <c r="S119" i="44"/>
  <c r="Q119" i="44"/>
  <c r="O119" i="44"/>
  <c r="M119" i="44"/>
  <c r="K119" i="44"/>
  <c r="I119" i="44"/>
  <c r="G119" i="44"/>
  <c r="E119" i="44"/>
  <c r="AQ118" i="44"/>
  <c r="AO118" i="44"/>
  <c r="AM118" i="44"/>
  <c r="AK118" i="44"/>
  <c r="AI118" i="44"/>
  <c r="AG118" i="44"/>
  <c r="AE118" i="44"/>
  <c r="AC118" i="44"/>
  <c r="AA118" i="44"/>
  <c r="Y118" i="44"/>
  <c r="W118" i="44"/>
  <c r="U118" i="44"/>
  <c r="S118" i="44"/>
  <c r="Q118" i="44"/>
  <c r="O118" i="44"/>
  <c r="M118" i="44"/>
  <c r="K118" i="44"/>
  <c r="I118" i="44"/>
  <c r="G118" i="44"/>
  <c r="E118" i="44"/>
  <c r="AQ117" i="44"/>
  <c r="AO117" i="44"/>
  <c r="AM117" i="44"/>
  <c r="AK117" i="44"/>
  <c r="AI117" i="44"/>
  <c r="AG117" i="44"/>
  <c r="AE117" i="44"/>
  <c r="AC117" i="44"/>
  <c r="AA117" i="44"/>
  <c r="Y117" i="44"/>
  <c r="W117" i="44"/>
  <c r="U117" i="44"/>
  <c r="S117" i="44"/>
  <c r="Q117" i="44"/>
  <c r="O117" i="44"/>
  <c r="M117" i="44"/>
  <c r="K117" i="44"/>
  <c r="I117" i="44"/>
  <c r="G117" i="44"/>
  <c r="E117" i="44"/>
  <c r="AQ116" i="44"/>
  <c r="AO116" i="44"/>
  <c r="AM116" i="44"/>
  <c r="AK116" i="44"/>
  <c r="AI116" i="44"/>
  <c r="AG116" i="44"/>
  <c r="AE116" i="44"/>
  <c r="AC116" i="44"/>
  <c r="AA116" i="44"/>
  <c r="Y116" i="44"/>
  <c r="W116" i="44"/>
  <c r="U116" i="44"/>
  <c r="S116" i="44"/>
  <c r="Q116" i="44"/>
  <c r="O116" i="44"/>
  <c r="M116" i="44"/>
  <c r="K116" i="44"/>
  <c r="I116" i="44"/>
  <c r="G116" i="44"/>
  <c r="E116" i="44"/>
  <c r="AQ115" i="44"/>
  <c r="AO115" i="44"/>
  <c r="AM115" i="44"/>
  <c r="AK115" i="44"/>
  <c r="AI115" i="44"/>
  <c r="AG115" i="44"/>
  <c r="AE115" i="44"/>
  <c r="AC115" i="44"/>
  <c r="AA115" i="44"/>
  <c r="Y115" i="44"/>
  <c r="W115" i="44"/>
  <c r="U115" i="44"/>
  <c r="S115" i="44"/>
  <c r="Q115" i="44"/>
  <c r="O115" i="44"/>
  <c r="M115" i="44"/>
  <c r="K115" i="44"/>
  <c r="I115" i="44"/>
  <c r="G115" i="44"/>
  <c r="E115" i="44"/>
  <c r="AQ114" i="44"/>
  <c r="AO114" i="44"/>
  <c r="AM114" i="44"/>
  <c r="AK114" i="44"/>
  <c r="AI114" i="44"/>
  <c r="AG114" i="44"/>
  <c r="AE114" i="44"/>
  <c r="AC114" i="44"/>
  <c r="AA114" i="44"/>
  <c r="Y114" i="44"/>
  <c r="W114" i="44"/>
  <c r="U114" i="44"/>
  <c r="S114" i="44"/>
  <c r="Q114" i="44"/>
  <c r="O114" i="44"/>
  <c r="M114" i="44"/>
  <c r="K114" i="44"/>
  <c r="I114" i="44"/>
  <c r="G114" i="44"/>
  <c r="E114" i="44"/>
  <c r="AQ113" i="44"/>
  <c r="AO113" i="44"/>
  <c r="AM113" i="44"/>
  <c r="AK113" i="44"/>
  <c r="AI113" i="44"/>
  <c r="AG113" i="44"/>
  <c r="AE113" i="44"/>
  <c r="AC113" i="44"/>
  <c r="AA113" i="44"/>
  <c r="Y113" i="44"/>
  <c r="W113" i="44"/>
  <c r="U113" i="44"/>
  <c r="S113" i="44"/>
  <c r="Q113" i="44"/>
  <c r="O113" i="44"/>
  <c r="M113" i="44"/>
  <c r="K113" i="44"/>
  <c r="I113" i="44"/>
  <c r="G113" i="44"/>
  <c r="E113" i="44"/>
  <c r="AQ112" i="44"/>
  <c r="AO112" i="44"/>
  <c r="AM112" i="44"/>
  <c r="AK112" i="44"/>
  <c r="AI112" i="44"/>
  <c r="AG112" i="44"/>
  <c r="AE112" i="44"/>
  <c r="AC112" i="44"/>
  <c r="AA112" i="44"/>
  <c r="Y112" i="44"/>
  <c r="W112" i="44"/>
  <c r="U112" i="44"/>
  <c r="S112" i="44"/>
  <c r="Q112" i="44"/>
  <c r="O112" i="44"/>
  <c r="M112" i="44"/>
  <c r="K112" i="44"/>
  <c r="I112" i="44"/>
  <c r="G112" i="44"/>
  <c r="E112" i="44"/>
  <c r="AQ111" i="44"/>
  <c r="AO111" i="44"/>
  <c r="AM111" i="44"/>
  <c r="AK111" i="44"/>
  <c r="AI111" i="44"/>
  <c r="AG111" i="44"/>
  <c r="AE111" i="44"/>
  <c r="AC111" i="44"/>
  <c r="AA111" i="44"/>
  <c r="Y111" i="44"/>
  <c r="W111" i="44"/>
  <c r="U111" i="44"/>
  <c r="S111" i="44"/>
  <c r="Q111" i="44"/>
  <c r="O111" i="44"/>
  <c r="M111" i="44"/>
  <c r="K111" i="44"/>
  <c r="I111" i="44"/>
  <c r="G111" i="44"/>
  <c r="E111" i="44"/>
  <c r="AQ110" i="44"/>
  <c r="AO110" i="44"/>
  <c r="AM110" i="44"/>
  <c r="AK110" i="44"/>
  <c r="AI110" i="44"/>
  <c r="AG110" i="44"/>
  <c r="AE110" i="44"/>
  <c r="AC110" i="44"/>
  <c r="AA110" i="44"/>
  <c r="Y110" i="44"/>
  <c r="W110" i="44"/>
  <c r="U110" i="44"/>
  <c r="S110" i="44"/>
  <c r="Q110" i="44"/>
  <c r="O110" i="44"/>
  <c r="M110" i="44"/>
  <c r="K110" i="44"/>
  <c r="I110" i="44"/>
  <c r="G110" i="44"/>
  <c r="E110" i="44"/>
  <c r="AQ109" i="44"/>
  <c r="AO109" i="44"/>
  <c r="AM109" i="44"/>
  <c r="AK109" i="44"/>
  <c r="AI109" i="44"/>
  <c r="AG109" i="44"/>
  <c r="AE109" i="44"/>
  <c r="AC109" i="44"/>
  <c r="AA109" i="44"/>
  <c r="Y109" i="44"/>
  <c r="W109" i="44"/>
  <c r="U109" i="44"/>
  <c r="S109" i="44"/>
  <c r="Q109" i="44"/>
  <c r="O109" i="44"/>
  <c r="M109" i="44"/>
  <c r="K109" i="44"/>
  <c r="I109" i="44"/>
  <c r="G109" i="44"/>
  <c r="E109" i="44"/>
  <c r="AQ108" i="44"/>
  <c r="AO108" i="44"/>
  <c r="AM108" i="44"/>
  <c r="AK108" i="44"/>
  <c r="AI108" i="44"/>
  <c r="AG108" i="44"/>
  <c r="AE108" i="44"/>
  <c r="AC108" i="44"/>
  <c r="AA108" i="44"/>
  <c r="Y108" i="44"/>
  <c r="W108" i="44"/>
  <c r="U108" i="44"/>
  <c r="S108" i="44"/>
  <c r="Q108" i="44"/>
  <c r="O108" i="44"/>
  <c r="M108" i="44"/>
  <c r="K108" i="44"/>
  <c r="I108" i="44"/>
  <c r="G108" i="44"/>
  <c r="E108" i="44"/>
  <c r="AQ107" i="44"/>
  <c r="AO107" i="44"/>
  <c r="AM107" i="44"/>
  <c r="AK107" i="44"/>
  <c r="AI107" i="44"/>
  <c r="AG107" i="44"/>
  <c r="AE107" i="44"/>
  <c r="AC107" i="44"/>
  <c r="AA107" i="44"/>
  <c r="Y107" i="44"/>
  <c r="W107" i="44"/>
  <c r="U107" i="44"/>
  <c r="S107" i="44"/>
  <c r="Q107" i="44"/>
  <c r="O107" i="44"/>
  <c r="M107" i="44"/>
  <c r="K107" i="44"/>
  <c r="I107" i="44"/>
  <c r="G107" i="44"/>
  <c r="E107" i="44"/>
  <c r="AQ106" i="44"/>
  <c r="AO106" i="44"/>
  <c r="AM106" i="44"/>
  <c r="AK106" i="44"/>
  <c r="AI106" i="44"/>
  <c r="AG106" i="44"/>
  <c r="AE106" i="44"/>
  <c r="AC106" i="44"/>
  <c r="AA106" i="44"/>
  <c r="Y106" i="44"/>
  <c r="W106" i="44"/>
  <c r="U106" i="44"/>
  <c r="S106" i="44"/>
  <c r="Q106" i="44"/>
  <c r="O106" i="44"/>
  <c r="M106" i="44"/>
  <c r="K106" i="44"/>
  <c r="I106" i="44"/>
  <c r="G106" i="44"/>
  <c r="E106" i="44"/>
  <c r="AQ105" i="44"/>
  <c r="AO105" i="44"/>
  <c r="AM105" i="44"/>
  <c r="AK105" i="44"/>
  <c r="AI105" i="44"/>
  <c r="AG105" i="44"/>
  <c r="AE105" i="44"/>
  <c r="AC105" i="44"/>
  <c r="AA105" i="44"/>
  <c r="Y105" i="44"/>
  <c r="W105" i="44"/>
  <c r="U105" i="44"/>
  <c r="S105" i="44"/>
  <c r="Q105" i="44"/>
  <c r="O105" i="44"/>
  <c r="M105" i="44"/>
  <c r="K105" i="44"/>
  <c r="I105" i="44"/>
  <c r="G105" i="44"/>
  <c r="E105" i="44"/>
  <c r="AQ104" i="44"/>
  <c r="AO104" i="44"/>
  <c r="AM104" i="44"/>
  <c r="AK104" i="44"/>
  <c r="AI104" i="44"/>
  <c r="AG104" i="44"/>
  <c r="AE104" i="44"/>
  <c r="AC104" i="44"/>
  <c r="AA104" i="44"/>
  <c r="Y104" i="44"/>
  <c r="W104" i="44"/>
  <c r="U104" i="44"/>
  <c r="S104" i="44"/>
  <c r="Q104" i="44"/>
  <c r="O104" i="44"/>
  <c r="M104" i="44"/>
  <c r="K104" i="44"/>
  <c r="I104" i="44"/>
  <c r="G104" i="44"/>
  <c r="E104" i="44"/>
  <c r="AQ103" i="44"/>
  <c r="AO103" i="44"/>
  <c r="AM103" i="44"/>
  <c r="AK103" i="44"/>
  <c r="AI103" i="44"/>
  <c r="AG103" i="44"/>
  <c r="AE103" i="44"/>
  <c r="AC103" i="44"/>
  <c r="AA103" i="44"/>
  <c r="Y103" i="44"/>
  <c r="W103" i="44"/>
  <c r="U103" i="44"/>
  <c r="S103" i="44"/>
  <c r="Q103" i="44"/>
  <c r="O103" i="44"/>
  <c r="M103" i="44"/>
  <c r="K103" i="44"/>
  <c r="I103" i="44"/>
  <c r="G103" i="44"/>
  <c r="E103" i="44"/>
  <c r="AQ102" i="44"/>
  <c r="AO102" i="44"/>
  <c r="AM102" i="44"/>
  <c r="AK102" i="44"/>
  <c r="AI102" i="44"/>
  <c r="AG102" i="44"/>
  <c r="AE102" i="44"/>
  <c r="AC102" i="44"/>
  <c r="AA102" i="44"/>
  <c r="Y102" i="44"/>
  <c r="W102" i="44"/>
  <c r="U102" i="44"/>
  <c r="S102" i="44"/>
  <c r="Q102" i="44"/>
  <c r="O102" i="44"/>
  <c r="M102" i="44"/>
  <c r="K102" i="44"/>
  <c r="I102" i="44"/>
  <c r="G102" i="44"/>
  <c r="E102" i="44"/>
  <c r="AQ101" i="44"/>
  <c r="AO101" i="44"/>
  <c r="AM101" i="44"/>
  <c r="AK101" i="44"/>
  <c r="AI101" i="44"/>
  <c r="AG101" i="44"/>
  <c r="AE101" i="44"/>
  <c r="AC101" i="44"/>
  <c r="AA101" i="44"/>
  <c r="Y101" i="44"/>
  <c r="W101" i="44"/>
  <c r="U101" i="44"/>
  <c r="S101" i="44"/>
  <c r="Q101" i="44"/>
  <c r="O101" i="44"/>
  <c r="M101" i="44"/>
  <c r="K101" i="44"/>
  <c r="I101" i="44"/>
  <c r="G101" i="44"/>
  <c r="E101" i="44"/>
  <c r="AQ100" i="44"/>
  <c r="AO100" i="44"/>
  <c r="AM100" i="44"/>
  <c r="AK100" i="44"/>
  <c r="AI100" i="44"/>
  <c r="AG100" i="44"/>
  <c r="AE100" i="44"/>
  <c r="AC100" i="44"/>
  <c r="AA100" i="44"/>
  <c r="Y100" i="44"/>
  <c r="W100" i="44"/>
  <c r="U100" i="44"/>
  <c r="S100" i="44"/>
  <c r="Q100" i="44"/>
  <c r="O100" i="44"/>
  <c r="M100" i="44"/>
  <c r="K100" i="44"/>
  <c r="I100" i="44"/>
  <c r="G100" i="44"/>
  <c r="E100" i="44"/>
  <c r="AQ99" i="44"/>
  <c r="AO99" i="44"/>
  <c r="AM99" i="44"/>
  <c r="AK99" i="44"/>
  <c r="AI99" i="44"/>
  <c r="AG99" i="44"/>
  <c r="AE99" i="44"/>
  <c r="AC99" i="44"/>
  <c r="AA99" i="44"/>
  <c r="Y99" i="44"/>
  <c r="W99" i="44"/>
  <c r="U99" i="44"/>
  <c r="S99" i="44"/>
  <c r="Q99" i="44"/>
  <c r="O99" i="44"/>
  <c r="M99" i="44"/>
  <c r="K99" i="44"/>
  <c r="I99" i="44"/>
  <c r="G99" i="44"/>
  <c r="E99" i="44"/>
  <c r="AQ98" i="44"/>
  <c r="AO98" i="44"/>
  <c r="AM98" i="44"/>
  <c r="AK98" i="44"/>
  <c r="AI98" i="44"/>
  <c r="AG98" i="44"/>
  <c r="AE98" i="44"/>
  <c r="AC98" i="44"/>
  <c r="AA98" i="44"/>
  <c r="Y98" i="44"/>
  <c r="W98" i="44"/>
  <c r="U98" i="44"/>
  <c r="S98" i="44"/>
  <c r="Q98" i="44"/>
  <c r="O98" i="44"/>
  <c r="M98" i="44"/>
  <c r="K98" i="44"/>
  <c r="I98" i="44"/>
  <c r="G98" i="44"/>
  <c r="E98" i="44"/>
  <c r="AQ97" i="44"/>
  <c r="AO97" i="44"/>
  <c r="AM97" i="44"/>
  <c r="AK97" i="44"/>
  <c r="AI97" i="44"/>
  <c r="AG97" i="44"/>
  <c r="AE97" i="44"/>
  <c r="AC97" i="44"/>
  <c r="AA97" i="44"/>
  <c r="Y97" i="44"/>
  <c r="W97" i="44"/>
  <c r="U97" i="44"/>
  <c r="S97" i="44"/>
  <c r="Q97" i="44"/>
  <c r="O97" i="44"/>
  <c r="M97" i="44"/>
  <c r="K97" i="44"/>
  <c r="I97" i="44"/>
  <c r="G97" i="44"/>
  <c r="E97" i="44"/>
  <c r="AQ96" i="44"/>
  <c r="AO96" i="44"/>
  <c r="AM96" i="44"/>
  <c r="AK96" i="44"/>
  <c r="AI96" i="44"/>
  <c r="AG96" i="44"/>
  <c r="AE96" i="44"/>
  <c r="AC96" i="44"/>
  <c r="AA96" i="44"/>
  <c r="Y96" i="44"/>
  <c r="W96" i="44"/>
  <c r="U96" i="44"/>
  <c r="S96" i="44"/>
  <c r="Q96" i="44"/>
  <c r="O96" i="44"/>
  <c r="M96" i="44"/>
  <c r="K96" i="44"/>
  <c r="I96" i="44"/>
  <c r="G96" i="44"/>
  <c r="E96" i="44"/>
  <c r="AQ95" i="44"/>
  <c r="AO95" i="44"/>
  <c r="AM95" i="44"/>
  <c r="AK95" i="44"/>
  <c r="AI95" i="44"/>
  <c r="AG95" i="44"/>
  <c r="AE95" i="44"/>
  <c r="AC95" i="44"/>
  <c r="AA95" i="44"/>
  <c r="Y95" i="44"/>
  <c r="W95" i="44"/>
  <c r="U95" i="44"/>
  <c r="S95" i="44"/>
  <c r="Q95" i="44"/>
  <c r="O95" i="44"/>
  <c r="M95" i="44"/>
  <c r="K95" i="44"/>
  <c r="I95" i="44"/>
  <c r="G95" i="44"/>
  <c r="E95" i="44"/>
  <c r="AQ94" i="44"/>
  <c r="AO94" i="44"/>
  <c r="AM94" i="44"/>
  <c r="AK94" i="44"/>
  <c r="AI94" i="44"/>
  <c r="AG94" i="44"/>
  <c r="AE94" i="44"/>
  <c r="AC94" i="44"/>
  <c r="AA94" i="44"/>
  <c r="Y94" i="44"/>
  <c r="W94" i="44"/>
  <c r="U94" i="44"/>
  <c r="S94" i="44"/>
  <c r="Q94" i="44"/>
  <c r="O94" i="44"/>
  <c r="M94" i="44"/>
  <c r="K94" i="44"/>
  <c r="I94" i="44"/>
  <c r="G94" i="44"/>
  <c r="E94" i="44"/>
  <c r="AQ93" i="44"/>
  <c r="AO93" i="44"/>
  <c r="AM93" i="44"/>
  <c r="AK93" i="44"/>
  <c r="AI93" i="44"/>
  <c r="AG93" i="44"/>
  <c r="AE93" i="44"/>
  <c r="AC93" i="44"/>
  <c r="AA93" i="44"/>
  <c r="Y93" i="44"/>
  <c r="W93" i="44"/>
  <c r="U93" i="44"/>
  <c r="S93" i="44"/>
  <c r="Q93" i="44"/>
  <c r="O93" i="44"/>
  <c r="M93" i="44"/>
  <c r="K93" i="44"/>
  <c r="I93" i="44"/>
  <c r="G93" i="44"/>
  <c r="E93" i="44"/>
  <c r="AQ92" i="44"/>
  <c r="AO92" i="44"/>
  <c r="AM92" i="44"/>
  <c r="AK92" i="44"/>
  <c r="AI92" i="44"/>
  <c r="AG92" i="44"/>
  <c r="AE92" i="44"/>
  <c r="AC92" i="44"/>
  <c r="AA92" i="44"/>
  <c r="Y92" i="44"/>
  <c r="W92" i="44"/>
  <c r="U92" i="44"/>
  <c r="S92" i="44"/>
  <c r="Q92" i="44"/>
  <c r="O92" i="44"/>
  <c r="M92" i="44"/>
  <c r="K92" i="44"/>
  <c r="I92" i="44"/>
  <c r="G92" i="44"/>
  <c r="E92" i="44"/>
  <c r="AQ91" i="44"/>
  <c r="AO91" i="44"/>
  <c r="AM91" i="44"/>
  <c r="AK91" i="44"/>
  <c r="AI91" i="44"/>
  <c r="AG91" i="44"/>
  <c r="AE91" i="44"/>
  <c r="AC91" i="44"/>
  <c r="AA91" i="44"/>
  <c r="Y91" i="44"/>
  <c r="W91" i="44"/>
  <c r="U91" i="44"/>
  <c r="S91" i="44"/>
  <c r="Q91" i="44"/>
  <c r="O91" i="44"/>
  <c r="M91" i="44"/>
  <c r="K91" i="44"/>
  <c r="I91" i="44"/>
  <c r="G91" i="44"/>
  <c r="E91" i="44"/>
  <c r="AQ90" i="44"/>
  <c r="AO90" i="44"/>
  <c r="AM90" i="44"/>
  <c r="AK90" i="44"/>
  <c r="AI90" i="44"/>
  <c r="AG90" i="44"/>
  <c r="AE90" i="44"/>
  <c r="AC90" i="44"/>
  <c r="AA90" i="44"/>
  <c r="Y90" i="44"/>
  <c r="W90" i="44"/>
  <c r="U90" i="44"/>
  <c r="S90" i="44"/>
  <c r="Q90" i="44"/>
  <c r="O90" i="44"/>
  <c r="M90" i="44"/>
  <c r="K90" i="44"/>
  <c r="I90" i="44"/>
  <c r="G90" i="44"/>
  <c r="E90" i="44"/>
  <c r="AQ89" i="44"/>
  <c r="AO89" i="44"/>
  <c r="AM89" i="44"/>
  <c r="AK89" i="44"/>
  <c r="AI89" i="44"/>
  <c r="AG89" i="44"/>
  <c r="AE89" i="44"/>
  <c r="AC89" i="44"/>
  <c r="AA89" i="44"/>
  <c r="Y89" i="44"/>
  <c r="W89" i="44"/>
  <c r="U89" i="44"/>
  <c r="S89" i="44"/>
  <c r="Q89" i="44"/>
  <c r="O89" i="44"/>
  <c r="M89" i="44"/>
  <c r="K89" i="44"/>
  <c r="I89" i="44"/>
  <c r="G89" i="44"/>
  <c r="E89" i="44"/>
  <c r="AQ88" i="44"/>
  <c r="AO88" i="44"/>
  <c r="AM88" i="44"/>
  <c r="AK88" i="44"/>
  <c r="AI88" i="44"/>
  <c r="AG88" i="44"/>
  <c r="AE88" i="44"/>
  <c r="AC88" i="44"/>
  <c r="AA88" i="44"/>
  <c r="Y88" i="44"/>
  <c r="W88" i="44"/>
  <c r="U88" i="44"/>
  <c r="S88" i="44"/>
  <c r="Q88" i="44"/>
  <c r="O88" i="44"/>
  <c r="M88" i="44"/>
  <c r="K88" i="44"/>
  <c r="I88" i="44"/>
  <c r="G88" i="44"/>
  <c r="E88" i="44"/>
  <c r="AQ87" i="44"/>
  <c r="AO87" i="44"/>
  <c r="AM87" i="44"/>
  <c r="AK87" i="44"/>
  <c r="AI87" i="44"/>
  <c r="AG87" i="44"/>
  <c r="AE87" i="44"/>
  <c r="AC87" i="44"/>
  <c r="AA87" i="44"/>
  <c r="Y87" i="44"/>
  <c r="W87" i="44"/>
  <c r="U87" i="44"/>
  <c r="S87" i="44"/>
  <c r="Q87" i="44"/>
  <c r="O87" i="44"/>
  <c r="M87" i="44"/>
  <c r="K87" i="44"/>
  <c r="I87" i="44"/>
  <c r="G87" i="44"/>
  <c r="E87" i="44"/>
  <c r="AQ86" i="44"/>
  <c r="AO86" i="44"/>
  <c r="AM86" i="44"/>
  <c r="AK86" i="44"/>
  <c r="AI86" i="44"/>
  <c r="AG86" i="44"/>
  <c r="AE86" i="44"/>
  <c r="AC86" i="44"/>
  <c r="AA86" i="44"/>
  <c r="Y86" i="44"/>
  <c r="W86" i="44"/>
  <c r="U86" i="44"/>
  <c r="S86" i="44"/>
  <c r="Q86" i="44"/>
  <c r="O86" i="44"/>
  <c r="M86" i="44"/>
  <c r="K86" i="44"/>
  <c r="I86" i="44"/>
  <c r="G86" i="44"/>
  <c r="E86" i="44"/>
  <c r="AQ85" i="44"/>
  <c r="AO85" i="44"/>
  <c r="AM85" i="44"/>
  <c r="AK85" i="44"/>
  <c r="AI85" i="44"/>
  <c r="AG85" i="44"/>
  <c r="AE85" i="44"/>
  <c r="AC85" i="44"/>
  <c r="AA85" i="44"/>
  <c r="Y85" i="44"/>
  <c r="W85" i="44"/>
  <c r="U85" i="44"/>
  <c r="S85" i="44"/>
  <c r="Q85" i="44"/>
  <c r="O85" i="44"/>
  <c r="M85" i="44"/>
  <c r="K85" i="44"/>
  <c r="I85" i="44"/>
  <c r="G85" i="44"/>
  <c r="E85" i="44"/>
  <c r="AQ84" i="44"/>
  <c r="AO84" i="44"/>
  <c r="AM84" i="44"/>
  <c r="AK84" i="44"/>
  <c r="AI84" i="44"/>
  <c r="AG84" i="44"/>
  <c r="AE84" i="44"/>
  <c r="AC84" i="44"/>
  <c r="AA84" i="44"/>
  <c r="Y84" i="44"/>
  <c r="W84" i="44"/>
  <c r="U84" i="44"/>
  <c r="S84" i="44"/>
  <c r="Q84" i="44"/>
  <c r="O84" i="44"/>
  <c r="M84" i="44"/>
  <c r="K84" i="44"/>
  <c r="I84" i="44"/>
  <c r="G84" i="44"/>
  <c r="E84" i="44"/>
  <c r="AQ83" i="44"/>
  <c r="AO83" i="44"/>
  <c r="AM83" i="44"/>
  <c r="AK83" i="44"/>
  <c r="AI83" i="44"/>
  <c r="AG83" i="44"/>
  <c r="AE83" i="44"/>
  <c r="AC83" i="44"/>
  <c r="AA83" i="44"/>
  <c r="Y83" i="44"/>
  <c r="W83" i="44"/>
  <c r="U83" i="44"/>
  <c r="S83" i="44"/>
  <c r="Q83" i="44"/>
  <c r="O83" i="44"/>
  <c r="M83" i="44"/>
  <c r="K83" i="44"/>
  <c r="I83" i="44"/>
  <c r="G83" i="44"/>
  <c r="E83" i="44"/>
  <c r="AQ82" i="44"/>
  <c r="AO82" i="44"/>
  <c r="AM82" i="44"/>
  <c r="AK82" i="44"/>
  <c r="AI82" i="44"/>
  <c r="AG82" i="44"/>
  <c r="AE82" i="44"/>
  <c r="AC82" i="44"/>
  <c r="AA82" i="44"/>
  <c r="Y82" i="44"/>
  <c r="W82" i="44"/>
  <c r="U82" i="44"/>
  <c r="S82" i="44"/>
  <c r="Q82" i="44"/>
  <c r="O82" i="44"/>
  <c r="M82" i="44"/>
  <c r="K82" i="44"/>
  <c r="I82" i="44"/>
  <c r="G82" i="44"/>
  <c r="E82" i="44"/>
  <c r="AQ81" i="44"/>
  <c r="AO81" i="44"/>
  <c r="AM81" i="44"/>
  <c r="AK81" i="44"/>
  <c r="AI81" i="44"/>
  <c r="AG81" i="44"/>
  <c r="AE81" i="44"/>
  <c r="AC81" i="44"/>
  <c r="AA81" i="44"/>
  <c r="Y81" i="44"/>
  <c r="W81" i="44"/>
  <c r="U81" i="44"/>
  <c r="S81" i="44"/>
  <c r="Q81" i="44"/>
  <c r="O81" i="44"/>
  <c r="M81" i="44"/>
  <c r="K81" i="44"/>
  <c r="I81" i="44"/>
  <c r="G81" i="44"/>
  <c r="E81" i="44"/>
  <c r="AQ80" i="44"/>
  <c r="AO80" i="44"/>
  <c r="AM80" i="44"/>
  <c r="AK80" i="44"/>
  <c r="AI80" i="44"/>
  <c r="AG80" i="44"/>
  <c r="AE80" i="44"/>
  <c r="AC80" i="44"/>
  <c r="AA80" i="44"/>
  <c r="Y80" i="44"/>
  <c r="W80" i="44"/>
  <c r="U80" i="44"/>
  <c r="S80" i="44"/>
  <c r="Q80" i="44"/>
  <c r="O80" i="44"/>
  <c r="M80" i="44"/>
  <c r="K80" i="44"/>
  <c r="I80" i="44"/>
  <c r="G80" i="44"/>
  <c r="E80" i="44"/>
  <c r="AQ79" i="44"/>
  <c r="AO79" i="44"/>
  <c r="AM79" i="44"/>
  <c r="AK79" i="44"/>
  <c r="AI79" i="44"/>
  <c r="AG79" i="44"/>
  <c r="AE79" i="44"/>
  <c r="AC79" i="44"/>
  <c r="AA79" i="44"/>
  <c r="Y79" i="44"/>
  <c r="W79" i="44"/>
  <c r="U79" i="44"/>
  <c r="S79" i="44"/>
  <c r="Q79" i="44"/>
  <c r="O79" i="44"/>
  <c r="M79" i="44"/>
  <c r="K79" i="44"/>
  <c r="I79" i="44"/>
  <c r="G79" i="44"/>
  <c r="E79" i="44"/>
  <c r="AQ78" i="44"/>
  <c r="AO78" i="44"/>
  <c r="AM78" i="44"/>
  <c r="AK78" i="44"/>
  <c r="AI78" i="44"/>
  <c r="AG78" i="44"/>
  <c r="AE78" i="44"/>
  <c r="AC78" i="44"/>
  <c r="AA78" i="44"/>
  <c r="Y78" i="44"/>
  <c r="W78" i="44"/>
  <c r="U78" i="44"/>
  <c r="S78" i="44"/>
  <c r="Q78" i="44"/>
  <c r="O78" i="44"/>
  <c r="M78" i="44"/>
  <c r="K78" i="44"/>
  <c r="I78" i="44"/>
  <c r="G78" i="44"/>
  <c r="E78" i="44"/>
  <c r="AQ77" i="44"/>
  <c r="AO77" i="44"/>
  <c r="AM77" i="44"/>
  <c r="AK77" i="44"/>
  <c r="AI77" i="44"/>
  <c r="AG77" i="44"/>
  <c r="AE77" i="44"/>
  <c r="AC77" i="44"/>
  <c r="AA77" i="44"/>
  <c r="Y77" i="44"/>
  <c r="W77" i="44"/>
  <c r="U77" i="44"/>
  <c r="S77" i="44"/>
  <c r="Q77" i="44"/>
  <c r="O77" i="44"/>
  <c r="M77" i="44"/>
  <c r="K77" i="44"/>
  <c r="I77" i="44"/>
  <c r="G77" i="44"/>
  <c r="E77" i="44"/>
  <c r="AQ76" i="44"/>
  <c r="AO76" i="44"/>
  <c r="AM76" i="44"/>
  <c r="AK76" i="44"/>
  <c r="AI76" i="44"/>
  <c r="AG76" i="44"/>
  <c r="AE76" i="44"/>
  <c r="AC76" i="44"/>
  <c r="AA76" i="44"/>
  <c r="Y76" i="44"/>
  <c r="W76" i="44"/>
  <c r="U76" i="44"/>
  <c r="S76" i="44"/>
  <c r="Q76" i="44"/>
  <c r="O76" i="44"/>
  <c r="M76" i="44"/>
  <c r="K76" i="44"/>
  <c r="I76" i="44"/>
  <c r="G76" i="44"/>
  <c r="E76" i="44"/>
  <c r="AQ75" i="44"/>
  <c r="AO75" i="44"/>
  <c r="AM75" i="44"/>
  <c r="AK75" i="44"/>
  <c r="AI75" i="44"/>
  <c r="AG75" i="44"/>
  <c r="AE75" i="44"/>
  <c r="AC75" i="44"/>
  <c r="AA75" i="44"/>
  <c r="Y75" i="44"/>
  <c r="W75" i="44"/>
  <c r="U75" i="44"/>
  <c r="S75" i="44"/>
  <c r="Q75" i="44"/>
  <c r="O75" i="44"/>
  <c r="M75" i="44"/>
  <c r="K75" i="44"/>
  <c r="I75" i="44"/>
  <c r="G75" i="44"/>
  <c r="E75" i="44"/>
  <c r="AQ74" i="44"/>
  <c r="AO74" i="44"/>
  <c r="AM74" i="44"/>
  <c r="AK74" i="44"/>
  <c r="AI74" i="44"/>
  <c r="AG74" i="44"/>
  <c r="AE74" i="44"/>
  <c r="AC74" i="44"/>
  <c r="AA74" i="44"/>
  <c r="Y74" i="44"/>
  <c r="W74" i="44"/>
  <c r="U74" i="44"/>
  <c r="S74" i="44"/>
  <c r="Q74" i="44"/>
  <c r="O74" i="44"/>
  <c r="M74" i="44"/>
  <c r="K74" i="44"/>
  <c r="I74" i="44"/>
  <c r="G74" i="44"/>
  <c r="E74" i="44"/>
  <c r="AQ73" i="44"/>
  <c r="AO73" i="44"/>
  <c r="AM73" i="44"/>
  <c r="AK73" i="44"/>
  <c r="AI73" i="44"/>
  <c r="AG73" i="44"/>
  <c r="AE73" i="44"/>
  <c r="AC73" i="44"/>
  <c r="AA73" i="44"/>
  <c r="Y73" i="44"/>
  <c r="W73" i="44"/>
  <c r="U73" i="44"/>
  <c r="S73" i="44"/>
  <c r="Q73" i="44"/>
  <c r="O73" i="44"/>
  <c r="M73" i="44"/>
  <c r="K73" i="44"/>
  <c r="I73" i="44"/>
  <c r="G73" i="44"/>
  <c r="E73" i="44"/>
  <c r="AQ72" i="44"/>
  <c r="AO72" i="44"/>
  <c r="AM72" i="44"/>
  <c r="AK72" i="44"/>
  <c r="AI72" i="44"/>
  <c r="AG72" i="44"/>
  <c r="AE72" i="44"/>
  <c r="AC72" i="44"/>
  <c r="AA72" i="44"/>
  <c r="Y72" i="44"/>
  <c r="W72" i="44"/>
  <c r="U72" i="44"/>
  <c r="S72" i="44"/>
  <c r="Q72" i="44"/>
  <c r="O72" i="44"/>
  <c r="M72" i="44"/>
  <c r="K72" i="44"/>
  <c r="I72" i="44"/>
  <c r="G72" i="44"/>
  <c r="E72" i="44"/>
  <c r="AQ71" i="44"/>
  <c r="AO71" i="44"/>
  <c r="AM71" i="44"/>
  <c r="AK71" i="44"/>
  <c r="AI71" i="44"/>
  <c r="AG71" i="44"/>
  <c r="AE71" i="44"/>
  <c r="AC71" i="44"/>
  <c r="AA71" i="44"/>
  <c r="Y71" i="44"/>
  <c r="W71" i="44"/>
  <c r="U71" i="44"/>
  <c r="S71" i="44"/>
  <c r="Q71" i="44"/>
  <c r="O71" i="44"/>
  <c r="M71" i="44"/>
  <c r="K71" i="44"/>
  <c r="I71" i="44"/>
  <c r="G71" i="44"/>
  <c r="E71" i="44"/>
  <c r="AQ70" i="44"/>
  <c r="AO70" i="44"/>
  <c r="AM70" i="44"/>
  <c r="AK70" i="44"/>
  <c r="AI70" i="44"/>
  <c r="AG70" i="44"/>
  <c r="AE70" i="44"/>
  <c r="AC70" i="44"/>
  <c r="AA70" i="44"/>
  <c r="Y70" i="44"/>
  <c r="W70" i="44"/>
  <c r="U70" i="44"/>
  <c r="S70" i="44"/>
  <c r="Q70" i="44"/>
  <c r="O70" i="44"/>
  <c r="M70" i="44"/>
  <c r="K70" i="44"/>
  <c r="I70" i="44"/>
  <c r="G70" i="44"/>
  <c r="E70" i="44"/>
  <c r="AQ69" i="44"/>
  <c r="AO69" i="44"/>
  <c r="AM69" i="44"/>
  <c r="AK69" i="44"/>
  <c r="AI69" i="44"/>
  <c r="AG69" i="44"/>
  <c r="AE69" i="44"/>
  <c r="AC69" i="44"/>
  <c r="AA69" i="44"/>
  <c r="Y69" i="44"/>
  <c r="W69" i="44"/>
  <c r="U69" i="44"/>
  <c r="S69" i="44"/>
  <c r="Q69" i="44"/>
  <c r="O69" i="44"/>
  <c r="M69" i="44"/>
  <c r="K69" i="44"/>
  <c r="I69" i="44"/>
  <c r="G69" i="44"/>
  <c r="E69" i="44"/>
  <c r="AQ68" i="44"/>
  <c r="AO68" i="44"/>
  <c r="AM68" i="44"/>
  <c r="AK68" i="44"/>
  <c r="AI68" i="44"/>
  <c r="AG68" i="44"/>
  <c r="AE68" i="44"/>
  <c r="AC68" i="44"/>
  <c r="AA68" i="44"/>
  <c r="Y68" i="44"/>
  <c r="W68" i="44"/>
  <c r="U68" i="44"/>
  <c r="S68" i="44"/>
  <c r="Q68" i="44"/>
  <c r="O68" i="44"/>
  <c r="M68" i="44"/>
  <c r="K68" i="44"/>
  <c r="I68" i="44"/>
  <c r="G68" i="44"/>
  <c r="E68" i="44"/>
  <c r="AQ67" i="44"/>
  <c r="AO67" i="44"/>
  <c r="AM67" i="44"/>
  <c r="AK67" i="44"/>
  <c r="AI67" i="44"/>
  <c r="AG67" i="44"/>
  <c r="AE67" i="44"/>
  <c r="AC67" i="44"/>
  <c r="AA67" i="44"/>
  <c r="Y67" i="44"/>
  <c r="W67" i="44"/>
  <c r="U67" i="44"/>
  <c r="S67" i="44"/>
  <c r="Q67" i="44"/>
  <c r="O67" i="44"/>
  <c r="M67" i="44"/>
  <c r="K67" i="44"/>
  <c r="I67" i="44"/>
  <c r="G67" i="44"/>
  <c r="E67" i="44"/>
  <c r="AQ66" i="44"/>
  <c r="AO66" i="44"/>
  <c r="AM66" i="44"/>
  <c r="AK66" i="44"/>
  <c r="AI66" i="44"/>
  <c r="AG66" i="44"/>
  <c r="AE66" i="44"/>
  <c r="AC66" i="44"/>
  <c r="AA66" i="44"/>
  <c r="Y66" i="44"/>
  <c r="W66" i="44"/>
  <c r="U66" i="44"/>
  <c r="S66" i="44"/>
  <c r="Q66" i="44"/>
  <c r="O66" i="44"/>
  <c r="M66" i="44"/>
  <c r="K66" i="44"/>
  <c r="I66" i="44"/>
  <c r="G66" i="44"/>
  <c r="E66" i="44"/>
  <c r="AQ65" i="44"/>
  <c r="AO65" i="44"/>
  <c r="AM65" i="44"/>
  <c r="AK65" i="44"/>
  <c r="AI65" i="44"/>
  <c r="AG65" i="44"/>
  <c r="AE65" i="44"/>
  <c r="AC65" i="44"/>
  <c r="AA65" i="44"/>
  <c r="Y65" i="44"/>
  <c r="W65" i="44"/>
  <c r="U65" i="44"/>
  <c r="S65" i="44"/>
  <c r="Q65" i="44"/>
  <c r="O65" i="44"/>
  <c r="M65" i="44"/>
  <c r="K65" i="44"/>
  <c r="I65" i="44"/>
  <c r="G65" i="44"/>
  <c r="E65" i="44"/>
  <c r="AQ64" i="44"/>
  <c r="AO64" i="44"/>
  <c r="AM64" i="44"/>
  <c r="AK64" i="44"/>
  <c r="AI64" i="44"/>
  <c r="AG64" i="44"/>
  <c r="AE64" i="44"/>
  <c r="AC64" i="44"/>
  <c r="AA64" i="44"/>
  <c r="Y64" i="44"/>
  <c r="W64" i="44"/>
  <c r="U64" i="44"/>
  <c r="S64" i="44"/>
  <c r="Q64" i="44"/>
  <c r="O64" i="44"/>
  <c r="M64" i="44"/>
  <c r="K64" i="44"/>
  <c r="I64" i="44"/>
  <c r="G64" i="44"/>
  <c r="E64" i="44"/>
  <c r="AQ63" i="44"/>
  <c r="AO63" i="44"/>
  <c r="AM63" i="44"/>
  <c r="AK63" i="44"/>
  <c r="AI63" i="44"/>
  <c r="AG63" i="44"/>
  <c r="AE63" i="44"/>
  <c r="AC63" i="44"/>
  <c r="AA63" i="44"/>
  <c r="Y63" i="44"/>
  <c r="W63" i="44"/>
  <c r="U63" i="44"/>
  <c r="S63" i="44"/>
  <c r="Q63" i="44"/>
  <c r="O63" i="44"/>
  <c r="M63" i="44"/>
  <c r="K63" i="44"/>
  <c r="I63" i="44"/>
  <c r="G63" i="44"/>
  <c r="E63" i="44"/>
  <c r="AQ62" i="44"/>
  <c r="AO62" i="44"/>
  <c r="AM62" i="44"/>
  <c r="AK62" i="44"/>
  <c r="AI62" i="44"/>
  <c r="AG62" i="44"/>
  <c r="AE62" i="44"/>
  <c r="AC62" i="44"/>
  <c r="AA62" i="44"/>
  <c r="Y62" i="44"/>
  <c r="W62" i="44"/>
  <c r="U62" i="44"/>
  <c r="S62" i="44"/>
  <c r="Q62" i="44"/>
  <c r="O62" i="44"/>
  <c r="M62" i="44"/>
  <c r="K62" i="44"/>
  <c r="I62" i="44"/>
  <c r="G62" i="44"/>
  <c r="E62" i="44"/>
  <c r="AQ61" i="44"/>
  <c r="AO61" i="44"/>
  <c r="AM61" i="44"/>
  <c r="AK61" i="44"/>
  <c r="AI61" i="44"/>
  <c r="AG61" i="44"/>
  <c r="AE61" i="44"/>
  <c r="AC61" i="44"/>
  <c r="AA61" i="44"/>
  <c r="Y61" i="44"/>
  <c r="W61" i="44"/>
  <c r="U61" i="44"/>
  <c r="S61" i="44"/>
  <c r="Q61" i="44"/>
  <c r="O61" i="44"/>
  <c r="M61" i="44"/>
  <c r="K61" i="44"/>
  <c r="I61" i="44"/>
  <c r="G61" i="44"/>
  <c r="E61" i="44"/>
  <c r="AQ60" i="44"/>
  <c r="AO60" i="44"/>
  <c r="AM60" i="44"/>
  <c r="AK60" i="44"/>
  <c r="AI60" i="44"/>
  <c r="AG60" i="44"/>
  <c r="AE60" i="44"/>
  <c r="AC60" i="44"/>
  <c r="AA60" i="44"/>
  <c r="Y60" i="44"/>
  <c r="W60" i="44"/>
  <c r="U60" i="44"/>
  <c r="S60" i="44"/>
  <c r="Q60" i="44"/>
  <c r="O60" i="44"/>
  <c r="M60" i="44"/>
  <c r="K60" i="44"/>
  <c r="I60" i="44"/>
  <c r="G60" i="44"/>
  <c r="E60" i="44"/>
  <c r="AQ59" i="44"/>
  <c r="AO59" i="44"/>
  <c r="AM59" i="44"/>
  <c r="AK59" i="44"/>
  <c r="AI59" i="44"/>
  <c r="AG59" i="44"/>
  <c r="AE59" i="44"/>
  <c r="AC59" i="44"/>
  <c r="AA59" i="44"/>
  <c r="Y59" i="44"/>
  <c r="W59" i="44"/>
  <c r="U59" i="44"/>
  <c r="S59" i="44"/>
  <c r="Q59" i="44"/>
  <c r="O59" i="44"/>
  <c r="M59" i="44"/>
  <c r="K59" i="44"/>
  <c r="I59" i="44"/>
  <c r="G59" i="44"/>
  <c r="E59" i="44"/>
  <c r="AQ58" i="44"/>
  <c r="AO58" i="44"/>
  <c r="AM58" i="44"/>
  <c r="AK58" i="44"/>
  <c r="AI58" i="44"/>
  <c r="AG58" i="44"/>
  <c r="AE58" i="44"/>
  <c r="AC58" i="44"/>
  <c r="AA58" i="44"/>
  <c r="Y58" i="44"/>
  <c r="W58" i="44"/>
  <c r="U58" i="44"/>
  <c r="S58" i="44"/>
  <c r="Q58" i="44"/>
  <c r="O58" i="44"/>
  <c r="M58" i="44"/>
  <c r="K58" i="44"/>
  <c r="I58" i="44"/>
  <c r="G58" i="44"/>
  <c r="E58" i="44"/>
  <c r="AQ57" i="44"/>
  <c r="AO57" i="44"/>
  <c r="AM57" i="44"/>
  <c r="AK57" i="44"/>
  <c r="AI57" i="44"/>
  <c r="AG57" i="44"/>
  <c r="AE57" i="44"/>
  <c r="AC57" i="44"/>
  <c r="AA57" i="44"/>
  <c r="Y57" i="44"/>
  <c r="W57" i="44"/>
  <c r="U57" i="44"/>
  <c r="S57" i="44"/>
  <c r="Q57" i="44"/>
  <c r="O57" i="44"/>
  <c r="M57" i="44"/>
  <c r="K57" i="44"/>
  <c r="I57" i="44"/>
  <c r="G57" i="44"/>
  <c r="E57" i="44"/>
  <c r="AQ56" i="44"/>
  <c r="AO56" i="44"/>
  <c r="AM56" i="44"/>
  <c r="AK56" i="44"/>
  <c r="AI56" i="44"/>
  <c r="AG56" i="44"/>
  <c r="AE56" i="44"/>
  <c r="AC56" i="44"/>
  <c r="AA56" i="44"/>
  <c r="Y56" i="44"/>
  <c r="W56" i="44"/>
  <c r="U56" i="44"/>
  <c r="S56" i="44"/>
  <c r="Q56" i="44"/>
  <c r="O56" i="44"/>
  <c r="M56" i="44"/>
  <c r="K56" i="44"/>
  <c r="I56" i="44"/>
  <c r="G56" i="44"/>
  <c r="E56" i="44"/>
  <c r="AQ55" i="44"/>
  <c r="AO55" i="44"/>
  <c r="AM55" i="44"/>
  <c r="AK55" i="44"/>
  <c r="AI55" i="44"/>
  <c r="AG55" i="44"/>
  <c r="AE55" i="44"/>
  <c r="AC55" i="44"/>
  <c r="AA55" i="44"/>
  <c r="Y55" i="44"/>
  <c r="W55" i="44"/>
  <c r="U55" i="44"/>
  <c r="S55" i="44"/>
  <c r="Q55" i="44"/>
  <c r="O55" i="44"/>
  <c r="M55" i="44"/>
  <c r="K55" i="44"/>
  <c r="I55" i="44"/>
  <c r="G55" i="44"/>
  <c r="E55" i="44"/>
  <c r="AQ54" i="44"/>
  <c r="AO54" i="44"/>
  <c r="AM54" i="44"/>
  <c r="AK54" i="44"/>
  <c r="AI54" i="44"/>
  <c r="AG54" i="44"/>
  <c r="AE54" i="44"/>
  <c r="AC54" i="44"/>
  <c r="AA54" i="44"/>
  <c r="Y54" i="44"/>
  <c r="W54" i="44"/>
  <c r="U54" i="44"/>
  <c r="S54" i="44"/>
  <c r="Q54" i="44"/>
  <c r="O54" i="44"/>
  <c r="M54" i="44"/>
  <c r="K54" i="44"/>
  <c r="I54" i="44"/>
  <c r="G54" i="44"/>
  <c r="E54" i="44"/>
  <c r="AQ53" i="44"/>
  <c r="AO53" i="44"/>
  <c r="AM53" i="44"/>
  <c r="AK53" i="44"/>
  <c r="AI53" i="44"/>
  <c r="AG53" i="44"/>
  <c r="AE53" i="44"/>
  <c r="AC53" i="44"/>
  <c r="AA53" i="44"/>
  <c r="Y53" i="44"/>
  <c r="W53" i="44"/>
  <c r="U53" i="44"/>
  <c r="S53" i="44"/>
  <c r="Q53" i="44"/>
  <c r="O53" i="44"/>
  <c r="M53" i="44"/>
  <c r="K53" i="44"/>
  <c r="I53" i="44"/>
  <c r="G53" i="44"/>
  <c r="E53" i="44"/>
  <c r="AQ52" i="44"/>
  <c r="AO52" i="44"/>
  <c r="AM52" i="44"/>
  <c r="AK52" i="44"/>
  <c r="AI52" i="44"/>
  <c r="AG52" i="44"/>
  <c r="AE52" i="44"/>
  <c r="AC52" i="44"/>
  <c r="AA52" i="44"/>
  <c r="Y52" i="44"/>
  <c r="W52" i="44"/>
  <c r="U52" i="44"/>
  <c r="S52" i="44"/>
  <c r="Q52" i="44"/>
  <c r="O52" i="44"/>
  <c r="M52" i="44"/>
  <c r="K52" i="44"/>
  <c r="I52" i="44"/>
  <c r="G52" i="44"/>
  <c r="E52" i="44"/>
  <c r="AQ51" i="44"/>
  <c r="AO51" i="44"/>
  <c r="AM51" i="44"/>
  <c r="AK51" i="44"/>
  <c r="AI51" i="44"/>
  <c r="AG51" i="44"/>
  <c r="AE51" i="44"/>
  <c r="AC51" i="44"/>
  <c r="AA51" i="44"/>
  <c r="Y51" i="44"/>
  <c r="W51" i="44"/>
  <c r="U51" i="44"/>
  <c r="S51" i="44"/>
  <c r="Q51" i="44"/>
  <c r="O51" i="44"/>
  <c r="M51" i="44"/>
  <c r="K51" i="44"/>
  <c r="I51" i="44"/>
  <c r="G51" i="44"/>
  <c r="E51" i="44"/>
  <c r="AQ50" i="44"/>
  <c r="AO50" i="44"/>
  <c r="AM50" i="44"/>
  <c r="AK50" i="44"/>
  <c r="AI50" i="44"/>
  <c r="AG50" i="44"/>
  <c r="AE50" i="44"/>
  <c r="AC50" i="44"/>
  <c r="AA50" i="44"/>
  <c r="Y50" i="44"/>
  <c r="W50" i="44"/>
  <c r="U50" i="44"/>
  <c r="S50" i="44"/>
  <c r="Q50" i="44"/>
  <c r="O50" i="44"/>
  <c r="M50" i="44"/>
  <c r="K50" i="44"/>
  <c r="I50" i="44"/>
  <c r="G50" i="44"/>
  <c r="E50" i="44"/>
  <c r="AQ49" i="44"/>
  <c r="AO49" i="44"/>
  <c r="AM49" i="44"/>
  <c r="AK49" i="44"/>
  <c r="AI49" i="44"/>
  <c r="AG49" i="44"/>
  <c r="AE49" i="44"/>
  <c r="AC49" i="44"/>
  <c r="AA49" i="44"/>
  <c r="Y49" i="44"/>
  <c r="W49" i="44"/>
  <c r="U49" i="44"/>
  <c r="S49" i="44"/>
  <c r="Q49" i="44"/>
  <c r="O49" i="44"/>
  <c r="M49" i="44"/>
  <c r="K49" i="44"/>
  <c r="I49" i="44"/>
  <c r="G49" i="44"/>
  <c r="E49" i="44"/>
  <c r="AQ48" i="44"/>
  <c r="AO48" i="44"/>
  <c r="AM48" i="44"/>
  <c r="AK48" i="44"/>
  <c r="AI48" i="44"/>
  <c r="AG48" i="44"/>
  <c r="AE48" i="44"/>
  <c r="AC48" i="44"/>
  <c r="AA48" i="44"/>
  <c r="Y48" i="44"/>
  <c r="W48" i="44"/>
  <c r="U48" i="44"/>
  <c r="S48" i="44"/>
  <c r="Q48" i="44"/>
  <c r="O48" i="44"/>
  <c r="M48" i="44"/>
  <c r="K48" i="44"/>
  <c r="I48" i="44"/>
  <c r="G48" i="44"/>
  <c r="E48" i="44"/>
  <c r="AQ47" i="44"/>
  <c r="AO47" i="44"/>
  <c r="AM47" i="44"/>
  <c r="AK47" i="44"/>
  <c r="AI47" i="44"/>
  <c r="AG47" i="44"/>
  <c r="AE47" i="44"/>
  <c r="AC47" i="44"/>
  <c r="AA47" i="44"/>
  <c r="Y47" i="44"/>
  <c r="W47" i="44"/>
  <c r="U47" i="44"/>
  <c r="S47" i="44"/>
  <c r="Q47" i="44"/>
  <c r="O47" i="44"/>
  <c r="M47" i="44"/>
  <c r="K47" i="44"/>
  <c r="I47" i="44"/>
  <c r="G47" i="44"/>
  <c r="E47" i="44"/>
  <c r="AQ46" i="44"/>
  <c r="AO46" i="44"/>
  <c r="AM46" i="44"/>
  <c r="AK46" i="44"/>
  <c r="AI46" i="44"/>
  <c r="AG46" i="44"/>
  <c r="AE46" i="44"/>
  <c r="AC46" i="44"/>
  <c r="AA46" i="44"/>
  <c r="Y46" i="44"/>
  <c r="W46" i="44"/>
  <c r="U46" i="44"/>
  <c r="S46" i="44"/>
  <c r="Q46" i="44"/>
  <c r="O46" i="44"/>
  <c r="M46" i="44"/>
  <c r="K46" i="44"/>
  <c r="I46" i="44"/>
  <c r="G46" i="44"/>
  <c r="E46" i="44"/>
  <c r="AQ45" i="44"/>
  <c r="AO45" i="44"/>
  <c r="AM45" i="44"/>
  <c r="AK45" i="44"/>
  <c r="AI45" i="44"/>
  <c r="AG45" i="44"/>
  <c r="AE45" i="44"/>
  <c r="AC45" i="44"/>
  <c r="AA45" i="44"/>
  <c r="Y45" i="44"/>
  <c r="W45" i="44"/>
  <c r="U45" i="44"/>
  <c r="S45" i="44"/>
  <c r="Q45" i="44"/>
  <c r="O45" i="44"/>
  <c r="M45" i="44"/>
  <c r="K45" i="44"/>
  <c r="I45" i="44"/>
  <c r="G45" i="44"/>
  <c r="E45" i="44"/>
  <c r="AQ44" i="44"/>
  <c r="AO44" i="44"/>
  <c r="AM44" i="44"/>
  <c r="AK44" i="44"/>
  <c r="AI44" i="44"/>
  <c r="AG44" i="44"/>
  <c r="AE44" i="44"/>
  <c r="AC44" i="44"/>
  <c r="AA44" i="44"/>
  <c r="Y44" i="44"/>
  <c r="W44" i="44"/>
  <c r="U44" i="44"/>
  <c r="S44" i="44"/>
  <c r="Q44" i="44"/>
  <c r="O44" i="44"/>
  <c r="M44" i="44"/>
  <c r="K44" i="44"/>
  <c r="I44" i="44"/>
  <c r="G44" i="44"/>
  <c r="E44" i="44"/>
  <c r="AQ43" i="44"/>
  <c r="AO43" i="44"/>
  <c r="AM43" i="44"/>
  <c r="AK43" i="44"/>
  <c r="AI43" i="44"/>
  <c r="AG43" i="44"/>
  <c r="AE43" i="44"/>
  <c r="AC43" i="44"/>
  <c r="AA43" i="44"/>
  <c r="Y43" i="44"/>
  <c r="W43" i="44"/>
  <c r="U43" i="44"/>
  <c r="S43" i="44"/>
  <c r="Q43" i="44"/>
  <c r="O43" i="44"/>
  <c r="M43" i="44"/>
  <c r="K43" i="44"/>
  <c r="I43" i="44"/>
  <c r="G43" i="44"/>
  <c r="E43" i="44"/>
  <c r="AQ42" i="44"/>
  <c r="AO42" i="44"/>
  <c r="AM42" i="44"/>
  <c r="AK42" i="44"/>
  <c r="AI42" i="44"/>
  <c r="AG42" i="44"/>
  <c r="AE42" i="44"/>
  <c r="AC42" i="44"/>
  <c r="AA42" i="44"/>
  <c r="Y42" i="44"/>
  <c r="W42" i="44"/>
  <c r="U42" i="44"/>
  <c r="S42" i="44"/>
  <c r="Q42" i="44"/>
  <c r="O42" i="44"/>
  <c r="M42" i="44"/>
  <c r="K42" i="44"/>
  <c r="I42" i="44"/>
  <c r="G42" i="44"/>
  <c r="E42" i="44"/>
  <c r="AQ41" i="44"/>
  <c r="AO41" i="44"/>
  <c r="AM41" i="44"/>
  <c r="AK41" i="44"/>
  <c r="AI41" i="44"/>
  <c r="AG41" i="44"/>
  <c r="AE41" i="44"/>
  <c r="AC41" i="44"/>
  <c r="AA41" i="44"/>
  <c r="Y41" i="44"/>
  <c r="W41" i="44"/>
  <c r="U41" i="44"/>
  <c r="S41" i="44"/>
  <c r="Q41" i="44"/>
  <c r="O41" i="44"/>
  <c r="M41" i="44"/>
  <c r="K41" i="44"/>
  <c r="I41" i="44"/>
  <c r="G41" i="44"/>
  <c r="E41" i="44"/>
  <c r="AQ40" i="44"/>
  <c r="AO40" i="44"/>
  <c r="AM40" i="44"/>
  <c r="AK40" i="44"/>
  <c r="AI40" i="44"/>
  <c r="AG40" i="44"/>
  <c r="AE40" i="44"/>
  <c r="AC40" i="44"/>
  <c r="AA40" i="44"/>
  <c r="Y40" i="44"/>
  <c r="W40" i="44"/>
  <c r="U40" i="44"/>
  <c r="S40" i="44"/>
  <c r="Q40" i="44"/>
  <c r="O40" i="44"/>
  <c r="M40" i="44"/>
  <c r="K40" i="44"/>
  <c r="I40" i="44"/>
  <c r="G40" i="44"/>
  <c r="E40" i="44"/>
  <c r="AQ39" i="44"/>
  <c r="AO39" i="44"/>
  <c r="AM39" i="44"/>
  <c r="AK39" i="44"/>
  <c r="AI39" i="44"/>
  <c r="AG39" i="44"/>
  <c r="AE39" i="44"/>
  <c r="AC39" i="44"/>
  <c r="AA39" i="44"/>
  <c r="Y39" i="44"/>
  <c r="W39" i="44"/>
  <c r="U39" i="44"/>
  <c r="S39" i="44"/>
  <c r="Q39" i="44"/>
  <c r="O39" i="44"/>
  <c r="M39" i="44"/>
  <c r="K39" i="44"/>
  <c r="I39" i="44"/>
  <c r="G39" i="44"/>
  <c r="E39" i="44"/>
  <c r="AQ38" i="44"/>
  <c r="AO38" i="44"/>
  <c r="AM38" i="44"/>
  <c r="AK38" i="44"/>
  <c r="AI38" i="44"/>
  <c r="AG38" i="44"/>
  <c r="AE38" i="44"/>
  <c r="AC38" i="44"/>
  <c r="AA38" i="44"/>
  <c r="Y38" i="44"/>
  <c r="W38" i="44"/>
  <c r="U38" i="44"/>
  <c r="S38" i="44"/>
  <c r="Q38" i="44"/>
  <c r="O38" i="44"/>
  <c r="M38" i="44"/>
  <c r="K38" i="44"/>
  <c r="I38" i="44"/>
  <c r="G38" i="44"/>
  <c r="E38" i="44"/>
  <c r="AQ37" i="44"/>
  <c r="AO37" i="44"/>
  <c r="AM37" i="44"/>
  <c r="AK37" i="44"/>
  <c r="AI37" i="44"/>
  <c r="AG37" i="44"/>
  <c r="AE37" i="44"/>
  <c r="AC37" i="44"/>
  <c r="AA37" i="44"/>
  <c r="Y37" i="44"/>
  <c r="W37" i="44"/>
  <c r="U37" i="44"/>
  <c r="S37" i="44"/>
  <c r="Q37" i="44"/>
  <c r="O37" i="44"/>
  <c r="M37" i="44"/>
  <c r="K37" i="44"/>
  <c r="I37" i="44"/>
  <c r="G37" i="44"/>
  <c r="E37" i="44"/>
  <c r="AQ36" i="44"/>
  <c r="AO36" i="44"/>
  <c r="AM36" i="44"/>
  <c r="AK36" i="44"/>
  <c r="AI36" i="44"/>
  <c r="AG36" i="44"/>
  <c r="AE36" i="44"/>
  <c r="AC36" i="44"/>
  <c r="AA36" i="44"/>
  <c r="Y36" i="44"/>
  <c r="W36" i="44"/>
  <c r="U36" i="44"/>
  <c r="S36" i="44"/>
  <c r="Q36" i="44"/>
  <c r="O36" i="44"/>
  <c r="M36" i="44"/>
  <c r="K36" i="44"/>
  <c r="I36" i="44"/>
  <c r="G36" i="44"/>
  <c r="E36" i="44"/>
  <c r="AQ35" i="44"/>
  <c r="AO35" i="44"/>
  <c r="AM35" i="44"/>
  <c r="AK35" i="44"/>
  <c r="AI35" i="44"/>
  <c r="AG35" i="44"/>
  <c r="AE35" i="44"/>
  <c r="AC35" i="44"/>
  <c r="AA35" i="44"/>
  <c r="Y35" i="44"/>
  <c r="W35" i="44"/>
  <c r="U35" i="44"/>
  <c r="S35" i="44"/>
  <c r="Q35" i="44"/>
  <c r="O35" i="44"/>
  <c r="M35" i="44"/>
  <c r="K35" i="44"/>
  <c r="I35" i="44"/>
  <c r="G35" i="44"/>
  <c r="E35" i="44"/>
  <c r="AQ34" i="44"/>
  <c r="AO34" i="44"/>
  <c r="AM34" i="44"/>
  <c r="AK34" i="44"/>
  <c r="AI34" i="44"/>
  <c r="AG34" i="44"/>
  <c r="AE34" i="44"/>
  <c r="AC34" i="44"/>
  <c r="AA34" i="44"/>
  <c r="Y34" i="44"/>
  <c r="W34" i="44"/>
  <c r="U34" i="44"/>
  <c r="S34" i="44"/>
  <c r="Q34" i="44"/>
  <c r="O34" i="44"/>
  <c r="M34" i="44"/>
  <c r="K34" i="44"/>
  <c r="I34" i="44"/>
  <c r="G34" i="44"/>
  <c r="E34" i="44"/>
  <c r="AQ33" i="44"/>
  <c r="AO33" i="44"/>
  <c r="AM33" i="44"/>
  <c r="AK33" i="44"/>
  <c r="AI33" i="44"/>
  <c r="AG33" i="44"/>
  <c r="AE33" i="44"/>
  <c r="AC33" i="44"/>
  <c r="AA33" i="44"/>
  <c r="Y33" i="44"/>
  <c r="W33" i="44"/>
  <c r="U33" i="44"/>
  <c r="S33" i="44"/>
  <c r="Q33" i="44"/>
  <c r="O33" i="44"/>
  <c r="M33" i="44"/>
  <c r="K33" i="44"/>
  <c r="I33" i="44"/>
  <c r="G33" i="44"/>
  <c r="E33" i="44"/>
  <c r="AQ32" i="44"/>
  <c r="AO32" i="44"/>
  <c r="AM32" i="44"/>
  <c r="AK32" i="44"/>
  <c r="AI32" i="44"/>
  <c r="AG32" i="44"/>
  <c r="AE32" i="44"/>
  <c r="AC32" i="44"/>
  <c r="AA32" i="44"/>
  <c r="Y32" i="44"/>
  <c r="W32" i="44"/>
  <c r="U32" i="44"/>
  <c r="S32" i="44"/>
  <c r="Q32" i="44"/>
  <c r="O32" i="44"/>
  <c r="M32" i="44"/>
  <c r="K32" i="44"/>
  <c r="I32" i="44"/>
  <c r="G32" i="44"/>
  <c r="E32" i="44"/>
  <c r="AQ31" i="44"/>
  <c r="AO31" i="44"/>
  <c r="AM31" i="44"/>
  <c r="AK31" i="44"/>
  <c r="AI31" i="44"/>
  <c r="AG31" i="44"/>
  <c r="AE31" i="44"/>
  <c r="AC31" i="44"/>
  <c r="AA31" i="44"/>
  <c r="Y31" i="44"/>
  <c r="W31" i="44"/>
  <c r="U31" i="44"/>
  <c r="S31" i="44"/>
  <c r="Q31" i="44"/>
  <c r="O31" i="44"/>
  <c r="M31" i="44"/>
  <c r="K31" i="44"/>
  <c r="I31" i="44"/>
  <c r="G31" i="44"/>
  <c r="E31" i="44"/>
  <c r="AQ30" i="44"/>
  <c r="AO30" i="44"/>
  <c r="AM30" i="44"/>
  <c r="AK30" i="44"/>
  <c r="AI30" i="44"/>
  <c r="AG30" i="44"/>
  <c r="AE30" i="44"/>
  <c r="AC30" i="44"/>
  <c r="AA30" i="44"/>
  <c r="Y30" i="44"/>
  <c r="W30" i="44"/>
  <c r="U30" i="44"/>
  <c r="S30" i="44"/>
  <c r="Q30" i="44"/>
  <c r="O30" i="44"/>
  <c r="M30" i="44"/>
  <c r="K30" i="44"/>
  <c r="I30" i="44"/>
  <c r="G30" i="44"/>
  <c r="E30" i="44"/>
  <c r="AQ29" i="44"/>
  <c r="AO29" i="44"/>
  <c r="AM29" i="44"/>
  <c r="AK29" i="44"/>
  <c r="AI29" i="44"/>
  <c r="AG29" i="44"/>
  <c r="AE29" i="44"/>
  <c r="AC29" i="44"/>
  <c r="AA29" i="44"/>
  <c r="Y29" i="44"/>
  <c r="W29" i="44"/>
  <c r="U29" i="44"/>
  <c r="S29" i="44"/>
  <c r="Q29" i="44"/>
  <c r="O29" i="44"/>
  <c r="M29" i="44"/>
  <c r="K29" i="44"/>
  <c r="I29" i="44"/>
  <c r="G29" i="44"/>
  <c r="E29" i="44"/>
  <c r="AQ28" i="44"/>
  <c r="AO28" i="44"/>
  <c r="AM28" i="44"/>
  <c r="AK28" i="44"/>
  <c r="AI28" i="44"/>
  <c r="AG28" i="44"/>
  <c r="AE28" i="44"/>
  <c r="AC28" i="44"/>
  <c r="AA28" i="44"/>
  <c r="Y28" i="44"/>
  <c r="W28" i="44"/>
  <c r="U28" i="44"/>
  <c r="S28" i="44"/>
  <c r="Q28" i="44"/>
  <c r="O28" i="44"/>
  <c r="M28" i="44"/>
  <c r="K28" i="44"/>
  <c r="I28" i="44"/>
  <c r="G28" i="44"/>
  <c r="E28" i="44"/>
  <c r="AQ27" i="44"/>
  <c r="AO27" i="44"/>
  <c r="AM27" i="44"/>
  <c r="AK27" i="44"/>
  <c r="AI27" i="44"/>
  <c r="AG27" i="44"/>
  <c r="AE27" i="44"/>
  <c r="AC27" i="44"/>
  <c r="AA27" i="44"/>
  <c r="Y27" i="44"/>
  <c r="W27" i="44"/>
  <c r="U27" i="44"/>
  <c r="S27" i="44"/>
  <c r="Q27" i="44"/>
  <c r="O27" i="44"/>
  <c r="M27" i="44"/>
  <c r="K27" i="44"/>
  <c r="I27" i="44"/>
  <c r="G27" i="44"/>
  <c r="E27" i="44"/>
  <c r="AQ26" i="44"/>
  <c r="AO26" i="44"/>
  <c r="AM26" i="44"/>
  <c r="AK26" i="44"/>
  <c r="AI26" i="44"/>
  <c r="AG26" i="44"/>
  <c r="AE26" i="44"/>
  <c r="AC26" i="44"/>
  <c r="AA26" i="44"/>
  <c r="Y26" i="44"/>
  <c r="W26" i="44"/>
  <c r="U26" i="44"/>
  <c r="S26" i="44"/>
  <c r="Q26" i="44"/>
  <c r="O26" i="44"/>
  <c r="M26" i="44"/>
  <c r="K26" i="44"/>
  <c r="I26" i="44"/>
  <c r="G26" i="44"/>
  <c r="E26" i="44"/>
  <c r="AQ25" i="44"/>
  <c r="AO25" i="44"/>
  <c r="AM25" i="44"/>
  <c r="AK25" i="44"/>
  <c r="AI25" i="44"/>
  <c r="AG25" i="44"/>
  <c r="AE25" i="44"/>
  <c r="AC25" i="44"/>
  <c r="AA25" i="44"/>
  <c r="Y25" i="44"/>
  <c r="W25" i="44"/>
  <c r="U25" i="44"/>
  <c r="S25" i="44"/>
  <c r="Q25" i="44"/>
  <c r="O25" i="44"/>
  <c r="M25" i="44"/>
  <c r="K25" i="44"/>
  <c r="I25" i="44"/>
  <c r="G25" i="44"/>
  <c r="E25" i="44"/>
  <c r="AQ24" i="44"/>
  <c r="AO24" i="44"/>
  <c r="AM24" i="44"/>
  <c r="AK24" i="44"/>
  <c r="AI24" i="44"/>
  <c r="AG24" i="44"/>
  <c r="AE24" i="44"/>
  <c r="AC24" i="44"/>
  <c r="AA24" i="44"/>
  <c r="Y24" i="44"/>
  <c r="W24" i="44"/>
  <c r="U24" i="44"/>
  <c r="S24" i="44"/>
  <c r="Q24" i="44"/>
  <c r="O24" i="44"/>
  <c r="M24" i="44"/>
  <c r="K24" i="44"/>
  <c r="I24" i="44"/>
  <c r="G24" i="44"/>
  <c r="E24" i="44"/>
  <c r="AQ23" i="44"/>
  <c r="AO23" i="44"/>
  <c r="AM23" i="44"/>
  <c r="AK23" i="44"/>
  <c r="AI23" i="44"/>
  <c r="AG23" i="44"/>
  <c r="AE23" i="44"/>
  <c r="AC23" i="44"/>
  <c r="AA23" i="44"/>
  <c r="Y23" i="44"/>
  <c r="W23" i="44"/>
  <c r="U23" i="44"/>
  <c r="S23" i="44"/>
  <c r="Q23" i="44"/>
  <c r="O23" i="44"/>
  <c r="M23" i="44"/>
  <c r="K23" i="44"/>
  <c r="I23" i="44"/>
  <c r="G23" i="44"/>
  <c r="E23" i="44"/>
  <c r="AQ22" i="44"/>
  <c r="AO22" i="44"/>
  <c r="AM22" i="44"/>
  <c r="AK22" i="44"/>
  <c r="AI22" i="44"/>
  <c r="AG22" i="44"/>
  <c r="AE22" i="44"/>
  <c r="AC22" i="44"/>
  <c r="AA22" i="44"/>
  <c r="Y22" i="44"/>
  <c r="W22" i="44"/>
  <c r="U22" i="44"/>
  <c r="S22" i="44"/>
  <c r="Q22" i="44"/>
  <c r="O22" i="44"/>
  <c r="M22" i="44"/>
  <c r="K22" i="44"/>
  <c r="I22" i="44"/>
  <c r="G22" i="44"/>
  <c r="E22" i="44"/>
  <c r="AQ21" i="44"/>
  <c r="AO21" i="44"/>
  <c r="AM21" i="44"/>
  <c r="AK21" i="44"/>
  <c r="AI21" i="44"/>
  <c r="AG21" i="44"/>
  <c r="AE21" i="44"/>
  <c r="AC21" i="44"/>
  <c r="AA21" i="44"/>
  <c r="Y21" i="44"/>
  <c r="W21" i="44"/>
  <c r="U21" i="44"/>
  <c r="S21" i="44"/>
  <c r="Q21" i="44"/>
  <c r="O21" i="44"/>
  <c r="M21" i="44"/>
  <c r="K21" i="44"/>
  <c r="I21" i="44"/>
  <c r="G21" i="44"/>
  <c r="E21" i="44"/>
  <c r="AQ20" i="44"/>
  <c r="AO20" i="44"/>
  <c r="AM20" i="44"/>
  <c r="AK20" i="44"/>
  <c r="AI20" i="44"/>
  <c r="AG20" i="44"/>
  <c r="AE20" i="44"/>
  <c r="AC20" i="44"/>
  <c r="AA20" i="44"/>
  <c r="Y20" i="44"/>
  <c r="W20" i="44"/>
  <c r="U20" i="44"/>
  <c r="S20" i="44"/>
  <c r="Q20" i="44"/>
  <c r="O20" i="44"/>
  <c r="M20" i="44"/>
  <c r="K20" i="44"/>
  <c r="I20" i="44"/>
  <c r="G20" i="44"/>
  <c r="E20" i="44"/>
  <c r="AQ19" i="44"/>
  <c r="AO19" i="44"/>
  <c r="AM19" i="44"/>
  <c r="AK19" i="44"/>
  <c r="AI19" i="44"/>
  <c r="AG19" i="44"/>
  <c r="AE19" i="44"/>
  <c r="AC19" i="44"/>
  <c r="AA19" i="44"/>
  <c r="Y19" i="44"/>
  <c r="W19" i="44"/>
  <c r="U19" i="44"/>
  <c r="S19" i="44"/>
  <c r="Q19" i="44"/>
  <c r="O19" i="44"/>
  <c r="M19" i="44"/>
  <c r="K19" i="44"/>
  <c r="I19" i="44"/>
  <c r="G19" i="44"/>
  <c r="E19" i="44"/>
  <c r="AQ18" i="44"/>
  <c r="AO18" i="44"/>
  <c r="AM18" i="44"/>
  <c r="AK18" i="44"/>
  <c r="AI18" i="44"/>
  <c r="AG18" i="44"/>
  <c r="AE18" i="44"/>
  <c r="AC18" i="44"/>
  <c r="AA18" i="44"/>
  <c r="Y18" i="44"/>
  <c r="W18" i="44"/>
  <c r="U18" i="44"/>
  <c r="S18" i="44"/>
  <c r="Q18" i="44"/>
  <c r="O18" i="44"/>
  <c r="M18" i="44"/>
  <c r="K18" i="44"/>
  <c r="I18" i="44"/>
  <c r="G18" i="44"/>
  <c r="E18" i="44"/>
  <c r="AQ17" i="44"/>
  <c r="AO17" i="44"/>
  <c r="AM17" i="44"/>
  <c r="M17" i="44"/>
  <c r="K17" i="44"/>
  <c r="I17" i="44"/>
  <c r="G17" i="44"/>
  <c r="E17" i="44"/>
  <c r="AQ16" i="44"/>
  <c r="AO16" i="44"/>
  <c r="AM16" i="44"/>
  <c r="M16" i="44"/>
  <c r="K16" i="44"/>
  <c r="I16" i="44"/>
  <c r="G16" i="44"/>
  <c r="AQ15" i="44"/>
  <c r="AO15" i="44"/>
  <c r="AM15" i="44"/>
  <c r="AK15" i="44"/>
  <c r="AI15" i="44"/>
  <c r="AG15" i="44"/>
  <c r="AE15" i="44"/>
  <c r="AC15" i="44"/>
  <c r="AA15" i="44"/>
  <c r="Y15" i="44"/>
  <c r="W15" i="44"/>
  <c r="U15" i="44"/>
  <c r="S15" i="44"/>
  <c r="Q15" i="44"/>
  <c r="O15" i="44"/>
  <c r="M15" i="44"/>
  <c r="K15" i="44"/>
  <c r="I15" i="44"/>
  <c r="G15" i="44"/>
  <c r="E15" i="44"/>
  <c r="AQ14" i="44"/>
  <c r="AO14" i="44"/>
  <c r="AM14" i="44"/>
  <c r="AK14" i="44"/>
  <c r="AI14" i="44"/>
  <c r="AG14" i="44"/>
  <c r="AE14" i="44"/>
  <c r="AC14" i="44"/>
  <c r="AA14" i="44"/>
  <c r="Y14" i="44"/>
  <c r="W14" i="44"/>
  <c r="U14" i="44"/>
  <c r="S14" i="44"/>
  <c r="Q14" i="44"/>
  <c r="O14" i="44"/>
  <c r="M14" i="44"/>
  <c r="K14" i="44"/>
  <c r="I14" i="44"/>
  <c r="G14" i="44"/>
  <c r="E14" i="44"/>
  <c r="AQ13" i="44"/>
  <c r="AO13" i="44"/>
  <c r="AM13" i="44"/>
  <c r="AK13" i="44"/>
  <c r="AI13" i="44"/>
  <c r="AG13" i="44"/>
  <c r="AE13" i="44"/>
  <c r="AC13" i="44"/>
  <c r="AA13" i="44"/>
  <c r="Y13" i="44"/>
  <c r="W13" i="44"/>
  <c r="U13" i="44"/>
  <c r="S13" i="44"/>
  <c r="Q13" i="44"/>
  <c r="O13" i="44"/>
  <c r="M13" i="44"/>
  <c r="K13" i="44"/>
  <c r="I13" i="44"/>
  <c r="G13" i="44"/>
  <c r="E13" i="44"/>
  <c r="AQ12" i="44"/>
  <c r="AO12" i="44"/>
  <c r="AM12" i="44"/>
  <c r="AK12" i="44"/>
  <c r="AI12" i="44"/>
  <c r="AG12" i="44"/>
  <c r="AE12" i="44"/>
  <c r="AC12" i="44"/>
  <c r="AA12" i="44"/>
  <c r="Y12" i="44"/>
  <c r="W12" i="44"/>
  <c r="U12" i="44"/>
  <c r="S12" i="44"/>
  <c r="Q12" i="44"/>
  <c r="O12" i="44"/>
  <c r="M12" i="44"/>
  <c r="K12" i="44"/>
  <c r="I12" i="44"/>
  <c r="G12" i="44"/>
  <c r="E12" i="44"/>
  <c r="AQ10" i="44"/>
  <c r="AO10" i="44"/>
  <c r="AM10" i="44"/>
  <c r="AK10" i="44"/>
  <c r="AI10" i="44"/>
  <c r="AG10" i="44"/>
  <c r="AE10" i="44"/>
  <c r="AC10" i="44"/>
  <c r="AA10" i="44"/>
  <c r="Y10" i="44"/>
  <c r="W10" i="44"/>
  <c r="U10" i="44"/>
  <c r="S10" i="44"/>
  <c r="Q10" i="44"/>
  <c r="O10" i="44"/>
  <c r="M10" i="44"/>
  <c r="K10" i="44"/>
  <c r="I10" i="44"/>
  <c r="G10" i="44"/>
  <c r="E10" i="44"/>
  <c r="G14" i="48" l="1"/>
  <c r="H14" i="48" s="1"/>
  <c r="W6" i="45"/>
  <c r="AM4" i="45"/>
  <c r="AM2" i="44"/>
  <c r="I4" i="45"/>
  <c r="Y5" i="45"/>
  <c r="AO1" i="45"/>
  <c r="AO2" i="45" s="1"/>
  <c r="Y4" i="45"/>
  <c r="Q1" i="45"/>
  <c r="Q3" i="45" s="1"/>
  <c r="AG5" i="45"/>
  <c r="E1" i="44"/>
  <c r="E3" i="44" s="1"/>
  <c r="W1" i="44"/>
  <c r="W2" i="44" s="1"/>
  <c r="Y3" i="45"/>
  <c r="Y16" i="44"/>
  <c r="AO1" i="44"/>
  <c r="AO2" i="44" s="1"/>
  <c r="K2" i="44"/>
  <c r="AM5" i="44"/>
  <c r="AA16" i="44"/>
  <c r="AA17" i="44" s="1"/>
  <c r="I1" i="45"/>
  <c r="I1" i="44"/>
  <c r="I2" i="44" s="1"/>
  <c r="M2" i="44"/>
  <c r="O1" i="44"/>
  <c r="O3" i="44" s="1"/>
  <c r="AM4" i="44"/>
  <c r="Y1" i="45"/>
  <c r="Y2" i="45"/>
  <c r="AI3" i="45"/>
  <c r="I3" i="45"/>
  <c r="AM6" i="44"/>
  <c r="K4" i="44"/>
  <c r="AQ1" i="44"/>
  <c r="AQ2" i="44" s="1"/>
  <c r="O1" i="45"/>
  <c r="O3" i="45" s="1"/>
  <c r="W3" i="45"/>
  <c r="AM1" i="45"/>
  <c r="AG4" i="45"/>
  <c r="I6" i="45"/>
  <c r="Y6" i="45"/>
  <c r="K3" i="44"/>
  <c r="Q1" i="44"/>
  <c r="Q3" i="44" s="1"/>
  <c r="AG16" i="44"/>
  <c r="AG1" i="45"/>
  <c r="E1" i="45"/>
  <c r="E3" i="45" s="1"/>
  <c r="U1" i="45"/>
  <c r="U3" i="45" s="1"/>
  <c r="G1" i="45"/>
  <c r="G2" i="45" s="1"/>
  <c r="W4" i="45"/>
  <c r="AM5" i="45"/>
  <c r="AE1" i="45"/>
  <c r="AE3" i="45" s="1"/>
  <c r="AM3" i="44"/>
  <c r="U16" i="44"/>
  <c r="U17" i="44" s="1"/>
  <c r="U1" i="44" s="1"/>
  <c r="U3" i="44" s="1"/>
  <c r="K1" i="44"/>
  <c r="AK1" i="44"/>
  <c r="AK3" i="44" s="1"/>
  <c r="G1" i="44"/>
  <c r="G2" i="44" s="1"/>
  <c r="K5" i="44"/>
  <c r="AM1" i="44"/>
  <c r="AG2" i="45"/>
  <c r="AI6" i="45"/>
  <c r="C15" i="48"/>
  <c r="D14" i="49" s="1"/>
  <c r="I15" i="49" s="1"/>
  <c r="I2" i="45"/>
  <c r="AG3" i="45"/>
  <c r="I5" i="45"/>
  <c r="K6" i="44"/>
  <c r="Y17" i="44"/>
  <c r="Y1" i="44" s="1"/>
  <c r="Y2" i="44" s="1"/>
  <c r="W1" i="45"/>
  <c r="W2" i="45"/>
  <c r="W5" i="45"/>
  <c r="AG6" i="45"/>
  <c r="AM3" i="45"/>
  <c r="AM6" i="45"/>
  <c r="M5" i="44"/>
  <c r="AE16" i="44"/>
  <c r="AM2" i="45"/>
  <c r="AI5" i="45"/>
  <c r="M4" i="44"/>
  <c r="AI1" i="45"/>
  <c r="AC16" i="44"/>
  <c r="AC17" i="44" s="1"/>
  <c r="S16" i="44"/>
  <c r="AI16" i="44"/>
  <c r="AI17" i="44" s="1"/>
  <c r="AK1" i="45"/>
  <c r="AK3" i="45" s="1"/>
  <c r="M6" i="45"/>
  <c r="AC2" i="45"/>
  <c r="M4" i="45"/>
  <c r="AC6" i="45"/>
  <c r="M2" i="45"/>
  <c r="AC4" i="45"/>
  <c r="M5" i="45"/>
  <c r="AC5" i="45"/>
  <c r="K1" i="45"/>
  <c r="K2" i="45" s="1"/>
  <c r="AA1" i="45"/>
  <c r="AA2" i="45" s="1"/>
  <c r="AQ1" i="45"/>
  <c r="AQ2" i="45" s="1"/>
  <c r="AI2" i="45"/>
  <c r="AI4" i="45"/>
  <c r="S1" i="45"/>
  <c r="S2" i="45" s="1"/>
  <c r="M1" i="45"/>
  <c r="AC1" i="45"/>
  <c r="M3" i="45"/>
  <c r="AC3" i="45"/>
  <c r="M6" i="44"/>
  <c r="M1" i="44"/>
  <c r="AC1" i="44"/>
  <c r="AC2" i="44" s="1"/>
  <c r="M3" i="44"/>
  <c r="AG17" i="44" l="1"/>
  <c r="AG1" i="44" s="1"/>
  <c r="AG3" i="44" s="1"/>
  <c r="G15" i="48"/>
  <c r="H15" i="48" s="1"/>
  <c r="H18" i="48" s="1"/>
  <c r="AO3" i="45"/>
  <c r="AO6" i="45" s="1"/>
  <c r="W3" i="44"/>
  <c r="W4" i="44" s="1"/>
  <c r="E2" i="44"/>
  <c r="E5" i="44" s="1"/>
  <c r="Q2" i="45"/>
  <c r="Q6" i="45" s="1"/>
  <c r="O2" i="44"/>
  <c r="O5" i="44" s="1"/>
  <c r="AO3" i="44"/>
  <c r="AO6" i="44" s="1"/>
  <c r="I3" i="44"/>
  <c r="I6" i="44" s="1"/>
  <c r="AI1" i="44"/>
  <c r="AI2" i="44" s="1"/>
  <c r="AA1" i="44"/>
  <c r="AA2" i="44" s="1"/>
  <c r="AQ3" i="44"/>
  <c r="AQ4" i="44" s="1"/>
  <c r="Q2" i="44"/>
  <c r="Q5" i="44" s="1"/>
  <c r="U2" i="45"/>
  <c r="U5" i="45" s="1"/>
  <c r="AK2" i="44"/>
  <c r="AK5" i="44" s="1"/>
  <c r="AE2" i="45"/>
  <c r="AE4" i="45" s="1"/>
  <c r="G3" i="44"/>
  <c r="G6" i="44" s="1"/>
  <c r="O2" i="45"/>
  <c r="O5" i="45" s="1"/>
  <c r="G3" i="45"/>
  <c r="G6" i="45" s="1"/>
  <c r="M14" i="49"/>
  <c r="N14" i="49" s="1"/>
  <c r="J15" i="49"/>
  <c r="E2" i="45"/>
  <c r="E5" i="45" s="1"/>
  <c r="J14" i="49"/>
  <c r="M13" i="49"/>
  <c r="N13" i="49" s="1"/>
  <c r="U2" i="44"/>
  <c r="U5" i="44" s="1"/>
  <c r="AG2" i="44"/>
  <c r="AG5" i="44" s="1"/>
  <c r="Y3" i="44"/>
  <c r="Y4" i="44" s="1"/>
  <c r="AK2" i="45"/>
  <c r="AK5" i="45" s="1"/>
  <c r="S17" i="44"/>
  <c r="S1" i="44" s="1"/>
  <c r="S3" i="44" s="1"/>
  <c r="AE17" i="44"/>
  <c r="AE1" i="44" s="1"/>
  <c r="AE3" i="44" s="1"/>
  <c r="AC3" i="44"/>
  <c r="AC5" i="44" s="1"/>
  <c r="K3" i="45"/>
  <c r="K5" i="45" s="1"/>
  <c r="AQ3" i="45"/>
  <c r="AQ5" i="45" s="1"/>
  <c r="S3" i="45"/>
  <c r="S6" i="45" s="1"/>
  <c r="AA3" i="45"/>
  <c r="AA6" i="45" s="1"/>
  <c r="AQ300" i="43"/>
  <c r="AO300" i="43"/>
  <c r="AM300" i="43"/>
  <c r="AK300" i="43"/>
  <c r="AI300" i="43"/>
  <c r="AG300" i="43"/>
  <c r="AE300" i="43"/>
  <c r="AC300" i="43"/>
  <c r="AA300" i="43"/>
  <c r="Y300" i="43"/>
  <c r="W300" i="43"/>
  <c r="U300" i="43"/>
  <c r="S300" i="43"/>
  <c r="Q300" i="43"/>
  <c r="O300" i="43"/>
  <c r="M300" i="43"/>
  <c r="K300" i="43"/>
  <c r="I300" i="43"/>
  <c r="G300" i="43"/>
  <c r="E300" i="43"/>
  <c r="AQ299" i="43"/>
  <c r="AO299" i="43"/>
  <c r="AM299" i="43"/>
  <c r="AK299" i="43"/>
  <c r="AI299" i="43"/>
  <c r="AG299" i="43"/>
  <c r="AE299" i="43"/>
  <c r="AC299" i="43"/>
  <c r="AA299" i="43"/>
  <c r="Y299" i="43"/>
  <c r="W299" i="43"/>
  <c r="U299" i="43"/>
  <c r="S299" i="43"/>
  <c r="Q299" i="43"/>
  <c r="O299" i="43"/>
  <c r="M299" i="43"/>
  <c r="K299" i="43"/>
  <c r="I299" i="43"/>
  <c r="G299" i="43"/>
  <c r="E299" i="43"/>
  <c r="AQ298" i="43"/>
  <c r="AO298" i="43"/>
  <c r="AM298" i="43"/>
  <c r="AK298" i="43"/>
  <c r="AI298" i="43"/>
  <c r="AG298" i="43"/>
  <c r="AE298" i="43"/>
  <c r="AC298" i="43"/>
  <c r="AA298" i="43"/>
  <c r="Y298" i="43"/>
  <c r="W298" i="43"/>
  <c r="U298" i="43"/>
  <c r="S298" i="43"/>
  <c r="Q298" i="43"/>
  <c r="O298" i="43"/>
  <c r="M298" i="43"/>
  <c r="K298" i="43"/>
  <c r="I298" i="43"/>
  <c r="G298" i="43"/>
  <c r="E298" i="43"/>
  <c r="AQ297" i="43"/>
  <c r="AO297" i="43"/>
  <c r="AM297" i="43"/>
  <c r="AK297" i="43"/>
  <c r="AI297" i="43"/>
  <c r="AG297" i="43"/>
  <c r="AE297" i="43"/>
  <c r="AC297" i="43"/>
  <c r="AA297" i="43"/>
  <c r="Y297" i="43"/>
  <c r="W297" i="43"/>
  <c r="U297" i="43"/>
  <c r="S297" i="43"/>
  <c r="Q297" i="43"/>
  <c r="O297" i="43"/>
  <c r="M297" i="43"/>
  <c r="K297" i="43"/>
  <c r="I297" i="43"/>
  <c r="G297" i="43"/>
  <c r="E297" i="43"/>
  <c r="AQ296" i="43"/>
  <c r="AO296" i="43"/>
  <c r="AM296" i="43"/>
  <c r="AK296" i="43"/>
  <c r="AI296" i="43"/>
  <c r="AG296" i="43"/>
  <c r="AE296" i="43"/>
  <c r="AC296" i="43"/>
  <c r="AA296" i="43"/>
  <c r="Y296" i="43"/>
  <c r="W296" i="43"/>
  <c r="U296" i="43"/>
  <c r="S296" i="43"/>
  <c r="Q296" i="43"/>
  <c r="O296" i="43"/>
  <c r="M296" i="43"/>
  <c r="K296" i="43"/>
  <c r="I296" i="43"/>
  <c r="G296" i="43"/>
  <c r="E296" i="43"/>
  <c r="AQ295" i="43"/>
  <c r="AO295" i="43"/>
  <c r="AM295" i="43"/>
  <c r="AK295" i="43"/>
  <c r="AI295" i="43"/>
  <c r="AG295" i="43"/>
  <c r="AE295" i="43"/>
  <c r="AC295" i="43"/>
  <c r="AA295" i="43"/>
  <c r="Y295" i="43"/>
  <c r="W295" i="43"/>
  <c r="U295" i="43"/>
  <c r="S295" i="43"/>
  <c r="Q295" i="43"/>
  <c r="O295" i="43"/>
  <c r="M295" i="43"/>
  <c r="K295" i="43"/>
  <c r="I295" i="43"/>
  <c r="G295" i="43"/>
  <c r="E295" i="43"/>
  <c r="AQ294" i="43"/>
  <c r="AO294" i="43"/>
  <c r="AM294" i="43"/>
  <c r="AK294" i="43"/>
  <c r="AI294" i="43"/>
  <c r="AG294" i="43"/>
  <c r="AE294" i="43"/>
  <c r="AC294" i="43"/>
  <c r="AA294" i="43"/>
  <c r="Y294" i="43"/>
  <c r="W294" i="43"/>
  <c r="U294" i="43"/>
  <c r="S294" i="43"/>
  <c r="Q294" i="43"/>
  <c r="O294" i="43"/>
  <c r="M294" i="43"/>
  <c r="K294" i="43"/>
  <c r="I294" i="43"/>
  <c r="G294" i="43"/>
  <c r="E294" i="43"/>
  <c r="AQ293" i="43"/>
  <c r="AO293" i="43"/>
  <c r="AM293" i="43"/>
  <c r="AK293" i="43"/>
  <c r="AI293" i="43"/>
  <c r="AG293" i="43"/>
  <c r="AE293" i="43"/>
  <c r="AC293" i="43"/>
  <c r="AA293" i="43"/>
  <c r="Y293" i="43"/>
  <c r="W293" i="43"/>
  <c r="U293" i="43"/>
  <c r="S293" i="43"/>
  <c r="Q293" i="43"/>
  <c r="O293" i="43"/>
  <c r="M293" i="43"/>
  <c r="K293" i="43"/>
  <c r="I293" i="43"/>
  <c r="G293" i="43"/>
  <c r="E293" i="43"/>
  <c r="AQ292" i="43"/>
  <c r="AO292" i="43"/>
  <c r="AM292" i="43"/>
  <c r="AK292" i="43"/>
  <c r="AI292" i="43"/>
  <c r="AG292" i="43"/>
  <c r="AE292" i="43"/>
  <c r="AC292" i="43"/>
  <c r="AA292" i="43"/>
  <c r="Y292" i="43"/>
  <c r="W292" i="43"/>
  <c r="U292" i="43"/>
  <c r="S292" i="43"/>
  <c r="Q292" i="43"/>
  <c r="O292" i="43"/>
  <c r="M292" i="43"/>
  <c r="K292" i="43"/>
  <c r="I292" i="43"/>
  <c r="G292" i="43"/>
  <c r="E292" i="43"/>
  <c r="AQ291" i="43"/>
  <c r="AO291" i="43"/>
  <c r="AM291" i="43"/>
  <c r="AK291" i="43"/>
  <c r="AI291" i="43"/>
  <c r="AG291" i="43"/>
  <c r="AE291" i="43"/>
  <c r="AC291" i="43"/>
  <c r="AA291" i="43"/>
  <c r="Y291" i="43"/>
  <c r="W291" i="43"/>
  <c r="U291" i="43"/>
  <c r="S291" i="43"/>
  <c r="Q291" i="43"/>
  <c r="O291" i="43"/>
  <c r="M291" i="43"/>
  <c r="K291" i="43"/>
  <c r="I291" i="43"/>
  <c r="G291" i="43"/>
  <c r="E291" i="43"/>
  <c r="AQ290" i="43"/>
  <c r="AO290" i="43"/>
  <c r="AM290" i="43"/>
  <c r="AK290" i="43"/>
  <c r="AI290" i="43"/>
  <c r="AG290" i="43"/>
  <c r="AE290" i="43"/>
  <c r="AC290" i="43"/>
  <c r="AA290" i="43"/>
  <c r="Y290" i="43"/>
  <c r="W290" i="43"/>
  <c r="U290" i="43"/>
  <c r="S290" i="43"/>
  <c r="Q290" i="43"/>
  <c r="O290" i="43"/>
  <c r="M290" i="43"/>
  <c r="K290" i="43"/>
  <c r="I290" i="43"/>
  <c r="G290" i="43"/>
  <c r="E290" i="43"/>
  <c r="AQ289" i="43"/>
  <c r="AO289" i="43"/>
  <c r="AM289" i="43"/>
  <c r="AK289" i="43"/>
  <c r="AI289" i="43"/>
  <c r="AG289" i="43"/>
  <c r="AE289" i="43"/>
  <c r="AC289" i="43"/>
  <c r="AA289" i="43"/>
  <c r="Y289" i="43"/>
  <c r="W289" i="43"/>
  <c r="U289" i="43"/>
  <c r="S289" i="43"/>
  <c r="Q289" i="43"/>
  <c r="O289" i="43"/>
  <c r="M289" i="43"/>
  <c r="K289" i="43"/>
  <c r="I289" i="43"/>
  <c r="G289" i="43"/>
  <c r="E289" i="43"/>
  <c r="AQ288" i="43"/>
  <c r="AO288" i="43"/>
  <c r="AM288" i="43"/>
  <c r="AK288" i="43"/>
  <c r="AI288" i="43"/>
  <c r="AG288" i="43"/>
  <c r="AE288" i="43"/>
  <c r="AC288" i="43"/>
  <c r="AA288" i="43"/>
  <c r="Y288" i="43"/>
  <c r="W288" i="43"/>
  <c r="U288" i="43"/>
  <c r="S288" i="43"/>
  <c r="Q288" i="43"/>
  <c r="O288" i="43"/>
  <c r="M288" i="43"/>
  <c r="K288" i="43"/>
  <c r="I288" i="43"/>
  <c r="G288" i="43"/>
  <c r="E288" i="43"/>
  <c r="AQ287" i="43"/>
  <c r="AO287" i="43"/>
  <c r="AM287" i="43"/>
  <c r="AK287" i="43"/>
  <c r="AI287" i="43"/>
  <c r="AG287" i="43"/>
  <c r="AE287" i="43"/>
  <c r="AC287" i="43"/>
  <c r="AA287" i="43"/>
  <c r="Y287" i="43"/>
  <c r="W287" i="43"/>
  <c r="U287" i="43"/>
  <c r="S287" i="43"/>
  <c r="Q287" i="43"/>
  <c r="O287" i="43"/>
  <c r="M287" i="43"/>
  <c r="K287" i="43"/>
  <c r="I287" i="43"/>
  <c r="G287" i="43"/>
  <c r="E287" i="43"/>
  <c r="AQ286" i="43"/>
  <c r="AO286" i="43"/>
  <c r="AM286" i="43"/>
  <c r="AK286" i="43"/>
  <c r="AI286" i="43"/>
  <c r="AG286" i="43"/>
  <c r="AE286" i="43"/>
  <c r="AC286" i="43"/>
  <c r="AA286" i="43"/>
  <c r="Y286" i="43"/>
  <c r="W286" i="43"/>
  <c r="U286" i="43"/>
  <c r="S286" i="43"/>
  <c r="Q286" i="43"/>
  <c r="O286" i="43"/>
  <c r="M286" i="43"/>
  <c r="K286" i="43"/>
  <c r="I286" i="43"/>
  <c r="G286" i="43"/>
  <c r="E286" i="43"/>
  <c r="AQ285" i="43"/>
  <c r="AO285" i="43"/>
  <c r="AM285" i="43"/>
  <c r="AK285" i="43"/>
  <c r="AI285" i="43"/>
  <c r="AG285" i="43"/>
  <c r="AE285" i="43"/>
  <c r="AC285" i="43"/>
  <c r="AA285" i="43"/>
  <c r="Y285" i="43"/>
  <c r="W285" i="43"/>
  <c r="U285" i="43"/>
  <c r="S285" i="43"/>
  <c r="Q285" i="43"/>
  <c r="O285" i="43"/>
  <c r="M285" i="43"/>
  <c r="K285" i="43"/>
  <c r="I285" i="43"/>
  <c r="G285" i="43"/>
  <c r="E285" i="43"/>
  <c r="AQ284" i="43"/>
  <c r="AO284" i="43"/>
  <c r="AM284" i="43"/>
  <c r="AK284" i="43"/>
  <c r="AI284" i="43"/>
  <c r="AG284" i="43"/>
  <c r="AE284" i="43"/>
  <c r="AC284" i="43"/>
  <c r="AA284" i="43"/>
  <c r="Y284" i="43"/>
  <c r="W284" i="43"/>
  <c r="U284" i="43"/>
  <c r="S284" i="43"/>
  <c r="Q284" i="43"/>
  <c r="O284" i="43"/>
  <c r="M284" i="43"/>
  <c r="K284" i="43"/>
  <c r="I284" i="43"/>
  <c r="G284" i="43"/>
  <c r="E284" i="43"/>
  <c r="AQ283" i="43"/>
  <c r="AO283" i="43"/>
  <c r="AM283" i="43"/>
  <c r="AK283" i="43"/>
  <c r="AI283" i="43"/>
  <c r="AG283" i="43"/>
  <c r="AE283" i="43"/>
  <c r="AC283" i="43"/>
  <c r="AA283" i="43"/>
  <c r="Y283" i="43"/>
  <c r="W283" i="43"/>
  <c r="U283" i="43"/>
  <c r="S283" i="43"/>
  <c r="Q283" i="43"/>
  <c r="O283" i="43"/>
  <c r="M283" i="43"/>
  <c r="K283" i="43"/>
  <c r="I283" i="43"/>
  <c r="G283" i="43"/>
  <c r="E283" i="43"/>
  <c r="AQ282" i="43"/>
  <c r="AO282" i="43"/>
  <c r="AM282" i="43"/>
  <c r="AK282" i="43"/>
  <c r="AI282" i="43"/>
  <c r="AG282" i="43"/>
  <c r="AE282" i="43"/>
  <c r="AC282" i="43"/>
  <c r="AA282" i="43"/>
  <c r="Y282" i="43"/>
  <c r="W282" i="43"/>
  <c r="U282" i="43"/>
  <c r="S282" i="43"/>
  <c r="Q282" i="43"/>
  <c r="O282" i="43"/>
  <c r="M282" i="43"/>
  <c r="K282" i="43"/>
  <c r="I282" i="43"/>
  <c r="G282" i="43"/>
  <c r="E282" i="43"/>
  <c r="AQ281" i="43"/>
  <c r="AO281" i="43"/>
  <c r="AM281" i="43"/>
  <c r="AK281" i="43"/>
  <c r="AI281" i="43"/>
  <c r="AG281" i="43"/>
  <c r="AE281" i="43"/>
  <c r="AC281" i="43"/>
  <c r="AA281" i="43"/>
  <c r="Y281" i="43"/>
  <c r="W281" i="43"/>
  <c r="U281" i="43"/>
  <c r="S281" i="43"/>
  <c r="Q281" i="43"/>
  <c r="O281" i="43"/>
  <c r="M281" i="43"/>
  <c r="K281" i="43"/>
  <c r="I281" i="43"/>
  <c r="G281" i="43"/>
  <c r="E281" i="43"/>
  <c r="AQ280" i="43"/>
  <c r="AO280" i="43"/>
  <c r="AM280" i="43"/>
  <c r="AK280" i="43"/>
  <c r="AI280" i="43"/>
  <c r="AG280" i="43"/>
  <c r="AE280" i="43"/>
  <c r="AC280" i="43"/>
  <c r="AA280" i="43"/>
  <c r="Y280" i="43"/>
  <c r="W280" i="43"/>
  <c r="U280" i="43"/>
  <c r="S280" i="43"/>
  <c r="Q280" i="43"/>
  <c r="O280" i="43"/>
  <c r="M280" i="43"/>
  <c r="K280" i="43"/>
  <c r="I280" i="43"/>
  <c r="G280" i="43"/>
  <c r="E280" i="43"/>
  <c r="AQ279" i="43"/>
  <c r="AO279" i="43"/>
  <c r="AM279" i="43"/>
  <c r="AK279" i="43"/>
  <c r="AI279" i="43"/>
  <c r="AG279" i="43"/>
  <c r="AE279" i="43"/>
  <c r="AC279" i="43"/>
  <c r="AA279" i="43"/>
  <c r="Y279" i="43"/>
  <c r="W279" i="43"/>
  <c r="U279" i="43"/>
  <c r="S279" i="43"/>
  <c r="Q279" i="43"/>
  <c r="O279" i="43"/>
  <c r="M279" i="43"/>
  <c r="K279" i="43"/>
  <c r="I279" i="43"/>
  <c r="G279" i="43"/>
  <c r="E279" i="43"/>
  <c r="AQ278" i="43"/>
  <c r="AO278" i="43"/>
  <c r="AM278" i="43"/>
  <c r="AK278" i="43"/>
  <c r="AI278" i="43"/>
  <c r="AG278" i="43"/>
  <c r="AE278" i="43"/>
  <c r="AC278" i="43"/>
  <c r="AA278" i="43"/>
  <c r="Y278" i="43"/>
  <c r="W278" i="43"/>
  <c r="U278" i="43"/>
  <c r="S278" i="43"/>
  <c r="Q278" i="43"/>
  <c r="O278" i="43"/>
  <c r="M278" i="43"/>
  <c r="K278" i="43"/>
  <c r="I278" i="43"/>
  <c r="G278" i="43"/>
  <c r="E278" i="43"/>
  <c r="AQ277" i="43"/>
  <c r="AO277" i="43"/>
  <c r="AM277" i="43"/>
  <c r="AK277" i="43"/>
  <c r="AI277" i="43"/>
  <c r="AG277" i="43"/>
  <c r="AE277" i="43"/>
  <c r="AC277" i="43"/>
  <c r="AA277" i="43"/>
  <c r="Y277" i="43"/>
  <c r="W277" i="43"/>
  <c r="U277" i="43"/>
  <c r="S277" i="43"/>
  <c r="Q277" i="43"/>
  <c r="O277" i="43"/>
  <c r="M277" i="43"/>
  <c r="K277" i="43"/>
  <c r="I277" i="43"/>
  <c r="G277" i="43"/>
  <c r="E277" i="43"/>
  <c r="AQ276" i="43"/>
  <c r="AO276" i="43"/>
  <c r="AM276" i="43"/>
  <c r="AK276" i="43"/>
  <c r="AI276" i="43"/>
  <c r="AG276" i="43"/>
  <c r="AE276" i="43"/>
  <c r="AC276" i="43"/>
  <c r="AA276" i="43"/>
  <c r="Y276" i="43"/>
  <c r="W276" i="43"/>
  <c r="U276" i="43"/>
  <c r="S276" i="43"/>
  <c r="Q276" i="43"/>
  <c r="O276" i="43"/>
  <c r="M276" i="43"/>
  <c r="K276" i="43"/>
  <c r="I276" i="43"/>
  <c r="G276" i="43"/>
  <c r="E276" i="43"/>
  <c r="AQ275" i="43"/>
  <c r="AO275" i="43"/>
  <c r="AM275" i="43"/>
  <c r="AK275" i="43"/>
  <c r="AI275" i="43"/>
  <c r="AG275" i="43"/>
  <c r="AE275" i="43"/>
  <c r="AC275" i="43"/>
  <c r="AA275" i="43"/>
  <c r="Y275" i="43"/>
  <c r="W275" i="43"/>
  <c r="U275" i="43"/>
  <c r="S275" i="43"/>
  <c r="Q275" i="43"/>
  <c r="O275" i="43"/>
  <c r="M275" i="43"/>
  <c r="K275" i="43"/>
  <c r="I275" i="43"/>
  <c r="G275" i="43"/>
  <c r="E275" i="43"/>
  <c r="AQ274" i="43"/>
  <c r="AO274" i="43"/>
  <c r="AM274" i="43"/>
  <c r="AK274" i="43"/>
  <c r="AI274" i="43"/>
  <c r="AG274" i="43"/>
  <c r="AE274" i="43"/>
  <c r="AC274" i="43"/>
  <c r="AA274" i="43"/>
  <c r="Y274" i="43"/>
  <c r="W274" i="43"/>
  <c r="U274" i="43"/>
  <c r="S274" i="43"/>
  <c r="Q274" i="43"/>
  <c r="O274" i="43"/>
  <c r="M274" i="43"/>
  <c r="K274" i="43"/>
  <c r="I274" i="43"/>
  <c r="G274" i="43"/>
  <c r="E274" i="43"/>
  <c r="AQ273" i="43"/>
  <c r="AO273" i="43"/>
  <c r="AM273" i="43"/>
  <c r="AK273" i="43"/>
  <c r="AI273" i="43"/>
  <c r="AG273" i="43"/>
  <c r="AE273" i="43"/>
  <c r="AC273" i="43"/>
  <c r="AA273" i="43"/>
  <c r="Y273" i="43"/>
  <c r="W273" i="43"/>
  <c r="U273" i="43"/>
  <c r="S273" i="43"/>
  <c r="Q273" i="43"/>
  <c r="O273" i="43"/>
  <c r="M273" i="43"/>
  <c r="K273" i="43"/>
  <c r="I273" i="43"/>
  <c r="G273" i="43"/>
  <c r="E273" i="43"/>
  <c r="AQ272" i="43"/>
  <c r="AO272" i="43"/>
  <c r="AM272" i="43"/>
  <c r="AK272" i="43"/>
  <c r="AI272" i="43"/>
  <c r="AG272" i="43"/>
  <c r="AE272" i="43"/>
  <c r="AC272" i="43"/>
  <c r="AA272" i="43"/>
  <c r="Y272" i="43"/>
  <c r="W272" i="43"/>
  <c r="U272" i="43"/>
  <c r="S272" i="43"/>
  <c r="Q272" i="43"/>
  <c r="O272" i="43"/>
  <c r="M272" i="43"/>
  <c r="K272" i="43"/>
  <c r="I272" i="43"/>
  <c r="G272" i="43"/>
  <c r="E272" i="43"/>
  <c r="AQ271" i="43"/>
  <c r="AO271" i="43"/>
  <c r="AM271" i="43"/>
  <c r="AK271" i="43"/>
  <c r="AI271" i="43"/>
  <c r="AG271" i="43"/>
  <c r="AE271" i="43"/>
  <c r="AC271" i="43"/>
  <c r="AA271" i="43"/>
  <c r="Y271" i="43"/>
  <c r="W271" i="43"/>
  <c r="U271" i="43"/>
  <c r="S271" i="43"/>
  <c r="Q271" i="43"/>
  <c r="O271" i="43"/>
  <c r="M271" i="43"/>
  <c r="K271" i="43"/>
  <c r="I271" i="43"/>
  <c r="G271" i="43"/>
  <c r="E271" i="43"/>
  <c r="AQ270" i="43"/>
  <c r="AO270" i="43"/>
  <c r="AM270" i="43"/>
  <c r="AK270" i="43"/>
  <c r="AI270" i="43"/>
  <c r="AG270" i="43"/>
  <c r="AE270" i="43"/>
  <c r="AC270" i="43"/>
  <c r="AA270" i="43"/>
  <c r="Y270" i="43"/>
  <c r="W270" i="43"/>
  <c r="U270" i="43"/>
  <c r="S270" i="43"/>
  <c r="Q270" i="43"/>
  <c r="O270" i="43"/>
  <c r="M270" i="43"/>
  <c r="K270" i="43"/>
  <c r="I270" i="43"/>
  <c r="G270" i="43"/>
  <c r="E270" i="43"/>
  <c r="AQ269" i="43"/>
  <c r="AO269" i="43"/>
  <c r="AM269" i="43"/>
  <c r="AK269" i="43"/>
  <c r="AI269" i="43"/>
  <c r="AG269" i="43"/>
  <c r="AE269" i="43"/>
  <c r="AC269" i="43"/>
  <c r="AA269" i="43"/>
  <c r="Y269" i="43"/>
  <c r="W269" i="43"/>
  <c r="U269" i="43"/>
  <c r="S269" i="43"/>
  <c r="Q269" i="43"/>
  <c r="O269" i="43"/>
  <c r="M269" i="43"/>
  <c r="K269" i="43"/>
  <c r="I269" i="43"/>
  <c r="G269" i="43"/>
  <c r="E269" i="43"/>
  <c r="AQ268" i="43"/>
  <c r="AO268" i="43"/>
  <c r="AM268" i="43"/>
  <c r="AK268" i="43"/>
  <c r="AI268" i="43"/>
  <c r="AG268" i="43"/>
  <c r="AE268" i="43"/>
  <c r="AC268" i="43"/>
  <c r="AA268" i="43"/>
  <c r="Y268" i="43"/>
  <c r="W268" i="43"/>
  <c r="U268" i="43"/>
  <c r="S268" i="43"/>
  <c r="Q268" i="43"/>
  <c r="O268" i="43"/>
  <c r="M268" i="43"/>
  <c r="K268" i="43"/>
  <c r="I268" i="43"/>
  <c r="G268" i="43"/>
  <c r="E268" i="43"/>
  <c r="AQ267" i="43"/>
  <c r="AO267" i="43"/>
  <c r="AM267" i="43"/>
  <c r="AK267" i="43"/>
  <c r="AI267" i="43"/>
  <c r="AG267" i="43"/>
  <c r="AE267" i="43"/>
  <c r="AC267" i="43"/>
  <c r="AA267" i="43"/>
  <c r="Y267" i="43"/>
  <c r="W267" i="43"/>
  <c r="U267" i="43"/>
  <c r="S267" i="43"/>
  <c r="Q267" i="43"/>
  <c r="O267" i="43"/>
  <c r="M267" i="43"/>
  <c r="K267" i="43"/>
  <c r="I267" i="43"/>
  <c r="G267" i="43"/>
  <c r="E267" i="43"/>
  <c r="AQ266" i="43"/>
  <c r="AO266" i="43"/>
  <c r="AM266" i="43"/>
  <c r="AK266" i="43"/>
  <c r="AI266" i="43"/>
  <c r="AG266" i="43"/>
  <c r="AE266" i="43"/>
  <c r="AC266" i="43"/>
  <c r="AA266" i="43"/>
  <c r="Y266" i="43"/>
  <c r="W266" i="43"/>
  <c r="U266" i="43"/>
  <c r="S266" i="43"/>
  <c r="Q266" i="43"/>
  <c r="O266" i="43"/>
  <c r="M266" i="43"/>
  <c r="K266" i="43"/>
  <c r="I266" i="43"/>
  <c r="G266" i="43"/>
  <c r="E266" i="43"/>
  <c r="AQ265" i="43"/>
  <c r="AO265" i="43"/>
  <c r="AM265" i="43"/>
  <c r="AK265" i="43"/>
  <c r="AI265" i="43"/>
  <c r="AG265" i="43"/>
  <c r="AE265" i="43"/>
  <c r="AC265" i="43"/>
  <c r="AA265" i="43"/>
  <c r="Y265" i="43"/>
  <c r="W265" i="43"/>
  <c r="U265" i="43"/>
  <c r="S265" i="43"/>
  <c r="Q265" i="43"/>
  <c r="O265" i="43"/>
  <c r="M265" i="43"/>
  <c r="K265" i="43"/>
  <c r="I265" i="43"/>
  <c r="G265" i="43"/>
  <c r="E265" i="43"/>
  <c r="AQ264" i="43"/>
  <c r="AO264" i="43"/>
  <c r="AM264" i="43"/>
  <c r="AK264" i="43"/>
  <c r="AI264" i="43"/>
  <c r="AG264" i="43"/>
  <c r="AE264" i="43"/>
  <c r="AC264" i="43"/>
  <c r="AA264" i="43"/>
  <c r="Y264" i="43"/>
  <c r="W264" i="43"/>
  <c r="U264" i="43"/>
  <c r="S264" i="43"/>
  <c r="Q264" i="43"/>
  <c r="O264" i="43"/>
  <c r="M264" i="43"/>
  <c r="K264" i="43"/>
  <c r="I264" i="43"/>
  <c r="G264" i="43"/>
  <c r="E264" i="43"/>
  <c r="AQ263" i="43"/>
  <c r="AO263" i="43"/>
  <c r="AM263" i="43"/>
  <c r="AK263" i="43"/>
  <c r="AI263" i="43"/>
  <c r="AG263" i="43"/>
  <c r="AE263" i="43"/>
  <c r="AC263" i="43"/>
  <c r="AA263" i="43"/>
  <c r="Y263" i="43"/>
  <c r="W263" i="43"/>
  <c r="U263" i="43"/>
  <c r="S263" i="43"/>
  <c r="Q263" i="43"/>
  <c r="O263" i="43"/>
  <c r="M263" i="43"/>
  <c r="K263" i="43"/>
  <c r="I263" i="43"/>
  <c r="G263" i="43"/>
  <c r="E263" i="43"/>
  <c r="AQ262" i="43"/>
  <c r="AO262" i="43"/>
  <c r="AM262" i="43"/>
  <c r="AK262" i="43"/>
  <c r="AI262" i="43"/>
  <c r="AG262" i="43"/>
  <c r="AE262" i="43"/>
  <c r="AC262" i="43"/>
  <c r="AA262" i="43"/>
  <c r="Y262" i="43"/>
  <c r="W262" i="43"/>
  <c r="U262" i="43"/>
  <c r="S262" i="43"/>
  <c r="Q262" i="43"/>
  <c r="O262" i="43"/>
  <c r="M262" i="43"/>
  <c r="K262" i="43"/>
  <c r="I262" i="43"/>
  <c r="G262" i="43"/>
  <c r="E262" i="43"/>
  <c r="AQ261" i="43"/>
  <c r="AO261" i="43"/>
  <c r="AM261" i="43"/>
  <c r="AK261" i="43"/>
  <c r="AI261" i="43"/>
  <c r="AG261" i="43"/>
  <c r="AE261" i="43"/>
  <c r="AC261" i="43"/>
  <c r="AA261" i="43"/>
  <c r="Y261" i="43"/>
  <c r="W261" i="43"/>
  <c r="U261" i="43"/>
  <c r="S261" i="43"/>
  <c r="Q261" i="43"/>
  <c r="O261" i="43"/>
  <c r="M261" i="43"/>
  <c r="K261" i="43"/>
  <c r="I261" i="43"/>
  <c r="G261" i="43"/>
  <c r="E261" i="43"/>
  <c r="AQ260" i="43"/>
  <c r="AO260" i="43"/>
  <c r="AM260" i="43"/>
  <c r="AK260" i="43"/>
  <c r="AI260" i="43"/>
  <c r="AG260" i="43"/>
  <c r="AE260" i="43"/>
  <c r="AC260" i="43"/>
  <c r="AA260" i="43"/>
  <c r="Y260" i="43"/>
  <c r="W260" i="43"/>
  <c r="U260" i="43"/>
  <c r="S260" i="43"/>
  <c r="Q260" i="43"/>
  <c r="O260" i="43"/>
  <c r="M260" i="43"/>
  <c r="K260" i="43"/>
  <c r="I260" i="43"/>
  <c r="G260" i="43"/>
  <c r="E260" i="43"/>
  <c r="AQ259" i="43"/>
  <c r="AO259" i="43"/>
  <c r="AM259" i="43"/>
  <c r="AK259" i="43"/>
  <c r="AI259" i="43"/>
  <c r="AG259" i="43"/>
  <c r="AE259" i="43"/>
  <c r="AC259" i="43"/>
  <c r="AA259" i="43"/>
  <c r="Y259" i="43"/>
  <c r="W259" i="43"/>
  <c r="U259" i="43"/>
  <c r="S259" i="43"/>
  <c r="Q259" i="43"/>
  <c r="O259" i="43"/>
  <c r="M259" i="43"/>
  <c r="K259" i="43"/>
  <c r="I259" i="43"/>
  <c r="G259" i="43"/>
  <c r="E259" i="43"/>
  <c r="AQ258" i="43"/>
  <c r="AO258" i="43"/>
  <c r="AM258" i="43"/>
  <c r="AK258" i="43"/>
  <c r="AI258" i="43"/>
  <c r="AG258" i="43"/>
  <c r="AE258" i="43"/>
  <c r="AC258" i="43"/>
  <c r="AA258" i="43"/>
  <c r="Y258" i="43"/>
  <c r="W258" i="43"/>
  <c r="U258" i="43"/>
  <c r="S258" i="43"/>
  <c r="Q258" i="43"/>
  <c r="O258" i="43"/>
  <c r="M258" i="43"/>
  <c r="K258" i="43"/>
  <c r="I258" i="43"/>
  <c r="G258" i="43"/>
  <c r="E258" i="43"/>
  <c r="AQ257" i="43"/>
  <c r="AO257" i="43"/>
  <c r="AM257" i="43"/>
  <c r="AK257" i="43"/>
  <c r="AI257" i="43"/>
  <c r="AG257" i="43"/>
  <c r="AE257" i="43"/>
  <c r="AC257" i="43"/>
  <c r="AA257" i="43"/>
  <c r="Y257" i="43"/>
  <c r="W257" i="43"/>
  <c r="U257" i="43"/>
  <c r="S257" i="43"/>
  <c r="Q257" i="43"/>
  <c r="O257" i="43"/>
  <c r="M257" i="43"/>
  <c r="K257" i="43"/>
  <c r="I257" i="43"/>
  <c r="G257" i="43"/>
  <c r="E257" i="43"/>
  <c r="AQ256" i="43"/>
  <c r="AO256" i="43"/>
  <c r="AM256" i="43"/>
  <c r="AK256" i="43"/>
  <c r="AI256" i="43"/>
  <c r="AG256" i="43"/>
  <c r="AE256" i="43"/>
  <c r="AC256" i="43"/>
  <c r="AA256" i="43"/>
  <c r="Y256" i="43"/>
  <c r="W256" i="43"/>
  <c r="U256" i="43"/>
  <c r="S256" i="43"/>
  <c r="Q256" i="43"/>
  <c r="O256" i="43"/>
  <c r="M256" i="43"/>
  <c r="K256" i="43"/>
  <c r="I256" i="43"/>
  <c r="G256" i="43"/>
  <c r="E256" i="43"/>
  <c r="AQ255" i="43"/>
  <c r="AO255" i="43"/>
  <c r="AM255" i="43"/>
  <c r="AK255" i="43"/>
  <c r="AI255" i="43"/>
  <c r="AG255" i="43"/>
  <c r="AE255" i="43"/>
  <c r="AC255" i="43"/>
  <c r="AA255" i="43"/>
  <c r="Y255" i="43"/>
  <c r="W255" i="43"/>
  <c r="U255" i="43"/>
  <c r="S255" i="43"/>
  <c r="Q255" i="43"/>
  <c r="O255" i="43"/>
  <c r="M255" i="43"/>
  <c r="K255" i="43"/>
  <c r="I255" i="43"/>
  <c r="G255" i="43"/>
  <c r="E255" i="43"/>
  <c r="AQ254" i="43"/>
  <c r="AO254" i="43"/>
  <c r="AM254" i="43"/>
  <c r="AK254" i="43"/>
  <c r="AI254" i="43"/>
  <c r="AG254" i="43"/>
  <c r="AE254" i="43"/>
  <c r="AC254" i="43"/>
  <c r="AA254" i="43"/>
  <c r="Y254" i="43"/>
  <c r="W254" i="43"/>
  <c r="U254" i="43"/>
  <c r="S254" i="43"/>
  <c r="Q254" i="43"/>
  <c r="O254" i="43"/>
  <c r="M254" i="43"/>
  <c r="K254" i="43"/>
  <c r="I254" i="43"/>
  <c r="G254" i="43"/>
  <c r="E254" i="43"/>
  <c r="AQ253" i="43"/>
  <c r="AO253" i="43"/>
  <c r="AM253" i="43"/>
  <c r="AK253" i="43"/>
  <c r="AI253" i="43"/>
  <c r="AG253" i="43"/>
  <c r="AE253" i="43"/>
  <c r="AC253" i="43"/>
  <c r="AA253" i="43"/>
  <c r="Y253" i="43"/>
  <c r="W253" i="43"/>
  <c r="U253" i="43"/>
  <c r="S253" i="43"/>
  <c r="Q253" i="43"/>
  <c r="O253" i="43"/>
  <c r="M253" i="43"/>
  <c r="K253" i="43"/>
  <c r="I253" i="43"/>
  <c r="G253" i="43"/>
  <c r="E253" i="43"/>
  <c r="AQ252" i="43"/>
  <c r="AO252" i="43"/>
  <c r="AM252" i="43"/>
  <c r="AK252" i="43"/>
  <c r="AI252" i="43"/>
  <c r="AG252" i="43"/>
  <c r="AE252" i="43"/>
  <c r="AC252" i="43"/>
  <c r="AA252" i="43"/>
  <c r="Y252" i="43"/>
  <c r="W252" i="43"/>
  <c r="U252" i="43"/>
  <c r="S252" i="43"/>
  <c r="Q252" i="43"/>
  <c r="O252" i="43"/>
  <c r="M252" i="43"/>
  <c r="K252" i="43"/>
  <c r="I252" i="43"/>
  <c r="G252" i="43"/>
  <c r="E252" i="43"/>
  <c r="AQ251" i="43"/>
  <c r="AO251" i="43"/>
  <c r="AM251" i="43"/>
  <c r="AK251" i="43"/>
  <c r="AI251" i="43"/>
  <c r="AG251" i="43"/>
  <c r="AE251" i="43"/>
  <c r="AC251" i="43"/>
  <c r="AA251" i="43"/>
  <c r="Y251" i="43"/>
  <c r="W251" i="43"/>
  <c r="U251" i="43"/>
  <c r="S251" i="43"/>
  <c r="Q251" i="43"/>
  <c r="O251" i="43"/>
  <c r="M251" i="43"/>
  <c r="K251" i="43"/>
  <c r="I251" i="43"/>
  <c r="G251" i="43"/>
  <c r="E251" i="43"/>
  <c r="AQ250" i="43"/>
  <c r="AO250" i="43"/>
  <c r="AM250" i="43"/>
  <c r="AK250" i="43"/>
  <c r="AI250" i="43"/>
  <c r="AG250" i="43"/>
  <c r="AE250" i="43"/>
  <c r="AC250" i="43"/>
  <c r="AA250" i="43"/>
  <c r="Y250" i="43"/>
  <c r="W250" i="43"/>
  <c r="U250" i="43"/>
  <c r="S250" i="43"/>
  <c r="Q250" i="43"/>
  <c r="O250" i="43"/>
  <c r="M250" i="43"/>
  <c r="K250" i="43"/>
  <c r="I250" i="43"/>
  <c r="G250" i="43"/>
  <c r="E250" i="43"/>
  <c r="AQ249" i="43"/>
  <c r="AO249" i="43"/>
  <c r="AM249" i="43"/>
  <c r="AK249" i="43"/>
  <c r="AI249" i="43"/>
  <c r="AG249" i="43"/>
  <c r="AE249" i="43"/>
  <c r="AC249" i="43"/>
  <c r="AA249" i="43"/>
  <c r="Y249" i="43"/>
  <c r="W249" i="43"/>
  <c r="U249" i="43"/>
  <c r="S249" i="43"/>
  <c r="Q249" i="43"/>
  <c r="O249" i="43"/>
  <c r="M249" i="43"/>
  <c r="K249" i="43"/>
  <c r="I249" i="43"/>
  <c r="G249" i="43"/>
  <c r="E249" i="43"/>
  <c r="AQ248" i="43"/>
  <c r="AO248" i="43"/>
  <c r="AM248" i="43"/>
  <c r="AK248" i="43"/>
  <c r="AI248" i="43"/>
  <c r="AG248" i="43"/>
  <c r="AE248" i="43"/>
  <c r="AC248" i="43"/>
  <c r="AA248" i="43"/>
  <c r="Y248" i="43"/>
  <c r="W248" i="43"/>
  <c r="U248" i="43"/>
  <c r="S248" i="43"/>
  <c r="Q248" i="43"/>
  <c r="O248" i="43"/>
  <c r="M248" i="43"/>
  <c r="K248" i="43"/>
  <c r="I248" i="43"/>
  <c r="G248" i="43"/>
  <c r="E248" i="43"/>
  <c r="AQ247" i="43"/>
  <c r="AO247" i="43"/>
  <c r="AM247" i="43"/>
  <c r="AK247" i="43"/>
  <c r="AI247" i="43"/>
  <c r="AG247" i="43"/>
  <c r="AE247" i="43"/>
  <c r="AC247" i="43"/>
  <c r="AA247" i="43"/>
  <c r="Y247" i="43"/>
  <c r="W247" i="43"/>
  <c r="U247" i="43"/>
  <c r="S247" i="43"/>
  <c r="Q247" i="43"/>
  <c r="O247" i="43"/>
  <c r="M247" i="43"/>
  <c r="K247" i="43"/>
  <c r="I247" i="43"/>
  <c r="G247" i="43"/>
  <c r="E247" i="43"/>
  <c r="AQ246" i="43"/>
  <c r="AO246" i="43"/>
  <c r="AM246" i="43"/>
  <c r="AK246" i="43"/>
  <c r="AI246" i="43"/>
  <c r="AG246" i="43"/>
  <c r="AE246" i="43"/>
  <c r="AC246" i="43"/>
  <c r="AA246" i="43"/>
  <c r="Y246" i="43"/>
  <c r="W246" i="43"/>
  <c r="U246" i="43"/>
  <c r="S246" i="43"/>
  <c r="Q246" i="43"/>
  <c r="O246" i="43"/>
  <c r="M246" i="43"/>
  <c r="K246" i="43"/>
  <c r="I246" i="43"/>
  <c r="G246" i="43"/>
  <c r="E246" i="43"/>
  <c r="AQ245" i="43"/>
  <c r="AO245" i="43"/>
  <c r="AM245" i="43"/>
  <c r="AK245" i="43"/>
  <c r="AI245" i="43"/>
  <c r="AG245" i="43"/>
  <c r="AE245" i="43"/>
  <c r="AC245" i="43"/>
  <c r="AA245" i="43"/>
  <c r="Y245" i="43"/>
  <c r="W245" i="43"/>
  <c r="U245" i="43"/>
  <c r="S245" i="43"/>
  <c r="Q245" i="43"/>
  <c r="O245" i="43"/>
  <c r="M245" i="43"/>
  <c r="K245" i="43"/>
  <c r="I245" i="43"/>
  <c r="G245" i="43"/>
  <c r="E245" i="43"/>
  <c r="AQ244" i="43"/>
  <c r="AO244" i="43"/>
  <c r="AM244" i="43"/>
  <c r="AK244" i="43"/>
  <c r="AI244" i="43"/>
  <c r="AG244" i="43"/>
  <c r="AE244" i="43"/>
  <c r="AC244" i="43"/>
  <c r="AA244" i="43"/>
  <c r="Y244" i="43"/>
  <c r="W244" i="43"/>
  <c r="U244" i="43"/>
  <c r="S244" i="43"/>
  <c r="Q244" i="43"/>
  <c r="O244" i="43"/>
  <c r="M244" i="43"/>
  <c r="K244" i="43"/>
  <c r="I244" i="43"/>
  <c r="G244" i="43"/>
  <c r="E244" i="43"/>
  <c r="AQ243" i="43"/>
  <c r="AO243" i="43"/>
  <c r="AM243" i="43"/>
  <c r="AK243" i="43"/>
  <c r="AI243" i="43"/>
  <c r="AG243" i="43"/>
  <c r="AE243" i="43"/>
  <c r="AC243" i="43"/>
  <c r="AA243" i="43"/>
  <c r="Y243" i="43"/>
  <c r="W243" i="43"/>
  <c r="U243" i="43"/>
  <c r="S243" i="43"/>
  <c r="Q243" i="43"/>
  <c r="O243" i="43"/>
  <c r="M243" i="43"/>
  <c r="K243" i="43"/>
  <c r="I243" i="43"/>
  <c r="G243" i="43"/>
  <c r="E243" i="43"/>
  <c r="AQ242" i="43"/>
  <c r="AO242" i="43"/>
  <c r="AM242" i="43"/>
  <c r="AK242" i="43"/>
  <c r="AI242" i="43"/>
  <c r="AG242" i="43"/>
  <c r="AE242" i="43"/>
  <c r="AC242" i="43"/>
  <c r="AA242" i="43"/>
  <c r="Y242" i="43"/>
  <c r="W242" i="43"/>
  <c r="U242" i="43"/>
  <c r="S242" i="43"/>
  <c r="Q242" i="43"/>
  <c r="O242" i="43"/>
  <c r="M242" i="43"/>
  <c r="K242" i="43"/>
  <c r="I242" i="43"/>
  <c r="G242" i="43"/>
  <c r="E242" i="43"/>
  <c r="AQ241" i="43"/>
  <c r="AO241" i="43"/>
  <c r="AM241" i="43"/>
  <c r="AK241" i="43"/>
  <c r="AI241" i="43"/>
  <c r="AG241" i="43"/>
  <c r="AE241" i="43"/>
  <c r="AC241" i="43"/>
  <c r="AA241" i="43"/>
  <c r="Y241" i="43"/>
  <c r="W241" i="43"/>
  <c r="U241" i="43"/>
  <c r="S241" i="43"/>
  <c r="Q241" i="43"/>
  <c r="O241" i="43"/>
  <c r="M241" i="43"/>
  <c r="K241" i="43"/>
  <c r="I241" i="43"/>
  <c r="G241" i="43"/>
  <c r="E241" i="43"/>
  <c r="AQ240" i="43"/>
  <c r="AO240" i="43"/>
  <c r="AM240" i="43"/>
  <c r="AK240" i="43"/>
  <c r="AI240" i="43"/>
  <c r="AG240" i="43"/>
  <c r="AE240" i="43"/>
  <c r="AC240" i="43"/>
  <c r="AA240" i="43"/>
  <c r="Y240" i="43"/>
  <c r="W240" i="43"/>
  <c r="U240" i="43"/>
  <c r="S240" i="43"/>
  <c r="Q240" i="43"/>
  <c r="O240" i="43"/>
  <c r="M240" i="43"/>
  <c r="K240" i="43"/>
  <c r="I240" i="43"/>
  <c r="G240" i="43"/>
  <c r="E240" i="43"/>
  <c r="AQ239" i="43"/>
  <c r="AO239" i="43"/>
  <c r="AM239" i="43"/>
  <c r="AK239" i="43"/>
  <c r="AI239" i="43"/>
  <c r="AG239" i="43"/>
  <c r="AE239" i="43"/>
  <c r="AC239" i="43"/>
  <c r="AA239" i="43"/>
  <c r="Y239" i="43"/>
  <c r="W239" i="43"/>
  <c r="U239" i="43"/>
  <c r="S239" i="43"/>
  <c r="Q239" i="43"/>
  <c r="O239" i="43"/>
  <c r="M239" i="43"/>
  <c r="K239" i="43"/>
  <c r="I239" i="43"/>
  <c r="G239" i="43"/>
  <c r="E239" i="43"/>
  <c r="AQ238" i="43"/>
  <c r="AO238" i="43"/>
  <c r="AM238" i="43"/>
  <c r="AK238" i="43"/>
  <c r="AI238" i="43"/>
  <c r="AG238" i="43"/>
  <c r="AE238" i="43"/>
  <c r="AC238" i="43"/>
  <c r="AA238" i="43"/>
  <c r="Y238" i="43"/>
  <c r="W238" i="43"/>
  <c r="U238" i="43"/>
  <c r="S238" i="43"/>
  <c r="Q238" i="43"/>
  <c r="O238" i="43"/>
  <c r="M238" i="43"/>
  <c r="K238" i="43"/>
  <c r="I238" i="43"/>
  <c r="G238" i="43"/>
  <c r="E238" i="43"/>
  <c r="AQ237" i="43"/>
  <c r="AO237" i="43"/>
  <c r="AM237" i="43"/>
  <c r="AK237" i="43"/>
  <c r="AI237" i="43"/>
  <c r="AG237" i="43"/>
  <c r="AE237" i="43"/>
  <c r="AC237" i="43"/>
  <c r="AA237" i="43"/>
  <c r="Y237" i="43"/>
  <c r="W237" i="43"/>
  <c r="U237" i="43"/>
  <c r="S237" i="43"/>
  <c r="Q237" i="43"/>
  <c r="O237" i="43"/>
  <c r="M237" i="43"/>
  <c r="K237" i="43"/>
  <c r="I237" i="43"/>
  <c r="G237" i="43"/>
  <c r="E237" i="43"/>
  <c r="AQ236" i="43"/>
  <c r="AO236" i="43"/>
  <c r="AM236" i="43"/>
  <c r="AK236" i="43"/>
  <c r="AI236" i="43"/>
  <c r="AG236" i="43"/>
  <c r="AE236" i="43"/>
  <c r="AC236" i="43"/>
  <c r="AA236" i="43"/>
  <c r="Y236" i="43"/>
  <c r="W236" i="43"/>
  <c r="U236" i="43"/>
  <c r="S236" i="43"/>
  <c r="Q236" i="43"/>
  <c r="O236" i="43"/>
  <c r="M236" i="43"/>
  <c r="K236" i="43"/>
  <c r="I236" i="43"/>
  <c r="G236" i="43"/>
  <c r="E236" i="43"/>
  <c r="AQ235" i="43"/>
  <c r="AO235" i="43"/>
  <c r="AM235" i="43"/>
  <c r="AK235" i="43"/>
  <c r="AI235" i="43"/>
  <c r="AG235" i="43"/>
  <c r="AE235" i="43"/>
  <c r="AC235" i="43"/>
  <c r="AA235" i="43"/>
  <c r="Y235" i="43"/>
  <c r="W235" i="43"/>
  <c r="U235" i="43"/>
  <c r="S235" i="43"/>
  <c r="Q235" i="43"/>
  <c r="O235" i="43"/>
  <c r="M235" i="43"/>
  <c r="K235" i="43"/>
  <c r="I235" i="43"/>
  <c r="G235" i="43"/>
  <c r="E235" i="43"/>
  <c r="AQ234" i="43"/>
  <c r="AO234" i="43"/>
  <c r="AM234" i="43"/>
  <c r="AK234" i="43"/>
  <c r="AI234" i="43"/>
  <c r="AG234" i="43"/>
  <c r="AE234" i="43"/>
  <c r="AC234" i="43"/>
  <c r="AA234" i="43"/>
  <c r="Y234" i="43"/>
  <c r="W234" i="43"/>
  <c r="U234" i="43"/>
  <c r="S234" i="43"/>
  <c r="Q234" i="43"/>
  <c r="O234" i="43"/>
  <c r="M234" i="43"/>
  <c r="K234" i="43"/>
  <c r="I234" i="43"/>
  <c r="G234" i="43"/>
  <c r="E234" i="43"/>
  <c r="AQ233" i="43"/>
  <c r="AO233" i="43"/>
  <c r="AM233" i="43"/>
  <c r="AK233" i="43"/>
  <c r="AI233" i="43"/>
  <c r="AG233" i="43"/>
  <c r="AE233" i="43"/>
  <c r="AC233" i="43"/>
  <c r="AA233" i="43"/>
  <c r="Y233" i="43"/>
  <c r="W233" i="43"/>
  <c r="U233" i="43"/>
  <c r="S233" i="43"/>
  <c r="Q233" i="43"/>
  <c r="O233" i="43"/>
  <c r="M233" i="43"/>
  <c r="K233" i="43"/>
  <c r="I233" i="43"/>
  <c r="G233" i="43"/>
  <c r="E233" i="43"/>
  <c r="AQ232" i="43"/>
  <c r="AO232" i="43"/>
  <c r="AM232" i="43"/>
  <c r="AK232" i="43"/>
  <c r="AI232" i="43"/>
  <c r="AG232" i="43"/>
  <c r="AE232" i="43"/>
  <c r="AC232" i="43"/>
  <c r="AA232" i="43"/>
  <c r="Y232" i="43"/>
  <c r="W232" i="43"/>
  <c r="U232" i="43"/>
  <c r="S232" i="43"/>
  <c r="Q232" i="43"/>
  <c r="O232" i="43"/>
  <c r="M232" i="43"/>
  <c r="K232" i="43"/>
  <c r="I232" i="43"/>
  <c r="G232" i="43"/>
  <c r="E232" i="43"/>
  <c r="AQ231" i="43"/>
  <c r="AO231" i="43"/>
  <c r="AM231" i="43"/>
  <c r="AK231" i="43"/>
  <c r="AI231" i="43"/>
  <c r="AG231" i="43"/>
  <c r="AE231" i="43"/>
  <c r="AC231" i="43"/>
  <c r="AA231" i="43"/>
  <c r="Y231" i="43"/>
  <c r="W231" i="43"/>
  <c r="U231" i="43"/>
  <c r="S231" i="43"/>
  <c r="Q231" i="43"/>
  <c r="O231" i="43"/>
  <c r="M231" i="43"/>
  <c r="K231" i="43"/>
  <c r="I231" i="43"/>
  <c r="G231" i="43"/>
  <c r="E231" i="43"/>
  <c r="AQ230" i="43"/>
  <c r="AO230" i="43"/>
  <c r="AM230" i="43"/>
  <c r="AK230" i="43"/>
  <c r="AI230" i="43"/>
  <c r="AG230" i="43"/>
  <c r="AE230" i="43"/>
  <c r="AC230" i="43"/>
  <c r="AA230" i="43"/>
  <c r="Y230" i="43"/>
  <c r="W230" i="43"/>
  <c r="U230" i="43"/>
  <c r="S230" i="43"/>
  <c r="Q230" i="43"/>
  <c r="O230" i="43"/>
  <c r="M230" i="43"/>
  <c r="K230" i="43"/>
  <c r="I230" i="43"/>
  <c r="G230" i="43"/>
  <c r="E230" i="43"/>
  <c r="AQ229" i="43"/>
  <c r="AO229" i="43"/>
  <c r="AM229" i="43"/>
  <c r="AK229" i="43"/>
  <c r="AI229" i="43"/>
  <c r="AG229" i="43"/>
  <c r="AE229" i="43"/>
  <c r="AC229" i="43"/>
  <c r="AA229" i="43"/>
  <c r="Y229" i="43"/>
  <c r="W229" i="43"/>
  <c r="U229" i="43"/>
  <c r="S229" i="43"/>
  <c r="Q229" i="43"/>
  <c r="O229" i="43"/>
  <c r="M229" i="43"/>
  <c r="K229" i="43"/>
  <c r="I229" i="43"/>
  <c r="G229" i="43"/>
  <c r="E229" i="43"/>
  <c r="AQ228" i="43"/>
  <c r="AO228" i="43"/>
  <c r="AM228" i="43"/>
  <c r="AK228" i="43"/>
  <c r="AI228" i="43"/>
  <c r="AG228" i="43"/>
  <c r="AE228" i="43"/>
  <c r="AC228" i="43"/>
  <c r="AA228" i="43"/>
  <c r="Y228" i="43"/>
  <c r="W228" i="43"/>
  <c r="U228" i="43"/>
  <c r="S228" i="43"/>
  <c r="Q228" i="43"/>
  <c r="O228" i="43"/>
  <c r="M228" i="43"/>
  <c r="K228" i="43"/>
  <c r="I228" i="43"/>
  <c r="G228" i="43"/>
  <c r="E228" i="43"/>
  <c r="AQ227" i="43"/>
  <c r="AO227" i="43"/>
  <c r="AM227" i="43"/>
  <c r="AK227" i="43"/>
  <c r="AI227" i="43"/>
  <c r="AG227" i="43"/>
  <c r="AE227" i="43"/>
  <c r="AC227" i="43"/>
  <c r="AA227" i="43"/>
  <c r="Y227" i="43"/>
  <c r="W227" i="43"/>
  <c r="U227" i="43"/>
  <c r="S227" i="43"/>
  <c r="Q227" i="43"/>
  <c r="O227" i="43"/>
  <c r="M227" i="43"/>
  <c r="K227" i="43"/>
  <c r="I227" i="43"/>
  <c r="G227" i="43"/>
  <c r="E227" i="43"/>
  <c r="AQ226" i="43"/>
  <c r="AO226" i="43"/>
  <c r="AM226" i="43"/>
  <c r="AK226" i="43"/>
  <c r="AI226" i="43"/>
  <c r="AG226" i="43"/>
  <c r="AE226" i="43"/>
  <c r="AC226" i="43"/>
  <c r="AA226" i="43"/>
  <c r="Y226" i="43"/>
  <c r="W226" i="43"/>
  <c r="U226" i="43"/>
  <c r="S226" i="43"/>
  <c r="Q226" i="43"/>
  <c r="O226" i="43"/>
  <c r="M226" i="43"/>
  <c r="K226" i="43"/>
  <c r="I226" i="43"/>
  <c r="G226" i="43"/>
  <c r="E226" i="43"/>
  <c r="AQ225" i="43"/>
  <c r="AO225" i="43"/>
  <c r="AM225" i="43"/>
  <c r="AK225" i="43"/>
  <c r="AI225" i="43"/>
  <c r="AG225" i="43"/>
  <c r="AE225" i="43"/>
  <c r="AC225" i="43"/>
  <c r="AA225" i="43"/>
  <c r="Y225" i="43"/>
  <c r="W225" i="43"/>
  <c r="U225" i="43"/>
  <c r="S225" i="43"/>
  <c r="Q225" i="43"/>
  <c r="O225" i="43"/>
  <c r="M225" i="43"/>
  <c r="K225" i="43"/>
  <c r="I225" i="43"/>
  <c r="G225" i="43"/>
  <c r="E225" i="43"/>
  <c r="AQ224" i="43"/>
  <c r="AO224" i="43"/>
  <c r="AM224" i="43"/>
  <c r="AK224" i="43"/>
  <c r="AI224" i="43"/>
  <c r="AG224" i="43"/>
  <c r="AE224" i="43"/>
  <c r="AC224" i="43"/>
  <c r="AA224" i="43"/>
  <c r="Y224" i="43"/>
  <c r="W224" i="43"/>
  <c r="U224" i="43"/>
  <c r="S224" i="43"/>
  <c r="Q224" i="43"/>
  <c r="O224" i="43"/>
  <c r="M224" i="43"/>
  <c r="K224" i="43"/>
  <c r="I224" i="43"/>
  <c r="G224" i="43"/>
  <c r="E224" i="43"/>
  <c r="AQ223" i="43"/>
  <c r="AO223" i="43"/>
  <c r="AM223" i="43"/>
  <c r="AK223" i="43"/>
  <c r="AI223" i="43"/>
  <c r="AG223" i="43"/>
  <c r="AE223" i="43"/>
  <c r="AC223" i="43"/>
  <c r="AA223" i="43"/>
  <c r="Y223" i="43"/>
  <c r="W223" i="43"/>
  <c r="U223" i="43"/>
  <c r="S223" i="43"/>
  <c r="Q223" i="43"/>
  <c r="O223" i="43"/>
  <c r="M223" i="43"/>
  <c r="K223" i="43"/>
  <c r="I223" i="43"/>
  <c r="G223" i="43"/>
  <c r="E223" i="43"/>
  <c r="AQ222" i="43"/>
  <c r="AO222" i="43"/>
  <c r="AM222" i="43"/>
  <c r="AK222" i="43"/>
  <c r="AI222" i="43"/>
  <c r="AG222" i="43"/>
  <c r="AE222" i="43"/>
  <c r="AC222" i="43"/>
  <c r="AA222" i="43"/>
  <c r="Y222" i="43"/>
  <c r="W222" i="43"/>
  <c r="U222" i="43"/>
  <c r="S222" i="43"/>
  <c r="Q222" i="43"/>
  <c r="O222" i="43"/>
  <c r="M222" i="43"/>
  <c r="K222" i="43"/>
  <c r="I222" i="43"/>
  <c r="G222" i="43"/>
  <c r="E222" i="43"/>
  <c r="AQ221" i="43"/>
  <c r="AO221" i="43"/>
  <c r="AM221" i="43"/>
  <c r="AK221" i="43"/>
  <c r="AI221" i="43"/>
  <c r="AG221" i="43"/>
  <c r="AE221" i="43"/>
  <c r="AC221" i="43"/>
  <c r="AA221" i="43"/>
  <c r="Y221" i="43"/>
  <c r="W221" i="43"/>
  <c r="U221" i="43"/>
  <c r="S221" i="43"/>
  <c r="Q221" i="43"/>
  <c r="O221" i="43"/>
  <c r="M221" i="43"/>
  <c r="K221" i="43"/>
  <c r="I221" i="43"/>
  <c r="G221" i="43"/>
  <c r="E221" i="43"/>
  <c r="AQ220" i="43"/>
  <c r="AO220" i="43"/>
  <c r="AM220" i="43"/>
  <c r="AK220" i="43"/>
  <c r="AI220" i="43"/>
  <c r="AG220" i="43"/>
  <c r="AE220" i="43"/>
  <c r="AC220" i="43"/>
  <c r="AA220" i="43"/>
  <c r="Y220" i="43"/>
  <c r="W220" i="43"/>
  <c r="U220" i="43"/>
  <c r="S220" i="43"/>
  <c r="Q220" i="43"/>
  <c r="O220" i="43"/>
  <c r="M220" i="43"/>
  <c r="K220" i="43"/>
  <c r="I220" i="43"/>
  <c r="G220" i="43"/>
  <c r="E220" i="43"/>
  <c r="AQ219" i="43"/>
  <c r="AO219" i="43"/>
  <c r="AM219" i="43"/>
  <c r="AK219" i="43"/>
  <c r="AI219" i="43"/>
  <c r="AG219" i="43"/>
  <c r="AE219" i="43"/>
  <c r="AC219" i="43"/>
  <c r="AA219" i="43"/>
  <c r="Y219" i="43"/>
  <c r="W219" i="43"/>
  <c r="U219" i="43"/>
  <c r="S219" i="43"/>
  <c r="Q219" i="43"/>
  <c r="O219" i="43"/>
  <c r="M219" i="43"/>
  <c r="K219" i="43"/>
  <c r="I219" i="43"/>
  <c r="G219" i="43"/>
  <c r="E219" i="43"/>
  <c r="AQ218" i="43"/>
  <c r="AO218" i="43"/>
  <c r="AM218" i="43"/>
  <c r="AK218" i="43"/>
  <c r="AI218" i="43"/>
  <c r="AG218" i="43"/>
  <c r="AE218" i="43"/>
  <c r="AC218" i="43"/>
  <c r="AA218" i="43"/>
  <c r="Y218" i="43"/>
  <c r="W218" i="43"/>
  <c r="U218" i="43"/>
  <c r="S218" i="43"/>
  <c r="Q218" i="43"/>
  <c r="O218" i="43"/>
  <c r="M218" i="43"/>
  <c r="K218" i="43"/>
  <c r="I218" i="43"/>
  <c r="G218" i="43"/>
  <c r="E218" i="43"/>
  <c r="AQ217" i="43"/>
  <c r="AO217" i="43"/>
  <c r="AM217" i="43"/>
  <c r="AK217" i="43"/>
  <c r="AI217" i="43"/>
  <c r="AG217" i="43"/>
  <c r="AE217" i="43"/>
  <c r="AC217" i="43"/>
  <c r="AA217" i="43"/>
  <c r="Y217" i="43"/>
  <c r="W217" i="43"/>
  <c r="U217" i="43"/>
  <c r="S217" i="43"/>
  <c r="Q217" i="43"/>
  <c r="O217" i="43"/>
  <c r="M217" i="43"/>
  <c r="K217" i="43"/>
  <c r="I217" i="43"/>
  <c r="G217" i="43"/>
  <c r="E217" i="43"/>
  <c r="AQ216" i="43"/>
  <c r="AO216" i="43"/>
  <c r="AM216" i="43"/>
  <c r="AK216" i="43"/>
  <c r="AI216" i="43"/>
  <c r="AG216" i="43"/>
  <c r="AE216" i="43"/>
  <c r="AC216" i="43"/>
  <c r="AA216" i="43"/>
  <c r="Y216" i="43"/>
  <c r="W216" i="43"/>
  <c r="U216" i="43"/>
  <c r="S216" i="43"/>
  <c r="Q216" i="43"/>
  <c r="O216" i="43"/>
  <c r="M216" i="43"/>
  <c r="K216" i="43"/>
  <c r="I216" i="43"/>
  <c r="G216" i="43"/>
  <c r="E216" i="43"/>
  <c r="AQ215" i="43"/>
  <c r="AO215" i="43"/>
  <c r="AM215" i="43"/>
  <c r="AK215" i="43"/>
  <c r="AI215" i="43"/>
  <c r="AG215" i="43"/>
  <c r="AE215" i="43"/>
  <c r="AC215" i="43"/>
  <c r="AA215" i="43"/>
  <c r="Y215" i="43"/>
  <c r="W215" i="43"/>
  <c r="U215" i="43"/>
  <c r="S215" i="43"/>
  <c r="Q215" i="43"/>
  <c r="O215" i="43"/>
  <c r="M215" i="43"/>
  <c r="K215" i="43"/>
  <c r="I215" i="43"/>
  <c r="G215" i="43"/>
  <c r="E215" i="43"/>
  <c r="AQ214" i="43"/>
  <c r="AO214" i="43"/>
  <c r="AM214" i="43"/>
  <c r="AK214" i="43"/>
  <c r="AI214" i="43"/>
  <c r="AG214" i="43"/>
  <c r="AE214" i="43"/>
  <c r="AC214" i="43"/>
  <c r="AA214" i="43"/>
  <c r="Y214" i="43"/>
  <c r="W214" i="43"/>
  <c r="U214" i="43"/>
  <c r="S214" i="43"/>
  <c r="Q214" i="43"/>
  <c r="O214" i="43"/>
  <c r="M214" i="43"/>
  <c r="K214" i="43"/>
  <c r="I214" i="43"/>
  <c r="G214" i="43"/>
  <c r="E214" i="43"/>
  <c r="AQ213" i="43"/>
  <c r="AO213" i="43"/>
  <c r="AM213" i="43"/>
  <c r="AK213" i="43"/>
  <c r="AI213" i="43"/>
  <c r="AG213" i="43"/>
  <c r="AE213" i="43"/>
  <c r="AC213" i="43"/>
  <c r="AA213" i="43"/>
  <c r="Y213" i="43"/>
  <c r="W213" i="43"/>
  <c r="U213" i="43"/>
  <c r="S213" i="43"/>
  <c r="Q213" i="43"/>
  <c r="O213" i="43"/>
  <c r="M213" i="43"/>
  <c r="K213" i="43"/>
  <c r="I213" i="43"/>
  <c r="G213" i="43"/>
  <c r="E213" i="43"/>
  <c r="AQ212" i="43"/>
  <c r="AO212" i="43"/>
  <c r="AM212" i="43"/>
  <c r="AK212" i="43"/>
  <c r="AI212" i="43"/>
  <c r="AG212" i="43"/>
  <c r="AE212" i="43"/>
  <c r="AC212" i="43"/>
  <c r="AA212" i="43"/>
  <c r="Y212" i="43"/>
  <c r="W212" i="43"/>
  <c r="U212" i="43"/>
  <c r="S212" i="43"/>
  <c r="Q212" i="43"/>
  <c r="O212" i="43"/>
  <c r="M212" i="43"/>
  <c r="K212" i="43"/>
  <c r="I212" i="43"/>
  <c r="G212" i="43"/>
  <c r="E212" i="43"/>
  <c r="AQ211" i="43"/>
  <c r="AO211" i="43"/>
  <c r="AM211" i="43"/>
  <c r="AK211" i="43"/>
  <c r="AI211" i="43"/>
  <c r="AG211" i="43"/>
  <c r="AE211" i="43"/>
  <c r="AC211" i="43"/>
  <c r="AA211" i="43"/>
  <c r="Y211" i="43"/>
  <c r="W211" i="43"/>
  <c r="U211" i="43"/>
  <c r="S211" i="43"/>
  <c r="Q211" i="43"/>
  <c r="O211" i="43"/>
  <c r="M211" i="43"/>
  <c r="K211" i="43"/>
  <c r="I211" i="43"/>
  <c r="G211" i="43"/>
  <c r="E211" i="43"/>
  <c r="AQ210" i="43"/>
  <c r="AO210" i="43"/>
  <c r="AM210" i="43"/>
  <c r="AK210" i="43"/>
  <c r="AI210" i="43"/>
  <c r="AG210" i="43"/>
  <c r="AE210" i="43"/>
  <c r="AC210" i="43"/>
  <c r="AA210" i="43"/>
  <c r="Y210" i="43"/>
  <c r="W210" i="43"/>
  <c r="U210" i="43"/>
  <c r="S210" i="43"/>
  <c r="Q210" i="43"/>
  <c r="O210" i="43"/>
  <c r="M210" i="43"/>
  <c r="K210" i="43"/>
  <c r="I210" i="43"/>
  <c r="G210" i="43"/>
  <c r="E210" i="43"/>
  <c r="AQ209" i="43"/>
  <c r="AO209" i="43"/>
  <c r="AM209" i="43"/>
  <c r="AK209" i="43"/>
  <c r="AI209" i="43"/>
  <c r="AG209" i="43"/>
  <c r="AE209" i="43"/>
  <c r="AC209" i="43"/>
  <c r="AA209" i="43"/>
  <c r="Y209" i="43"/>
  <c r="W209" i="43"/>
  <c r="U209" i="43"/>
  <c r="S209" i="43"/>
  <c r="Q209" i="43"/>
  <c r="O209" i="43"/>
  <c r="M209" i="43"/>
  <c r="K209" i="43"/>
  <c r="I209" i="43"/>
  <c r="G209" i="43"/>
  <c r="E209" i="43"/>
  <c r="AQ208" i="43"/>
  <c r="AO208" i="43"/>
  <c r="AM208" i="43"/>
  <c r="AK208" i="43"/>
  <c r="AI208" i="43"/>
  <c r="AG208" i="43"/>
  <c r="AE208" i="43"/>
  <c r="AC208" i="43"/>
  <c r="AA208" i="43"/>
  <c r="Y208" i="43"/>
  <c r="W208" i="43"/>
  <c r="U208" i="43"/>
  <c r="S208" i="43"/>
  <c r="Q208" i="43"/>
  <c r="O208" i="43"/>
  <c r="M208" i="43"/>
  <c r="K208" i="43"/>
  <c r="I208" i="43"/>
  <c r="G208" i="43"/>
  <c r="E208" i="43"/>
  <c r="AQ207" i="43"/>
  <c r="AO207" i="43"/>
  <c r="AM207" i="43"/>
  <c r="AK207" i="43"/>
  <c r="AI207" i="43"/>
  <c r="AG207" i="43"/>
  <c r="AE207" i="43"/>
  <c r="AC207" i="43"/>
  <c r="AA207" i="43"/>
  <c r="Y207" i="43"/>
  <c r="W207" i="43"/>
  <c r="U207" i="43"/>
  <c r="S207" i="43"/>
  <c r="Q207" i="43"/>
  <c r="O207" i="43"/>
  <c r="M207" i="43"/>
  <c r="K207" i="43"/>
  <c r="I207" i="43"/>
  <c r="G207" i="43"/>
  <c r="E207" i="43"/>
  <c r="AQ206" i="43"/>
  <c r="AO206" i="43"/>
  <c r="AM206" i="43"/>
  <c r="AK206" i="43"/>
  <c r="AI206" i="43"/>
  <c r="AG206" i="43"/>
  <c r="AE206" i="43"/>
  <c r="AC206" i="43"/>
  <c r="AA206" i="43"/>
  <c r="Y206" i="43"/>
  <c r="W206" i="43"/>
  <c r="U206" i="43"/>
  <c r="S206" i="43"/>
  <c r="Q206" i="43"/>
  <c r="O206" i="43"/>
  <c r="M206" i="43"/>
  <c r="K206" i="43"/>
  <c r="I206" i="43"/>
  <c r="G206" i="43"/>
  <c r="E206" i="43"/>
  <c r="AQ205" i="43"/>
  <c r="AO205" i="43"/>
  <c r="AM205" i="43"/>
  <c r="AK205" i="43"/>
  <c r="AI205" i="43"/>
  <c r="AG205" i="43"/>
  <c r="AE205" i="43"/>
  <c r="AC205" i="43"/>
  <c r="AA205" i="43"/>
  <c r="Y205" i="43"/>
  <c r="W205" i="43"/>
  <c r="U205" i="43"/>
  <c r="S205" i="43"/>
  <c r="Q205" i="43"/>
  <c r="O205" i="43"/>
  <c r="M205" i="43"/>
  <c r="K205" i="43"/>
  <c r="I205" i="43"/>
  <c r="G205" i="43"/>
  <c r="E205" i="43"/>
  <c r="AQ204" i="43"/>
  <c r="AO204" i="43"/>
  <c r="AM204" i="43"/>
  <c r="AK204" i="43"/>
  <c r="AI204" i="43"/>
  <c r="AG204" i="43"/>
  <c r="AE204" i="43"/>
  <c r="AC204" i="43"/>
  <c r="AA204" i="43"/>
  <c r="Y204" i="43"/>
  <c r="W204" i="43"/>
  <c r="U204" i="43"/>
  <c r="S204" i="43"/>
  <c r="Q204" i="43"/>
  <c r="O204" i="43"/>
  <c r="M204" i="43"/>
  <c r="K204" i="43"/>
  <c r="I204" i="43"/>
  <c r="G204" i="43"/>
  <c r="E204" i="43"/>
  <c r="AQ203" i="43"/>
  <c r="AO203" i="43"/>
  <c r="AM203" i="43"/>
  <c r="AK203" i="43"/>
  <c r="AI203" i="43"/>
  <c r="AG203" i="43"/>
  <c r="AE203" i="43"/>
  <c r="AC203" i="43"/>
  <c r="AA203" i="43"/>
  <c r="Y203" i="43"/>
  <c r="W203" i="43"/>
  <c r="U203" i="43"/>
  <c r="S203" i="43"/>
  <c r="Q203" i="43"/>
  <c r="O203" i="43"/>
  <c r="M203" i="43"/>
  <c r="K203" i="43"/>
  <c r="I203" i="43"/>
  <c r="G203" i="43"/>
  <c r="E203" i="43"/>
  <c r="AQ202" i="43"/>
  <c r="AO202" i="43"/>
  <c r="AM202" i="43"/>
  <c r="AK202" i="43"/>
  <c r="AI202" i="43"/>
  <c r="AG202" i="43"/>
  <c r="AE202" i="43"/>
  <c r="AC202" i="43"/>
  <c r="AA202" i="43"/>
  <c r="Y202" i="43"/>
  <c r="W202" i="43"/>
  <c r="U202" i="43"/>
  <c r="S202" i="43"/>
  <c r="Q202" i="43"/>
  <c r="O202" i="43"/>
  <c r="M202" i="43"/>
  <c r="K202" i="43"/>
  <c r="I202" i="43"/>
  <c r="G202" i="43"/>
  <c r="E202" i="43"/>
  <c r="AQ201" i="43"/>
  <c r="AO201" i="43"/>
  <c r="AM201" i="43"/>
  <c r="AK201" i="43"/>
  <c r="AI201" i="43"/>
  <c r="AG201" i="43"/>
  <c r="AE201" i="43"/>
  <c r="AC201" i="43"/>
  <c r="AA201" i="43"/>
  <c r="Y201" i="43"/>
  <c r="W201" i="43"/>
  <c r="U201" i="43"/>
  <c r="S201" i="43"/>
  <c r="Q201" i="43"/>
  <c r="O201" i="43"/>
  <c r="M201" i="43"/>
  <c r="K201" i="43"/>
  <c r="I201" i="43"/>
  <c r="G201" i="43"/>
  <c r="E201" i="43"/>
  <c r="AQ200" i="43"/>
  <c r="AO200" i="43"/>
  <c r="AM200" i="43"/>
  <c r="AK200" i="43"/>
  <c r="AI200" i="43"/>
  <c r="AG200" i="43"/>
  <c r="AE200" i="43"/>
  <c r="AC200" i="43"/>
  <c r="AA200" i="43"/>
  <c r="Y200" i="43"/>
  <c r="W200" i="43"/>
  <c r="U200" i="43"/>
  <c r="S200" i="43"/>
  <c r="Q200" i="43"/>
  <c r="O200" i="43"/>
  <c r="M200" i="43"/>
  <c r="K200" i="43"/>
  <c r="I200" i="43"/>
  <c r="G200" i="43"/>
  <c r="E200" i="43"/>
  <c r="AQ199" i="43"/>
  <c r="AO199" i="43"/>
  <c r="AM199" i="43"/>
  <c r="AK199" i="43"/>
  <c r="AI199" i="43"/>
  <c r="AG199" i="43"/>
  <c r="AE199" i="43"/>
  <c r="AC199" i="43"/>
  <c r="AA199" i="43"/>
  <c r="Y199" i="43"/>
  <c r="W199" i="43"/>
  <c r="U199" i="43"/>
  <c r="S199" i="43"/>
  <c r="Q199" i="43"/>
  <c r="O199" i="43"/>
  <c r="M199" i="43"/>
  <c r="K199" i="43"/>
  <c r="I199" i="43"/>
  <c r="G199" i="43"/>
  <c r="E199" i="43"/>
  <c r="AQ198" i="43"/>
  <c r="AO198" i="43"/>
  <c r="AM198" i="43"/>
  <c r="AK198" i="43"/>
  <c r="AI198" i="43"/>
  <c r="AG198" i="43"/>
  <c r="AE198" i="43"/>
  <c r="AC198" i="43"/>
  <c r="AA198" i="43"/>
  <c r="Y198" i="43"/>
  <c r="W198" i="43"/>
  <c r="U198" i="43"/>
  <c r="S198" i="43"/>
  <c r="Q198" i="43"/>
  <c r="O198" i="43"/>
  <c r="M198" i="43"/>
  <c r="K198" i="43"/>
  <c r="I198" i="43"/>
  <c r="G198" i="43"/>
  <c r="E198" i="43"/>
  <c r="AQ197" i="43"/>
  <c r="AO197" i="43"/>
  <c r="AM197" i="43"/>
  <c r="AK197" i="43"/>
  <c r="AI197" i="43"/>
  <c r="AG197" i="43"/>
  <c r="AE197" i="43"/>
  <c r="AC197" i="43"/>
  <c r="AA197" i="43"/>
  <c r="Y197" i="43"/>
  <c r="W197" i="43"/>
  <c r="U197" i="43"/>
  <c r="S197" i="43"/>
  <c r="Q197" i="43"/>
  <c r="O197" i="43"/>
  <c r="M197" i="43"/>
  <c r="K197" i="43"/>
  <c r="I197" i="43"/>
  <c r="G197" i="43"/>
  <c r="E197" i="43"/>
  <c r="AQ196" i="43"/>
  <c r="AO196" i="43"/>
  <c r="AM196" i="43"/>
  <c r="AK196" i="43"/>
  <c r="AI196" i="43"/>
  <c r="AG196" i="43"/>
  <c r="AE196" i="43"/>
  <c r="AC196" i="43"/>
  <c r="AA196" i="43"/>
  <c r="Y196" i="43"/>
  <c r="W196" i="43"/>
  <c r="U196" i="43"/>
  <c r="S196" i="43"/>
  <c r="Q196" i="43"/>
  <c r="O196" i="43"/>
  <c r="M196" i="43"/>
  <c r="K196" i="43"/>
  <c r="I196" i="43"/>
  <c r="G196" i="43"/>
  <c r="E196" i="43"/>
  <c r="AQ195" i="43"/>
  <c r="AO195" i="43"/>
  <c r="AM195" i="43"/>
  <c r="AK195" i="43"/>
  <c r="AI195" i="43"/>
  <c r="AG195" i="43"/>
  <c r="AE195" i="43"/>
  <c r="AC195" i="43"/>
  <c r="AA195" i="43"/>
  <c r="Y195" i="43"/>
  <c r="W195" i="43"/>
  <c r="U195" i="43"/>
  <c r="S195" i="43"/>
  <c r="Q195" i="43"/>
  <c r="O195" i="43"/>
  <c r="M195" i="43"/>
  <c r="K195" i="43"/>
  <c r="I195" i="43"/>
  <c r="G195" i="43"/>
  <c r="E195" i="43"/>
  <c r="AQ194" i="43"/>
  <c r="AO194" i="43"/>
  <c r="AM194" i="43"/>
  <c r="AK194" i="43"/>
  <c r="AI194" i="43"/>
  <c r="AG194" i="43"/>
  <c r="AE194" i="43"/>
  <c r="AC194" i="43"/>
  <c r="AA194" i="43"/>
  <c r="Y194" i="43"/>
  <c r="W194" i="43"/>
  <c r="U194" i="43"/>
  <c r="S194" i="43"/>
  <c r="Q194" i="43"/>
  <c r="O194" i="43"/>
  <c r="M194" i="43"/>
  <c r="K194" i="43"/>
  <c r="I194" i="43"/>
  <c r="G194" i="43"/>
  <c r="E194" i="43"/>
  <c r="AQ193" i="43"/>
  <c r="AO193" i="43"/>
  <c r="AM193" i="43"/>
  <c r="AK193" i="43"/>
  <c r="AI193" i="43"/>
  <c r="AG193" i="43"/>
  <c r="AE193" i="43"/>
  <c r="AC193" i="43"/>
  <c r="AA193" i="43"/>
  <c r="Y193" i="43"/>
  <c r="W193" i="43"/>
  <c r="U193" i="43"/>
  <c r="S193" i="43"/>
  <c r="Q193" i="43"/>
  <c r="O193" i="43"/>
  <c r="M193" i="43"/>
  <c r="K193" i="43"/>
  <c r="I193" i="43"/>
  <c r="G193" i="43"/>
  <c r="E193" i="43"/>
  <c r="AQ192" i="43"/>
  <c r="AO192" i="43"/>
  <c r="AM192" i="43"/>
  <c r="AK192" i="43"/>
  <c r="AI192" i="43"/>
  <c r="AG192" i="43"/>
  <c r="AE192" i="43"/>
  <c r="AC192" i="43"/>
  <c r="AA192" i="43"/>
  <c r="Y192" i="43"/>
  <c r="W192" i="43"/>
  <c r="U192" i="43"/>
  <c r="S192" i="43"/>
  <c r="Q192" i="43"/>
  <c r="O192" i="43"/>
  <c r="M192" i="43"/>
  <c r="K192" i="43"/>
  <c r="I192" i="43"/>
  <c r="G192" i="43"/>
  <c r="E192" i="43"/>
  <c r="AQ191" i="43"/>
  <c r="AO191" i="43"/>
  <c r="AM191" i="43"/>
  <c r="AK191" i="43"/>
  <c r="AI191" i="43"/>
  <c r="AG191" i="43"/>
  <c r="AE191" i="43"/>
  <c r="AC191" i="43"/>
  <c r="AA191" i="43"/>
  <c r="Y191" i="43"/>
  <c r="W191" i="43"/>
  <c r="U191" i="43"/>
  <c r="S191" i="43"/>
  <c r="Q191" i="43"/>
  <c r="O191" i="43"/>
  <c r="M191" i="43"/>
  <c r="K191" i="43"/>
  <c r="I191" i="43"/>
  <c r="G191" i="43"/>
  <c r="E191" i="43"/>
  <c r="AQ190" i="43"/>
  <c r="AO190" i="43"/>
  <c r="AM190" i="43"/>
  <c r="AK190" i="43"/>
  <c r="AI190" i="43"/>
  <c r="AG190" i="43"/>
  <c r="AE190" i="43"/>
  <c r="AC190" i="43"/>
  <c r="AA190" i="43"/>
  <c r="Y190" i="43"/>
  <c r="W190" i="43"/>
  <c r="U190" i="43"/>
  <c r="S190" i="43"/>
  <c r="Q190" i="43"/>
  <c r="O190" i="43"/>
  <c r="M190" i="43"/>
  <c r="K190" i="43"/>
  <c r="I190" i="43"/>
  <c r="G190" i="43"/>
  <c r="E190" i="43"/>
  <c r="AQ189" i="43"/>
  <c r="AO189" i="43"/>
  <c r="AM189" i="43"/>
  <c r="AK189" i="43"/>
  <c r="AI189" i="43"/>
  <c r="AG189" i="43"/>
  <c r="AE189" i="43"/>
  <c r="AC189" i="43"/>
  <c r="AA189" i="43"/>
  <c r="Y189" i="43"/>
  <c r="W189" i="43"/>
  <c r="U189" i="43"/>
  <c r="S189" i="43"/>
  <c r="Q189" i="43"/>
  <c r="O189" i="43"/>
  <c r="M189" i="43"/>
  <c r="K189" i="43"/>
  <c r="I189" i="43"/>
  <c r="G189" i="43"/>
  <c r="E189" i="43"/>
  <c r="AQ188" i="43"/>
  <c r="AO188" i="43"/>
  <c r="AM188" i="43"/>
  <c r="AK188" i="43"/>
  <c r="AI188" i="43"/>
  <c r="AG188" i="43"/>
  <c r="AE188" i="43"/>
  <c r="AC188" i="43"/>
  <c r="AA188" i="43"/>
  <c r="Y188" i="43"/>
  <c r="W188" i="43"/>
  <c r="U188" i="43"/>
  <c r="S188" i="43"/>
  <c r="Q188" i="43"/>
  <c r="O188" i="43"/>
  <c r="M188" i="43"/>
  <c r="K188" i="43"/>
  <c r="I188" i="43"/>
  <c r="G188" i="43"/>
  <c r="E188" i="43"/>
  <c r="AQ187" i="43"/>
  <c r="AO187" i="43"/>
  <c r="AM187" i="43"/>
  <c r="AK187" i="43"/>
  <c r="AI187" i="43"/>
  <c r="AG187" i="43"/>
  <c r="AE187" i="43"/>
  <c r="AC187" i="43"/>
  <c r="AA187" i="43"/>
  <c r="Y187" i="43"/>
  <c r="W187" i="43"/>
  <c r="U187" i="43"/>
  <c r="S187" i="43"/>
  <c r="Q187" i="43"/>
  <c r="O187" i="43"/>
  <c r="M187" i="43"/>
  <c r="K187" i="43"/>
  <c r="I187" i="43"/>
  <c r="G187" i="43"/>
  <c r="E187" i="43"/>
  <c r="AQ186" i="43"/>
  <c r="AO186" i="43"/>
  <c r="AM186" i="43"/>
  <c r="AK186" i="43"/>
  <c r="AI186" i="43"/>
  <c r="AG186" i="43"/>
  <c r="AE186" i="43"/>
  <c r="AC186" i="43"/>
  <c r="AA186" i="43"/>
  <c r="Y186" i="43"/>
  <c r="W186" i="43"/>
  <c r="U186" i="43"/>
  <c r="S186" i="43"/>
  <c r="Q186" i="43"/>
  <c r="O186" i="43"/>
  <c r="M186" i="43"/>
  <c r="K186" i="43"/>
  <c r="I186" i="43"/>
  <c r="G186" i="43"/>
  <c r="E186" i="43"/>
  <c r="AQ185" i="43"/>
  <c r="AO185" i="43"/>
  <c r="AM185" i="43"/>
  <c r="AK185" i="43"/>
  <c r="AI185" i="43"/>
  <c r="AG185" i="43"/>
  <c r="AE185" i="43"/>
  <c r="AC185" i="43"/>
  <c r="AA185" i="43"/>
  <c r="Y185" i="43"/>
  <c r="W185" i="43"/>
  <c r="U185" i="43"/>
  <c r="S185" i="43"/>
  <c r="Q185" i="43"/>
  <c r="O185" i="43"/>
  <c r="M185" i="43"/>
  <c r="K185" i="43"/>
  <c r="I185" i="43"/>
  <c r="G185" i="43"/>
  <c r="E185" i="43"/>
  <c r="AQ184" i="43"/>
  <c r="AO184" i="43"/>
  <c r="AM184" i="43"/>
  <c r="AK184" i="43"/>
  <c r="AI184" i="43"/>
  <c r="AG184" i="43"/>
  <c r="AE184" i="43"/>
  <c r="AC184" i="43"/>
  <c r="AA184" i="43"/>
  <c r="Y184" i="43"/>
  <c r="W184" i="43"/>
  <c r="U184" i="43"/>
  <c r="S184" i="43"/>
  <c r="Q184" i="43"/>
  <c r="O184" i="43"/>
  <c r="M184" i="43"/>
  <c r="K184" i="43"/>
  <c r="I184" i="43"/>
  <c r="G184" i="43"/>
  <c r="E184" i="43"/>
  <c r="AQ183" i="43"/>
  <c r="AO183" i="43"/>
  <c r="AM183" i="43"/>
  <c r="AK183" i="43"/>
  <c r="AI183" i="43"/>
  <c r="AG183" i="43"/>
  <c r="AE183" i="43"/>
  <c r="AC183" i="43"/>
  <c r="AA183" i="43"/>
  <c r="Y183" i="43"/>
  <c r="W183" i="43"/>
  <c r="U183" i="43"/>
  <c r="S183" i="43"/>
  <c r="Q183" i="43"/>
  <c r="O183" i="43"/>
  <c r="M183" i="43"/>
  <c r="K183" i="43"/>
  <c r="I183" i="43"/>
  <c r="G183" i="43"/>
  <c r="E183" i="43"/>
  <c r="AQ182" i="43"/>
  <c r="AO182" i="43"/>
  <c r="AM182" i="43"/>
  <c r="AK182" i="43"/>
  <c r="AI182" i="43"/>
  <c r="AG182" i="43"/>
  <c r="AE182" i="43"/>
  <c r="AC182" i="43"/>
  <c r="AA182" i="43"/>
  <c r="Y182" i="43"/>
  <c r="W182" i="43"/>
  <c r="U182" i="43"/>
  <c r="S182" i="43"/>
  <c r="Q182" i="43"/>
  <c r="O182" i="43"/>
  <c r="M182" i="43"/>
  <c r="K182" i="43"/>
  <c r="I182" i="43"/>
  <c r="G182" i="43"/>
  <c r="E182" i="43"/>
  <c r="AQ181" i="43"/>
  <c r="AO181" i="43"/>
  <c r="AM181" i="43"/>
  <c r="AK181" i="43"/>
  <c r="AI181" i="43"/>
  <c r="AG181" i="43"/>
  <c r="AE181" i="43"/>
  <c r="AC181" i="43"/>
  <c r="AA181" i="43"/>
  <c r="Y181" i="43"/>
  <c r="W181" i="43"/>
  <c r="U181" i="43"/>
  <c r="S181" i="43"/>
  <c r="Q181" i="43"/>
  <c r="O181" i="43"/>
  <c r="M181" i="43"/>
  <c r="K181" i="43"/>
  <c r="I181" i="43"/>
  <c r="G181" i="43"/>
  <c r="E181" i="43"/>
  <c r="AQ180" i="43"/>
  <c r="AO180" i="43"/>
  <c r="AM180" i="43"/>
  <c r="AK180" i="43"/>
  <c r="AI180" i="43"/>
  <c r="AG180" i="43"/>
  <c r="AE180" i="43"/>
  <c r="AC180" i="43"/>
  <c r="AA180" i="43"/>
  <c r="Y180" i="43"/>
  <c r="W180" i="43"/>
  <c r="U180" i="43"/>
  <c r="S180" i="43"/>
  <c r="Q180" i="43"/>
  <c r="O180" i="43"/>
  <c r="M180" i="43"/>
  <c r="K180" i="43"/>
  <c r="I180" i="43"/>
  <c r="G180" i="43"/>
  <c r="E180" i="43"/>
  <c r="AQ179" i="43"/>
  <c r="AO179" i="43"/>
  <c r="AM179" i="43"/>
  <c r="AK179" i="43"/>
  <c r="AI179" i="43"/>
  <c r="AG179" i="43"/>
  <c r="AE179" i="43"/>
  <c r="AC179" i="43"/>
  <c r="AA179" i="43"/>
  <c r="Y179" i="43"/>
  <c r="W179" i="43"/>
  <c r="U179" i="43"/>
  <c r="S179" i="43"/>
  <c r="Q179" i="43"/>
  <c r="O179" i="43"/>
  <c r="M179" i="43"/>
  <c r="K179" i="43"/>
  <c r="I179" i="43"/>
  <c r="G179" i="43"/>
  <c r="E179" i="43"/>
  <c r="AQ178" i="43"/>
  <c r="AO178" i="43"/>
  <c r="AM178" i="43"/>
  <c r="AK178" i="43"/>
  <c r="AI178" i="43"/>
  <c r="AG178" i="43"/>
  <c r="AE178" i="43"/>
  <c r="AC178" i="43"/>
  <c r="AA178" i="43"/>
  <c r="Y178" i="43"/>
  <c r="W178" i="43"/>
  <c r="U178" i="43"/>
  <c r="S178" i="43"/>
  <c r="Q178" i="43"/>
  <c r="O178" i="43"/>
  <c r="M178" i="43"/>
  <c r="K178" i="43"/>
  <c r="I178" i="43"/>
  <c r="G178" i="43"/>
  <c r="E178" i="43"/>
  <c r="AQ177" i="43"/>
  <c r="AO177" i="43"/>
  <c r="AM177" i="43"/>
  <c r="AK177" i="43"/>
  <c r="AI177" i="43"/>
  <c r="AG177" i="43"/>
  <c r="AE177" i="43"/>
  <c r="AC177" i="43"/>
  <c r="AA177" i="43"/>
  <c r="Y177" i="43"/>
  <c r="W177" i="43"/>
  <c r="U177" i="43"/>
  <c r="S177" i="43"/>
  <c r="Q177" i="43"/>
  <c r="O177" i="43"/>
  <c r="M177" i="43"/>
  <c r="K177" i="43"/>
  <c r="I177" i="43"/>
  <c r="G177" i="43"/>
  <c r="E177" i="43"/>
  <c r="AQ176" i="43"/>
  <c r="AO176" i="43"/>
  <c r="AM176" i="43"/>
  <c r="AK176" i="43"/>
  <c r="AI176" i="43"/>
  <c r="AG176" i="43"/>
  <c r="AE176" i="43"/>
  <c r="AC176" i="43"/>
  <c r="AA176" i="43"/>
  <c r="Y176" i="43"/>
  <c r="W176" i="43"/>
  <c r="U176" i="43"/>
  <c r="S176" i="43"/>
  <c r="Q176" i="43"/>
  <c r="O176" i="43"/>
  <c r="M176" i="43"/>
  <c r="K176" i="43"/>
  <c r="I176" i="43"/>
  <c r="G176" i="43"/>
  <c r="E176" i="43"/>
  <c r="AQ175" i="43"/>
  <c r="AO175" i="43"/>
  <c r="AM175" i="43"/>
  <c r="AK175" i="43"/>
  <c r="AI175" i="43"/>
  <c r="AG175" i="43"/>
  <c r="AE175" i="43"/>
  <c r="AC175" i="43"/>
  <c r="AA175" i="43"/>
  <c r="Y175" i="43"/>
  <c r="W175" i="43"/>
  <c r="U175" i="43"/>
  <c r="S175" i="43"/>
  <c r="Q175" i="43"/>
  <c r="O175" i="43"/>
  <c r="M175" i="43"/>
  <c r="K175" i="43"/>
  <c r="I175" i="43"/>
  <c r="G175" i="43"/>
  <c r="E175" i="43"/>
  <c r="AQ174" i="43"/>
  <c r="AO174" i="43"/>
  <c r="AM174" i="43"/>
  <c r="AK174" i="43"/>
  <c r="AI174" i="43"/>
  <c r="AG174" i="43"/>
  <c r="AE174" i="43"/>
  <c r="AC174" i="43"/>
  <c r="AA174" i="43"/>
  <c r="Y174" i="43"/>
  <c r="W174" i="43"/>
  <c r="U174" i="43"/>
  <c r="S174" i="43"/>
  <c r="Q174" i="43"/>
  <c r="O174" i="43"/>
  <c r="M174" i="43"/>
  <c r="K174" i="43"/>
  <c r="I174" i="43"/>
  <c r="G174" i="43"/>
  <c r="E174" i="43"/>
  <c r="AQ173" i="43"/>
  <c r="AO173" i="43"/>
  <c r="AM173" i="43"/>
  <c r="AK173" i="43"/>
  <c r="AI173" i="43"/>
  <c r="AG173" i="43"/>
  <c r="AE173" i="43"/>
  <c r="AC173" i="43"/>
  <c r="AA173" i="43"/>
  <c r="Y173" i="43"/>
  <c r="W173" i="43"/>
  <c r="U173" i="43"/>
  <c r="S173" i="43"/>
  <c r="Q173" i="43"/>
  <c r="O173" i="43"/>
  <c r="M173" i="43"/>
  <c r="K173" i="43"/>
  <c r="I173" i="43"/>
  <c r="G173" i="43"/>
  <c r="E173" i="43"/>
  <c r="AQ172" i="43"/>
  <c r="AO172" i="43"/>
  <c r="AM172" i="43"/>
  <c r="AK172" i="43"/>
  <c r="AI172" i="43"/>
  <c r="AG172" i="43"/>
  <c r="AE172" i="43"/>
  <c r="AC172" i="43"/>
  <c r="AA172" i="43"/>
  <c r="Y172" i="43"/>
  <c r="W172" i="43"/>
  <c r="U172" i="43"/>
  <c r="S172" i="43"/>
  <c r="Q172" i="43"/>
  <c r="O172" i="43"/>
  <c r="M172" i="43"/>
  <c r="K172" i="43"/>
  <c r="I172" i="43"/>
  <c r="G172" i="43"/>
  <c r="E172" i="43"/>
  <c r="AQ171" i="43"/>
  <c r="AO171" i="43"/>
  <c r="AM171" i="43"/>
  <c r="AK171" i="43"/>
  <c r="AI171" i="43"/>
  <c r="AG171" i="43"/>
  <c r="AE171" i="43"/>
  <c r="AC171" i="43"/>
  <c r="AA171" i="43"/>
  <c r="Y171" i="43"/>
  <c r="W171" i="43"/>
  <c r="U171" i="43"/>
  <c r="S171" i="43"/>
  <c r="Q171" i="43"/>
  <c r="O171" i="43"/>
  <c r="M171" i="43"/>
  <c r="K171" i="43"/>
  <c r="I171" i="43"/>
  <c r="G171" i="43"/>
  <c r="E171" i="43"/>
  <c r="AQ170" i="43"/>
  <c r="AO170" i="43"/>
  <c r="AM170" i="43"/>
  <c r="AK170" i="43"/>
  <c r="AI170" i="43"/>
  <c r="AG170" i="43"/>
  <c r="AE170" i="43"/>
  <c r="AC170" i="43"/>
  <c r="AA170" i="43"/>
  <c r="Y170" i="43"/>
  <c r="W170" i="43"/>
  <c r="U170" i="43"/>
  <c r="S170" i="43"/>
  <c r="Q170" i="43"/>
  <c r="O170" i="43"/>
  <c r="M170" i="43"/>
  <c r="K170" i="43"/>
  <c r="I170" i="43"/>
  <c r="G170" i="43"/>
  <c r="E170" i="43"/>
  <c r="AQ169" i="43"/>
  <c r="AO169" i="43"/>
  <c r="AM169" i="43"/>
  <c r="AK169" i="43"/>
  <c r="AI169" i="43"/>
  <c r="AG169" i="43"/>
  <c r="AE169" i="43"/>
  <c r="AC169" i="43"/>
  <c r="AA169" i="43"/>
  <c r="Y169" i="43"/>
  <c r="W169" i="43"/>
  <c r="U169" i="43"/>
  <c r="S169" i="43"/>
  <c r="Q169" i="43"/>
  <c r="O169" i="43"/>
  <c r="M169" i="43"/>
  <c r="K169" i="43"/>
  <c r="I169" i="43"/>
  <c r="G169" i="43"/>
  <c r="E169" i="43"/>
  <c r="AQ168" i="43"/>
  <c r="AO168" i="43"/>
  <c r="AM168" i="43"/>
  <c r="AK168" i="43"/>
  <c r="AI168" i="43"/>
  <c r="AG168" i="43"/>
  <c r="AE168" i="43"/>
  <c r="AC168" i="43"/>
  <c r="AA168" i="43"/>
  <c r="Y168" i="43"/>
  <c r="W168" i="43"/>
  <c r="U168" i="43"/>
  <c r="S168" i="43"/>
  <c r="Q168" i="43"/>
  <c r="O168" i="43"/>
  <c r="M168" i="43"/>
  <c r="K168" i="43"/>
  <c r="I168" i="43"/>
  <c r="G168" i="43"/>
  <c r="E168" i="43"/>
  <c r="AQ167" i="43"/>
  <c r="AO167" i="43"/>
  <c r="AM167" i="43"/>
  <c r="AK167" i="43"/>
  <c r="AI167" i="43"/>
  <c r="AG167" i="43"/>
  <c r="AE167" i="43"/>
  <c r="AC167" i="43"/>
  <c r="AA167" i="43"/>
  <c r="Y167" i="43"/>
  <c r="W167" i="43"/>
  <c r="U167" i="43"/>
  <c r="S167" i="43"/>
  <c r="Q167" i="43"/>
  <c r="O167" i="43"/>
  <c r="M167" i="43"/>
  <c r="K167" i="43"/>
  <c r="I167" i="43"/>
  <c r="G167" i="43"/>
  <c r="E167" i="43"/>
  <c r="AQ166" i="43"/>
  <c r="AO166" i="43"/>
  <c r="AM166" i="43"/>
  <c r="AK166" i="43"/>
  <c r="AI166" i="43"/>
  <c r="AG166" i="43"/>
  <c r="AE166" i="43"/>
  <c r="AC166" i="43"/>
  <c r="AA166" i="43"/>
  <c r="Y166" i="43"/>
  <c r="W166" i="43"/>
  <c r="U166" i="43"/>
  <c r="S166" i="43"/>
  <c r="Q166" i="43"/>
  <c r="O166" i="43"/>
  <c r="M166" i="43"/>
  <c r="K166" i="43"/>
  <c r="I166" i="43"/>
  <c r="G166" i="43"/>
  <c r="E166" i="43"/>
  <c r="AQ165" i="43"/>
  <c r="AO165" i="43"/>
  <c r="AM165" i="43"/>
  <c r="AK165" i="43"/>
  <c r="AI165" i="43"/>
  <c r="AG165" i="43"/>
  <c r="AE165" i="43"/>
  <c r="AC165" i="43"/>
  <c r="AA165" i="43"/>
  <c r="Y165" i="43"/>
  <c r="W165" i="43"/>
  <c r="U165" i="43"/>
  <c r="S165" i="43"/>
  <c r="Q165" i="43"/>
  <c r="O165" i="43"/>
  <c r="M165" i="43"/>
  <c r="K165" i="43"/>
  <c r="I165" i="43"/>
  <c r="G165" i="43"/>
  <c r="E165" i="43"/>
  <c r="AQ164" i="43"/>
  <c r="AO164" i="43"/>
  <c r="AM164" i="43"/>
  <c r="AK164" i="43"/>
  <c r="AI164" i="43"/>
  <c r="AG164" i="43"/>
  <c r="AE164" i="43"/>
  <c r="AC164" i="43"/>
  <c r="AA164" i="43"/>
  <c r="Y164" i="43"/>
  <c r="W164" i="43"/>
  <c r="U164" i="43"/>
  <c r="S164" i="43"/>
  <c r="Q164" i="43"/>
  <c r="O164" i="43"/>
  <c r="M164" i="43"/>
  <c r="K164" i="43"/>
  <c r="I164" i="43"/>
  <c r="G164" i="43"/>
  <c r="E164" i="43"/>
  <c r="AQ163" i="43"/>
  <c r="AO163" i="43"/>
  <c r="AM163" i="43"/>
  <c r="AK163" i="43"/>
  <c r="AI163" i="43"/>
  <c r="AG163" i="43"/>
  <c r="AE163" i="43"/>
  <c r="AC163" i="43"/>
  <c r="AA163" i="43"/>
  <c r="Y163" i="43"/>
  <c r="W163" i="43"/>
  <c r="U163" i="43"/>
  <c r="S163" i="43"/>
  <c r="Q163" i="43"/>
  <c r="O163" i="43"/>
  <c r="M163" i="43"/>
  <c r="K163" i="43"/>
  <c r="I163" i="43"/>
  <c r="G163" i="43"/>
  <c r="E163" i="43"/>
  <c r="AQ162" i="43"/>
  <c r="AO162" i="43"/>
  <c r="AM162" i="43"/>
  <c r="AK162" i="43"/>
  <c r="AI162" i="43"/>
  <c r="AG162" i="43"/>
  <c r="AE162" i="43"/>
  <c r="AC162" i="43"/>
  <c r="AA162" i="43"/>
  <c r="Y162" i="43"/>
  <c r="W162" i="43"/>
  <c r="U162" i="43"/>
  <c r="S162" i="43"/>
  <c r="Q162" i="43"/>
  <c r="O162" i="43"/>
  <c r="M162" i="43"/>
  <c r="K162" i="43"/>
  <c r="I162" i="43"/>
  <c r="G162" i="43"/>
  <c r="E162" i="43"/>
  <c r="AQ161" i="43"/>
  <c r="AO161" i="43"/>
  <c r="AM161" i="43"/>
  <c r="AK161" i="43"/>
  <c r="AI161" i="43"/>
  <c r="AG161" i="43"/>
  <c r="AE161" i="43"/>
  <c r="AC161" i="43"/>
  <c r="AA161" i="43"/>
  <c r="Y161" i="43"/>
  <c r="W161" i="43"/>
  <c r="U161" i="43"/>
  <c r="S161" i="43"/>
  <c r="Q161" i="43"/>
  <c r="O161" i="43"/>
  <c r="M161" i="43"/>
  <c r="K161" i="43"/>
  <c r="I161" i="43"/>
  <c r="G161" i="43"/>
  <c r="E161" i="43"/>
  <c r="AQ160" i="43"/>
  <c r="AO160" i="43"/>
  <c r="AM160" i="43"/>
  <c r="AK160" i="43"/>
  <c r="AI160" i="43"/>
  <c r="AG160" i="43"/>
  <c r="AE160" i="43"/>
  <c r="AC160" i="43"/>
  <c r="AA160" i="43"/>
  <c r="Y160" i="43"/>
  <c r="W160" i="43"/>
  <c r="U160" i="43"/>
  <c r="S160" i="43"/>
  <c r="Q160" i="43"/>
  <c r="O160" i="43"/>
  <c r="M160" i="43"/>
  <c r="K160" i="43"/>
  <c r="I160" i="43"/>
  <c r="G160" i="43"/>
  <c r="E160" i="43"/>
  <c r="AQ159" i="43"/>
  <c r="AO159" i="43"/>
  <c r="AM159" i="43"/>
  <c r="AK159" i="43"/>
  <c r="AI159" i="43"/>
  <c r="AG159" i="43"/>
  <c r="AE159" i="43"/>
  <c r="AC159" i="43"/>
  <c r="AA159" i="43"/>
  <c r="Y159" i="43"/>
  <c r="W159" i="43"/>
  <c r="U159" i="43"/>
  <c r="S159" i="43"/>
  <c r="Q159" i="43"/>
  <c r="O159" i="43"/>
  <c r="M159" i="43"/>
  <c r="K159" i="43"/>
  <c r="I159" i="43"/>
  <c r="G159" i="43"/>
  <c r="E159" i="43"/>
  <c r="AQ158" i="43"/>
  <c r="AO158" i="43"/>
  <c r="AM158" i="43"/>
  <c r="AK158" i="43"/>
  <c r="AI158" i="43"/>
  <c r="AG158" i="43"/>
  <c r="AE158" i="43"/>
  <c r="AC158" i="43"/>
  <c r="AA158" i="43"/>
  <c r="Y158" i="43"/>
  <c r="W158" i="43"/>
  <c r="U158" i="43"/>
  <c r="S158" i="43"/>
  <c r="Q158" i="43"/>
  <c r="O158" i="43"/>
  <c r="M158" i="43"/>
  <c r="K158" i="43"/>
  <c r="I158" i="43"/>
  <c r="G158" i="43"/>
  <c r="E158" i="43"/>
  <c r="AQ157" i="43"/>
  <c r="AO157" i="43"/>
  <c r="AM157" i="43"/>
  <c r="AK157" i="43"/>
  <c r="AI157" i="43"/>
  <c r="AG157" i="43"/>
  <c r="AE157" i="43"/>
  <c r="AC157" i="43"/>
  <c r="AA157" i="43"/>
  <c r="Y157" i="43"/>
  <c r="W157" i="43"/>
  <c r="U157" i="43"/>
  <c r="S157" i="43"/>
  <c r="Q157" i="43"/>
  <c r="O157" i="43"/>
  <c r="M157" i="43"/>
  <c r="K157" i="43"/>
  <c r="I157" i="43"/>
  <c r="G157" i="43"/>
  <c r="E157" i="43"/>
  <c r="AQ156" i="43"/>
  <c r="AO156" i="43"/>
  <c r="AM156" i="43"/>
  <c r="AK156" i="43"/>
  <c r="AI156" i="43"/>
  <c r="AG156" i="43"/>
  <c r="AE156" i="43"/>
  <c r="AC156" i="43"/>
  <c r="AA156" i="43"/>
  <c r="Y156" i="43"/>
  <c r="W156" i="43"/>
  <c r="U156" i="43"/>
  <c r="S156" i="43"/>
  <c r="Q156" i="43"/>
  <c r="O156" i="43"/>
  <c r="M156" i="43"/>
  <c r="K156" i="43"/>
  <c r="I156" i="43"/>
  <c r="G156" i="43"/>
  <c r="E156" i="43"/>
  <c r="AQ155" i="43"/>
  <c r="AO155" i="43"/>
  <c r="AM155" i="43"/>
  <c r="AK155" i="43"/>
  <c r="AI155" i="43"/>
  <c r="AG155" i="43"/>
  <c r="AE155" i="43"/>
  <c r="AC155" i="43"/>
  <c r="AA155" i="43"/>
  <c r="Y155" i="43"/>
  <c r="W155" i="43"/>
  <c r="U155" i="43"/>
  <c r="S155" i="43"/>
  <c r="Q155" i="43"/>
  <c r="O155" i="43"/>
  <c r="M155" i="43"/>
  <c r="K155" i="43"/>
  <c r="I155" i="43"/>
  <c r="G155" i="43"/>
  <c r="E155" i="43"/>
  <c r="AQ154" i="43"/>
  <c r="AO154" i="43"/>
  <c r="AM154" i="43"/>
  <c r="AK154" i="43"/>
  <c r="AI154" i="43"/>
  <c r="AG154" i="43"/>
  <c r="AE154" i="43"/>
  <c r="AC154" i="43"/>
  <c r="AA154" i="43"/>
  <c r="Y154" i="43"/>
  <c r="W154" i="43"/>
  <c r="U154" i="43"/>
  <c r="S154" i="43"/>
  <c r="Q154" i="43"/>
  <c r="O154" i="43"/>
  <c r="M154" i="43"/>
  <c r="K154" i="43"/>
  <c r="I154" i="43"/>
  <c r="G154" i="43"/>
  <c r="E154" i="43"/>
  <c r="AQ153" i="43"/>
  <c r="AO153" i="43"/>
  <c r="AM153" i="43"/>
  <c r="AK153" i="43"/>
  <c r="AI153" i="43"/>
  <c r="AG153" i="43"/>
  <c r="AE153" i="43"/>
  <c r="AC153" i="43"/>
  <c r="AA153" i="43"/>
  <c r="Y153" i="43"/>
  <c r="W153" i="43"/>
  <c r="U153" i="43"/>
  <c r="S153" i="43"/>
  <c r="Q153" i="43"/>
  <c r="O153" i="43"/>
  <c r="M153" i="43"/>
  <c r="K153" i="43"/>
  <c r="I153" i="43"/>
  <c r="G153" i="43"/>
  <c r="E153" i="43"/>
  <c r="AQ152" i="43"/>
  <c r="AO152" i="43"/>
  <c r="AM152" i="43"/>
  <c r="AK152" i="43"/>
  <c r="AI152" i="43"/>
  <c r="AG152" i="43"/>
  <c r="AE152" i="43"/>
  <c r="AC152" i="43"/>
  <c r="AA152" i="43"/>
  <c r="Y152" i="43"/>
  <c r="W152" i="43"/>
  <c r="U152" i="43"/>
  <c r="S152" i="43"/>
  <c r="Q152" i="43"/>
  <c r="O152" i="43"/>
  <c r="M152" i="43"/>
  <c r="K152" i="43"/>
  <c r="I152" i="43"/>
  <c r="G152" i="43"/>
  <c r="E152" i="43"/>
  <c r="AQ151" i="43"/>
  <c r="AO151" i="43"/>
  <c r="AM151" i="43"/>
  <c r="AK151" i="43"/>
  <c r="AI151" i="43"/>
  <c r="AG151" i="43"/>
  <c r="AE151" i="43"/>
  <c r="AC151" i="43"/>
  <c r="AA151" i="43"/>
  <c r="Y151" i="43"/>
  <c r="W151" i="43"/>
  <c r="U151" i="43"/>
  <c r="S151" i="43"/>
  <c r="Q151" i="43"/>
  <c r="O151" i="43"/>
  <c r="M151" i="43"/>
  <c r="K151" i="43"/>
  <c r="I151" i="43"/>
  <c r="G151" i="43"/>
  <c r="E151" i="43"/>
  <c r="AQ150" i="43"/>
  <c r="AO150" i="43"/>
  <c r="AM150" i="43"/>
  <c r="AK150" i="43"/>
  <c r="AI150" i="43"/>
  <c r="AG150" i="43"/>
  <c r="AE150" i="43"/>
  <c r="AC150" i="43"/>
  <c r="AA150" i="43"/>
  <c r="Y150" i="43"/>
  <c r="W150" i="43"/>
  <c r="U150" i="43"/>
  <c r="S150" i="43"/>
  <c r="Q150" i="43"/>
  <c r="O150" i="43"/>
  <c r="M150" i="43"/>
  <c r="K150" i="43"/>
  <c r="I150" i="43"/>
  <c r="G150" i="43"/>
  <c r="E150" i="43"/>
  <c r="AQ149" i="43"/>
  <c r="AO149" i="43"/>
  <c r="AM149" i="43"/>
  <c r="AK149" i="43"/>
  <c r="AI149" i="43"/>
  <c r="AG149" i="43"/>
  <c r="AE149" i="43"/>
  <c r="AC149" i="43"/>
  <c r="AA149" i="43"/>
  <c r="Y149" i="43"/>
  <c r="W149" i="43"/>
  <c r="U149" i="43"/>
  <c r="S149" i="43"/>
  <c r="Q149" i="43"/>
  <c r="O149" i="43"/>
  <c r="M149" i="43"/>
  <c r="K149" i="43"/>
  <c r="I149" i="43"/>
  <c r="G149" i="43"/>
  <c r="E149" i="43"/>
  <c r="AQ148" i="43"/>
  <c r="AO148" i="43"/>
  <c r="AM148" i="43"/>
  <c r="AK148" i="43"/>
  <c r="AI148" i="43"/>
  <c r="AG148" i="43"/>
  <c r="AE148" i="43"/>
  <c r="AC148" i="43"/>
  <c r="AA148" i="43"/>
  <c r="Y148" i="43"/>
  <c r="W148" i="43"/>
  <c r="U148" i="43"/>
  <c r="S148" i="43"/>
  <c r="Q148" i="43"/>
  <c r="O148" i="43"/>
  <c r="M148" i="43"/>
  <c r="K148" i="43"/>
  <c r="I148" i="43"/>
  <c r="G148" i="43"/>
  <c r="E148" i="43"/>
  <c r="AQ147" i="43"/>
  <c r="AO147" i="43"/>
  <c r="AM147" i="43"/>
  <c r="AK147" i="43"/>
  <c r="AI147" i="43"/>
  <c r="AG147" i="43"/>
  <c r="AE147" i="43"/>
  <c r="AC147" i="43"/>
  <c r="AA147" i="43"/>
  <c r="Y147" i="43"/>
  <c r="W147" i="43"/>
  <c r="U147" i="43"/>
  <c r="S147" i="43"/>
  <c r="Q147" i="43"/>
  <c r="O147" i="43"/>
  <c r="M147" i="43"/>
  <c r="K147" i="43"/>
  <c r="I147" i="43"/>
  <c r="G147" i="43"/>
  <c r="E147" i="43"/>
  <c r="AQ146" i="43"/>
  <c r="AO146" i="43"/>
  <c r="AM146" i="43"/>
  <c r="AK146" i="43"/>
  <c r="AI146" i="43"/>
  <c r="AG146" i="43"/>
  <c r="AE146" i="43"/>
  <c r="AC146" i="43"/>
  <c r="AA146" i="43"/>
  <c r="Y146" i="43"/>
  <c r="W146" i="43"/>
  <c r="U146" i="43"/>
  <c r="S146" i="43"/>
  <c r="Q146" i="43"/>
  <c r="O146" i="43"/>
  <c r="M146" i="43"/>
  <c r="K146" i="43"/>
  <c r="I146" i="43"/>
  <c r="G146" i="43"/>
  <c r="E146" i="43"/>
  <c r="AQ145" i="43"/>
  <c r="AO145" i="43"/>
  <c r="AM145" i="43"/>
  <c r="AK145" i="43"/>
  <c r="AI145" i="43"/>
  <c r="AG145" i="43"/>
  <c r="AE145" i="43"/>
  <c r="AC145" i="43"/>
  <c r="AA145" i="43"/>
  <c r="Y145" i="43"/>
  <c r="W145" i="43"/>
  <c r="U145" i="43"/>
  <c r="S145" i="43"/>
  <c r="Q145" i="43"/>
  <c r="O145" i="43"/>
  <c r="M145" i="43"/>
  <c r="K145" i="43"/>
  <c r="I145" i="43"/>
  <c r="G145" i="43"/>
  <c r="E145" i="43"/>
  <c r="AQ144" i="43"/>
  <c r="AO144" i="43"/>
  <c r="AM144" i="43"/>
  <c r="AK144" i="43"/>
  <c r="AI144" i="43"/>
  <c r="AG144" i="43"/>
  <c r="AE144" i="43"/>
  <c r="AC144" i="43"/>
  <c r="AA144" i="43"/>
  <c r="Y144" i="43"/>
  <c r="W144" i="43"/>
  <c r="U144" i="43"/>
  <c r="S144" i="43"/>
  <c r="Q144" i="43"/>
  <c r="O144" i="43"/>
  <c r="M144" i="43"/>
  <c r="K144" i="43"/>
  <c r="I144" i="43"/>
  <c r="G144" i="43"/>
  <c r="E144" i="43"/>
  <c r="AQ143" i="43"/>
  <c r="AO143" i="43"/>
  <c r="AM143" i="43"/>
  <c r="AK143" i="43"/>
  <c r="AI143" i="43"/>
  <c r="AG143" i="43"/>
  <c r="AE143" i="43"/>
  <c r="AC143" i="43"/>
  <c r="AA143" i="43"/>
  <c r="Y143" i="43"/>
  <c r="W143" i="43"/>
  <c r="U143" i="43"/>
  <c r="S143" i="43"/>
  <c r="Q143" i="43"/>
  <c r="O143" i="43"/>
  <c r="M143" i="43"/>
  <c r="K143" i="43"/>
  <c r="I143" i="43"/>
  <c r="G143" i="43"/>
  <c r="E143" i="43"/>
  <c r="AQ142" i="43"/>
  <c r="AO142" i="43"/>
  <c r="AM142" i="43"/>
  <c r="AK142" i="43"/>
  <c r="AI142" i="43"/>
  <c r="AG142" i="43"/>
  <c r="AE142" i="43"/>
  <c r="AC142" i="43"/>
  <c r="AA142" i="43"/>
  <c r="Y142" i="43"/>
  <c r="W142" i="43"/>
  <c r="U142" i="43"/>
  <c r="S142" i="43"/>
  <c r="Q142" i="43"/>
  <c r="O142" i="43"/>
  <c r="M142" i="43"/>
  <c r="K142" i="43"/>
  <c r="I142" i="43"/>
  <c r="G142" i="43"/>
  <c r="E142" i="43"/>
  <c r="AQ141" i="43"/>
  <c r="AO141" i="43"/>
  <c r="AM141" i="43"/>
  <c r="AK141" i="43"/>
  <c r="AI141" i="43"/>
  <c r="AG141" i="43"/>
  <c r="AE141" i="43"/>
  <c r="AC141" i="43"/>
  <c r="AA141" i="43"/>
  <c r="Y141" i="43"/>
  <c r="W141" i="43"/>
  <c r="U141" i="43"/>
  <c r="S141" i="43"/>
  <c r="Q141" i="43"/>
  <c r="O141" i="43"/>
  <c r="M141" i="43"/>
  <c r="K141" i="43"/>
  <c r="I141" i="43"/>
  <c r="G141" i="43"/>
  <c r="E141" i="43"/>
  <c r="AQ140" i="43"/>
  <c r="AO140" i="43"/>
  <c r="AM140" i="43"/>
  <c r="AK140" i="43"/>
  <c r="AI140" i="43"/>
  <c r="AG140" i="43"/>
  <c r="AE140" i="43"/>
  <c r="AC140" i="43"/>
  <c r="AA140" i="43"/>
  <c r="Y140" i="43"/>
  <c r="W140" i="43"/>
  <c r="U140" i="43"/>
  <c r="S140" i="43"/>
  <c r="Q140" i="43"/>
  <c r="O140" i="43"/>
  <c r="M140" i="43"/>
  <c r="K140" i="43"/>
  <c r="I140" i="43"/>
  <c r="G140" i="43"/>
  <c r="E140" i="43"/>
  <c r="AQ139" i="43"/>
  <c r="AO139" i="43"/>
  <c r="AM139" i="43"/>
  <c r="AK139" i="43"/>
  <c r="AI139" i="43"/>
  <c r="AG139" i="43"/>
  <c r="AE139" i="43"/>
  <c r="AC139" i="43"/>
  <c r="AA139" i="43"/>
  <c r="Y139" i="43"/>
  <c r="W139" i="43"/>
  <c r="U139" i="43"/>
  <c r="S139" i="43"/>
  <c r="Q139" i="43"/>
  <c r="O139" i="43"/>
  <c r="M139" i="43"/>
  <c r="K139" i="43"/>
  <c r="I139" i="43"/>
  <c r="G139" i="43"/>
  <c r="E139" i="43"/>
  <c r="AQ138" i="43"/>
  <c r="AO138" i="43"/>
  <c r="AM138" i="43"/>
  <c r="AK138" i="43"/>
  <c r="AI138" i="43"/>
  <c r="AG138" i="43"/>
  <c r="AE138" i="43"/>
  <c r="AC138" i="43"/>
  <c r="AA138" i="43"/>
  <c r="Y138" i="43"/>
  <c r="W138" i="43"/>
  <c r="U138" i="43"/>
  <c r="S138" i="43"/>
  <c r="Q138" i="43"/>
  <c r="O138" i="43"/>
  <c r="M138" i="43"/>
  <c r="K138" i="43"/>
  <c r="I138" i="43"/>
  <c r="G138" i="43"/>
  <c r="E138" i="43"/>
  <c r="AQ137" i="43"/>
  <c r="AO137" i="43"/>
  <c r="AM137" i="43"/>
  <c r="AK137" i="43"/>
  <c r="AI137" i="43"/>
  <c r="AG137" i="43"/>
  <c r="AE137" i="43"/>
  <c r="AC137" i="43"/>
  <c r="AA137" i="43"/>
  <c r="Y137" i="43"/>
  <c r="W137" i="43"/>
  <c r="U137" i="43"/>
  <c r="S137" i="43"/>
  <c r="Q137" i="43"/>
  <c r="O137" i="43"/>
  <c r="M137" i="43"/>
  <c r="K137" i="43"/>
  <c r="I137" i="43"/>
  <c r="G137" i="43"/>
  <c r="E137" i="43"/>
  <c r="AQ136" i="43"/>
  <c r="AO136" i="43"/>
  <c r="AM136" i="43"/>
  <c r="AK136" i="43"/>
  <c r="AI136" i="43"/>
  <c r="AG136" i="43"/>
  <c r="AE136" i="43"/>
  <c r="AC136" i="43"/>
  <c r="AA136" i="43"/>
  <c r="Y136" i="43"/>
  <c r="W136" i="43"/>
  <c r="U136" i="43"/>
  <c r="S136" i="43"/>
  <c r="Q136" i="43"/>
  <c r="O136" i="43"/>
  <c r="M136" i="43"/>
  <c r="K136" i="43"/>
  <c r="I136" i="43"/>
  <c r="G136" i="43"/>
  <c r="E136" i="43"/>
  <c r="AQ135" i="43"/>
  <c r="AO135" i="43"/>
  <c r="AM135" i="43"/>
  <c r="AK135" i="43"/>
  <c r="AI135" i="43"/>
  <c r="AG135" i="43"/>
  <c r="AE135" i="43"/>
  <c r="AC135" i="43"/>
  <c r="AA135" i="43"/>
  <c r="Y135" i="43"/>
  <c r="W135" i="43"/>
  <c r="U135" i="43"/>
  <c r="S135" i="43"/>
  <c r="Q135" i="43"/>
  <c r="O135" i="43"/>
  <c r="M135" i="43"/>
  <c r="K135" i="43"/>
  <c r="I135" i="43"/>
  <c r="G135" i="43"/>
  <c r="E135" i="43"/>
  <c r="AQ134" i="43"/>
  <c r="AO134" i="43"/>
  <c r="AM134" i="43"/>
  <c r="AK134" i="43"/>
  <c r="AI134" i="43"/>
  <c r="AG134" i="43"/>
  <c r="AE134" i="43"/>
  <c r="AC134" i="43"/>
  <c r="AA134" i="43"/>
  <c r="Y134" i="43"/>
  <c r="W134" i="43"/>
  <c r="U134" i="43"/>
  <c r="S134" i="43"/>
  <c r="Q134" i="43"/>
  <c r="O134" i="43"/>
  <c r="M134" i="43"/>
  <c r="K134" i="43"/>
  <c r="I134" i="43"/>
  <c r="G134" i="43"/>
  <c r="E134" i="43"/>
  <c r="AQ133" i="43"/>
  <c r="AO133" i="43"/>
  <c r="AM133" i="43"/>
  <c r="AK133" i="43"/>
  <c r="AI133" i="43"/>
  <c r="AG133" i="43"/>
  <c r="AE133" i="43"/>
  <c r="AC133" i="43"/>
  <c r="AA133" i="43"/>
  <c r="Y133" i="43"/>
  <c r="W133" i="43"/>
  <c r="U133" i="43"/>
  <c r="S133" i="43"/>
  <c r="Q133" i="43"/>
  <c r="O133" i="43"/>
  <c r="M133" i="43"/>
  <c r="K133" i="43"/>
  <c r="I133" i="43"/>
  <c r="G133" i="43"/>
  <c r="E133" i="43"/>
  <c r="AQ132" i="43"/>
  <c r="AO132" i="43"/>
  <c r="AM132" i="43"/>
  <c r="AK132" i="43"/>
  <c r="AI132" i="43"/>
  <c r="AG132" i="43"/>
  <c r="AE132" i="43"/>
  <c r="AC132" i="43"/>
  <c r="AA132" i="43"/>
  <c r="Y132" i="43"/>
  <c r="W132" i="43"/>
  <c r="U132" i="43"/>
  <c r="S132" i="43"/>
  <c r="Q132" i="43"/>
  <c r="O132" i="43"/>
  <c r="M132" i="43"/>
  <c r="K132" i="43"/>
  <c r="I132" i="43"/>
  <c r="G132" i="43"/>
  <c r="E132" i="43"/>
  <c r="AQ131" i="43"/>
  <c r="AO131" i="43"/>
  <c r="AM131" i="43"/>
  <c r="AK131" i="43"/>
  <c r="AI131" i="43"/>
  <c r="AG131" i="43"/>
  <c r="AE131" i="43"/>
  <c r="AC131" i="43"/>
  <c r="AA131" i="43"/>
  <c r="Y131" i="43"/>
  <c r="W131" i="43"/>
  <c r="U131" i="43"/>
  <c r="S131" i="43"/>
  <c r="Q131" i="43"/>
  <c r="O131" i="43"/>
  <c r="M131" i="43"/>
  <c r="K131" i="43"/>
  <c r="I131" i="43"/>
  <c r="G131" i="43"/>
  <c r="E131" i="43"/>
  <c r="AQ130" i="43"/>
  <c r="AO130" i="43"/>
  <c r="AM130" i="43"/>
  <c r="AK130" i="43"/>
  <c r="AI130" i="43"/>
  <c r="AG130" i="43"/>
  <c r="AE130" i="43"/>
  <c r="AC130" i="43"/>
  <c r="AA130" i="43"/>
  <c r="Y130" i="43"/>
  <c r="W130" i="43"/>
  <c r="U130" i="43"/>
  <c r="S130" i="43"/>
  <c r="Q130" i="43"/>
  <c r="O130" i="43"/>
  <c r="M130" i="43"/>
  <c r="K130" i="43"/>
  <c r="I130" i="43"/>
  <c r="G130" i="43"/>
  <c r="E130" i="43"/>
  <c r="AQ129" i="43"/>
  <c r="AO129" i="43"/>
  <c r="AM129" i="43"/>
  <c r="AK129" i="43"/>
  <c r="AI129" i="43"/>
  <c r="AG129" i="43"/>
  <c r="AE129" i="43"/>
  <c r="AC129" i="43"/>
  <c r="AA129" i="43"/>
  <c r="Y129" i="43"/>
  <c r="W129" i="43"/>
  <c r="U129" i="43"/>
  <c r="S129" i="43"/>
  <c r="Q129" i="43"/>
  <c r="O129" i="43"/>
  <c r="M129" i="43"/>
  <c r="K129" i="43"/>
  <c r="I129" i="43"/>
  <c r="G129" i="43"/>
  <c r="E129" i="43"/>
  <c r="AQ128" i="43"/>
  <c r="AO128" i="43"/>
  <c r="AM128" i="43"/>
  <c r="AK128" i="43"/>
  <c r="AI128" i="43"/>
  <c r="AG128" i="43"/>
  <c r="AE128" i="43"/>
  <c r="AC128" i="43"/>
  <c r="AA128" i="43"/>
  <c r="Y128" i="43"/>
  <c r="W128" i="43"/>
  <c r="U128" i="43"/>
  <c r="S128" i="43"/>
  <c r="Q128" i="43"/>
  <c r="O128" i="43"/>
  <c r="M128" i="43"/>
  <c r="K128" i="43"/>
  <c r="I128" i="43"/>
  <c r="G128" i="43"/>
  <c r="E128" i="43"/>
  <c r="AQ127" i="43"/>
  <c r="AO127" i="43"/>
  <c r="AM127" i="43"/>
  <c r="AK127" i="43"/>
  <c r="AI127" i="43"/>
  <c r="AG127" i="43"/>
  <c r="AE127" i="43"/>
  <c r="AC127" i="43"/>
  <c r="AA127" i="43"/>
  <c r="Y127" i="43"/>
  <c r="W127" i="43"/>
  <c r="U127" i="43"/>
  <c r="S127" i="43"/>
  <c r="Q127" i="43"/>
  <c r="O127" i="43"/>
  <c r="M127" i="43"/>
  <c r="K127" i="43"/>
  <c r="I127" i="43"/>
  <c r="G127" i="43"/>
  <c r="E127" i="43"/>
  <c r="AQ126" i="43"/>
  <c r="AO126" i="43"/>
  <c r="AM126" i="43"/>
  <c r="AK126" i="43"/>
  <c r="AI126" i="43"/>
  <c r="AG126" i="43"/>
  <c r="AE126" i="43"/>
  <c r="AC126" i="43"/>
  <c r="AA126" i="43"/>
  <c r="Y126" i="43"/>
  <c r="W126" i="43"/>
  <c r="U126" i="43"/>
  <c r="S126" i="43"/>
  <c r="Q126" i="43"/>
  <c r="O126" i="43"/>
  <c r="M126" i="43"/>
  <c r="K126" i="43"/>
  <c r="I126" i="43"/>
  <c r="G126" i="43"/>
  <c r="E126" i="43"/>
  <c r="AQ125" i="43"/>
  <c r="AO125" i="43"/>
  <c r="AM125" i="43"/>
  <c r="AK125" i="43"/>
  <c r="AI125" i="43"/>
  <c r="AG125" i="43"/>
  <c r="AE125" i="43"/>
  <c r="AC125" i="43"/>
  <c r="AA125" i="43"/>
  <c r="Y125" i="43"/>
  <c r="W125" i="43"/>
  <c r="U125" i="43"/>
  <c r="S125" i="43"/>
  <c r="Q125" i="43"/>
  <c r="O125" i="43"/>
  <c r="M125" i="43"/>
  <c r="K125" i="43"/>
  <c r="I125" i="43"/>
  <c r="G125" i="43"/>
  <c r="E125" i="43"/>
  <c r="AQ124" i="43"/>
  <c r="AO124" i="43"/>
  <c r="AM124" i="43"/>
  <c r="AK124" i="43"/>
  <c r="AI124" i="43"/>
  <c r="AG124" i="43"/>
  <c r="AE124" i="43"/>
  <c r="AC124" i="43"/>
  <c r="AA124" i="43"/>
  <c r="Y124" i="43"/>
  <c r="W124" i="43"/>
  <c r="U124" i="43"/>
  <c r="S124" i="43"/>
  <c r="Q124" i="43"/>
  <c r="O124" i="43"/>
  <c r="M124" i="43"/>
  <c r="K124" i="43"/>
  <c r="I124" i="43"/>
  <c r="G124" i="43"/>
  <c r="E124" i="43"/>
  <c r="AQ123" i="43"/>
  <c r="AO123" i="43"/>
  <c r="AM123" i="43"/>
  <c r="AK123" i="43"/>
  <c r="AI123" i="43"/>
  <c r="AG123" i="43"/>
  <c r="AE123" i="43"/>
  <c r="AC123" i="43"/>
  <c r="AA123" i="43"/>
  <c r="Y123" i="43"/>
  <c r="W123" i="43"/>
  <c r="U123" i="43"/>
  <c r="S123" i="43"/>
  <c r="Q123" i="43"/>
  <c r="O123" i="43"/>
  <c r="M123" i="43"/>
  <c r="K123" i="43"/>
  <c r="I123" i="43"/>
  <c r="G123" i="43"/>
  <c r="E123" i="43"/>
  <c r="AQ122" i="43"/>
  <c r="AO122" i="43"/>
  <c r="AM122" i="43"/>
  <c r="AK122" i="43"/>
  <c r="AI122" i="43"/>
  <c r="AG122" i="43"/>
  <c r="AE122" i="43"/>
  <c r="AC122" i="43"/>
  <c r="AA122" i="43"/>
  <c r="Y122" i="43"/>
  <c r="W122" i="43"/>
  <c r="U122" i="43"/>
  <c r="S122" i="43"/>
  <c r="Q122" i="43"/>
  <c r="O122" i="43"/>
  <c r="M122" i="43"/>
  <c r="K122" i="43"/>
  <c r="I122" i="43"/>
  <c r="G122" i="43"/>
  <c r="E122" i="43"/>
  <c r="AQ121" i="43"/>
  <c r="AO121" i="43"/>
  <c r="AM121" i="43"/>
  <c r="AK121" i="43"/>
  <c r="AI121" i="43"/>
  <c r="AG121" i="43"/>
  <c r="AE121" i="43"/>
  <c r="AC121" i="43"/>
  <c r="AA121" i="43"/>
  <c r="Y121" i="43"/>
  <c r="W121" i="43"/>
  <c r="U121" i="43"/>
  <c r="S121" i="43"/>
  <c r="Q121" i="43"/>
  <c r="O121" i="43"/>
  <c r="M121" i="43"/>
  <c r="K121" i="43"/>
  <c r="I121" i="43"/>
  <c r="G121" i="43"/>
  <c r="E121" i="43"/>
  <c r="AQ120" i="43"/>
  <c r="AO120" i="43"/>
  <c r="AM120" i="43"/>
  <c r="AK120" i="43"/>
  <c r="AI120" i="43"/>
  <c r="AG120" i="43"/>
  <c r="AE120" i="43"/>
  <c r="AC120" i="43"/>
  <c r="AA120" i="43"/>
  <c r="Y120" i="43"/>
  <c r="W120" i="43"/>
  <c r="U120" i="43"/>
  <c r="S120" i="43"/>
  <c r="Q120" i="43"/>
  <c r="O120" i="43"/>
  <c r="M120" i="43"/>
  <c r="K120" i="43"/>
  <c r="I120" i="43"/>
  <c r="G120" i="43"/>
  <c r="E120" i="43"/>
  <c r="AQ119" i="43"/>
  <c r="AO119" i="43"/>
  <c r="AM119" i="43"/>
  <c r="AK119" i="43"/>
  <c r="AI119" i="43"/>
  <c r="AG119" i="43"/>
  <c r="AE119" i="43"/>
  <c r="AC119" i="43"/>
  <c r="AA119" i="43"/>
  <c r="Y119" i="43"/>
  <c r="W119" i="43"/>
  <c r="U119" i="43"/>
  <c r="S119" i="43"/>
  <c r="Q119" i="43"/>
  <c r="O119" i="43"/>
  <c r="M119" i="43"/>
  <c r="K119" i="43"/>
  <c r="I119" i="43"/>
  <c r="G119" i="43"/>
  <c r="E119" i="43"/>
  <c r="AQ118" i="43"/>
  <c r="AO118" i="43"/>
  <c r="AM118" i="43"/>
  <c r="AK118" i="43"/>
  <c r="AI118" i="43"/>
  <c r="AG118" i="43"/>
  <c r="AE118" i="43"/>
  <c r="AC118" i="43"/>
  <c r="AA118" i="43"/>
  <c r="Y118" i="43"/>
  <c r="W118" i="43"/>
  <c r="U118" i="43"/>
  <c r="S118" i="43"/>
  <c r="Q118" i="43"/>
  <c r="O118" i="43"/>
  <c r="M118" i="43"/>
  <c r="K118" i="43"/>
  <c r="I118" i="43"/>
  <c r="G118" i="43"/>
  <c r="E118" i="43"/>
  <c r="AQ117" i="43"/>
  <c r="AO117" i="43"/>
  <c r="AM117" i="43"/>
  <c r="AK117" i="43"/>
  <c r="AI117" i="43"/>
  <c r="AG117" i="43"/>
  <c r="AE117" i="43"/>
  <c r="AC117" i="43"/>
  <c r="AA117" i="43"/>
  <c r="Y117" i="43"/>
  <c r="W117" i="43"/>
  <c r="U117" i="43"/>
  <c r="S117" i="43"/>
  <c r="Q117" i="43"/>
  <c r="O117" i="43"/>
  <c r="M117" i="43"/>
  <c r="K117" i="43"/>
  <c r="I117" i="43"/>
  <c r="G117" i="43"/>
  <c r="E117" i="43"/>
  <c r="AQ116" i="43"/>
  <c r="AO116" i="43"/>
  <c r="AM116" i="43"/>
  <c r="AK116" i="43"/>
  <c r="AI116" i="43"/>
  <c r="AG116" i="43"/>
  <c r="AE116" i="43"/>
  <c r="AC116" i="43"/>
  <c r="AA116" i="43"/>
  <c r="Y116" i="43"/>
  <c r="W116" i="43"/>
  <c r="U116" i="43"/>
  <c r="S116" i="43"/>
  <c r="Q116" i="43"/>
  <c r="O116" i="43"/>
  <c r="M116" i="43"/>
  <c r="K116" i="43"/>
  <c r="I116" i="43"/>
  <c r="G116" i="43"/>
  <c r="E116" i="43"/>
  <c r="AQ115" i="43"/>
  <c r="AO115" i="43"/>
  <c r="AM115" i="43"/>
  <c r="AK115" i="43"/>
  <c r="AI115" i="43"/>
  <c r="AG115" i="43"/>
  <c r="AE115" i="43"/>
  <c r="AC115" i="43"/>
  <c r="AA115" i="43"/>
  <c r="Y115" i="43"/>
  <c r="W115" i="43"/>
  <c r="U115" i="43"/>
  <c r="S115" i="43"/>
  <c r="Q115" i="43"/>
  <c r="O115" i="43"/>
  <c r="M115" i="43"/>
  <c r="K115" i="43"/>
  <c r="I115" i="43"/>
  <c r="G115" i="43"/>
  <c r="E115" i="43"/>
  <c r="AQ114" i="43"/>
  <c r="AO114" i="43"/>
  <c r="AM114" i="43"/>
  <c r="AK114" i="43"/>
  <c r="AI114" i="43"/>
  <c r="AG114" i="43"/>
  <c r="AE114" i="43"/>
  <c r="AC114" i="43"/>
  <c r="AA114" i="43"/>
  <c r="Y114" i="43"/>
  <c r="W114" i="43"/>
  <c r="U114" i="43"/>
  <c r="S114" i="43"/>
  <c r="Q114" i="43"/>
  <c r="O114" i="43"/>
  <c r="M114" i="43"/>
  <c r="K114" i="43"/>
  <c r="I114" i="43"/>
  <c r="G114" i="43"/>
  <c r="E114" i="43"/>
  <c r="AQ113" i="43"/>
  <c r="AO113" i="43"/>
  <c r="AM113" i="43"/>
  <c r="AK113" i="43"/>
  <c r="AI113" i="43"/>
  <c r="AG113" i="43"/>
  <c r="AE113" i="43"/>
  <c r="AC113" i="43"/>
  <c r="AA113" i="43"/>
  <c r="Y113" i="43"/>
  <c r="W113" i="43"/>
  <c r="U113" i="43"/>
  <c r="S113" i="43"/>
  <c r="Q113" i="43"/>
  <c r="O113" i="43"/>
  <c r="M113" i="43"/>
  <c r="K113" i="43"/>
  <c r="I113" i="43"/>
  <c r="G113" i="43"/>
  <c r="E113" i="43"/>
  <c r="AQ112" i="43"/>
  <c r="AO112" i="43"/>
  <c r="AM112" i="43"/>
  <c r="AK112" i="43"/>
  <c r="AI112" i="43"/>
  <c r="AG112" i="43"/>
  <c r="AE112" i="43"/>
  <c r="AC112" i="43"/>
  <c r="AA112" i="43"/>
  <c r="Y112" i="43"/>
  <c r="W112" i="43"/>
  <c r="U112" i="43"/>
  <c r="S112" i="43"/>
  <c r="Q112" i="43"/>
  <c r="O112" i="43"/>
  <c r="M112" i="43"/>
  <c r="K112" i="43"/>
  <c r="I112" i="43"/>
  <c r="G112" i="43"/>
  <c r="E112" i="43"/>
  <c r="AQ111" i="43"/>
  <c r="AO111" i="43"/>
  <c r="AM111" i="43"/>
  <c r="AK111" i="43"/>
  <c r="AI111" i="43"/>
  <c r="AG111" i="43"/>
  <c r="AE111" i="43"/>
  <c r="AC111" i="43"/>
  <c r="AA111" i="43"/>
  <c r="Y111" i="43"/>
  <c r="W111" i="43"/>
  <c r="U111" i="43"/>
  <c r="S111" i="43"/>
  <c r="Q111" i="43"/>
  <c r="O111" i="43"/>
  <c r="M111" i="43"/>
  <c r="K111" i="43"/>
  <c r="I111" i="43"/>
  <c r="G111" i="43"/>
  <c r="E111" i="43"/>
  <c r="AQ110" i="43"/>
  <c r="AO110" i="43"/>
  <c r="AM110" i="43"/>
  <c r="AK110" i="43"/>
  <c r="AI110" i="43"/>
  <c r="AG110" i="43"/>
  <c r="AE110" i="43"/>
  <c r="AC110" i="43"/>
  <c r="AA110" i="43"/>
  <c r="Y110" i="43"/>
  <c r="W110" i="43"/>
  <c r="U110" i="43"/>
  <c r="S110" i="43"/>
  <c r="Q110" i="43"/>
  <c r="O110" i="43"/>
  <c r="M110" i="43"/>
  <c r="K110" i="43"/>
  <c r="I110" i="43"/>
  <c r="G110" i="43"/>
  <c r="E110" i="43"/>
  <c r="AQ109" i="43"/>
  <c r="AO109" i="43"/>
  <c r="AM109" i="43"/>
  <c r="AK109" i="43"/>
  <c r="AI109" i="43"/>
  <c r="AG109" i="43"/>
  <c r="AE109" i="43"/>
  <c r="AC109" i="43"/>
  <c r="AA109" i="43"/>
  <c r="Y109" i="43"/>
  <c r="W109" i="43"/>
  <c r="U109" i="43"/>
  <c r="S109" i="43"/>
  <c r="Q109" i="43"/>
  <c r="O109" i="43"/>
  <c r="M109" i="43"/>
  <c r="K109" i="43"/>
  <c r="I109" i="43"/>
  <c r="G109" i="43"/>
  <c r="E109" i="43"/>
  <c r="AQ108" i="43"/>
  <c r="AO108" i="43"/>
  <c r="AM108" i="43"/>
  <c r="AK108" i="43"/>
  <c r="AI108" i="43"/>
  <c r="AG108" i="43"/>
  <c r="AE108" i="43"/>
  <c r="AC108" i="43"/>
  <c r="AA108" i="43"/>
  <c r="Y108" i="43"/>
  <c r="W108" i="43"/>
  <c r="U108" i="43"/>
  <c r="S108" i="43"/>
  <c r="Q108" i="43"/>
  <c r="O108" i="43"/>
  <c r="M108" i="43"/>
  <c r="K108" i="43"/>
  <c r="I108" i="43"/>
  <c r="G108" i="43"/>
  <c r="E108" i="43"/>
  <c r="AQ107" i="43"/>
  <c r="AO107" i="43"/>
  <c r="AM107" i="43"/>
  <c r="AK107" i="43"/>
  <c r="AI107" i="43"/>
  <c r="AG107" i="43"/>
  <c r="AE107" i="43"/>
  <c r="AC107" i="43"/>
  <c r="AA107" i="43"/>
  <c r="Y107" i="43"/>
  <c r="W107" i="43"/>
  <c r="U107" i="43"/>
  <c r="S107" i="43"/>
  <c r="Q107" i="43"/>
  <c r="O107" i="43"/>
  <c r="M107" i="43"/>
  <c r="K107" i="43"/>
  <c r="I107" i="43"/>
  <c r="G107" i="43"/>
  <c r="E107" i="43"/>
  <c r="AQ106" i="43"/>
  <c r="AO106" i="43"/>
  <c r="AM106" i="43"/>
  <c r="AK106" i="43"/>
  <c r="AI106" i="43"/>
  <c r="AG106" i="43"/>
  <c r="AE106" i="43"/>
  <c r="AC106" i="43"/>
  <c r="AA106" i="43"/>
  <c r="Y106" i="43"/>
  <c r="W106" i="43"/>
  <c r="U106" i="43"/>
  <c r="S106" i="43"/>
  <c r="Q106" i="43"/>
  <c r="O106" i="43"/>
  <c r="M106" i="43"/>
  <c r="K106" i="43"/>
  <c r="I106" i="43"/>
  <c r="G106" i="43"/>
  <c r="E106" i="43"/>
  <c r="AQ105" i="43"/>
  <c r="AO105" i="43"/>
  <c r="AM105" i="43"/>
  <c r="AK105" i="43"/>
  <c r="AI105" i="43"/>
  <c r="AG105" i="43"/>
  <c r="AE105" i="43"/>
  <c r="AC105" i="43"/>
  <c r="AA105" i="43"/>
  <c r="Y105" i="43"/>
  <c r="W105" i="43"/>
  <c r="U105" i="43"/>
  <c r="S105" i="43"/>
  <c r="Q105" i="43"/>
  <c r="O105" i="43"/>
  <c r="M105" i="43"/>
  <c r="K105" i="43"/>
  <c r="I105" i="43"/>
  <c r="G105" i="43"/>
  <c r="E105" i="43"/>
  <c r="AQ104" i="43"/>
  <c r="AO104" i="43"/>
  <c r="AM104" i="43"/>
  <c r="AK104" i="43"/>
  <c r="AI104" i="43"/>
  <c r="AG104" i="43"/>
  <c r="AE104" i="43"/>
  <c r="AC104" i="43"/>
  <c r="AA104" i="43"/>
  <c r="Y104" i="43"/>
  <c r="W104" i="43"/>
  <c r="U104" i="43"/>
  <c r="S104" i="43"/>
  <c r="Q104" i="43"/>
  <c r="O104" i="43"/>
  <c r="M104" i="43"/>
  <c r="K104" i="43"/>
  <c r="I104" i="43"/>
  <c r="G104" i="43"/>
  <c r="E104" i="43"/>
  <c r="AQ103" i="43"/>
  <c r="AO103" i="43"/>
  <c r="AM103" i="43"/>
  <c r="AK103" i="43"/>
  <c r="AI103" i="43"/>
  <c r="AG103" i="43"/>
  <c r="AE103" i="43"/>
  <c r="AC103" i="43"/>
  <c r="AA103" i="43"/>
  <c r="Y103" i="43"/>
  <c r="W103" i="43"/>
  <c r="U103" i="43"/>
  <c r="S103" i="43"/>
  <c r="Q103" i="43"/>
  <c r="O103" i="43"/>
  <c r="M103" i="43"/>
  <c r="K103" i="43"/>
  <c r="I103" i="43"/>
  <c r="G103" i="43"/>
  <c r="E103" i="43"/>
  <c r="AQ102" i="43"/>
  <c r="AO102" i="43"/>
  <c r="AM102" i="43"/>
  <c r="AK102" i="43"/>
  <c r="AI102" i="43"/>
  <c r="AG102" i="43"/>
  <c r="AE102" i="43"/>
  <c r="AC102" i="43"/>
  <c r="AA102" i="43"/>
  <c r="Y102" i="43"/>
  <c r="W102" i="43"/>
  <c r="U102" i="43"/>
  <c r="S102" i="43"/>
  <c r="Q102" i="43"/>
  <c r="O102" i="43"/>
  <c r="M102" i="43"/>
  <c r="K102" i="43"/>
  <c r="I102" i="43"/>
  <c r="G102" i="43"/>
  <c r="E102" i="43"/>
  <c r="AQ101" i="43"/>
  <c r="AO101" i="43"/>
  <c r="AM101" i="43"/>
  <c r="AK101" i="43"/>
  <c r="AI101" i="43"/>
  <c r="AG101" i="43"/>
  <c r="AE101" i="43"/>
  <c r="AC101" i="43"/>
  <c r="AA101" i="43"/>
  <c r="Y101" i="43"/>
  <c r="W101" i="43"/>
  <c r="U101" i="43"/>
  <c r="S101" i="43"/>
  <c r="Q101" i="43"/>
  <c r="O101" i="43"/>
  <c r="M101" i="43"/>
  <c r="K101" i="43"/>
  <c r="I101" i="43"/>
  <c r="G101" i="43"/>
  <c r="E101" i="43"/>
  <c r="AQ100" i="43"/>
  <c r="AO100" i="43"/>
  <c r="AM100" i="43"/>
  <c r="AK100" i="43"/>
  <c r="AI100" i="43"/>
  <c r="AG100" i="43"/>
  <c r="AE100" i="43"/>
  <c r="AC100" i="43"/>
  <c r="AA100" i="43"/>
  <c r="Y100" i="43"/>
  <c r="W100" i="43"/>
  <c r="U100" i="43"/>
  <c r="S100" i="43"/>
  <c r="Q100" i="43"/>
  <c r="O100" i="43"/>
  <c r="M100" i="43"/>
  <c r="K100" i="43"/>
  <c r="I100" i="43"/>
  <c r="G100" i="43"/>
  <c r="E100" i="43"/>
  <c r="AQ99" i="43"/>
  <c r="AO99" i="43"/>
  <c r="AM99" i="43"/>
  <c r="AK99" i="43"/>
  <c r="AI99" i="43"/>
  <c r="AG99" i="43"/>
  <c r="AE99" i="43"/>
  <c r="AC99" i="43"/>
  <c r="AA99" i="43"/>
  <c r="Y99" i="43"/>
  <c r="W99" i="43"/>
  <c r="U99" i="43"/>
  <c r="S99" i="43"/>
  <c r="Q99" i="43"/>
  <c r="O99" i="43"/>
  <c r="M99" i="43"/>
  <c r="K99" i="43"/>
  <c r="I99" i="43"/>
  <c r="G99" i="43"/>
  <c r="E99" i="43"/>
  <c r="AQ98" i="43"/>
  <c r="AO98" i="43"/>
  <c r="AM98" i="43"/>
  <c r="AK98" i="43"/>
  <c r="AI98" i="43"/>
  <c r="AG98" i="43"/>
  <c r="AE98" i="43"/>
  <c r="AC98" i="43"/>
  <c r="AA98" i="43"/>
  <c r="Y98" i="43"/>
  <c r="W98" i="43"/>
  <c r="U98" i="43"/>
  <c r="S98" i="43"/>
  <c r="Q98" i="43"/>
  <c r="O98" i="43"/>
  <c r="M98" i="43"/>
  <c r="K98" i="43"/>
  <c r="I98" i="43"/>
  <c r="G98" i="43"/>
  <c r="E98" i="43"/>
  <c r="AQ97" i="43"/>
  <c r="AO97" i="43"/>
  <c r="AM97" i="43"/>
  <c r="AK97" i="43"/>
  <c r="AI97" i="43"/>
  <c r="AG97" i="43"/>
  <c r="AE97" i="43"/>
  <c r="AC97" i="43"/>
  <c r="AA97" i="43"/>
  <c r="Y97" i="43"/>
  <c r="W97" i="43"/>
  <c r="U97" i="43"/>
  <c r="S97" i="43"/>
  <c r="Q97" i="43"/>
  <c r="O97" i="43"/>
  <c r="M97" i="43"/>
  <c r="K97" i="43"/>
  <c r="I97" i="43"/>
  <c r="G97" i="43"/>
  <c r="E97" i="43"/>
  <c r="AQ96" i="43"/>
  <c r="AO96" i="43"/>
  <c r="AM96" i="43"/>
  <c r="AK96" i="43"/>
  <c r="AI96" i="43"/>
  <c r="AG96" i="43"/>
  <c r="AE96" i="43"/>
  <c r="AC96" i="43"/>
  <c r="AA96" i="43"/>
  <c r="Y96" i="43"/>
  <c r="W96" i="43"/>
  <c r="U96" i="43"/>
  <c r="S96" i="43"/>
  <c r="Q96" i="43"/>
  <c r="O96" i="43"/>
  <c r="M96" i="43"/>
  <c r="K96" i="43"/>
  <c r="I96" i="43"/>
  <c r="G96" i="43"/>
  <c r="E96" i="43"/>
  <c r="AQ95" i="43"/>
  <c r="AO95" i="43"/>
  <c r="AM95" i="43"/>
  <c r="AK95" i="43"/>
  <c r="AI95" i="43"/>
  <c r="AG95" i="43"/>
  <c r="AE95" i="43"/>
  <c r="AC95" i="43"/>
  <c r="AA95" i="43"/>
  <c r="Y95" i="43"/>
  <c r="W95" i="43"/>
  <c r="U95" i="43"/>
  <c r="S95" i="43"/>
  <c r="Q95" i="43"/>
  <c r="O95" i="43"/>
  <c r="M95" i="43"/>
  <c r="K95" i="43"/>
  <c r="I95" i="43"/>
  <c r="G95" i="43"/>
  <c r="E95" i="43"/>
  <c r="AQ94" i="43"/>
  <c r="AO94" i="43"/>
  <c r="AM94" i="43"/>
  <c r="AK94" i="43"/>
  <c r="AI94" i="43"/>
  <c r="AG94" i="43"/>
  <c r="AE94" i="43"/>
  <c r="AC94" i="43"/>
  <c r="AA94" i="43"/>
  <c r="Y94" i="43"/>
  <c r="W94" i="43"/>
  <c r="U94" i="43"/>
  <c r="S94" i="43"/>
  <c r="Q94" i="43"/>
  <c r="O94" i="43"/>
  <c r="M94" i="43"/>
  <c r="K94" i="43"/>
  <c r="I94" i="43"/>
  <c r="G94" i="43"/>
  <c r="E94" i="43"/>
  <c r="AQ93" i="43"/>
  <c r="AO93" i="43"/>
  <c r="AM93" i="43"/>
  <c r="AK93" i="43"/>
  <c r="AI93" i="43"/>
  <c r="AG93" i="43"/>
  <c r="AE93" i="43"/>
  <c r="AC93" i="43"/>
  <c r="AA93" i="43"/>
  <c r="Y93" i="43"/>
  <c r="W93" i="43"/>
  <c r="U93" i="43"/>
  <c r="S93" i="43"/>
  <c r="Q93" i="43"/>
  <c r="O93" i="43"/>
  <c r="M93" i="43"/>
  <c r="K93" i="43"/>
  <c r="I93" i="43"/>
  <c r="G93" i="43"/>
  <c r="E93" i="43"/>
  <c r="AQ92" i="43"/>
  <c r="AO92" i="43"/>
  <c r="AM92" i="43"/>
  <c r="AK92" i="43"/>
  <c r="AI92" i="43"/>
  <c r="AG92" i="43"/>
  <c r="AE92" i="43"/>
  <c r="AC92" i="43"/>
  <c r="AA92" i="43"/>
  <c r="Y92" i="43"/>
  <c r="W92" i="43"/>
  <c r="U92" i="43"/>
  <c r="S92" i="43"/>
  <c r="Q92" i="43"/>
  <c r="O92" i="43"/>
  <c r="M92" i="43"/>
  <c r="K92" i="43"/>
  <c r="I92" i="43"/>
  <c r="G92" i="43"/>
  <c r="E92" i="43"/>
  <c r="AQ91" i="43"/>
  <c r="AO91" i="43"/>
  <c r="AM91" i="43"/>
  <c r="AK91" i="43"/>
  <c r="AI91" i="43"/>
  <c r="AG91" i="43"/>
  <c r="AE91" i="43"/>
  <c r="AC91" i="43"/>
  <c r="AA91" i="43"/>
  <c r="Y91" i="43"/>
  <c r="W91" i="43"/>
  <c r="U91" i="43"/>
  <c r="S91" i="43"/>
  <c r="Q91" i="43"/>
  <c r="O91" i="43"/>
  <c r="M91" i="43"/>
  <c r="K91" i="43"/>
  <c r="I91" i="43"/>
  <c r="G91" i="43"/>
  <c r="E91" i="43"/>
  <c r="AQ90" i="43"/>
  <c r="AO90" i="43"/>
  <c r="AM90" i="43"/>
  <c r="AK90" i="43"/>
  <c r="AI90" i="43"/>
  <c r="AG90" i="43"/>
  <c r="AE90" i="43"/>
  <c r="AC90" i="43"/>
  <c r="AA90" i="43"/>
  <c r="Y90" i="43"/>
  <c r="W90" i="43"/>
  <c r="U90" i="43"/>
  <c r="S90" i="43"/>
  <c r="Q90" i="43"/>
  <c r="O90" i="43"/>
  <c r="M90" i="43"/>
  <c r="K90" i="43"/>
  <c r="I90" i="43"/>
  <c r="G90" i="43"/>
  <c r="E90" i="43"/>
  <c r="AQ89" i="43"/>
  <c r="AO89" i="43"/>
  <c r="AM89" i="43"/>
  <c r="AK89" i="43"/>
  <c r="AI89" i="43"/>
  <c r="AG89" i="43"/>
  <c r="AE89" i="43"/>
  <c r="AC89" i="43"/>
  <c r="AA89" i="43"/>
  <c r="Y89" i="43"/>
  <c r="W89" i="43"/>
  <c r="U89" i="43"/>
  <c r="S89" i="43"/>
  <c r="Q89" i="43"/>
  <c r="O89" i="43"/>
  <c r="M89" i="43"/>
  <c r="K89" i="43"/>
  <c r="I89" i="43"/>
  <c r="G89" i="43"/>
  <c r="E89" i="43"/>
  <c r="AQ88" i="43"/>
  <c r="AO88" i="43"/>
  <c r="AM88" i="43"/>
  <c r="AK88" i="43"/>
  <c r="AI88" i="43"/>
  <c r="AG88" i="43"/>
  <c r="AE88" i="43"/>
  <c r="AC88" i="43"/>
  <c r="AA88" i="43"/>
  <c r="Y88" i="43"/>
  <c r="W88" i="43"/>
  <c r="U88" i="43"/>
  <c r="S88" i="43"/>
  <c r="Q88" i="43"/>
  <c r="O88" i="43"/>
  <c r="M88" i="43"/>
  <c r="K88" i="43"/>
  <c r="I88" i="43"/>
  <c r="G88" i="43"/>
  <c r="E88" i="43"/>
  <c r="AQ87" i="43"/>
  <c r="AO87" i="43"/>
  <c r="AM87" i="43"/>
  <c r="AK87" i="43"/>
  <c r="AI87" i="43"/>
  <c r="AG87" i="43"/>
  <c r="AE87" i="43"/>
  <c r="AC87" i="43"/>
  <c r="AA87" i="43"/>
  <c r="Y87" i="43"/>
  <c r="W87" i="43"/>
  <c r="U87" i="43"/>
  <c r="S87" i="43"/>
  <c r="Q87" i="43"/>
  <c r="O87" i="43"/>
  <c r="M87" i="43"/>
  <c r="K87" i="43"/>
  <c r="I87" i="43"/>
  <c r="G87" i="43"/>
  <c r="E87" i="43"/>
  <c r="AQ86" i="43"/>
  <c r="AO86" i="43"/>
  <c r="AM86" i="43"/>
  <c r="AK86" i="43"/>
  <c r="AI86" i="43"/>
  <c r="AG86" i="43"/>
  <c r="AE86" i="43"/>
  <c r="AC86" i="43"/>
  <c r="AA86" i="43"/>
  <c r="Y86" i="43"/>
  <c r="W86" i="43"/>
  <c r="U86" i="43"/>
  <c r="S86" i="43"/>
  <c r="Q86" i="43"/>
  <c r="O86" i="43"/>
  <c r="M86" i="43"/>
  <c r="K86" i="43"/>
  <c r="I86" i="43"/>
  <c r="G86" i="43"/>
  <c r="E86" i="43"/>
  <c r="AQ85" i="43"/>
  <c r="AO85" i="43"/>
  <c r="AM85" i="43"/>
  <c r="AK85" i="43"/>
  <c r="AI85" i="43"/>
  <c r="AG85" i="43"/>
  <c r="AE85" i="43"/>
  <c r="AC85" i="43"/>
  <c r="AA85" i="43"/>
  <c r="Y85" i="43"/>
  <c r="W85" i="43"/>
  <c r="U85" i="43"/>
  <c r="S85" i="43"/>
  <c r="Q85" i="43"/>
  <c r="O85" i="43"/>
  <c r="M85" i="43"/>
  <c r="K85" i="43"/>
  <c r="I85" i="43"/>
  <c r="G85" i="43"/>
  <c r="E85" i="43"/>
  <c r="AQ84" i="43"/>
  <c r="AO84" i="43"/>
  <c r="AM84" i="43"/>
  <c r="AK84" i="43"/>
  <c r="AI84" i="43"/>
  <c r="AG84" i="43"/>
  <c r="AE84" i="43"/>
  <c r="AC84" i="43"/>
  <c r="AA84" i="43"/>
  <c r="Y84" i="43"/>
  <c r="W84" i="43"/>
  <c r="U84" i="43"/>
  <c r="S84" i="43"/>
  <c r="Q84" i="43"/>
  <c r="O84" i="43"/>
  <c r="M84" i="43"/>
  <c r="K84" i="43"/>
  <c r="I84" i="43"/>
  <c r="G84" i="43"/>
  <c r="E84" i="43"/>
  <c r="AQ83" i="43"/>
  <c r="AO83" i="43"/>
  <c r="AM83" i="43"/>
  <c r="AK83" i="43"/>
  <c r="AI83" i="43"/>
  <c r="AG83" i="43"/>
  <c r="AE83" i="43"/>
  <c r="AC83" i="43"/>
  <c r="AA83" i="43"/>
  <c r="Y83" i="43"/>
  <c r="W83" i="43"/>
  <c r="U83" i="43"/>
  <c r="S83" i="43"/>
  <c r="Q83" i="43"/>
  <c r="O83" i="43"/>
  <c r="M83" i="43"/>
  <c r="K83" i="43"/>
  <c r="I83" i="43"/>
  <c r="G83" i="43"/>
  <c r="E83" i="43"/>
  <c r="AQ82" i="43"/>
  <c r="AO82" i="43"/>
  <c r="AM82" i="43"/>
  <c r="AK82" i="43"/>
  <c r="AI82" i="43"/>
  <c r="AG82" i="43"/>
  <c r="AE82" i="43"/>
  <c r="AC82" i="43"/>
  <c r="AA82" i="43"/>
  <c r="Y82" i="43"/>
  <c r="W82" i="43"/>
  <c r="U82" i="43"/>
  <c r="S82" i="43"/>
  <c r="Q82" i="43"/>
  <c r="O82" i="43"/>
  <c r="M82" i="43"/>
  <c r="K82" i="43"/>
  <c r="I82" i="43"/>
  <c r="G82" i="43"/>
  <c r="E82" i="43"/>
  <c r="AQ81" i="43"/>
  <c r="AO81" i="43"/>
  <c r="AM81" i="43"/>
  <c r="AK81" i="43"/>
  <c r="AI81" i="43"/>
  <c r="AG81" i="43"/>
  <c r="AE81" i="43"/>
  <c r="AC81" i="43"/>
  <c r="AA81" i="43"/>
  <c r="Y81" i="43"/>
  <c r="W81" i="43"/>
  <c r="U81" i="43"/>
  <c r="S81" i="43"/>
  <c r="Q81" i="43"/>
  <c r="O81" i="43"/>
  <c r="M81" i="43"/>
  <c r="K81" i="43"/>
  <c r="I81" i="43"/>
  <c r="G81" i="43"/>
  <c r="E81" i="43"/>
  <c r="AQ80" i="43"/>
  <c r="AO80" i="43"/>
  <c r="AM80" i="43"/>
  <c r="AK80" i="43"/>
  <c r="AI80" i="43"/>
  <c r="AG80" i="43"/>
  <c r="AE80" i="43"/>
  <c r="AC80" i="43"/>
  <c r="AA80" i="43"/>
  <c r="Y80" i="43"/>
  <c r="W80" i="43"/>
  <c r="U80" i="43"/>
  <c r="S80" i="43"/>
  <c r="Q80" i="43"/>
  <c r="O80" i="43"/>
  <c r="M80" i="43"/>
  <c r="K80" i="43"/>
  <c r="I80" i="43"/>
  <c r="G80" i="43"/>
  <c r="E80" i="43"/>
  <c r="AQ79" i="43"/>
  <c r="AO79" i="43"/>
  <c r="AM79" i="43"/>
  <c r="AK79" i="43"/>
  <c r="AI79" i="43"/>
  <c r="AG79" i="43"/>
  <c r="AE79" i="43"/>
  <c r="AC79" i="43"/>
  <c r="AA79" i="43"/>
  <c r="Y79" i="43"/>
  <c r="W79" i="43"/>
  <c r="U79" i="43"/>
  <c r="S79" i="43"/>
  <c r="Q79" i="43"/>
  <c r="O79" i="43"/>
  <c r="M79" i="43"/>
  <c r="K79" i="43"/>
  <c r="I79" i="43"/>
  <c r="G79" i="43"/>
  <c r="E79" i="43"/>
  <c r="AQ78" i="43"/>
  <c r="AO78" i="43"/>
  <c r="AM78" i="43"/>
  <c r="AK78" i="43"/>
  <c r="AI78" i="43"/>
  <c r="AG78" i="43"/>
  <c r="AE78" i="43"/>
  <c r="AC78" i="43"/>
  <c r="AA78" i="43"/>
  <c r="Y78" i="43"/>
  <c r="W78" i="43"/>
  <c r="U78" i="43"/>
  <c r="S78" i="43"/>
  <c r="Q78" i="43"/>
  <c r="O78" i="43"/>
  <c r="M78" i="43"/>
  <c r="K78" i="43"/>
  <c r="I78" i="43"/>
  <c r="G78" i="43"/>
  <c r="E78" i="43"/>
  <c r="AQ77" i="43"/>
  <c r="AO77" i="43"/>
  <c r="AM77" i="43"/>
  <c r="AK77" i="43"/>
  <c r="AI77" i="43"/>
  <c r="AG77" i="43"/>
  <c r="AE77" i="43"/>
  <c r="AC77" i="43"/>
  <c r="AA77" i="43"/>
  <c r="Y77" i="43"/>
  <c r="W77" i="43"/>
  <c r="U77" i="43"/>
  <c r="S77" i="43"/>
  <c r="Q77" i="43"/>
  <c r="O77" i="43"/>
  <c r="M77" i="43"/>
  <c r="K77" i="43"/>
  <c r="I77" i="43"/>
  <c r="G77" i="43"/>
  <c r="E77" i="43"/>
  <c r="AQ76" i="43"/>
  <c r="AO76" i="43"/>
  <c r="AM76" i="43"/>
  <c r="AK76" i="43"/>
  <c r="AI76" i="43"/>
  <c r="AG76" i="43"/>
  <c r="AE76" i="43"/>
  <c r="AC76" i="43"/>
  <c r="AA76" i="43"/>
  <c r="Y76" i="43"/>
  <c r="W76" i="43"/>
  <c r="U76" i="43"/>
  <c r="S76" i="43"/>
  <c r="Q76" i="43"/>
  <c r="O76" i="43"/>
  <c r="M76" i="43"/>
  <c r="K76" i="43"/>
  <c r="I76" i="43"/>
  <c r="G76" i="43"/>
  <c r="E76" i="43"/>
  <c r="AQ75" i="43"/>
  <c r="AO75" i="43"/>
  <c r="AM75" i="43"/>
  <c r="AK75" i="43"/>
  <c r="AI75" i="43"/>
  <c r="AG75" i="43"/>
  <c r="AE75" i="43"/>
  <c r="AC75" i="43"/>
  <c r="AA75" i="43"/>
  <c r="Y75" i="43"/>
  <c r="W75" i="43"/>
  <c r="U75" i="43"/>
  <c r="S75" i="43"/>
  <c r="Q75" i="43"/>
  <c r="O75" i="43"/>
  <c r="M75" i="43"/>
  <c r="K75" i="43"/>
  <c r="I75" i="43"/>
  <c r="G75" i="43"/>
  <c r="E75" i="43"/>
  <c r="AQ74" i="43"/>
  <c r="AO74" i="43"/>
  <c r="AM74" i="43"/>
  <c r="AK74" i="43"/>
  <c r="AI74" i="43"/>
  <c r="AG74" i="43"/>
  <c r="AE74" i="43"/>
  <c r="AC74" i="43"/>
  <c r="AA74" i="43"/>
  <c r="Y74" i="43"/>
  <c r="W74" i="43"/>
  <c r="U74" i="43"/>
  <c r="S74" i="43"/>
  <c r="Q74" i="43"/>
  <c r="O74" i="43"/>
  <c r="M74" i="43"/>
  <c r="K74" i="43"/>
  <c r="I74" i="43"/>
  <c r="G74" i="43"/>
  <c r="E74" i="43"/>
  <c r="AQ73" i="43"/>
  <c r="AO73" i="43"/>
  <c r="AM73" i="43"/>
  <c r="AK73" i="43"/>
  <c r="AI73" i="43"/>
  <c r="AG73" i="43"/>
  <c r="AE73" i="43"/>
  <c r="AC73" i="43"/>
  <c r="AA73" i="43"/>
  <c r="Y73" i="43"/>
  <c r="W73" i="43"/>
  <c r="U73" i="43"/>
  <c r="S73" i="43"/>
  <c r="Q73" i="43"/>
  <c r="O73" i="43"/>
  <c r="M73" i="43"/>
  <c r="K73" i="43"/>
  <c r="I73" i="43"/>
  <c r="G73" i="43"/>
  <c r="E73" i="43"/>
  <c r="AQ72" i="43"/>
  <c r="AO72" i="43"/>
  <c r="AM72" i="43"/>
  <c r="AK72" i="43"/>
  <c r="AI72" i="43"/>
  <c r="AG72" i="43"/>
  <c r="AE72" i="43"/>
  <c r="AC72" i="43"/>
  <c r="AA72" i="43"/>
  <c r="Y72" i="43"/>
  <c r="W72" i="43"/>
  <c r="U72" i="43"/>
  <c r="S72" i="43"/>
  <c r="Q72" i="43"/>
  <c r="O72" i="43"/>
  <c r="M72" i="43"/>
  <c r="K72" i="43"/>
  <c r="I72" i="43"/>
  <c r="G72" i="43"/>
  <c r="E72" i="43"/>
  <c r="AQ71" i="43"/>
  <c r="AO71" i="43"/>
  <c r="AM71" i="43"/>
  <c r="AK71" i="43"/>
  <c r="AI71" i="43"/>
  <c r="AG71" i="43"/>
  <c r="AE71" i="43"/>
  <c r="AC71" i="43"/>
  <c r="AA71" i="43"/>
  <c r="Y71" i="43"/>
  <c r="W71" i="43"/>
  <c r="U71" i="43"/>
  <c r="S71" i="43"/>
  <c r="Q71" i="43"/>
  <c r="O71" i="43"/>
  <c r="M71" i="43"/>
  <c r="K71" i="43"/>
  <c r="I71" i="43"/>
  <c r="G71" i="43"/>
  <c r="E71" i="43"/>
  <c r="AQ70" i="43"/>
  <c r="AO70" i="43"/>
  <c r="AM70" i="43"/>
  <c r="AK70" i="43"/>
  <c r="AI70" i="43"/>
  <c r="AG70" i="43"/>
  <c r="AE70" i="43"/>
  <c r="AC70" i="43"/>
  <c r="AA70" i="43"/>
  <c r="Y70" i="43"/>
  <c r="W70" i="43"/>
  <c r="U70" i="43"/>
  <c r="S70" i="43"/>
  <c r="Q70" i="43"/>
  <c r="O70" i="43"/>
  <c r="M70" i="43"/>
  <c r="K70" i="43"/>
  <c r="I70" i="43"/>
  <c r="G70" i="43"/>
  <c r="E70" i="43"/>
  <c r="AQ69" i="43"/>
  <c r="AO69" i="43"/>
  <c r="AM69" i="43"/>
  <c r="AK69" i="43"/>
  <c r="AI69" i="43"/>
  <c r="AG69" i="43"/>
  <c r="AE69" i="43"/>
  <c r="AC69" i="43"/>
  <c r="AA69" i="43"/>
  <c r="Y69" i="43"/>
  <c r="W69" i="43"/>
  <c r="U69" i="43"/>
  <c r="S69" i="43"/>
  <c r="Q69" i="43"/>
  <c r="O69" i="43"/>
  <c r="M69" i="43"/>
  <c r="K69" i="43"/>
  <c r="I69" i="43"/>
  <c r="G69" i="43"/>
  <c r="E69" i="43"/>
  <c r="AQ68" i="43"/>
  <c r="AO68" i="43"/>
  <c r="AM68" i="43"/>
  <c r="AK68" i="43"/>
  <c r="AI68" i="43"/>
  <c r="AG68" i="43"/>
  <c r="AE68" i="43"/>
  <c r="AC68" i="43"/>
  <c r="AA68" i="43"/>
  <c r="Y68" i="43"/>
  <c r="W68" i="43"/>
  <c r="U68" i="43"/>
  <c r="S68" i="43"/>
  <c r="Q68" i="43"/>
  <c r="O68" i="43"/>
  <c r="M68" i="43"/>
  <c r="K68" i="43"/>
  <c r="I68" i="43"/>
  <c r="G68" i="43"/>
  <c r="E68" i="43"/>
  <c r="AQ67" i="43"/>
  <c r="AO67" i="43"/>
  <c r="AM67" i="43"/>
  <c r="AK67" i="43"/>
  <c r="AI67" i="43"/>
  <c r="AG67" i="43"/>
  <c r="AE67" i="43"/>
  <c r="AC67" i="43"/>
  <c r="AA67" i="43"/>
  <c r="Y67" i="43"/>
  <c r="W67" i="43"/>
  <c r="U67" i="43"/>
  <c r="S67" i="43"/>
  <c r="Q67" i="43"/>
  <c r="O67" i="43"/>
  <c r="M67" i="43"/>
  <c r="K67" i="43"/>
  <c r="I67" i="43"/>
  <c r="G67" i="43"/>
  <c r="E67" i="43"/>
  <c r="AQ66" i="43"/>
  <c r="AO66" i="43"/>
  <c r="AM66" i="43"/>
  <c r="AK66" i="43"/>
  <c r="AI66" i="43"/>
  <c r="AG66" i="43"/>
  <c r="AE66" i="43"/>
  <c r="AC66" i="43"/>
  <c r="AA66" i="43"/>
  <c r="Y66" i="43"/>
  <c r="W66" i="43"/>
  <c r="U66" i="43"/>
  <c r="S66" i="43"/>
  <c r="Q66" i="43"/>
  <c r="O66" i="43"/>
  <c r="M66" i="43"/>
  <c r="K66" i="43"/>
  <c r="I66" i="43"/>
  <c r="G66" i="43"/>
  <c r="E66" i="43"/>
  <c r="AQ65" i="43"/>
  <c r="AO65" i="43"/>
  <c r="AM65" i="43"/>
  <c r="AK65" i="43"/>
  <c r="AI65" i="43"/>
  <c r="AG65" i="43"/>
  <c r="AE65" i="43"/>
  <c r="AC65" i="43"/>
  <c r="AA65" i="43"/>
  <c r="Y65" i="43"/>
  <c r="W65" i="43"/>
  <c r="U65" i="43"/>
  <c r="S65" i="43"/>
  <c r="Q65" i="43"/>
  <c r="O65" i="43"/>
  <c r="M65" i="43"/>
  <c r="K65" i="43"/>
  <c r="I65" i="43"/>
  <c r="G65" i="43"/>
  <c r="E65" i="43"/>
  <c r="AQ64" i="43"/>
  <c r="AO64" i="43"/>
  <c r="AM64" i="43"/>
  <c r="AK64" i="43"/>
  <c r="AI64" i="43"/>
  <c r="AG64" i="43"/>
  <c r="AE64" i="43"/>
  <c r="AC64" i="43"/>
  <c r="AA64" i="43"/>
  <c r="Y64" i="43"/>
  <c r="W64" i="43"/>
  <c r="U64" i="43"/>
  <c r="S64" i="43"/>
  <c r="Q64" i="43"/>
  <c r="O64" i="43"/>
  <c r="M64" i="43"/>
  <c r="K64" i="43"/>
  <c r="I64" i="43"/>
  <c r="G64" i="43"/>
  <c r="E64" i="43"/>
  <c r="AQ63" i="43"/>
  <c r="AO63" i="43"/>
  <c r="AM63" i="43"/>
  <c r="AK63" i="43"/>
  <c r="AI63" i="43"/>
  <c r="AG63" i="43"/>
  <c r="AE63" i="43"/>
  <c r="AC63" i="43"/>
  <c r="AA63" i="43"/>
  <c r="Y63" i="43"/>
  <c r="W63" i="43"/>
  <c r="U63" i="43"/>
  <c r="S63" i="43"/>
  <c r="Q63" i="43"/>
  <c r="O63" i="43"/>
  <c r="M63" i="43"/>
  <c r="K63" i="43"/>
  <c r="I63" i="43"/>
  <c r="G63" i="43"/>
  <c r="E63" i="43"/>
  <c r="AQ62" i="43"/>
  <c r="AO62" i="43"/>
  <c r="AM62" i="43"/>
  <c r="AK62" i="43"/>
  <c r="AI62" i="43"/>
  <c r="AG62" i="43"/>
  <c r="AE62" i="43"/>
  <c r="AC62" i="43"/>
  <c r="AA62" i="43"/>
  <c r="Y62" i="43"/>
  <c r="W62" i="43"/>
  <c r="U62" i="43"/>
  <c r="S62" i="43"/>
  <c r="Q62" i="43"/>
  <c r="O62" i="43"/>
  <c r="M62" i="43"/>
  <c r="K62" i="43"/>
  <c r="I62" i="43"/>
  <c r="G62" i="43"/>
  <c r="E62" i="43"/>
  <c r="AQ61" i="43"/>
  <c r="AO61" i="43"/>
  <c r="AM61" i="43"/>
  <c r="AK61" i="43"/>
  <c r="AI61" i="43"/>
  <c r="AG61" i="43"/>
  <c r="AE61" i="43"/>
  <c r="AC61" i="43"/>
  <c r="AA61" i="43"/>
  <c r="Y61" i="43"/>
  <c r="W61" i="43"/>
  <c r="U61" i="43"/>
  <c r="S61" i="43"/>
  <c r="Q61" i="43"/>
  <c r="O61" i="43"/>
  <c r="M61" i="43"/>
  <c r="K61" i="43"/>
  <c r="I61" i="43"/>
  <c r="G61" i="43"/>
  <c r="E61" i="43"/>
  <c r="AQ60" i="43"/>
  <c r="AO60" i="43"/>
  <c r="AM60" i="43"/>
  <c r="AK60" i="43"/>
  <c r="AI60" i="43"/>
  <c r="AG60" i="43"/>
  <c r="AE60" i="43"/>
  <c r="AC60" i="43"/>
  <c r="AA60" i="43"/>
  <c r="Y60" i="43"/>
  <c r="W60" i="43"/>
  <c r="U60" i="43"/>
  <c r="S60" i="43"/>
  <c r="Q60" i="43"/>
  <c r="O60" i="43"/>
  <c r="M60" i="43"/>
  <c r="K60" i="43"/>
  <c r="I60" i="43"/>
  <c r="G60" i="43"/>
  <c r="E60" i="43"/>
  <c r="AQ59" i="43"/>
  <c r="AO59" i="43"/>
  <c r="AM59" i="43"/>
  <c r="AK59" i="43"/>
  <c r="AI59" i="43"/>
  <c r="AG59" i="43"/>
  <c r="AE59" i="43"/>
  <c r="AC59" i="43"/>
  <c r="AA59" i="43"/>
  <c r="Y59" i="43"/>
  <c r="W59" i="43"/>
  <c r="U59" i="43"/>
  <c r="S59" i="43"/>
  <c r="Q59" i="43"/>
  <c r="O59" i="43"/>
  <c r="M59" i="43"/>
  <c r="K59" i="43"/>
  <c r="I59" i="43"/>
  <c r="G59" i="43"/>
  <c r="E59" i="43"/>
  <c r="AQ58" i="43"/>
  <c r="AO58" i="43"/>
  <c r="AM58" i="43"/>
  <c r="AK58" i="43"/>
  <c r="AI58" i="43"/>
  <c r="AG58" i="43"/>
  <c r="AE58" i="43"/>
  <c r="AC58" i="43"/>
  <c r="AA58" i="43"/>
  <c r="Y58" i="43"/>
  <c r="W58" i="43"/>
  <c r="U58" i="43"/>
  <c r="S58" i="43"/>
  <c r="Q58" i="43"/>
  <c r="O58" i="43"/>
  <c r="M58" i="43"/>
  <c r="K58" i="43"/>
  <c r="I58" i="43"/>
  <c r="G58" i="43"/>
  <c r="E58" i="43"/>
  <c r="AQ57" i="43"/>
  <c r="AO57" i="43"/>
  <c r="AM57" i="43"/>
  <c r="AK57" i="43"/>
  <c r="AI57" i="43"/>
  <c r="AG57" i="43"/>
  <c r="AE57" i="43"/>
  <c r="AC57" i="43"/>
  <c r="AA57" i="43"/>
  <c r="Y57" i="43"/>
  <c r="W57" i="43"/>
  <c r="U57" i="43"/>
  <c r="S57" i="43"/>
  <c r="Q57" i="43"/>
  <c r="O57" i="43"/>
  <c r="M57" i="43"/>
  <c r="K57" i="43"/>
  <c r="I57" i="43"/>
  <c r="G57" i="43"/>
  <c r="E57" i="43"/>
  <c r="AQ56" i="43"/>
  <c r="AO56" i="43"/>
  <c r="AM56" i="43"/>
  <c r="AK56" i="43"/>
  <c r="AI56" i="43"/>
  <c r="AG56" i="43"/>
  <c r="AE56" i="43"/>
  <c r="AC56" i="43"/>
  <c r="AA56" i="43"/>
  <c r="Y56" i="43"/>
  <c r="W56" i="43"/>
  <c r="U56" i="43"/>
  <c r="S56" i="43"/>
  <c r="Q56" i="43"/>
  <c r="O56" i="43"/>
  <c r="M56" i="43"/>
  <c r="K56" i="43"/>
  <c r="I56" i="43"/>
  <c r="G56" i="43"/>
  <c r="E56" i="43"/>
  <c r="AQ55" i="43"/>
  <c r="AO55" i="43"/>
  <c r="AM55" i="43"/>
  <c r="AK55" i="43"/>
  <c r="AI55" i="43"/>
  <c r="AG55" i="43"/>
  <c r="AE55" i="43"/>
  <c r="AC55" i="43"/>
  <c r="AA55" i="43"/>
  <c r="Y55" i="43"/>
  <c r="W55" i="43"/>
  <c r="U55" i="43"/>
  <c r="S55" i="43"/>
  <c r="Q55" i="43"/>
  <c r="O55" i="43"/>
  <c r="M55" i="43"/>
  <c r="K55" i="43"/>
  <c r="I55" i="43"/>
  <c r="G55" i="43"/>
  <c r="E55" i="43"/>
  <c r="AQ54" i="43"/>
  <c r="AO54" i="43"/>
  <c r="AM54" i="43"/>
  <c r="AK54" i="43"/>
  <c r="AI54" i="43"/>
  <c r="AG54" i="43"/>
  <c r="AE54" i="43"/>
  <c r="AC54" i="43"/>
  <c r="AA54" i="43"/>
  <c r="Y54" i="43"/>
  <c r="W54" i="43"/>
  <c r="U54" i="43"/>
  <c r="S54" i="43"/>
  <c r="Q54" i="43"/>
  <c r="O54" i="43"/>
  <c r="M54" i="43"/>
  <c r="K54" i="43"/>
  <c r="I54" i="43"/>
  <c r="G54" i="43"/>
  <c r="E54" i="43"/>
  <c r="AQ53" i="43"/>
  <c r="AO53" i="43"/>
  <c r="AM53" i="43"/>
  <c r="AK53" i="43"/>
  <c r="AI53" i="43"/>
  <c r="AG53" i="43"/>
  <c r="AE53" i="43"/>
  <c r="AC53" i="43"/>
  <c r="AA53" i="43"/>
  <c r="Y53" i="43"/>
  <c r="W53" i="43"/>
  <c r="U53" i="43"/>
  <c r="S53" i="43"/>
  <c r="Q53" i="43"/>
  <c r="O53" i="43"/>
  <c r="M53" i="43"/>
  <c r="K53" i="43"/>
  <c r="I53" i="43"/>
  <c r="G53" i="43"/>
  <c r="E53" i="43"/>
  <c r="AQ52" i="43"/>
  <c r="AO52" i="43"/>
  <c r="AM52" i="43"/>
  <c r="AK52" i="43"/>
  <c r="AI52" i="43"/>
  <c r="AG52" i="43"/>
  <c r="AE52" i="43"/>
  <c r="AC52" i="43"/>
  <c r="AA52" i="43"/>
  <c r="Y52" i="43"/>
  <c r="W52" i="43"/>
  <c r="U52" i="43"/>
  <c r="S52" i="43"/>
  <c r="Q52" i="43"/>
  <c r="O52" i="43"/>
  <c r="M52" i="43"/>
  <c r="K52" i="43"/>
  <c r="I52" i="43"/>
  <c r="G52" i="43"/>
  <c r="E52" i="43"/>
  <c r="AQ51" i="43"/>
  <c r="AO51" i="43"/>
  <c r="AM51" i="43"/>
  <c r="AK51" i="43"/>
  <c r="AI51" i="43"/>
  <c r="AG51" i="43"/>
  <c r="AE51" i="43"/>
  <c r="AC51" i="43"/>
  <c r="AA51" i="43"/>
  <c r="Y51" i="43"/>
  <c r="W51" i="43"/>
  <c r="U51" i="43"/>
  <c r="S51" i="43"/>
  <c r="Q51" i="43"/>
  <c r="O51" i="43"/>
  <c r="M51" i="43"/>
  <c r="K51" i="43"/>
  <c r="I51" i="43"/>
  <c r="G51" i="43"/>
  <c r="E51" i="43"/>
  <c r="AQ50" i="43"/>
  <c r="AO50" i="43"/>
  <c r="AM50" i="43"/>
  <c r="AK50" i="43"/>
  <c r="AI50" i="43"/>
  <c r="AG50" i="43"/>
  <c r="AE50" i="43"/>
  <c r="AC50" i="43"/>
  <c r="AA50" i="43"/>
  <c r="Y50" i="43"/>
  <c r="W50" i="43"/>
  <c r="U50" i="43"/>
  <c r="S50" i="43"/>
  <c r="Q50" i="43"/>
  <c r="O50" i="43"/>
  <c r="M50" i="43"/>
  <c r="K50" i="43"/>
  <c r="I50" i="43"/>
  <c r="G50" i="43"/>
  <c r="E50" i="43"/>
  <c r="AQ49" i="43"/>
  <c r="AO49" i="43"/>
  <c r="AM49" i="43"/>
  <c r="AK49" i="43"/>
  <c r="AI49" i="43"/>
  <c r="AG49" i="43"/>
  <c r="AE49" i="43"/>
  <c r="AC49" i="43"/>
  <c r="AA49" i="43"/>
  <c r="Y49" i="43"/>
  <c r="W49" i="43"/>
  <c r="U49" i="43"/>
  <c r="S49" i="43"/>
  <c r="Q49" i="43"/>
  <c r="O49" i="43"/>
  <c r="M49" i="43"/>
  <c r="K49" i="43"/>
  <c r="I49" i="43"/>
  <c r="G49" i="43"/>
  <c r="E49" i="43"/>
  <c r="AQ48" i="43"/>
  <c r="AO48" i="43"/>
  <c r="AM48" i="43"/>
  <c r="AK48" i="43"/>
  <c r="AI48" i="43"/>
  <c r="AG48" i="43"/>
  <c r="AE48" i="43"/>
  <c r="AC48" i="43"/>
  <c r="AA48" i="43"/>
  <c r="Y48" i="43"/>
  <c r="W48" i="43"/>
  <c r="U48" i="43"/>
  <c r="S48" i="43"/>
  <c r="Q48" i="43"/>
  <c r="O48" i="43"/>
  <c r="M48" i="43"/>
  <c r="K48" i="43"/>
  <c r="I48" i="43"/>
  <c r="G48" i="43"/>
  <c r="E48" i="43"/>
  <c r="AQ47" i="43"/>
  <c r="AO47" i="43"/>
  <c r="AM47" i="43"/>
  <c r="AK47" i="43"/>
  <c r="AI47" i="43"/>
  <c r="AG47" i="43"/>
  <c r="AE47" i="43"/>
  <c r="AC47" i="43"/>
  <c r="AA47" i="43"/>
  <c r="Y47" i="43"/>
  <c r="W47" i="43"/>
  <c r="U47" i="43"/>
  <c r="S47" i="43"/>
  <c r="Q47" i="43"/>
  <c r="O47" i="43"/>
  <c r="M47" i="43"/>
  <c r="K47" i="43"/>
  <c r="I47" i="43"/>
  <c r="G47" i="43"/>
  <c r="E47" i="43"/>
  <c r="AQ46" i="43"/>
  <c r="AO46" i="43"/>
  <c r="AM46" i="43"/>
  <c r="AK46" i="43"/>
  <c r="AI46" i="43"/>
  <c r="AG46" i="43"/>
  <c r="AE46" i="43"/>
  <c r="AC46" i="43"/>
  <c r="AA46" i="43"/>
  <c r="Y46" i="43"/>
  <c r="W46" i="43"/>
  <c r="U46" i="43"/>
  <c r="S46" i="43"/>
  <c r="Q46" i="43"/>
  <c r="O46" i="43"/>
  <c r="M46" i="43"/>
  <c r="K46" i="43"/>
  <c r="I46" i="43"/>
  <c r="G46" i="43"/>
  <c r="E46" i="43"/>
  <c r="AQ45" i="43"/>
  <c r="AO45" i="43"/>
  <c r="AM45" i="43"/>
  <c r="AK45" i="43"/>
  <c r="AI45" i="43"/>
  <c r="AG45" i="43"/>
  <c r="AE45" i="43"/>
  <c r="AC45" i="43"/>
  <c r="AA45" i="43"/>
  <c r="Y45" i="43"/>
  <c r="W45" i="43"/>
  <c r="U45" i="43"/>
  <c r="S45" i="43"/>
  <c r="Q45" i="43"/>
  <c r="O45" i="43"/>
  <c r="M45" i="43"/>
  <c r="K45" i="43"/>
  <c r="I45" i="43"/>
  <c r="G45" i="43"/>
  <c r="E45" i="43"/>
  <c r="AQ44" i="43"/>
  <c r="AO44" i="43"/>
  <c r="AM44" i="43"/>
  <c r="AK44" i="43"/>
  <c r="AI44" i="43"/>
  <c r="AG44" i="43"/>
  <c r="AE44" i="43"/>
  <c r="AC44" i="43"/>
  <c r="AA44" i="43"/>
  <c r="Y44" i="43"/>
  <c r="W44" i="43"/>
  <c r="U44" i="43"/>
  <c r="S44" i="43"/>
  <c r="Q44" i="43"/>
  <c r="O44" i="43"/>
  <c r="M44" i="43"/>
  <c r="K44" i="43"/>
  <c r="I44" i="43"/>
  <c r="G44" i="43"/>
  <c r="E44" i="43"/>
  <c r="AQ43" i="43"/>
  <c r="AO43" i="43"/>
  <c r="AM43" i="43"/>
  <c r="AK43" i="43"/>
  <c r="AI43" i="43"/>
  <c r="AG43" i="43"/>
  <c r="AE43" i="43"/>
  <c r="AC43" i="43"/>
  <c r="AA43" i="43"/>
  <c r="Y43" i="43"/>
  <c r="W43" i="43"/>
  <c r="U43" i="43"/>
  <c r="S43" i="43"/>
  <c r="Q43" i="43"/>
  <c r="O43" i="43"/>
  <c r="M43" i="43"/>
  <c r="K43" i="43"/>
  <c r="I43" i="43"/>
  <c r="G43" i="43"/>
  <c r="E43" i="43"/>
  <c r="AQ42" i="43"/>
  <c r="AO42" i="43"/>
  <c r="AM42" i="43"/>
  <c r="AK42" i="43"/>
  <c r="AI42" i="43"/>
  <c r="AG42" i="43"/>
  <c r="AE42" i="43"/>
  <c r="AC42" i="43"/>
  <c r="AA42" i="43"/>
  <c r="Y42" i="43"/>
  <c r="W42" i="43"/>
  <c r="U42" i="43"/>
  <c r="S42" i="43"/>
  <c r="Q42" i="43"/>
  <c r="O42" i="43"/>
  <c r="M42" i="43"/>
  <c r="K42" i="43"/>
  <c r="I42" i="43"/>
  <c r="G42" i="43"/>
  <c r="E42" i="43"/>
  <c r="AQ41" i="43"/>
  <c r="AO41" i="43"/>
  <c r="AM41" i="43"/>
  <c r="AK41" i="43"/>
  <c r="AI41" i="43"/>
  <c r="AG41" i="43"/>
  <c r="AE41" i="43"/>
  <c r="AC41" i="43"/>
  <c r="AA41" i="43"/>
  <c r="Y41" i="43"/>
  <c r="W41" i="43"/>
  <c r="U41" i="43"/>
  <c r="S41" i="43"/>
  <c r="Q41" i="43"/>
  <c r="O41" i="43"/>
  <c r="M41" i="43"/>
  <c r="K41" i="43"/>
  <c r="I41" i="43"/>
  <c r="G41" i="43"/>
  <c r="E41" i="43"/>
  <c r="AQ40" i="43"/>
  <c r="AO40" i="43"/>
  <c r="AM40" i="43"/>
  <c r="AK40" i="43"/>
  <c r="AI40" i="43"/>
  <c r="AG40" i="43"/>
  <c r="AE40" i="43"/>
  <c r="AC40" i="43"/>
  <c r="AA40" i="43"/>
  <c r="Y40" i="43"/>
  <c r="W40" i="43"/>
  <c r="U40" i="43"/>
  <c r="S40" i="43"/>
  <c r="Q40" i="43"/>
  <c r="O40" i="43"/>
  <c r="M40" i="43"/>
  <c r="K40" i="43"/>
  <c r="I40" i="43"/>
  <c r="G40" i="43"/>
  <c r="E40" i="43"/>
  <c r="AQ39" i="43"/>
  <c r="AO39" i="43"/>
  <c r="AM39" i="43"/>
  <c r="AK39" i="43"/>
  <c r="AI39" i="43"/>
  <c r="AG39" i="43"/>
  <c r="AE39" i="43"/>
  <c r="AC39" i="43"/>
  <c r="AA39" i="43"/>
  <c r="Y39" i="43"/>
  <c r="W39" i="43"/>
  <c r="U39" i="43"/>
  <c r="S39" i="43"/>
  <c r="Q39" i="43"/>
  <c r="O39" i="43"/>
  <c r="M39" i="43"/>
  <c r="K39" i="43"/>
  <c r="I39" i="43"/>
  <c r="G39" i="43"/>
  <c r="E39" i="43"/>
  <c r="AQ38" i="43"/>
  <c r="AO38" i="43"/>
  <c r="AM38" i="43"/>
  <c r="AK38" i="43"/>
  <c r="AI38" i="43"/>
  <c r="AG38" i="43"/>
  <c r="AE38" i="43"/>
  <c r="AC38" i="43"/>
  <c r="AA38" i="43"/>
  <c r="Y38" i="43"/>
  <c r="W38" i="43"/>
  <c r="U38" i="43"/>
  <c r="S38" i="43"/>
  <c r="Q38" i="43"/>
  <c r="O38" i="43"/>
  <c r="M38" i="43"/>
  <c r="K38" i="43"/>
  <c r="I38" i="43"/>
  <c r="G38" i="43"/>
  <c r="E38" i="43"/>
  <c r="AQ37" i="43"/>
  <c r="AO37" i="43"/>
  <c r="AM37" i="43"/>
  <c r="AK37" i="43"/>
  <c r="AI37" i="43"/>
  <c r="AG37" i="43"/>
  <c r="AE37" i="43"/>
  <c r="AC37" i="43"/>
  <c r="AA37" i="43"/>
  <c r="Y37" i="43"/>
  <c r="W37" i="43"/>
  <c r="U37" i="43"/>
  <c r="S37" i="43"/>
  <c r="Q37" i="43"/>
  <c r="O37" i="43"/>
  <c r="M37" i="43"/>
  <c r="K37" i="43"/>
  <c r="I37" i="43"/>
  <c r="G37" i="43"/>
  <c r="E37" i="43"/>
  <c r="AQ36" i="43"/>
  <c r="AO36" i="43"/>
  <c r="AM36" i="43"/>
  <c r="AK36" i="43"/>
  <c r="AI36" i="43"/>
  <c r="AG36" i="43"/>
  <c r="AE36" i="43"/>
  <c r="AC36" i="43"/>
  <c r="AA36" i="43"/>
  <c r="Y36" i="43"/>
  <c r="W36" i="43"/>
  <c r="U36" i="43"/>
  <c r="S36" i="43"/>
  <c r="Q36" i="43"/>
  <c r="O36" i="43"/>
  <c r="M36" i="43"/>
  <c r="K36" i="43"/>
  <c r="I36" i="43"/>
  <c r="G36" i="43"/>
  <c r="E36" i="43"/>
  <c r="AQ35" i="43"/>
  <c r="AO35" i="43"/>
  <c r="AM35" i="43"/>
  <c r="AK35" i="43"/>
  <c r="AI35" i="43"/>
  <c r="AG35" i="43"/>
  <c r="AE35" i="43"/>
  <c r="AC35" i="43"/>
  <c r="AA35" i="43"/>
  <c r="Y35" i="43"/>
  <c r="W35" i="43"/>
  <c r="U35" i="43"/>
  <c r="S35" i="43"/>
  <c r="Q35" i="43"/>
  <c r="O35" i="43"/>
  <c r="M35" i="43"/>
  <c r="K35" i="43"/>
  <c r="I35" i="43"/>
  <c r="G35" i="43"/>
  <c r="E35" i="43"/>
  <c r="AQ34" i="43"/>
  <c r="AO34" i="43"/>
  <c r="AM34" i="43"/>
  <c r="AK34" i="43"/>
  <c r="AI34" i="43"/>
  <c r="AG34" i="43"/>
  <c r="AE34" i="43"/>
  <c r="AC34" i="43"/>
  <c r="AA34" i="43"/>
  <c r="Y34" i="43"/>
  <c r="W34" i="43"/>
  <c r="U34" i="43"/>
  <c r="S34" i="43"/>
  <c r="Q34" i="43"/>
  <c r="O34" i="43"/>
  <c r="M34" i="43"/>
  <c r="K34" i="43"/>
  <c r="I34" i="43"/>
  <c r="G34" i="43"/>
  <c r="E34" i="43"/>
  <c r="AQ33" i="43"/>
  <c r="AO33" i="43"/>
  <c r="AM33" i="43"/>
  <c r="AK33" i="43"/>
  <c r="AI33" i="43"/>
  <c r="AG33" i="43"/>
  <c r="AE33" i="43"/>
  <c r="AC33" i="43"/>
  <c r="AA33" i="43"/>
  <c r="Y33" i="43"/>
  <c r="W33" i="43"/>
  <c r="U33" i="43"/>
  <c r="S33" i="43"/>
  <c r="Q33" i="43"/>
  <c r="O33" i="43"/>
  <c r="M33" i="43"/>
  <c r="K33" i="43"/>
  <c r="I33" i="43"/>
  <c r="G33" i="43"/>
  <c r="E33" i="43"/>
  <c r="AQ32" i="43"/>
  <c r="AO32" i="43"/>
  <c r="AM32" i="43"/>
  <c r="AK32" i="43"/>
  <c r="AI32" i="43"/>
  <c r="AG32" i="43"/>
  <c r="AE32" i="43"/>
  <c r="AC32" i="43"/>
  <c r="AA32" i="43"/>
  <c r="Y32" i="43"/>
  <c r="W32" i="43"/>
  <c r="U32" i="43"/>
  <c r="S32" i="43"/>
  <c r="Q32" i="43"/>
  <c r="O32" i="43"/>
  <c r="M32" i="43"/>
  <c r="K32" i="43"/>
  <c r="I32" i="43"/>
  <c r="G32" i="43"/>
  <c r="E32" i="43"/>
  <c r="AQ31" i="43"/>
  <c r="AO31" i="43"/>
  <c r="AM31" i="43"/>
  <c r="AK31" i="43"/>
  <c r="AI31" i="43"/>
  <c r="AG31" i="43"/>
  <c r="AE31" i="43"/>
  <c r="AC31" i="43"/>
  <c r="AA31" i="43"/>
  <c r="Y31" i="43"/>
  <c r="W31" i="43"/>
  <c r="U31" i="43"/>
  <c r="S31" i="43"/>
  <c r="Q31" i="43"/>
  <c r="O31" i="43"/>
  <c r="M31" i="43"/>
  <c r="K31" i="43"/>
  <c r="I31" i="43"/>
  <c r="G31" i="43"/>
  <c r="E31" i="43"/>
  <c r="AQ30" i="43"/>
  <c r="AO30" i="43"/>
  <c r="AM30" i="43"/>
  <c r="AK30" i="43"/>
  <c r="AI30" i="43"/>
  <c r="AG30" i="43"/>
  <c r="AE30" i="43"/>
  <c r="AC30" i="43"/>
  <c r="AA30" i="43"/>
  <c r="Y30" i="43"/>
  <c r="W30" i="43"/>
  <c r="U30" i="43"/>
  <c r="S30" i="43"/>
  <c r="Q30" i="43"/>
  <c r="O30" i="43"/>
  <c r="M30" i="43"/>
  <c r="K30" i="43"/>
  <c r="I30" i="43"/>
  <c r="G30" i="43"/>
  <c r="E30" i="43"/>
  <c r="AQ29" i="43"/>
  <c r="AO29" i="43"/>
  <c r="AM29" i="43"/>
  <c r="AK29" i="43"/>
  <c r="AI29" i="43"/>
  <c r="AG29" i="43"/>
  <c r="AE29" i="43"/>
  <c r="AC29" i="43"/>
  <c r="AA29" i="43"/>
  <c r="Y29" i="43"/>
  <c r="W29" i="43"/>
  <c r="U29" i="43"/>
  <c r="S29" i="43"/>
  <c r="Q29" i="43"/>
  <c r="O29" i="43"/>
  <c r="M29" i="43"/>
  <c r="K29" i="43"/>
  <c r="I29" i="43"/>
  <c r="G29" i="43"/>
  <c r="E29" i="43"/>
  <c r="AQ28" i="43"/>
  <c r="AO28" i="43"/>
  <c r="AM28" i="43"/>
  <c r="AK28" i="43"/>
  <c r="AI28" i="43"/>
  <c r="AG28" i="43"/>
  <c r="AE28" i="43"/>
  <c r="AC28" i="43"/>
  <c r="AA28" i="43"/>
  <c r="Y28" i="43"/>
  <c r="W28" i="43"/>
  <c r="U28" i="43"/>
  <c r="S28" i="43"/>
  <c r="Q28" i="43"/>
  <c r="O28" i="43"/>
  <c r="M28" i="43"/>
  <c r="K28" i="43"/>
  <c r="I28" i="43"/>
  <c r="G28" i="43"/>
  <c r="E28" i="43"/>
  <c r="AQ27" i="43"/>
  <c r="AO27" i="43"/>
  <c r="AM27" i="43"/>
  <c r="AK27" i="43"/>
  <c r="AI27" i="43"/>
  <c r="AG27" i="43"/>
  <c r="AE27" i="43"/>
  <c r="AC27" i="43"/>
  <c r="AA27" i="43"/>
  <c r="Y27" i="43"/>
  <c r="W27" i="43"/>
  <c r="U27" i="43"/>
  <c r="S27" i="43"/>
  <c r="Q27" i="43"/>
  <c r="O27" i="43"/>
  <c r="M27" i="43"/>
  <c r="K27" i="43"/>
  <c r="I27" i="43"/>
  <c r="G27" i="43"/>
  <c r="E27" i="43"/>
  <c r="AQ26" i="43"/>
  <c r="AO26" i="43"/>
  <c r="AM26" i="43"/>
  <c r="AK26" i="43"/>
  <c r="AI26" i="43"/>
  <c r="AG26" i="43"/>
  <c r="AE26" i="43"/>
  <c r="AC26" i="43"/>
  <c r="AA26" i="43"/>
  <c r="Y26" i="43"/>
  <c r="W26" i="43"/>
  <c r="U26" i="43"/>
  <c r="S26" i="43"/>
  <c r="Q26" i="43"/>
  <c r="O26" i="43"/>
  <c r="M26" i="43"/>
  <c r="K26" i="43"/>
  <c r="I26" i="43"/>
  <c r="G26" i="43"/>
  <c r="E26" i="43"/>
  <c r="AQ25" i="43"/>
  <c r="AO25" i="43"/>
  <c r="AM25" i="43"/>
  <c r="AK25" i="43"/>
  <c r="AI25" i="43"/>
  <c r="AG25" i="43"/>
  <c r="AE25" i="43"/>
  <c r="AC25" i="43"/>
  <c r="AA25" i="43"/>
  <c r="Y25" i="43"/>
  <c r="W25" i="43"/>
  <c r="U25" i="43"/>
  <c r="S25" i="43"/>
  <c r="Q25" i="43"/>
  <c r="O25" i="43"/>
  <c r="M25" i="43"/>
  <c r="K25" i="43"/>
  <c r="I25" i="43"/>
  <c r="G25" i="43"/>
  <c r="E25" i="43"/>
  <c r="AQ24" i="43"/>
  <c r="AO24" i="43"/>
  <c r="AM24" i="43"/>
  <c r="AK24" i="43"/>
  <c r="AI24" i="43"/>
  <c r="AG24" i="43"/>
  <c r="AE24" i="43"/>
  <c r="AC24" i="43"/>
  <c r="AA24" i="43"/>
  <c r="Y24" i="43"/>
  <c r="W24" i="43"/>
  <c r="U24" i="43"/>
  <c r="S24" i="43"/>
  <c r="Q24" i="43"/>
  <c r="O24" i="43"/>
  <c r="M24" i="43"/>
  <c r="K24" i="43"/>
  <c r="I24" i="43"/>
  <c r="G24" i="43"/>
  <c r="E24" i="43"/>
  <c r="AQ23" i="43"/>
  <c r="AO23" i="43"/>
  <c r="AM23" i="43"/>
  <c r="AK23" i="43"/>
  <c r="AI23" i="43"/>
  <c r="AG23" i="43"/>
  <c r="AE23" i="43"/>
  <c r="AC23" i="43"/>
  <c r="AA23" i="43"/>
  <c r="Y23" i="43"/>
  <c r="W23" i="43"/>
  <c r="U23" i="43"/>
  <c r="S23" i="43"/>
  <c r="Q23" i="43"/>
  <c r="O23" i="43"/>
  <c r="M23" i="43"/>
  <c r="K23" i="43"/>
  <c r="I23" i="43"/>
  <c r="G23" i="43"/>
  <c r="E23" i="43"/>
  <c r="AQ22" i="43"/>
  <c r="AO22" i="43"/>
  <c r="AM22" i="43"/>
  <c r="AK22" i="43"/>
  <c r="AI22" i="43"/>
  <c r="AG22" i="43"/>
  <c r="AE22" i="43"/>
  <c r="AC22" i="43"/>
  <c r="AA22" i="43"/>
  <c r="Y22" i="43"/>
  <c r="W22" i="43"/>
  <c r="U22" i="43"/>
  <c r="S22" i="43"/>
  <c r="Q22" i="43"/>
  <c r="O22" i="43"/>
  <c r="M22" i="43"/>
  <c r="K22" i="43"/>
  <c r="I22" i="43"/>
  <c r="G22" i="43"/>
  <c r="E22" i="43"/>
  <c r="AQ21" i="43"/>
  <c r="AO21" i="43"/>
  <c r="AM21" i="43"/>
  <c r="AK21" i="43"/>
  <c r="AI21" i="43"/>
  <c r="AG21" i="43"/>
  <c r="AE21" i="43"/>
  <c r="AC21" i="43"/>
  <c r="AA21" i="43"/>
  <c r="Y21" i="43"/>
  <c r="W21" i="43"/>
  <c r="U21" i="43"/>
  <c r="S21" i="43"/>
  <c r="Q21" i="43"/>
  <c r="O21" i="43"/>
  <c r="M21" i="43"/>
  <c r="K21" i="43"/>
  <c r="I21" i="43"/>
  <c r="G21" i="43"/>
  <c r="E21" i="43"/>
  <c r="AQ20" i="43"/>
  <c r="AO20" i="43"/>
  <c r="AM20" i="43"/>
  <c r="AK20" i="43"/>
  <c r="AI20" i="43"/>
  <c r="AG20" i="43"/>
  <c r="AE20" i="43"/>
  <c r="AC20" i="43"/>
  <c r="AA20" i="43"/>
  <c r="Y20" i="43"/>
  <c r="W20" i="43"/>
  <c r="U20" i="43"/>
  <c r="S20" i="43"/>
  <c r="Q20" i="43"/>
  <c r="O20" i="43"/>
  <c r="M20" i="43"/>
  <c r="K20" i="43"/>
  <c r="I20" i="43"/>
  <c r="G20" i="43"/>
  <c r="E20" i="43"/>
  <c r="AQ19" i="43"/>
  <c r="AO19" i="43"/>
  <c r="AM19" i="43"/>
  <c r="AK19" i="43"/>
  <c r="AI19" i="43"/>
  <c r="AG19" i="43"/>
  <c r="AE19" i="43"/>
  <c r="AC19" i="43"/>
  <c r="AA19" i="43"/>
  <c r="Y19" i="43"/>
  <c r="W19" i="43"/>
  <c r="U19" i="43"/>
  <c r="S19" i="43"/>
  <c r="Q19" i="43"/>
  <c r="O19" i="43"/>
  <c r="M19" i="43"/>
  <c r="K19" i="43"/>
  <c r="I19" i="43"/>
  <c r="G19" i="43"/>
  <c r="E19" i="43"/>
  <c r="AQ18" i="43"/>
  <c r="AO18" i="43"/>
  <c r="AM18" i="43"/>
  <c r="AK18" i="43"/>
  <c r="AI18" i="43"/>
  <c r="AG18" i="43"/>
  <c r="AE18" i="43"/>
  <c r="AC18" i="43"/>
  <c r="AA18" i="43"/>
  <c r="Y18" i="43"/>
  <c r="W18" i="43"/>
  <c r="U18" i="43"/>
  <c r="S18" i="43"/>
  <c r="Q18" i="43"/>
  <c r="O18" i="43"/>
  <c r="M18" i="43"/>
  <c r="K18" i="43"/>
  <c r="I18" i="43"/>
  <c r="G18" i="43"/>
  <c r="E18" i="43"/>
  <c r="AQ17" i="43"/>
  <c r="AO17" i="43"/>
  <c r="AM17" i="43"/>
  <c r="AK17" i="43"/>
  <c r="AI17" i="43"/>
  <c r="AG17" i="43"/>
  <c r="AE17" i="43"/>
  <c r="AC17" i="43"/>
  <c r="AA17" i="43"/>
  <c r="Y17" i="43"/>
  <c r="W17" i="43"/>
  <c r="U17" i="43"/>
  <c r="S17" i="43"/>
  <c r="Q17" i="43"/>
  <c r="O17" i="43"/>
  <c r="M17" i="43"/>
  <c r="K17" i="43"/>
  <c r="I17" i="43"/>
  <c r="G17" i="43"/>
  <c r="E17" i="43"/>
  <c r="AQ16" i="43"/>
  <c r="AO16" i="43"/>
  <c r="AM16" i="43"/>
  <c r="AK16" i="43"/>
  <c r="AI16" i="43"/>
  <c r="AG16" i="43"/>
  <c r="AE16" i="43"/>
  <c r="AC16" i="43"/>
  <c r="AA16" i="43"/>
  <c r="Y16" i="43"/>
  <c r="W16" i="43"/>
  <c r="U16" i="43"/>
  <c r="S16" i="43"/>
  <c r="Q16" i="43"/>
  <c r="O16" i="43"/>
  <c r="M16" i="43"/>
  <c r="K16" i="43"/>
  <c r="I16" i="43"/>
  <c r="G16" i="43"/>
  <c r="E16" i="43"/>
  <c r="AQ15" i="43"/>
  <c r="AO15" i="43"/>
  <c r="AM15" i="43"/>
  <c r="AK15" i="43"/>
  <c r="AI15" i="43"/>
  <c r="AG15" i="43"/>
  <c r="AE15" i="43"/>
  <c r="AC15" i="43"/>
  <c r="AA15" i="43"/>
  <c r="Y15" i="43"/>
  <c r="W15" i="43"/>
  <c r="U15" i="43"/>
  <c r="S15" i="43"/>
  <c r="Q15" i="43"/>
  <c r="O15" i="43"/>
  <c r="M15" i="43"/>
  <c r="K15" i="43"/>
  <c r="I15" i="43"/>
  <c r="G15" i="43"/>
  <c r="E15" i="43"/>
  <c r="AQ14" i="43"/>
  <c r="AO14" i="43"/>
  <c r="AM14" i="43"/>
  <c r="AK14" i="43"/>
  <c r="AI14" i="43"/>
  <c r="AG14" i="43"/>
  <c r="AE14" i="43"/>
  <c r="AC14" i="43"/>
  <c r="AA14" i="43"/>
  <c r="Y14" i="43"/>
  <c r="W14" i="43"/>
  <c r="U14" i="43"/>
  <c r="S14" i="43"/>
  <c r="Q14" i="43"/>
  <c r="O14" i="43"/>
  <c r="M14" i="43"/>
  <c r="K14" i="43"/>
  <c r="I14" i="43"/>
  <c r="G14" i="43"/>
  <c r="E14" i="43"/>
  <c r="AQ13" i="43"/>
  <c r="AO13" i="43"/>
  <c r="AM13" i="43"/>
  <c r="AK13" i="43"/>
  <c r="AI13" i="43"/>
  <c r="AG13" i="43"/>
  <c r="AE13" i="43"/>
  <c r="AC13" i="43"/>
  <c r="AA13" i="43"/>
  <c r="Y13" i="43"/>
  <c r="W13" i="43"/>
  <c r="U13" i="43"/>
  <c r="S13" i="43"/>
  <c r="Q13" i="43"/>
  <c r="O13" i="43"/>
  <c r="M13" i="43"/>
  <c r="K13" i="43"/>
  <c r="I13" i="43"/>
  <c r="G13" i="43"/>
  <c r="E13" i="43"/>
  <c r="AQ12" i="43"/>
  <c r="AO12" i="43"/>
  <c r="AM12" i="43"/>
  <c r="AK12" i="43"/>
  <c r="AI12" i="43"/>
  <c r="AG12" i="43"/>
  <c r="AE12" i="43"/>
  <c r="AC12" i="43"/>
  <c r="AA12" i="43"/>
  <c r="Y12" i="43"/>
  <c r="W12" i="43"/>
  <c r="U12" i="43"/>
  <c r="S12" i="43"/>
  <c r="Q12" i="43"/>
  <c r="O12" i="43"/>
  <c r="M12" i="43"/>
  <c r="K12" i="43"/>
  <c r="I12" i="43"/>
  <c r="G12" i="43"/>
  <c r="E12" i="43"/>
  <c r="AQ10" i="43"/>
  <c r="AO10" i="43"/>
  <c r="AM10" i="43"/>
  <c r="AK10" i="43"/>
  <c r="AI10" i="43"/>
  <c r="AG10" i="43"/>
  <c r="AE10" i="43"/>
  <c r="AC10" i="43"/>
  <c r="AA10" i="43"/>
  <c r="Y10" i="43"/>
  <c r="W10" i="43"/>
  <c r="U10" i="43"/>
  <c r="S10" i="43"/>
  <c r="Q10" i="43"/>
  <c r="O10" i="43"/>
  <c r="M10" i="43"/>
  <c r="K10" i="43"/>
  <c r="I10" i="43"/>
  <c r="G10" i="43"/>
  <c r="E10" i="43"/>
  <c r="W5" i="44" l="1"/>
  <c r="C13" i="60" s="1"/>
  <c r="W6" i="44"/>
  <c r="AO5" i="45"/>
  <c r="AO4" i="45"/>
  <c r="O4" i="44"/>
  <c r="O6" i="44"/>
  <c r="E4" i="44"/>
  <c r="E6" i="44"/>
  <c r="Q1" i="43"/>
  <c r="Q3" i="43" s="1"/>
  <c r="I6" i="43"/>
  <c r="Y4" i="43"/>
  <c r="AO5" i="44"/>
  <c r="AI6" i="43"/>
  <c r="M5" i="43"/>
  <c r="E1" i="43"/>
  <c r="E3" i="43" s="1"/>
  <c r="U1" i="43"/>
  <c r="U3" i="43" s="1"/>
  <c r="AK1" i="43"/>
  <c r="AK3" i="43" s="1"/>
  <c r="Q5" i="45"/>
  <c r="Q4" i="45"/>
  <c r="I4" i="44"/>
  <c r="I5" i="44"/>
  <c r="AO4" i="44"/>
  <c r="C14" i="60"/>
  <c r="G15" i="60" s="1"/>
  <c r="H15" i="60" s="1"/>
  <c r="AI3" i="44"/>
  <c r="AI5" i="44" s="1"/>
  <c r="AG1" i="43"/>
  <c r="I3" i="43"/>
  <c r="M4" i="43"/>
  <c r="AA3" i="44"/>
  <c r="AA6" i="44" s="1"/>
  <c r="Y1" i="43"/>
  <c r="O1" i="43"/>
  <c r="O3" i="43" s="1"/>
  <c r="AE1" i="43"/>
  <c r="AE3" i="43" s="1"/>
  <c r="G1" i="43"/>
  <c r="G2" i="43" s="1"/>
  <c r="W1" i="43"/>
  <c r="W2" i="43" s="1"/>
  <c r="I4" i="43"/>
  <c r="I5" i="43"/>
  <c r="Y6" i="43"/>
  <c r="AO1" i="43"/>
  <c r="AO2" i="43" s="1"/>
  <c r="N17" i="49"/>
  <c r="J18" i="49"/>
  <c r="AQ6" i="44"/>
  <c r="AQ5" i="44"/>
  <c r="U6" i="45"/>
  <c r="Q4" i="44"/>
  <c r="Q6" i="44"/>
  <c r="C16" i="60"/>
  <c r="AK6" i="44"/>
  <c r="AE6" i="45"/>
  <c r="AE5" i="45"/>
  <c r="G4" i="44"/>
  <c r="O4" i="45"/>
  <c r="G5" i="44"/>
  <c r="O6" i="45"/>
  <c r="AK4" i="44"/>
  <c r="E6" i="45"/>
  <c r="E4" i="45"/>
  <c r="U4" i="45"/>
  <c r="G4" i="45"/>
  <c r="G5" i="45"/>
  <c r="Y6" i="44"/>
  <c r="Y5" i="44"/>
  <c r="AG4" i="44"/>
  <c r="AG6" i="44"/>
  <c r="U6" i="44"/>
  <c r="U4" i="44"/>
  <c r="AM3" i="43"/>
  <c r="Y5" i="43"/>
  <c r="AG4" i="43"/>
  <c r="AM1" i="43"/>
  <c r="AG2" i="43"/>
  <c r="AG5" i="43"/>
  <c r="AM2" i="43"/>
  <c r="AM5" i="43"/>
  <c r="AM4" i="43"/>
  <c r="Y3" i="43"/>
  <c r="AM6" i="43"/>
  <c r="K1" i="43"/>
  <c r="K2" i="43" s="1"/>
  <c r="AA1" i="43"/>
  <c r="AA2" i="43" s="1"/>
  <c r="AQ1" i="43"/>
  <c r="AQ2" i="43" s="1"/>
  <c r="S1" i="43"/>
  <c r="S3" i="43" s="1"/>
  <c r="AI4" i="43"/>
  <c r="AI1" i="43"/>
  <c r="AK6" i="45"/>
  <c r="AK4" i="45"/>
  <c r="AI5" i="43"/>
  <c r="M6" i="43"/>
  <c r="I1" i="43"/>
  <c r="I2" i="43"/>
  <c r="AG3" i="43"/>
  <c r="AE2" i="44"/>
  <c r="AI2" i="43"/>
  <c r="M2" i="43"/>
  <c r="AI3" i="43"/>
  <c r="AG6" i="43"/>
  <c r="Y2" i="43"/>
  <c r="S2" i="44"/>
  <c r="AC4" i="44"/>
  <c r="AC6" i="44"/>
  <c r="K6" i="45"/>
  <c r="K4" i="45"/>
  <c r="AQ4" i="45"/>
  <c r="S4" i="45"/>
  <c r="AQ6" i="45"/>
  <c r="S5" i="45"/>
  <c r="AA4" i="45"/>
  <c r="AA5" i="45"/>
  <c r="M1" i="43"/>
  <c r="AC1" i="43"/>
  <c r="AC2" i="43" s="1"/>
  <c r="M3" i="43"/>
  <c r="Q2" i="43" l="1"/>
  <c r="Q6" i="43" s="1"/>
  <c r="E2" i="43"/>
  <c r="E5" i="43" s="1"/>
  <c r="U2" i="43"/>
  <c r="U5" i="43" s="1"/>
  <c r="AK2" i="43"/>
  <c r="AK5" i="43" s="1"/>
  <c r="AI4" i="44"/>
  <c r="AI6" i="44"/>
  <c r="AA5" i="44"/>
  <c r="AA4" i="44"/>
  <c r="AE2" i="43"/>
  <c r="AE4" i="43" s="1"/>
  <c r="AO3" i="43"/>
  <c r="AO4" i="43" s="1"/>
  <c r="O2" i="43"/>
  <c r="O6" i="43" s="1"/>
  <c r="G3" i="43"/>
  <c r="G4" i="43" s="1"/>
  <c r="AA3" i="43"/>
  <c r="AA6" i="43" s="1"/>
  <c r="W3" i="43"/>
  <c r="W6" i="43" s="1"/>
  <c r="G17" i="60"/>
  <c r="H17" i="60" s="1"/>
  <c r="G14" i="60"/>
  <c r="S2" i="43"/>
  <c r="S5" i="43" s="1"/>
  <c r="K3" i="43"/>
  <c r="K6" i="43" s="1"/>
  <c r="AQ3" i="43"/>
  <c r="AQ6" i="43" s="1"/>
  <c r="AE6" i="44"/>
  <c r="AE4" i="44"/>
  <c r="AE5" i="44"/>
  <c r="S5" i="44"/>
  <c r="S6" i="44"/>
  <c r="S4" i="44"/>
  <c r="AC3" i="43"/>
  <c r="AC5" i="43" s="1"/>
  <c r="AQ300" i="42"/>
  <c r="AO300" i="42"/>
  <c r="AM300" i="42"/>
  <c r="AK300" i="42"/>
  <c r="AI300" i="42"/>
  <c r="AG300" i="42"/>
  <c r="AE300" i="42"/>
  <c r="AC300" i="42"/>
  <c r="AA300" i="42"/>
  <c r="Y300" i="42"/>
  <c r="W300" i="42"/>
  <c r="U300" i="42"/>
  <c r="S300" i="42"/>
  <c r="Q300" i="42"/>
  <c r="O300" i="42"/>
  <c r="M300" i="42"/>
  <c r="K300" i="42"/>
  <c r="I300" i="42"/>
  <c r="G300" i="42"/>
  <c r="E300" i="42"/>
  <c r="AQ299" i="42"/>
  <c r="AO299" i="42"/>
  <c r="AM299" i="42"/>
  <c r="AK299" i="42"/>
  <c r="AI299" i="42"/>
  <c r="AG299" i="42"/>
  <c r="AE299" i="42"/>
  <c r="AC299" i="42"/>
  <c r="AA299" i="42"/>
  <c r="Y299" i="42"/>
  <c r="W299" i="42"/>
  <c r="U299" i="42"/>
  <c r="S299" i="42"/>
  <c r="Q299" i="42"/>
  <c r="O299" i="42"/>
  <c r="M299" i="42"/>
  <c r="K299" i="42"/>
  <c r="I299" i="42"/>
  <c r="G299" i="42"/>
  <c r="E299" i="42"/>
  <c r="AQ298" i="42"/>
  <c r="AO298" i="42"/>
  <c r="AM298" i="42"/>
  <c r="AK298" i="42"/>
  <c r="AI298" i="42"/>
  <c r="AG298" i="42"/>
  <c r="AE298" i="42"/>
  <c r="AC298" i="42"/>
  <c r="AA298" i="42"/>
  <c r="Y298" i="42"/>
  <c r="W298" i="42"/>
  <c r="U298" i="42"/>
  <c r="S298" i="42"/>
  <c r="Q298" i="42"/>
  <c r="O298" i="42"/>
  <c r="M298" i="42"/>
  <c r="K298" i="42"/>
  <c r="I298" i="42"/>
  <c r="G298" i="42"/>
  <c r="E298" i="42"/>
  <c r="AQ297" i="42"/>
  <c r="AO297" i="42"/>
  <c r="AM297" i="42"/>
  <c r="AK297" i="42"/>
  <c r="AI297" i="42"/>
  <c r="AG297" i="42"/>
  <c r="AE297" i="42"/>
  <c r="AC297" i="42"/>
  <c r="AA297" i="42"/>
  <c r="Y297" i="42"/>
  <c r="W297" i="42"/>
  <c r="U297" i="42"/>
  <c r="S297" i="42"/>
  <c r="Q297" i="42"/>
  <c r="O297" i="42"/>
  <c r="M297" i="42"/>
  <c r="K297" i="42"/>
  <c r="I297" i="42"/>
  <c r="G297" i="42"/>
  <c r="E297" i="42"/>
  <c r="AQ296" i="42"/>
  <c r="AO296" i="42"/>
  <c r="AM296" i="42"/>
  <c r="AK296" i="42"/>
  <c r="AI296" i="42"/>
  <c r="AG296" i="42"/>
  <c r="AE296" i="42"/>
  <c r="AC296" i="42"/>
  <c r="AA296" i="42"/>
  <c r="Y296" i="42"/>
  <c r="W296" i="42"/>
  <c r="U296" i="42"/>
  <c r="S296" i="42"/>
  <c r="Q296" i="42"/>
  <c r="O296" i="42"/>
  <c r="M296" i="42"/>
  <c r="K296" i="42"/>
  <c r="I296" i="42"/>
  <c r="G296" i="42"/>
  <c r="E296" i="42"/>
  <c r="AQ295" i="42"/>
  <c r="AO295" i="42"/>
  <c r="AM295" i="42"/>
  <c r="AK295" i="42"/>
  <c r="AI295" i="42"/>
  <c r="AG295" i="42"/>
  <c r="AE295" i="42"/>
  <c r="AC295" i="42"/>
  <c r="AA295" i="42"/>
  <c r="Y295" i="42"/>
  <c r="W295" i="42"/>
  <c r="U295" i="42"/>
  <c r="S295" i="42"/>
  <c r="Q295" i="42"/>
  <c r="O295" i="42"/>
  <c r="M295" i="42"/>
  <c r="K295" i="42"/>
  <c r="I295" i="42"/>
  <c r="G295" i="42"/>
  <c r="E295" i="42"/>
  <c r="AQ294" i="42"/>
  <c r="AO294" i="42"/>
  <c r="AM294" i="42"/>
  <c r="AK294" i="42"/>
  <c r="AI294" i="42"/>
  <c r="AG294" i="42"/>
  <c r="AE294" i="42"/>
  <c r="AC294" i="42"/>
  <c r="AA294" i="42"/>
  <c r="Y294" i="42"/>
  <c r="W294" i="42"/>
  <c r="U294" i="42"/>
  <c r="S294" i="42"/>
  <c r="Q294" i="42"/>
  <c r="O294" i="42"/>
  <c r="M294" i="42"/>
  <c r="K294" i="42"/>
  <c r="I294" i="42"/>
  <c r="G294" i="42"/>
  <c r="E294" i="42"/>
  <c r="AQ293" i="42"/>
  <c r="AO293" i="42"/>
  <c r="AM293" i="42"/>
  <c r="AK293" i="42"/>
  <c r="AI293" i="42"/>
  <c r="AG293" i="42"/>
  <c r="AE293" i="42"/>
  <c r="AC293" i="42"/>
  <c r="AA293" i="42"/>
  <c r="Y293" i="42"/>
  <c r="W293" i="42"/>
  <c r="U293" i="42"/>
  <c r="S293" i="42"/>
  <c r="Q293" i="42"/>
  <c r="O293" i="42"/>
  <c r="M293" i="42"/>
  <c r="K293" i="42"/>
  <c r="I293" i="42"/>
  <c r="G293" i="42"/>
  <c r="E293" i="42"/>
  <c r="AQ292" i="42"/>
  <c r="AO292" i="42"/>
  <c r="AM292" i="42"/>
  <c r="AK292" i="42"/>
  <c r="AI292" i="42"/>
  <c r="AG292" i="42"/>
  <c r="AE292" i="42"/>
  <c r="AC292" i="42"/>
  <c r="AA292" i="42"/>
  <c r="Y292" i="42"/>
  <c r="W292" i="42"/>
  <c r="U292" i="42"/>
  <c r="S292" i="42"/>
  <c r="Q292" i="42"/>
  <c r="O292" i="42"/>
  <c r="M292" i="42"/>
  <c r="K292" i="42"/>
  <c r="I292" i="42"/>
  <c r="G292" i="42"/>
  <c r="E292" i="42"/>
  <c r="AQ291" i="42"/>
  <c r="AO291" i="42"/>
  <c r="AM291" i="42"/>
  <c r="AK291" i="42"/>
  <c r="AI291" i="42"/>
  <c r="AG291" i="42"/>
  <c r="AE291" i="42"/>
  <c r="AC291" i="42"/>
  <c r="AA291" i="42"/>
  <c r="Y291" i="42"/>
  <c r="W291" i="42"/>
  <c r="U291" i="42"/>
  <c r="S291" i="42"/>
  <c r="Q291" i="42"/>
  <c r="O291" i="42"/>
  <c r="M291" i="42"/>
  <c r="K291" i="42"/>
  <c r="I291" i="42"/>
  <c r="G291" i="42"/>
  <c r="E291" i="42"/>
  <c r="AQ290" i="42"/>
  <c r="AO290" i="42"/>
  <c r="AM290" i="42"/>
  <c r="AK290" i="42"/>
  <c r="AI290" i="42"/>
  <c r="AG290" i="42"/>
  <c r="AE290" i="42"/>
  <c r="AC290" i="42"/>
  <c r="AA290" i="42"/>
  <c r="Y290" i="42"/>
  <c r="W290" i="42"/>
  <c r="U290" i="42"/>
  <c r="S290" i="42"/>
  <c r="Q290" i="42"/>
  <c r="O290" i="42"/>
  <c r="M290" i="42"/>
  <c r="K290" i="42"/>
  <c r="I290" i="42"/>
  <c r="G290" i="42"/>
  <c r="E290" i="42"/>
  <c r="AQ289" i="42"/>
  <c r="AO289" i="42"/>
  <c r="AM289" i="42"/>
  <c r="AK289" i="42"/>
  <c r="AI289" i="42"/>
  <c r="AG289" i="42"/>
  <c r="AE289" i="42"/>
  <c r="AC289" i="42"/>
  <c r="AA289" i="42"/>
  <c r="Y289" i="42"/>
  <c r="W289" i="42"/>
  <c r="U289" i="42"/>
  <c r="S289" i="42"/>
  <c r="Q289" i="42"/>
  <c r="O289" i="42"/>
  <c r="M289" i="42"/>
  <c r="K289" i="42"/>
  <c r="I289" i="42"/>
  <c r="G289" i="42"/>
  <c r="E289" i="42"/>
  <c r="AQ288" i="42"/>
  <c r="AO288" i="42"/>
  <c r="AM288" i="42"/>
  <c r="AK288" i="42"/>
  <c r="AI288" i="42"/>
  <c r="AG288" i="42"/>
  <c r="AE288" i="42"/>
  <c r="AC288" i="42"/>
  <c r="AA288" i="42"/>
  <c r="Y288" i="42"/>
  <c r="W288" i="42"/>
  <c r="U288" i="42"/>
  <c r="S288" i="42"/>
  <c r="Q288" i="42"/>
  <c r="O288" i="42"/>
  <c r="M288" i="42"/>
  <c r="K288" i="42"/>
  <c r="I288" i="42"/>
  <c r="G288" i="42"/>
  <c r="E288" i="42"/>
  <c r="AQ287" i="42"/>
  <c r="AO287" i="42"/>
  <c r="AM287" i="42"/>
  <c r="AK287" i="42"/>
  <c r="AI287" i="42"/>
  <c r="AG287" i="42"/>
  <c r="AE287" i="42"/>
  <c r="AC287" i="42"/>
  <c r="AA287" i="42"/>
  <c r="Y287" i="42"/>
  <c r="W287" i="42"/>
  <c r="U287" i="42"/>
  <c r="S287" i="42"/>
  <c r="Q287" i="42"/>
  <c r="O287" i="42"/>
  <c r="M287" i="42"/>
  <c r="K287" i="42"/>
  <c r="I287" i="42"/>
  <c r="G287" i="42"/>
  <c r="E287" i="42"/>
  <c r="AQ286" i="42"/>
  <c r="AO286" i="42"/>
  <c r="AM286" i="42"/>
  <c r="AK286" i="42"/>
  <c r="AI286" i="42"/>
  <c r="AG286" i="42"/>
  <c r="AE286" i="42"/>
  <c r="AC286" i="42"/>
  <c r="AA286" i="42"/>
  <c r="Y286" i="42"/>
  <c r="W286" i="42"/>
  <c r="U286" i="42"/>
  <c r="S286" i="42"/>
  <c r="Q286" i="42"/>
  <c r="O286" i="42"/>
  <c r="M286" i="42"/>
  <c r="K286" i="42"/>
  <c r="I286" i="42"/>
  <c r="G286" i="42"/>
  <c r="E286" i="42"/>
  <c r="AQ285" i="42"/>
  <c r="AO285" i="42"/>
  <c r="AM285" i="42"/>
  <c r="AK285" i="42"/>
  <c r="AI285" i="42"/>
  <c r="AG285" i="42"/>
  <c r="AE285" i="42"/>
  <c r="AC285" i="42"/>
  <c r="AA285" i="42"/>
  <c r="Y285" i="42"/>
  <c r="W285" i="42"/>
  <c r="U285" i="42"/>
  <c r="S285" i="42"/>
  <c r="Q285" i="42"/>
  <c r="O285" i="42"/>
  <c r="M285" i="42"/>
  <c r="K285" i="42"/>
  <c r="I285" i="42"/>
  <c r="G285" i="42"/>
  <c r="E285" i="42"/>
  <c r="AQ284" i="42"/>
  <c r="AO284" i="42"/>
  <c r="AM284" i="42"/>
  <c r="AK284" i="42"/>
  <c r="AI284" i="42"/>
  <c r="AG284" i="42"/>
  <c r="AE284" i="42"/>
  <c r="AC284" i="42"/>
  <c r="AA284" i="42"/>
  <c r="Y284" i="42"/>
  <c r="W284" i="42"/>
  <c r="U284" i="42"/>
  <c r="S284" i="42"/>
  <c r="Q284" i="42"/>
  <c r="O284" i="42"/>
  <c r="M284" i="42"/>
  <c r="K284" i="42"/>
  <c r="I284" i="42"/>
  <c r="G284" i="42"/>
  <c r="E284" i="42"/>
  <c r="AQ283" i="42"/>
  <c r="AO283" i="42"/>
  <c r="AM283" i="42"/>
  <c r="AK283" i="42"/>
  <c r="AI283" i="42"/>
  <c r="AG283" i="42"/>
  <c r="AE283" i="42"/>
  <c r="AC283" i="42"/>
  <c r="AA283" i="42"/>
  <c r="Y283" i="42"/>
  <c r="W283" i="42"/>
  <c r="U283" i="42"/>
  <c r="S283" i="42"/>
  <c r="Q283" i="42"/>
  <c r="O283" i="42"/>
  <c r="M283" i="42"/>
  <c r="K283" i="42"/>
  <c r="I283" i="42"/>
  <c r="G283" i="42"/>
  <c r="E283" i="42"/>
  <c r="AQ282" i="42"/>
  <c r="AO282" i="42"/>
  <c r="AM282" i="42"/>
  <c r="AK282" i="42"/>
  <c r="AI282" i="42"/>
  <c r="AG282" i="42"/>
  <c r="AE282" i="42"/>
  <c r="AC282" i="42"/>
  <c r="AA282" i="42"/>
  <c r="Y282" i="42"/>
  <c r="W282" i="42"/>
  <c r="U282" i="42"/>
  <c r="S282" i="42"/>
  <c r="Q282" i="42"/>
  <c r="O282" i="42"/>
  <c r="M282" i="42"/>
  <c r="K282" i="42"/>
  <c r="I282" i="42"/>
  <c r="G282" i="42"/>
  <c r="E282" i="42"/>
  <c r="AQ281" i="42"/>
  <c r="AO281" i="42"/>
  <c r="AM281" i="42"/>
  <c r="AK281" i="42"/>
  <c r="AI281" i="42"/>
  <c r="AG281" i="42"/>
  <c r="AE281" i="42"/>
  <c r="AC281" i="42"/>
  <c r="AA281" i="42"/>
  <c r="Y281" i="42"/>
  <c r="W281" i="42"/>
  <c r="U281" i="42"/>
  <c r="S281" i="42"/>
  <c r="Q281" i="42"/>
  <c r="O281" i="42"/>
  <c r="M281" i="42"/>
  <c r="K281" i="42"/>
  <c r="I281" i="42"/>
  <c r="G281" i="42"/>
  <c r="E281" i="42"/>
  <c r="AQ280" i="42"/>
  <c r="AO280" i="42"/>
  <c r="AM280" i="42"/>
  <c r="AK280" i="42"/>
  <c r="AI280" i="42"/>
  <c r="AG280" i="42"/>
  <c r="AE280" i="42"/>
  <c r="AC280" i="42"/>
  <c r="AA280" i="42"/>
  <c r="Y280" i="42"/>
  <c r="W280" i="42"/>
  <c r="U280" i="42"/>
  <c r="S280" i="42"/>
  <c r="Q280" i="42"/>
  <c r="O280" i="42"/>
  <c r="M280" i="42"/>
  <c r="K280" i="42"/>
  <c r="I280" i="42"/>
  <c r="G280" i="42"/>
  <c r="E280" i="42"/>
  <c r="AQ279" i="42"/>
  <c r="AO279" i="42"/>
  <c r="AM279" i="42"/>
  <c r="AK279" i="42"/>
  <c r="AI279" i="42"/>
  <c r="AG279" i="42"/>
  <c r="AE279" i="42"/>
  <c r="AC279" i="42"/>
  <c r="AA279" i="42"/>
  <c r="Y279" i="42"/>
  <c r="W279" i="42"/>
  <c r="U279" i="42"/>
  <c r="S279" i="42"/>
  <c r="Q279" i="42"/>
  <c r="O279" i="42"/>
  <c r="M279" i="42"/>
  <c r="K279" i="42"/>
  <c r="I279" i="42"/>
  <c r="G279" i="42"/>
  <c r="E279" i="42"/>
  <c r="AQ278" i="42"/>
  <c r="AO278" i="42"/>
  <c r="AM278" i="42"/>
  <c r="AK278" i="42"/>
  <c r="AI278" i="42"/>
  <c r="AG278" i="42"/>
  <c r="AE278" i="42"/>
  <c r="AC278" i="42"/>
  <c r="AA278" i="42"/>
  <c r="Y278" i="42"/>
  <c r="W278" i="42"/>
  <c r="U278" i="42"/>
  <c r="S278" i="42"/>
  <c r="Q278" i="42"/>
  <c r="O278" i="42"/>
  <c r="M278" i="42"/>
  <c r="K278" i="42"/>
  <c r="I278" i="42"/>
  <c r="G278" i="42"/>
  <c r="E278" i="42"/>
  <c r="AQ277" i="42"/>
  <c r="AO277" i="42"/>
  <c r="AM277" i="42"/>
  <c r="AK277" i="42"/>
  <c r="AI277" i="42"/>
  <c r="AG277" i="42"/>
  <c r="AE277" i="42"/>
  <c r="AC277" i="42"/>
  <c r="AA277" i="42"/>
  <c r="Y277" i="42"/>
  <c r="W277" i="42"/>
  <c r="U277" i="42"/>
  <c r="S277" i="42"/>
  <c r="Q277" i="42"/>
  <c r="O277" i="42"/>
  <c r="M277" i="42"/>
  <c r="K277" i="42"/>
  <c r="I277" i="42"/>
  <c r="G277" i="42"/>
  <c r="E277" i="42"/>
  <c r="AQ276" i="42"/>
  <c r="AO276" i="42"/>
  <c r="AM276" i="42"/>
  <c r="AK276" i="42"/>
  <c r="AI276" i="42"/>
  <c r="AG276" i="42"/>
  <c r="AE276" i="42"/>
  <c r="AC276" i="42"/>
  <c r="AA276" i="42"/>
  <c r="Y276" i="42"/>
  <c r="W276" i="42"/>
  <c r="U276" i="42"/>
  <c r="S276" i="42"/>
  <c r="Q276" i="42"/>
  <c r="O276" i="42"/>
  <c r="M276" i="42"/>
  <c r="K276" i="42"/>
  <c r="I276" i="42"/>
  <c r="G276" i="42"/>
  <c r="E276" i="42"/>
  <c r="AQ275" i="42"/>
  <c r="AO275" i="42"/>
  <c r="AM275" i="42"/>
  <c r="AK275" i="42"/>
  <c r="AI275" i="42"/>
  <c r="AG275" i="42"/>
  <c r="AE275" i="42"/>
  <c r="AC275" i="42"/>
  <c r="AA275" i="42"/>
  <c r="Y275" i="42"/>
  <c r="W275" i="42"/>
  <c r="U275" i="42"/>
  <c r="S275" i="42"/>
  <c r="Q275" i="42"/>
  <c r="O275" i="42"/>
  <c r="M275" i="42"/>
  <c r="K275" i="42"/>
  <c r="I275" i="42"/>
  <c r="G275" i="42"/>
  <c r="E275" i="42"/>
  <c r="AQ274" i="42"/>
  <c r="AO274" i="42"/>
  <c r="AM274" i="42"/>
  <c r="AK274" i="42"/>
  <c r="AI274" i="42"/>
  <c r="AG274" i="42"/>
  <c r="AE274" i="42"/>
  <c r="AC274" i="42"/>
  <c r="AA274" i="42"/>
  <c r="Y274" i="42"/>
  <c r="W274" i="42"/>
  <c r="U274" i="42"/>
  <c r="S274" i="42"/>
  <c r="Q274" i="42"/>
  <c r="O274" i="42"/>
  <c r="M274" i="42"/>
  <c r="K274" i="42"/>
  <c r="I274" i="42"/>
  <c r="G274" i="42"/>
  <c r="E274" i="42"/>
  <c r="AQ273" i="42"/>
  <c r="AO273" i="42"/>
  <c r="AM273" i="42"/>
  <c r="AK273" i="42"/>
  <c r="AI273" i="42"/>
  <c r="AG273" i="42"/>
  <c r="AE273" i="42"/>
  <c r="AC273" i="42"/>
  <c r="AA273" i="42"/>
  <c r="Y273" i="42"/>
  <c r="W273" i="42"/>
  <c r="U273" i="42"/>
  <c r="S273" i="42"/>
  <c r="Q273" i="42"/>
  <c r="O273" i="42"/>
  <c r="M273" i="42"/>
  <c r="K273" i="42"/>
  <c r="I273" i="42"/>
  <c r="G273" i="42"/>
  <c r="E273" i="42"/>
  <c r="AQ272" i="42"/>
  <c r="AO272" i="42"/>
  <c r="AM272" i="42"/>
  <c r="AK272" i="42"/>
  <c r="AI272" i="42"/>
  <c r="AG272" i="42"/>
  <c r="AE272" i="42"/>
  <c r="AC272" i="42"/>
  <c r="AA272" i="42"/>
  <c r="Y272" i="42"/>
  <c r="W272" i="42"/>
  <c r="U272" i="42"/>
  <c r="S272" i="42"/>
  <c r="Q272" i="42"/>
  <c r="O272" i="42"/>
  <c r="M272" i="42"/>
  <c r="K272" i="42"/>
  <c r="I272" i="42"/>
  <c r="G272" i="42"/>
  <c r="E272" i="42"/>
  <c r="AQ271" i="42"/>
  <c r="AO271" i="42"/>
  <c r="AM271" i="42"/>
  <c r="AK271" i="42"/>
  <c r="AI271" i="42"/>
  <c r="AG271" i="42"/>
  <c r="AE271" i="42"/>
  <c r="AC271" i="42"/>
  <c r="AA271" i="42"/>
  <c r="Y271" i="42"/>
  <c r="W271" i="42"/>
  <c r="U271" i="42"/>
  <c r="S271" i="42"/>
  <c r="Q271" i="42"/>
  <c r="O271" i="42"/>
  <c r="M271" i="42"/>
  <c r="K271" i="42"/>
  <c r="I271" i="42"/>
  <c r="G271" i="42"/>
  <c r="E271" i="42"/>
  <c r="AQ270" i="42"/>
  <c r="AO270" i="42"/>
  <c r="AM270" i="42"/>
  <c r="AK270" i="42"/>
  <c r="AI270" i="42"/>
  <c r="AG270" i="42"/>
  <c r="AE270" i="42"/>
  <c r="AC270" i="42"/>
  <c r="AA270" i="42"/>
  <c r="Y270" i="42"/>
  <c r="W270" i="42"/>
  <c r="U270" i="42"/>
  <c r="S270" i="42"/>
  <c r="Q270" i="42"/>
  <c r="O270" i="42"/>
  <c r="M270" i="42"/>
  <c r="K270" i="42"/>
  <c r="I270" i="42"/>
  <c r="G270" i="42"/>
  <c r="E270" i="42"/>
  <c r="AQ269" i="42"/>
  <c r="AO269" i="42"/>
  <c r="AM269" i="42"/>
  <c r="AK269" i="42"/>
  <c r="AI269" i="42"/>
  <c r="AG269" i="42"/>
  <c r="AE269" i="42"/>
  <c r="AC269" i="42"/>
  <c r="AA269" i="42"/>
  <c r="Y269" i="42"/>
  <c r="W269" i="42"/>
  <c r="U269" i="42"/>
  <c r="S269" i="42"/>
  <c r="Q269" i="42"/>
  <c r="O269" i="42"/>
  <c r="M269" i="42"/>
  <c r="K269" i="42"/>
  <c r="I269" i="42"/>
  <c r="G269" i="42"/>
  <c r="E269" i="42"/>
  <c r="AQ268" i="42"/>
  <c r="AO268" i="42"/>
  <c r="AM268" i="42"/>
  <c r="AK268" i="42"/>
  <c r="AI268" i="42"/>
  <c r="AG268" i="42"/>
  <c r="AE268" i="42"/>
  <c r="AC268" i="42"/>
  <c r="AA268" i="42"/>
  <c r="Y268" i="42"/>
  <c r="W268" i="42"/>
  <c r="U268" i="42"/>
  <c r="S268" i="42"/>
  <c r="Q268" i="42"/>
  <c r="O268" i="42"/>
  <c r="M268" i="42"/>
  <c r="K268" i="42"/>
  <c r="I268" i="42"/>
  <c r="G268" i="42"/>
  <c r="E268" i="42"/>
  <c r="AQ267" i="42"/>
  <c r="AO267" i="42"/>
  <c r="AM267" i="42"/>
  <c r="AK267" i="42"/>
  <c r="AI267" i="42"/>
  <c r="AG267" i="42"/>
  <c r="AE267" i="42"/>
  <c r="AC267" i="42"/>
  <c r="AA267" i="42"/>
  <c r="Y267" i="42"/>
  <c r="W267" i="42"/>
  <c r="U267" i="42"/>
  <c r="S267" i="42"/>
  <c r="Q267" i="42"/>
  <c r="O267" i="42"/>
  <c r="M267" i="42"/>
  <c r="K267" i="42"/>
  <c r="I267" i="42"/>
  <c r="G267" i="42"/>
  <c r="E267" i="42"/>
  <c r="AQ266" i="42"/>
  <c r="AO266" i="42"/>
  <c r="AM266" i="42"/>
  <c r="AK266" i="42"/>
  <c r="AI266" i="42"/>
  <c r="AG266" i="42"/>
  <c r="AE266" i="42"/>
  <c r="AC266" i="42"/>
  <c r="AA266" i="42"/>
  <c r="Y266" i="42"/>
  <c r="W266" i="42"/>
  <c r="U266" i="42"/>
  <c r="S266" i="42"/>
  <c r="Q266" i="42"/>
  <c r="O266" i="42"/>
  <c r="M266" i="42"/>
  <c r="K266" i="42"/>
  <c r="I266" i="42"/>
  <c r="G266" i="42"/>
  <c r="E266" i="42"/>
  <c r="AQ265" i="42"/>
  <c r="AO265" i="42"/>
  <c r="AM265" i="42"/>
  <c r="AK265" i="42"/>
  <c r="AI265" i="42"/>
  <c r="AG265" i="42"/>
  <c r="AE265" i="42"/>
  <c r="AC265" i="42"/>
  <c r="AA265" i="42"/>
  <c r="Y265" i="42"/>
  <c r="W265" i="42"/>
  <c r="U265" i="42"/>
  <c r="S265" i="42"/>
  <c r="Q265" i="42"/>
  <c r="O265" i="42"/>
  <c r="M265" i="42"/>
  <c r="K265" i="42"/>
  <c r="I265" i="42"/>
  <c r="G265" i="42"/>
  <c r="E265" i="42"/>
  <c r="AQ264" i="42"/>
  <c r="AO264" i="42"/>
  <c r="AM264" i="42"/>
  <c r="AK264" i="42"/>
  <c r="AI264" i="42"/>
  <c r="AG264" i="42"/>
  <c r="AE264" i="42"/>
  <c r="AC264" i="42"/>
  <c r="AA264" i="42"/>
  <c r="Y264" i="42"/>
  <c r="W264" i="42"/>
  <c r="U264" i="42"/>
  <c r="S264" i="42"/>
  <c r="Q264" i="42"/>
  <c r="O264" i="42"/>
  <c r="M264" i="42"/>
  <c r="K264" i="42"/>
  <c r="I264" i="42"/>
  <c r="G264" i="42"/>
  <c r="E264" i="42"/>
  <c r="AQ263" i="42"/>
  <c r="AO263" i="42"/>
  <c r="AM263" i="42"/>
  <c r="AK263" i="42"/>
  <c r="AI263" i="42"/>
  <c r="AG263" i="42"/>
  <c r="AE263" i="42"/>
  <c r="AC263" i="42"/>
  <c r="AA263" i="42"/>
  <c r="Y263" i="42"/>
  <c r="W263" i="42"/>
  <c r="U263" i="42"/>
  <c r="S263" i="42"/>
  <c r="Q263" i="42"/>
  <c r="O263" i="42"/>
  <c r="M263" i="42"/>
  <c r="K263" i="42"/>
  <c r="I263" i="42"/>
  <c r="G263" i="42"/>
  <c r="E263" i="42"/>
  <c r="AQ262" i="42"/>
  <c r="AO262" i="42"/>
  <c r="AM262" i="42"/>
  <c r="AK262" i="42"/>
  <c r="AI262" i="42"/>
  <c r="AG262" i="42"/>
  <c r="AE262" i="42"/>
  <c r="AC262" i="42"/>
  <c r="AA262" i="42"/>
  <c r="Y262" i="42"/>
  <c r="W262" i="42"/>
  <c r="U262" i="42"/>
  <c r="S262" i="42"/>
  <c r="Q262" i="42"/>
  <c r="O262" i="42"/>
  <c r="M262" i="42"/>
  <c r="K262" i="42"/>
  <c r="I262" i="42"/>
  <c r="G262" i="42"/>
  <c r="E262" i="42"/>
  <c r="AQ261" i="42"/>
  <c r="AO261" i="42"/>
  <c r="AM261" i="42"/>
  <c r="AK261" i="42"/>
  <c r="AI261" i="42"/>
  <c r="AG261" i="42"/>
  <c r="AE261" i="42"/>
  <c r="AC261" i="42"/>
  <c r="AA261" i="42"/>
  <c r="Y261" i="42"/>
  <c r="W261" i="42"/>
  <c r="U261" i="42"/>
  <c r="S261" i="42"/>
  <c r="Q261" i="42"/>
  <c r="O261" i="42"/>
  <c r="M261" i="42"/>
  <c r="K261" i="42"/>
  <c r="I261" i="42"/>
  <c r="G261" i="42"/>
  <c r="E261" i="42"/>
  <c r="AQ260" i="42"/>
  <c r="AO260" i="42"/>
  <c r="AM260" i="42"/>
  <c r="AK260" i="42"/>
  <c r="AI260" i="42"/>
  <c r="AG260" i="42"/>
  <c r="AE260" i="42"/>
  <c r="AC260" i="42"/>
  <c r="AA260" i="42"/>
  <c r="Y260" i="42"/>
  <c r="W260" i="42"/>
  <c r="U260" i="42"/>
  <c r="S260" i="42"/>
  <c r="Q260" i="42"/>
  <c r="O260" i="42"/>
  <c r="M260" i="42"/>
  <c r="K260" i="42"/>
  <c r="I260" i="42"/>
  <c r="G260" i="42"/>
  <c r="E260" i="42"/>
  <c r="AQ259" i="42"/>
  <c r="AO259" i="42"/>
  <c r="AM259" i="42"/>
  <c r="AK259" i="42"/>
  <c r="AI259" i="42"/>
  <c r="AG259" i="42"/>
  <c r="AE259" i="42"/>
  <c r="AC259" i="42"/>
  <c r="AA259" i="42"/>
  <c r="Y259" i="42"/>
  <c r="W259" i="42"/>
  <c r="U259" i="42"/>
  <c r="S259" i="42"/>
  <c r="Q259" i="42"/>
  <c r="O259" i="42"/>
  <c r="M259" i="42"/>
  <c r="K259" i="42"/>
  <c r="I259" i="42"/>
  <c r="G259" i="42"/>
  <c r="E259" i="42"/>
  <c r="AQ258" i="42"/>
  <c r="AO258" i="42"/>
  <c r="AM258" i="42"/>
  <c r="AK258" i="42"/>
  <c r="AI258" i="42"/>
  <c r="AG258" i="42"/>
  <c r="AE258" i="42"/>
  <c r="AC258" i="42"/>
  <c r="AA258" i="42"/>
  <c r="Y258" i="42"/>
  <c r="W258" i="42"/>
  <c r="U258" i="42"/>
  <c r="S258" i="42"/>
  <c r="Q258" i="42"/>
  <c r="O258" i="42"/>
  <c r="M258" i="42"/>
  <c r="K258" i="42"/>
  <c r="I258" i="42"/>
  <c r="G258" i="42"/>
  <c r="E258" i="42"/>
  <c r="AQ257" i="42"/>
  <c r="AO257" i="42"/>
  <c r="AM257" i="42"/>
  <c r="AK257" i="42"/>
  <c r="AI257" i="42"/>
  <c r="AG257" i="42"/>
  <c r="AE257" i="42"/>
  <c r="AC257" i="42"/>
  <c r="AA257" i="42"/>
  <c r="Y257" i="42"/>
  <c r="W257" i="42"/>
  <c r="U257" i="42"/>
  <c r="S257" i="42"/>
  <c r="Q257" i="42"/>
  <c r="O257" i="42"/>
  <c r="M257" i="42"/>
  <c r="K257" i="42"/>
  <c r="I257" i="42"/>
  <c r="G257" i="42"/>
  <c r="E257" i="42"/>
  <c r="AQ256" i="42"/>
  <c r="AO256" i="42"/>
  <c r="AM256" i="42"/>
  <c r="AK256" i="42"/>
  <c r="AI256" i="42"/>
  <c r="AG256" i="42"/>
  <c r="AE256" i="42"/>
  <c r="AC256" i="42"/>
  <c r="AA256" i="42"/>
  <c r="Y256" i="42"/>
  <c r="W256" i="42"/>
  <c r="U256" i="42"/>
  <c r="S256" i="42"/>
  <c r="Q256" i="42"/>
  <c r="O256" i="42"/>
  <c r="M256" i="42"/>
  <c r="K256" i="42"/>
  <c r="I256" i="42"/>
  <c r="G256" i="42"/>
  <c r="E256" i="42"/>
  <c r="AQ255" i="42"/>
  <c r="AO255" i="42"/>
  <c r="AM255" i="42"/>
  <c r="AK255" i="42"/>
  <c r="AI255" i="42"/>
  <c r="AG255" i="42"/>
  <c r="AE255" i="42"/>
  <c r="AC255" i="42"/>
  <c r="AA255" i="42"/>
  <c r="Y255" i="42"/>
  <c r="W255" i="42"/>
  <c r="U255" i="42"/>
  <c r="S255" i="42"/>
  <c r="Q255" i="42"/>
  <c r="O255" i="42"/>
  <c r="M255" i="42"/>
  <c r="K255" i="42"/>
  <c r="I255" i="42"/>
  <c r="G255" i="42"/>
  <c r="E255" i="42"/>
  <c r="AQ254" i="42"/>
  <c r="AO254" i="42"/>
  <c r="AM254" i="42"/>
  <c r="AK254" i="42"/>
  <c r="AI254" i="42"/>
  <c r="AG254" i="42"/>
  <c r="AE254" i="42"/>
  <c r="AC254" i="42"/>
  <c r="AA254" i="42"/>
  <c r="Y254" i="42"/>
  <c r="W254" i="42"/>
  <c r="U254" i="42"/>
  <c r="S254" i="42"/>
  <c r="Q254" i="42"/>
  <c r="O254" i="42"/>
  <c r="M254" i="42"/>
  <c r="K254" i="42"/>
  <c r="I254" i="42"/>
  <c r="G254" i="42"/>
  <c r="E254" i="42"/>
  <c r="AQ253" i="42"/>
  <c r="AO253" i="42"/>
  <c r="AM253" i="42"/>
  <c r="AK253" i="42"/>
  <c r="AI253" i="42"/>
  <c r="AG253" i="42"/>
  <c r="AE253" i="42"/>
  <c r="AC253" i="42"/>
  <c r="AA253" i="42"/>
  <c r="Y253" i="42"/>
  <c r="W253" i="42"/>
  <c r="U253" i="42"/>
  <c r="S253" i="42"/>
  <c r="Q253" i="42"/>
  <c r="O253" i="42"/>
  <c r="M253" i="42"/>
  <c r="K253" i="42"/>
  <c r="I253" i="42"/>
  <c r="G253" i="42"/>
  <c r="E253" i="42"/>
  <c r="AQ252" i="42"/>
  <c r="AO252" i="42"/>
  <c r="AM252" i="42"/>
  <c r="AK252" i="42"/>
  <c r="AI252" i="42"/>
  <c r="AG252" i="42"/>
  <c r="AE252" i="42"/>
  <c r="AC252" i="42"/>
  <c r="AA252" i="42"/>
  <c r="Y252" i="42"/>
  <c r="W252" i="42"/>
  <c r="U252" i="42"/>
  <c r="S252" i="42"/>
  <c r="Q252" i="42"/>
  <c r="O252" i="42"/>
  <c r="M252" i="42"/>
  <c r="K252" i="42"/>
  <c r="I252" i="42"/>
  <c r="G252" i="42"/>
  <c r="E252" i="42"/>
  <c r="AQ251" i="42"/>
  <c r="AO251" i="42"/>
  <c r="AM251" i="42"/>
  <c r="AK251" i="42"/>
  <c r="AI251" i="42"/>
  <c r="AG251" i="42"/>
  <c r="AE251" i="42"/>
  <c r="AC251" i="42"/>
  <c r="AA251" i="42"/>
  <c r="Y251" i="42"/>
  <c r="W251" i="42"/>
  <c r="U251" i="42"/>
  <c r="S251" i="42"/>
  <c r="Q251" i="42"/>
  <c r="O251" i="42"/>
  <c r="M251" i="42"/>
  <c r="K251" i="42"/>
  <c r="I251" i="42"/>
  <c r="G251" i="42"/>
  <c r="E251" i="42"/>
  <c r="AQ250" i="42"/>
  <c r="AO250" i="42"/>
  <c r="AM250" i="42"/>
  <c r="AK250" i="42"/>
  <c r="AI250" i="42"/>
  <c r="AG250" i="42"/>
  <c r="AE250" i="42"/>
  <c r="AC250" i="42"/>
  <c r="AA250" i="42"/>
  <c r="Y250" i="42"/>
  <c r="W250" i="42"/>
  <c r="U250" i="42"/>
  <c r="S250" i="42"/>
  <c r="Q250" i="42"/>
  <c r="O250" i="42"/>
  <c r="M250" i="42"/>
  <c r="K250" i="42"/>
  <c r="I250" i="42"/>
  <c r="G250" i="42"/>
  <c r="E250" i="42"/>
  <c r="AQ249" i="42"/>
  <c r="AO249" i="42"/>
  <c r="AM249" i="42"/>
  <c r="AK249" i="42"/>
  <c r="AI249" i="42"/>
  <c r="AG249" i="42"/>
  <c r="AE249" i="42"/>
  <c r="AC249" i="42"/>
  <c r="AA249" i="42"/>
  <c r="Y249" i="42"/>
  <c r="W249" i="42"/>
  <c r="U249" i="42"/>
  <c r="S249" i="42"/>
  <c r="Q249" i="42"/>
  <c r="O249" i="42"/>
  <c r="M249" i="42"/>
  <c r="K249" i="42"/>
  <c r="I249" i="42"/>
  <c r="G249" i="42"/>
  <c r="E249" i="42"/>
  <c r="AQ248" i="42"/>
  <c r="AO248" i="42"/>
  <c r="AM248" i="42"/>
  <c r="AK248" i="42"/>
  <c r="AI248" i="42"/>
  <c r="AG248" i="42"/>
  <c r="AE248" i="42"/>
  <c r="AC248" i="42"/>
  <c r="AA248" i="42"/>
  <c r="Y248" i="42"/>
  <c r="W248" i="42"/>
  <c r="U248" i="42"/>
  <c r="S248" i="42"/>
  <c r="Q248" i="42"/>
  <c r="O248" i="42"/>
  <c r="M248" i="42"/>
  <c r="K248" i="42"/>
  <c r="I248" i="42"/>
  <c r="G248" i="42"/>
  <c r="E248" i="42"/>
  <c r="AQ247" i="42"/>
  <c r="AO247" i="42"/>
  <c r="AM247" i="42"/>
  <c r="AK247" i="42"/>
  <c r="AI247" i="42"/>
  <c r="AG247" i="42"/>
  <c r="AE247" i="42"/>
  <c r="AC247" i="42"/>
  <c r="AA247" i="42"/>
  <c r="Y247" i="42"/>
  <c r="W247" i="42"/>
  <c r="U247" i="42"/>
  <c r="S247" i="42"/>
  <c r="Q247" i="42"/>
  <c r="O247" i="42"/>
  <c r="M247" i="42"/>
  <c r="K247" i="42"/>
  <c r="I247" i="42"/>
  <c r="G247" i="42"/>
  <c r="E247" i="42"/>
  <c r="AQ246" i="42"/>
  <c r="AO246" i="42"/>
  <c r="AM246" i="42"/>
  <c r="AK246" i="42"/>
  <c r="AI246" i="42"/>
  <c r="AG246" i="42"/>
  <c r="AE246" i="42"/>
  <c r="AC246" i="42"/>
  <c r="AA246" i="42"/>
  <c r="Y246" i="42"/>
  <c r="W246" i="42"/>
  <c r="U246" i="42"/>
  <c r="S246" i="42"/>
  <c r="Q246" i="42"/>
  <c r="O246" i="42"/>
  <c r="M246" i="42"/>
  <c r="K246" i="42"/>
  <c r="I246" i="42"/>
  <c r="G246" i="42"/>
  <c r="E246" i="42"/>
  <c r="AQ245" i="42"/>
  <c r="AO245" i="42"/>
  <c r="AM245" i="42"/>
  <c r="AK245" i="42"/>
  <c r="AI245" i="42"/>
  <c r="AG245" i="42"/>
  <c r="AE245" i="42"/>
  <c r="AC245" i="42"/>
  <c r="AA245" i="42"/>
  <c r="Y245" i="42"/>
  <c r="W245" i="42"/>
  <c r="U245" i="42"/>
  <c r="S245" i="42"/>
  <c r="Q245" i="42"/>
  <c r="O245" i="42"/>
  <c r="M245" i="42"/>
  <c r="K245" i="42"/>
  <c r="I245" i="42"/>
  <c r="G245" i="42"/>
  <c r="E245" i="42"/>
  <c r="AQ244" i="42"/>
  <c r="AO244" i="42"/>
  <c r="AM244" i="42"/>
  <c r="AK244" i="42"/>
  <c r="AI244" i="42"/>
  <c r="AG244" i="42"/>
  <c r="AE244" i="42"/>
  <c r="AC244" i="42"/>
  <c r="AA244" i="42"/>
  <c r="Y244" i="42"/>
  <c r="W244" i="42"/>
  <c r="U244" i="42"/>
  <c r="S244" i="42"/>
  <c r="Q244" i="42"/>
  <c r="O244" i="42"/>
  <c r="M244" i="42"/>
  <c r="K244" i="42"/>
  <c r="I244" i="42"/>
  <c r="G244" i="42"/>
  <c r="E244" i="42"/>
  <c r="AQ243" i="42"/>
  <c r="AO243" i="42"/>
  <c r="AM243" i="42"/>
  <c r="AK243" i="42"/>
  <c r="AI243" i="42"/>
  <c r="AG243" i="42"/>
  <c r="AE243" i="42"/>
  <c r="AC243" i="42"/>
  <c r="AA243" i="42"/>
  <c r="Y243" i="42"/>
  <c r="W243" i="42"/>
  <c r="U243" i="42"/>
  <c r="S243" i="42"/>
  <c r="Q243" i="42"/>
  <c r="O243" i="42"/>
  <c r="M243" i="42"/>
  <c r="K243" i="42"/>
  <c r="I243" i="42"/>
  <c r="G243" i="42"/>
  <c r="E243" i="42"/>
  <c r="AQ242" i="42"/>
  <c r="AO242" i="42"/>
  <c r="AM242" i="42"/>
  <c r="AK242" i="42"/>
  <c r="AI242" i="42"/>
  <c r="AG242" i="42"/>
  <c r="AE242" i="42"/>
  <c r="AC242" i="42"/>
  <c r="AA242" i="42"/>
  <c r="Y242" i="42"/>
  <c r="W242" i="42"/>
  <c r="U242" i="42"/>
  <c r="S242" i="42"/>
  <c r="Q242" i="42"/>
  <c r="O242" i="42"/>
  <c r="M242" i="42"/>
  <c r="K242" i="42"/>
  <c r="I242" i="42"/>
  <c r="G242" i="42"/>
  <c r="E242" i="42"/>
  <c r="AQ241" i="42"/>
  <c r="AO241" i="42"/>
  <c r="AM241" i="42"/>
  <c r="AK241" i="42"/>
  <c r="AI241" i="42"/>
  <c r="AG241" i="42"/>
  <c r="AE241" i="42"/>
  <c r="AC241" i="42"/>
  <c r="AA241" i="42"/>
  <c r="Y241" i="42"/>
  <c r="W241" i="42"/>
  <c r="U241" i="42"/>
  <c r="S241" i="42"/>
  <c r="Q241" i="42"/>
  <c r="O241" i="42"/>
  <c r="M241" i="42"/>
  <c r="K241" i="42"/>
  <c r="I241" i="42"/>
  <c r="G241" i="42"/>
  <c r="E241" i="42"/>
  <c r="AQ240" i="42"/>
  <c r="AO240" i="42"/>
  <c r="AM240" i="42"/>
  <c r="AK240" i="42"/>
  <c r="AI240" i="42"/>
  <c r="AG240" i="42"/>
  <c r="AE240" i="42"/>
  <c r="AC240" i="42"/>
  <c r="AA240" i="42"/>
  <c r="Y240" i="42"/>
  <c r="W240" i="42"/>
  <c r="U240" i="42"/>
  <c r="S240" i="42"/>
  <c r="Q240" i="42"/>
  <c r="O240" i="42"/>
  <c r="M240" i="42"/>
  <c r="K240" i="42"/>
  <c r="I240" i="42"/>
  <c r="G240" i="42"/>
  <c r="E240" i="42"/>
  <c r="AQ239" i="42"/>
  <c r="AO239" i="42"/>
  <c r="AM239" i="42"/>
  <c r="AK239" i="42"/>
  <c r="AI239" i="42"/>
  <c r="AG239" i="42"/>
  <c r="AE239" i="42"/>
  <c r="AC239" i="42"/>
  <c r="AA239" i="42"/>
  <c r="Y239" i="42"/>
  <c r="W239" i="42"/>
  <c r="U239" i="42"/>
  <c r="S239" i="42"/>
  <c r="Q239" i="42"/>
  <c r="O239" i="42"/>
  <c r="M239" i="42"/>
  <c r="K239" i="42"/>
  <c r="I239" i="42"/>
  <c r="G239" i="42"/>
  <c r="E239" i="42"/>
  <c r="AQ238" i="42"/>
  <c r="AO238" i="42"/>
  <c r="AM238" i="42"/>
  <c r="AK238" i="42"/>
  <c r="AI238" i="42"/>
  <c r="AG238" i="42"/>
  <c r="AE238" i="42"/>
  <c r="AC238" i="42"/>
  <c r="AA238" i="42"/>
  <c r="Y238" i="42"/>
  <c r="W238" i="42"/>
  <c r="U238" i="42"/>
  <c r="S238" i="42"/>
  <c r="Q238" i="42"/>
  <c r="O238" i="42"/>
  <c r="M238" i="42"/>
  <c r="K238" i="42"/>
  <c r="I238" i="42"/>
  <c r="G238" i="42"/>
  <c r="E238" i="42"/>
  <c r="AQ237" i="42"/>
  <c r="AO237" i="42"/>
  <c r="AM237" i="42"/>
  <c r="AK237" i="42"/>
  <c r="AI237" i="42"/>
  <c r="AG237" i="42"/>
  <c r="AE237" i="42"/>
  <c r="AC237" i="42"/>
  <c r="AA237" i="42"/>
  <c r="Y237" i="42"/>
  <c r="W237" i="42"/>
  <c r="U237" i="42"/>
  <c r="S237" i="42"/>
  <c r="Q237" i="42"/>
  <c r="O237" i="42"/>
  <c r="M237" i="42"/>
  <c r="K237" i="42"/>
  <c r="I237" i="42"/>
  <c r="G237" i="42"/>
  <c r="E237" i="42"/>
  <c r="AQ236" i="42"/>
  <c r="AO236" i="42"/>
  <c r="AM236" i="42"/>
  <c r="AK236" i="42"/>
  <c r="AI236" i="42"/>
  <c r="AG236" i="42"/>
  <c r="AE236" i="42"/>
  <c r="AC236" i="42"/>
  <c r="AA236" i="42"/>
  <c r="Y236" i="42"/>
  <c r="W236" i="42"/>
  <c r="U236" i="42"/>
  <c r="S236" i="42"/>
  <c r="Q236" i="42"/>
  <c r="O236" i="42"/>
  <c r="M236" i="42"/>
  <c r="K236" i="42"/>
  <c r="I236" i="42"/>
  <c r="G236" i="42"/>
  <c r="E236" i="42"/>
  <c r="AQ235" i="42"/>
  <c r="AO235" i="42"/>
  <c r="AM235" i="42"/>
  <c r="AK235" i="42"/>
  <c r="AI235" i="42"/>
  <c r="AG235" i="42"/>
  <c r="AE235" i="42"/>
  <c r="AC235" i="42"/>
  <c r="AA235" i="42"/>
  <c r="Y235" i="42"/>
  <c r="W235" i="42"/>
  <c r="U235" i="42"/>
  <c r="S235" i="42"/>
  <c r="Q235" i="42"/>
  <c r="O235" i="42"/>
  <c r="M235" i="42"/>
  <c r="K235" i="42"/>
  <c r="I235" i="42"/>
  <c r="G235" i="42"/>
  <c r="E235" i="42"/>
  <c r="AQ234" i="42"/>
  <c r="AO234" i="42"/>
  <c r="AM234" i="42"/>
  <c r="AK234" i="42"/>
  <c r="AI234" i="42"/>
  <c r="AG234" i="42"/>
  <c r="AE234" i="42"/>
  <c r="AC234" i="42"/>
  <c r="AA234" i="42"/>
  <c r="Y234" i="42"/>
  <c r="W234" i="42"/>
  <c r="U234" i="42"/>
  <c r="S234" i="42"/>
  <c r="Q234" i="42"/>
  <c r="O234" i="42"/>
  <c r="M234" i="42"/>
  <c r="K234" i="42"/>
  <c r="I234" i="42"/>
  <c r="G234" i="42"/>
  <c r="E234" i="42"/>
  <c r="AQ233" i="42"/>
  <c r="AO233" i="42"/>
  <c r="AM233" i="42"/>
  <c r="AK233" i="42"/>
  <c r="AI233" i="42"/>
  <c r="AG233" i="42"/>
  <c r="AE233" i="42"/>
  <c r="AC233" i="42"/>
  <c r="AA233" i="42"/>
  <c r="Y233" i="42"/>
  <c r="W233" i="42"/>
  <c r="U233" i="42"/>
  <c r="S233" i="42"/>
  <c r="Q233" i="42"/>
  <c r="O233" i="42"/>
  <c r="M233" i="42"/>
  <c r="K233" i="42"/>
  <c r="I233" i="42"/>
  <c r="G233" i="42"/>
  <c r="E233" i="42"/>
  <c r="AQ232" i="42"/>
  <c r="AO232" i="42"/>
  <c r="AM232" i="42"/>
  <c r="AK232" i="42"/>
  <c r="AI232" i="42"/>
  <c r="AG232" i="42"/>
  <c r="AE232" i="42"/>
  <c r="AC232" i="42"/>
  <c r="AA232" i="42"/>
  <c r="Y232" i="42"/>
  <c r="W232" i="42"/>
  <c r="U232" i="42"/>
  <c r="S232" i="42"/>
  <c r="Q232" i="42"/>
  <c r="O232" i="42"/>
  <c r="M232" i="42"/>
  <c r="K232" i="42"/>
  <c r="I232" i="42"/>
  <c r="G232" i="42"/>
  <c r="E232" i="42"/>
  <c r="AQ231" i="42"/>
  <c r="AO231" i="42"/>
  <c r="AM231" i="42"/>
  <c r="AK231" i="42"/>
  <c r="AI231" i="42"/>
  <c r="AG231" i="42"/>
  <c r="AE231" i="42"/>
  <c r="AC231" i="42"/>
  <c r="AA231" i="42"/>
  <c r="Y231" i="42"/>
  <c r="W231" i="42"/>
  <c r="U231" i="42"/>
  <c r="S231" i="42"/>
  <c r="Q231" i="42"/>
  <c r="O231" i="42"/>
  <c r="M231" i="42"/>
  <c r="K231" i="42"/>
  <c r="I231" i="42"/>
  <c r="G231" i="42"/>
  <c r="E231" i="42"/>
  <c r="AQ230" i="42"/>
  <c r="AO230" i="42"/>
  <c r="AM230" i="42"/>
  <c r="AK230" i="42"/>
  <c r="AI230" i="42"/>
  <c r="AG230" i="42"/>
  <c r="AE230" i="42"/>
  <c r="AC230" i="42"/>
  <c r="AA230" i="42"/>
  <c r="Y230" i="42"/>
  <c r="W230" i="42"/>
  <c r="U230" i="42"/>
  <c r="S230" i="42"/>
  <c r="Q230" i="42"/>
  <c r="O230" i="42"/>
  <c r="M230" i="42"/>
  <c r="K230" i="42"/>
  <c r="I230" i="42"/>
  <c r="G230" i="42"/>
  <c r="E230" i="42"/>
  <c r="AQ229" i="42"/>
  <c r="AO229" i="42"/>
  <c r="AM229" i="42"/>
  <c r="AK229" i="42"/>
  <c r="AI229" i="42"/>
  <c r="AG229" i="42"/>
  <c r="AE229" i="42"/>
  <c r="AC229" i="42"/>
  <c r="AA229" i="42"/>
  <c r="Y229" i="42"/>
  <c r="W229" i="42"/>
  <c r="U229" i="42"/>
  <c r="S229" i="42"/>
  <c r="Q229" i="42"/>
  <c r="O229" i="42"/>
  <c r="M229" i="42"/>
  <c r="K229" i="42"/>
  <c r="I229" i="42"/>
  <c r="G229" i="42"/>
  <c r="E229" i="42"/>
  <c r="AQ228" i="42"/>
  <c r="AO228" i="42"/>
  <c r="AM228" i="42"/>
  <c r="AK228" i="42"/>
  <c r="AI228" i="42"/>
  <c r="AG228" i="42"/>
  <c r="AE228" i="42"/>
  <c r="AC228" i="42"/>
  <c r="AA228" i="42"/>
  <c r="Y228" i="42"/>
  <c r="W228" i="42"/>
  <c r="U228" i="42"/>
  <c r="S228" i="42"/>
  <c r="Q228" i="42"/>
  <c r="O228" i="42"/>
  <c r="M228" i="42"/>
  <c r="K228" i="42"/>
  <c r="I228" i="42"/>
  <c r="G228" i="42"/>
  <c r="E228" i="42"/>
  <c r="AQ227" i="42"/>
  <c r="AO227" i="42"/>
  <c r="AM227" i="42"/>
  <c r="AK227" i="42"/>
  <c r="AI227" i="42"/>
  <c r="AG227" i="42"/>
  <c r="AE227" i="42"/>
  <c r="AC227" i="42"/>
  <c r="AA227" i="42"/>
  <c r="Y227" i="42"/>
  <c r="W227" i="42"/>
  <c r="U227" i="42"/>
  <c r="S227" i="42"/>
  <c r="Q227" i="42"/>
  <c r="O227" i="42"/>
  <c r="M227" i="42"/>
  <c r="K227" i="42"/>
  <c r="I227" i="42"/>
  <c r="G227" i="42"/>
  <c r="E227" i="42"/>
  <c r="AQ226" i="42"/>
  <c r="AO226" i="42"/>
  <c r="AM226" i="42"/>
  <c r="AK226" i="42"/>
  <c r="AI226" i="42"/>
  <c r="AG226" i="42"/>
  <c r="AE226" i="42"/>
  <c r="AC226" i="42"/>
  <c r="AA226" i="42"/>
  <c r="Y226" i="42"/>
  <c r="W226" i="42"/>
  <c r="U226" i="42"/>
  <c r="S226" i="42"/>
  <c r="Q226" i="42"/>
  <c r="O226" i="42"/>
  <c r="M226" i="42"/>
  <c r="K226" i="42"/>
  <c r="I226" i="42"/>
  <c r="G226" i="42"/>
  <c r="E226" i="42"/>
  <c r="AQ225" i="42"/>
  <c r="AO225" i="42"/>
  <c r="AM225" i="42"/>
  <c r="AK225" i="42"/>
  <c r="AI225" i="42"/>
  <c r="AG225" i="42"/>
  <c r="AE225" i="42"/>
  <c r="AC225" i="42"/>
  <c r="AA225" i="42"/>
  <c r="Y225" i="42"/>
  <c r="W225" i="42"/>
  <c r="U225" i="42"/>
  <c r="S225" i="42"/>
  <c r="Q225" i="42"/>
  <c r="O225" i="42"/>
  <c r="M225" i="42"/>
  <c r="K225" i="42"/>
  <c r="I225" i="42"/>
  <c r="G225" i="42"/>
  <c r="E225" i="42"/>
  <c r="AQ224" i="42"/>
  <c r="AO224" i="42"/>
  <c r="AM224" i="42"/>
  <c r="AK224" i="42"/>
  <c r="AI224" i="42"/>
  <c r="AG224" i="42"/>
  <c r="AE224" i="42"/>
  <c r="AC224" i="42"/>
  <c r="AA224" i="42"/>
  <c r="Y224" i="42"/>
  <c r="W224" i="42"/>
  <c r="U224" i="42"/>
  <c r="S224" i="42"/>
  <c r="Q224" i="42"/>
  <c r="O224" i="42"/>
  <c r="M224" i="42"/>
  <c r="K224" i="42"/>
  <c r="I224" i="42"/>
  <c r="G224" i="42"/>
  <c r="E224" i="42"/>
  <c r="AQ223" i="42"/>
  <c r="AO223" i="42"/>
  <c r="AM223" i="42"/>
  <c r="AK223" i="42"/>
  <c r="AI223" i="42"/>
  <c r="AG223" i="42"/>
  <c r="AE223" i="42"/>
  <c r="AC223" i="42"/>
  <c r="AA223" i="42"/>
  <c r="Y223" i="42"/>
  <c r="W223" i="42"/>
  <c r="U223" i="42"/>
  <c r="S223" i="42"/>
  <c r="Q223" i="42"/>
  <c r="O223" i="42"/>
  <c r="M223" i="42"/>
  <c r="K223" i="42"/>
  <c r="I223" i="42"/>
  <c r="G223" i="42"/>
  <c r="E223" i="42"/>
  <c r="AQ222" i="42"/>
  <c r="AO222" i="42"/>
  <c r="AM222" i="42"/>
  <c r="AK222" i="42"/>
  <c r="AI222" i="42"/>
  <c r="AG222" i="42"/>
  <c r="AE222" i="42"/>
  <c r="AC222" i="42"/>
  <c r="AA222" i="42"/>
  <c r="Y222" i="42"/>
  <c r="W222" i="42"/>
  <c r="U222" i="42"/>
  <c r="S222" i="42"/>
  <c r="Q222" i="42"/>
  <c r="O222" i="42"/>
  <c r="M222" i="42"/>
  <c r="K222" i="42"/>
  <c r="I222" i="42"/>
  <c r="G222" i="42"/>
  <c r="E222" i="42"/>
  <c r="AQ221" i="42"/>
  <c r="AO221" i="42"/>
  <c r="AM221" i="42"/>
  <c r="AK221" i="42"/>
  <c r="AI221" i="42"/>
  <c r="AG221" i="42"/>
  <c r="AE221" i="42"/>
  <c r="AC221" i="42"/>
  <c r="AA221" i="42"/>
  <c r="Y221" i="42"/>
  <c r="W221" i="42"/>
  <c r="U221" i="42"/>
  <c r="S221" i="42"/>
  <c r="Q221" i="42"/>
  <c r="O221" i="42"/>
  <c r="M221" i="42"/>
  <c r="K221" i="42"/>
  <c r="I221" i="42"/>
  <c r="G221" i="42"/>
  <c r="E221" i="42"/>
  <c r="AQ220" i="42"/>
  <c r="AO220" i="42"/>
  <c r="AM220" i="42"/>
  <c r="AK220" i="42"/>
  <c r="AI220" i="42"/>
  <c r="AG220" i="42"/>
  <c r="AE220" i="42"/>
  <c r="AC220" i="42"/>
  <c r="AA220" i="42"/>
  <c r="Y220" i="42"/>
  <c r="W220" i="42"/>
  <c r="U220" i="42"/>
  <c r="S220" i="42"/>
  <c r="Q220" i="42"/>
  <c r="O220" i="42"/>
  <c r="M220" i="42"/>
  <c r="K220" i="42"/>
  <c r="I220" i="42"/>
  <c r="G220" i="42"/>
  <c r="E220" i="42"/>
  <c r="AQ219" i="42"/>
  <c r="AO219" i="42"/>
  <c r="AM219" i="42"/>
  <c r="AK219" i="42"/>
  <c r="AI219" i="42"/>
  <c r="AG219" i="42"/>
  <c r="AE219" i="42"/>
  <c r="AC219" i="42"/>
  <c r="AA219" i="42"/>
  <c r="Y219" i="42"/>
  <c r="W219" i="42"/>
  <c r="U219" i="42"/>
  <c r="S219" i="42"/>
  <c r="Q219" i="42"/>
  <c r="O219" i="42"/>
  <c r="M219" i="42"/>
  <c r="K219" i="42"/>
  <c r="I219" i="42"/>
  <c r="G219" i="42"/>
  <c r="E219" i="42"/>
  <c r="AQ218" i="42"/>
  <c r="AO218" i="42"/>
  <c r="AM218" i="42"/>
  <c r="AK218" i="42"/>
  <c r="AI218" i="42"/>
  <c r="AG218" i="42"/>
  <c r="AE218" i="42"/>
  <c r="AC218" i="42"/>
  <c r="AA218" i="42"/>
  <c r="Y218" i="42"/>
  <c r="W218" i="42"/>
  <c r="U218" i="42"/>
  <c r="S218" i="42"/>
  <c r="Q218" i="42"/>
  <c r="O218" i="42"/>
  <c r="M218" i="42"/>
  <c r="K218" i="42"/>
  <c r="I218" i="42"/>
  <c r="G218" i="42"/>
  <c r="E218" i="42"/>
  <c r="AQ217" i="42"/>
  <c r="AO217" i="42"/>
  <c r="AM217" i="42"/>
  <c r="AK217" i="42"/>
  <c r="AI217" i="42"/>
  <c r="AG217" i="42"/>
  <c r="AE217" i="42"/>
  <c r="AC217" i="42"/>
  <c r="AA217" i="42"/>
  <c r="Y217" i="42"/>
  <c r="W217" i="42"/>
  <c r="U217" i="42"/>
  <c r="S217" i="42"/>
  <c r="Q217" i="42"/>
  <c r="O217" i="42"/>
  <c r="M217" i="42"/>
  <c r="K217" i="42"/>
  <c r="I217" i="42"/>
  <c r="G217" i="42"/>
  <c r="E217" i="42"/>
  <c r="AQ216" i="42"/>
  <c r="AO216" i="42"/>
  <c r="AM216" i="42"/>
  <c r="AK216" i="42"/>
  <c r="AI216" i="42"/>
  <c r="AG216" i="42"/>
  <c r="AE216" i="42"/>
  <c r="AC216" i="42"/>
  <c r="AA216" i="42"/>
  <c r="Y216" i="42"/>
  <c r="W216" i="42"/>
  <c r="U216" i="42"/>
  <c r="S216" i="42"/>
  <c r="Q216" i="42"/>
  <c r="O216" i="42"/>
  <c r="M216" i="42"/>
  <c r="K216" i="42"/>
  <c r="I216" i="42"/>
  <c r="G216" i="42"/>
  <c r="E216" i="42"/>
  <c r="AQ215" i="42"/>
  <c r="AO215" i="42"/>
  <c r="AM215" i="42"/>
  <c r="AK215" i="42"/>
  <c r="AI215" i="42"/>
  <c r="AG215" i="42"/>
  <c r="AE215" i="42"/>
  <c r="AC215" i="42"/>
  <c r="AA215" i="42"/>
  <c r="Y215" i="42"/>
  <c r="W215" i="42"/>
  <c r="U215" i="42"/>
  <c r="S215" i="42"/>
  <c r="Q215" i="42"/>
  <c r="O215" i="42"/>
  <c r="M215" i="42"/>
  <c r="K215" i="42"/>
  <c r="I215" i="42"/>
  <c r="G215" i="42"/>
  <c r="E215" i="42"/>
  <c r="AQ214" i="42"/>
  <c r="AO214" i="42"/>
  <c r="AM214" i="42"/>
  <c r="AK214" i="42"/>
  <c r="AI214" i="42"/>
  <c r="AG214" i="42"/>
  <c r="AE214" i="42"/>
  <c r="AC214" i="42"/>
  <c r="AA214" i="42"/>
  <c r="Y214" i="42"/>
  <c r="W214" i="42"/>
  <c r="U214" i="42"/>
  <c r="S214" i="42"/>
  <c r="Q214" i="42"/>
  <c r="O214" i="42"/>
  <c r="M214" i="42"/>
  <c r="K214" i="42"/>
  <c r="I214" i="42"/>
  <c r="G214" i="42"/>
  <c r="E214" i="42"/>
  <c r="AQ213" i="42"/>
  <c r="AO213" i="42"/>
  <c r="AM213" i="42"/>
  <c r="AK213" i="42"/>
  <c r="AI213" i="42"/>
  <c r="AG213" i="42"/>
  <c r="AE213" i="42"/>
  <c r="AC213" i="42"/>
  <c r="AA213" i="42"/>
  <c r="Y213" i="42"/>
  <c r="W213" i="42"/>
  <c r="U213" i="42"/>
  <c r="S213" i="42"/>
  <c r="Q213" i="42"/>
  <c r="O213" i="42"/>
  <c r="M213" i="42"/>
  <c r="K213" i="42"/>
  <c r="I213" i="42"/>
  <c r="G213" i="42"/>
  <c r="E213" i="42"/>
  <c r="AQ212" i="42"/>
  <c r="AO212" i="42"/>
  <c r="AM212" i="42"/>
  <c r="AK212" i="42"/>
  <c r="AI212" i="42"/>
  <c r="AG212" i="42"/>
  <c r="AE212" i="42"/>
  <c r="AC212" i="42"/>
  <c r="AA212" i="42"/>
  <c r="Y212" i="42"/>
  <c r="W212" i="42"/>
  <c r="U212" i="42"/>
  <c r="S212" i="42"/>
  <c r="Q212" i="42"/>
  <c r="O212" i="42"/>
  <c r="M212" i="42"/>
  <c r="K212" i="42"/>
  <c r="I212" i="42"/>
  <c r="G212" i="42"/>
  <c r="E212" i="42"/>
  <c r="AQ211" i="42"/>
  <c r="AO211" i="42"/>
  <c r="AM211" i="42"/>
  <c r="AK211" i="42"/>
  <c r="AI211" i="42"/>
  <c r="AG211" i="42"/>
  <c r="AE211" i="42"/>
  <c r="AC211" i="42"/>
  <c r="AA211" i="42"/>
  <c r="Y211" i="42"/>
  <c r="W211" i="42"/>
  <c r="U211" i="42"/>
  <c r="S211" i="42"/>
  <c r="Q211" i="42"/>
  <c r="O211" i="42"/>
  <c r="M211" i="42"/>
  <c r="K211" i="42"/>
  <c r="I211" i="42"/>
  <c r="G211" i="42"/>
  <c r="E211" i="42"/>
  <c r="AQ210" i="42"/>
  <c r="AO210" i="42"/>
  <c r="AM210" i="42"/>
  <c r="AK210" i="42"/>
  <c r="AI210" i="42"/>
  <c r="AG210" i="42"/>
  <c r="AE210" i="42"/>
  <c r="AC210" i="42"/>
  <c r="AA210" i="42"/>
  <c r="Y210" i="42"/>
  <c r="W210" i="42"/>
  <c r="U210" i="42"/>
  <c r="S210" i="42"/>
  <c r="Q210" i="42"/>
  <c r="O210" i="42"/>
  <c r="M210" i="42"/>
  <c r="K210" i="42"/>
  <c r="I210" i="42"/>
  <c r="G210" i="42"/>
  <c r="E210" i="42"/>
  <c r="AQ209" i="42"/>
  <c r="AO209" i="42"/>
  <c r="AM209" i="42"/>
  <c r="AK209" i="42"/>
  <c r="AI209" i="42"/>
  <c r="AG209" i="42"/>
  <c r="AE209" i="42"/>
  <c r="AC209" i="42"/>
  <c r="AA209" i="42"/>
  <c r="Y209" i="42"/>
  <c r="W209" i="42"/>
  <c r="U209" i="42"/>
  <c r="S209" i="42"/>
  <c r="Q209" i="42"/>
  <c r="O209" i="42"/>
  <c r="M209" i="42"/>
  <c r="K209" i="42"/>
  <c r="I209" i="42"/>
  <c r="G209" i="42"/>
  <c r="E209" i="42"/>
  <c r="AQ208" i="42"/>
  <c r="AO208" i="42"/>
  <c r="AM208" i="42"/>
  <c r="AK208" i="42"/>
  <c r="AI208" i="42"/>
  <c r="AG208" i="42"/>
  <c r="AE208" i="42"/>
  <c r="AC208" i="42"/>
  <c r="AA208" i="42"/>
  <c r="Y208" i="42"/>
  <c r="W208" i="42"/>
  <c r="U208" i="42"/>
  <c r="S208" i="42"/>
  <c r="Q208" i="42"/>
  <c r="O208" i="42"/>
  <c r="M208" i="42"/>
  <c r="K208" i="42"/>
  <c r="I208" i="42"/>
  <c r="G208" i="42"/>
  <c r="E208" i="42"/>
  <c r="AQ207" i="42"/>
  <c r="AO207" i="42"/>
  <c r="AM207" i="42"/>
  <c r="AK207" i="42"/>
  <c r="AI207" i="42"/>
  <c r="AG207" i="42"/>
  <c r="AE207" i="42"/>
  <c r="AC207" i="42"/>
  <c r="AA207" i="42"/>
  <c r="Y207" i="42"/>
  <c r="W207" i="42"/>
  <c r="U207" i="42"/>
  <c r="S207" i="42"/>
  <c r="Q207" i="42"/>
  <c r="O207" i="42"/>
  <c r="M207" i="42"/>
  <c r="K207" i="42"/>
  <c r="I207" i="42"/>
  <c r="G207" i="42"/>
  <c r="E207" i="42"/>
  <c r="AQ206" i="42"/>
  <c r="AO206" i="42"/>
  <c r="AM206" i="42"/>
  <c r="AK206" i="42"/>
  <c r="AI206" i="42"/>
  <c r="AG206" i="42"/>
  <c r="AE206" i="42"/>
  <c r="AC206" i="42"/>
  <c r="AA206" i="42"/>
  <c r="Y206" i="42"/>
  <c r="W206" i="42"/>
  <c r="U206" i="42"/>
  <c r="S206" i="42"/>
  <c r="Q206" i="42"/>
  <c r="O206" i="42"/>
  <c r="M206" i="42"/>
  <c r="K206" i="42"/>
  <c r="I206" i="42"/>
  <c r="G206" i="42"/>
  <c r="E206" i="42"/>
  <c r="AQ205" i="42"/>
  <c r="AO205" i="42"/>
  <c r="AM205" i="42"/>
  <c r="AK205" i="42"/>
  <c r="AI205" i="42"/>
  <c r="AG205" i="42"/>
  <c r="AE205" i="42"/>
  <c r="AC205" i="42"/>
  <c r="AA205" i="42"/>
  <c r="Y205" i="42"/>
  <c r="W205" i="42"/>
  <c r="U205" i="42"/>
  <c r="S205" i="42"/>
  <c r="Q205" i="42"/>
  <c r="O205" i="42"/>
  <c r="M205" i="42"/>
  <c r="K205" i="42"/>
  <c r="I205" i="42"/>
  <c r="G205" i="42"/>
  <c r="E205" i="42"/>
  <c r="AQ204" i="42"/>
  <c r="AO204" i="42"/>
  <c r="AM204" i="42"/>
  <c r="AK204" i="42"/>
  <c r="AI204" i="42"/>
  <c r="AG204" i="42"/>
  <c r="AE204" i="42"/>
  <c r="AC204" i="42"/>
  <c r="AA204" i="42"/>
  <c r="Y204" i="42"/>
  <c r="W204" i="42"/>
  <c r="U204" i="42"/>
  <c r="S204" i="42"/>
  <c r="Q204" i="42"/>
  <c r="O204" i="42"/>
  <c r="M204" i="42"/>
  <c r="K204" i="42"/>
  <c r="I204" i="42"/>
  <c r="G204" i="42"/>
  <c r="E204" i="42"/>
  <c r="AQ203" i="42"/>
  <c r="AO203" i="42"/>
  <c r="AM203" i="42"/>
  <c r="AK203" i="42"/>
  <c r="AI203" i="42"/>
  <c r="AG203" i="42"/>
  <c r="AE203" i="42"/>
  <c r="AC203" i="42"/>
  <c r="AA203" i="42"/>
  <c r="Y203" i="42"/>
  <c r="W203" i="42"/>
  <c r="U203" i="42"/>
  <c r="S203" i="42"/>
  <c r="Q203" i="42"/>
  <c r="O203" i="42"/>
  <c r="M203" i="42"/>
  <c r="K203" i="42"/>
  <c r="I203" i="42"/>
  <c r="G203" i="42"/>
  <c r="E203" i="42"/>
  <c r="AQ202" i="42"/>
  <c r="AO202" i="42"/>
  <c r="AM202" i="42"/>
  <c r="AK202" i="42"/>
  <c r="AI202" i="42"/>
  <c r="AG202" i="42"/>
  <c r="AE202" i="42"/>
  <c r="AC202" i="42"/>
  <c r="AA202" i="42"/>
  <c r="Y202" i="42"/>
  <c r="W202" i="42"/>
  <c r="U202" i="42"/>
  <c r="S202" i="42"/>
  <c r="Q202" i="42"/>
  <c r="O202" i="42"/>
  <c r="M202" i="42"/>
  <c r="K202" i="42"/>
  <c r="I202" i="42"/>
  <c r="G202" i="42"/>
  <c r="E202" i="42"/>
  <c r="AQ201" i="42"/>
  <c r="AO201" i="42"/>
  <c r="AM201" i="42"/>
  <c r="AK201" i="42"/>
  <c r="AI201" i="42"/>
  <c r="AG201" i="42"/>
  <c r="AE201" i="42"/>
  <c r="AC201" i="42"/>
  <c r="AA201" i="42"/>
  <c r="Y201" i="42"/>
  <c r="W201" i="42"/>
  <c r="U201" i="42"/>
  <c r="S201" i="42"/>
  <c r="Q201" i="42"/>
  <c r="O201" i="42"/>
  <c r="M201" i="42"/>
  <c r="K201" i="42"/>
  <c r="I201" i="42"/>
  <c r="G201" i="42"/>
  <c r="E201" i="42"/>
  <c r="AQ200" i="42"/>
  <c r="AO200" i="42"/>
  <c r="AM200" i="42"/>
  <c r="AK200" i="42"/>
  <c r="AI200" i="42"/>
  <c r="AG200" i="42"/>
  <c r="AE200" i="42"/>
  <c r="AC200" i="42"/>
  <c r="AA200" i="42"/>
  <c r="Y200" i="42"/>
  <c r="W200" i="42"/>
  <c r="U200" i="42"/>
  <c r="S200" i="42"/>
  <c r="Q200" i="42"/>
  <c r="O200" i="42"/>
  <c r="M200" i="42"/>
  <c r="K200" i="42"/>
  <c r="I200" i="42"/>
  <c r="G200" i="42"/>
  <c r="E200" i="42"/>
  <c r="AQ199" i="42"/>
  <c r="AO199" i="42"/>
  <c r="AM199" i="42"/>
  <c r="AK199" i="42"/>
  <c r="AI199" i="42"/>
  <c r="AG199" i="42"/>
  <c r="AE199" i="42"/>
  <c r="AC199" i="42"/>
  <c r="AA199" i="42"/>
  <c r="Y199" i="42"/>
  <c r="W199" i="42"/>
  <c r="U199" i="42"/>
  <c r="S199" i="42"/>
  <c r="Q199" i="42"/>
  <c r="O199" i="42"/>
  <c r="M199" i="42"/>
  <c r="K199" i="42"/>
  <c r="I199" i="42"/>
  <c r="G199" i="42"/>
  <c r="E199" i="42"/>
  <c r="AQ198" i="42"/>
  <c r="AO198" i="42"/>
  <c r="AM198" i="42"/>
  <c r="AK198" i="42"/>
  <c r="AI198" i="42"/>
  <c r="AG198" i="42"/>
  <c r="AE198" i="42"/>
  <c r="AC198" i="42"/>
  <c r="AA198" i="42"/>
  <c r="Y198" i="42"/>
  <c r="W198" i="42"/>
  <c r="U198" i="42"/>
  <c r="S198" i="42"/>
  <c r="Q198" i="42"/>
  <c r="O198" i="42"/>
  <c r="M198" i="42"/>
  <c r="K198" i="42"/>
  <c r="I198" i="42"/>
  <c r="G198" i="42"/>
  <c r="E198" i="42"/>
  <c r="AQ197" i="42"/>
  <c r="AO197" i="42"/>
  <c r="AM197" i="42"/>
  <c r="AK197" i="42"/>
  <c r="AI197" i="42"/>
  <c r="AG197" i="42"/>
  <c r="AE197" i="42"/>
  <c r="AC197" i="42"/>
  <c r="AA197" i="42"/>
  <c r="Y197" i="42"/>
  <c r="W197" i="42"/>
  <c r="U197" i="42"/>
  <c r="S197" i="42"/>
  <c r="Q197" i="42"/>
  <c r="O197" i="42"/>
  <c r="M197" i="42"/>
  <c r="K197" i="42"/>
  <c r="I197" i="42"/>
  <c r="G197" i="42"/>
  <c r="E197" i="42"/>
  <c r="AQ196" i="42"/>
  <c r="AO196" i="42"/>
  <c r="AM196" i="42"/>
  <c r="AK196" i="42"/>
  <c r="AI196" i="42"/>
  <c r="AG196" i="42"/>
  <c r="AE196" i="42"/>
  <c r="AC196" i="42"/>
  <c r="AA196" i="42"/>
  <c r="Y196" i="42"/>
  <c r="W196" i="42"/>
  <c r="U196" i="42"/>
  <c r="S196" i="42"/>
  <c r="Q196" i="42"/>
  <c r="O196" i="42"/>
  <c r="M196" i="42"/>
  <c r="K196" i="42"/>
  <c r="I196" i="42"/>
  <c r="G196" i="42"/>
  <c r="E196" i="42"/>
  <c r="AQ195" i="42"/>
  <c r="AO195" i="42"/>
  <c r="AM195" i="42"/>
  <c r="AK195" i="42"/>
  <c r="AI195" i="42"/>
  <c r="AG195" i="42"/>
  <c r="AE195" i="42"/>
  <c r="AC195" i="42"/>
  <c r="AA195" i="42"/>
  <c r="Y195" i="42"/>
  <c r="W195" i="42"/>
  <c r="U195" i="42"/>
  <c r="S195" i="42"/>
  <c r="Q195" i="42"/>
  <c r="O195" i="42"/>
  <c r="M195" i="42"/>
  <c r="K195" i="42"/>
  <c r="I195" i="42"/>
  <c r="G195" i="42"/>
  <c r="E195" i="42"/>
  <c r="AQ194" i="42"/>
  <c r="AO194" i="42"/>
  <c r="AM194" i="42"/>
  <c r="AK194" i="42"/>
  <c r="AI194" i="42"/>
  <c r="AG194" i="42"/>
  <c r="AE194" i="42"/>
  <c r="AC194" i="42"/>
  <c r="AA194" i="42"/>
  <c r="Y194" i="42"/>
  <c r="W194" i="42"/>
  <c r="U194" i="42"/>
  <c r="S194" i="42"/>
  <c r="Q194" i="42"/>
  <c r="O194" i="42"/>
  <c r="M194" i="42"/>
  <c r="K194" i="42"/>
  <c r="I194" i="42"/>
  <c r="G194" i="42"/>
  <c r="E194" i="42"/>
  <c r="AQ193" i="42"/>
  <c r="AO193" i="42"/>
  <c r="AM193" i="42"/>
  <c r="AK193" i="42"/>
  <c r="AI193" i="42"/>
  <c r="AG193" i="42"/>
  <c r="AE193" i="42"/>
  <c r="AC193" i="42"/>
  <c r="AA193" i="42"/>
  <c r="Y193" i="42"/>
  <c r="W193" i="42"/>
  <c r="U193" i="42"/>
  <c r="S193" i="42"/>
  <c r="Q193" i="42"/>
  <c r="O193" i="42"/>
  <c r="M193" i="42"/>
  <c r="K193" i="42"/>
  <c r="I193" i="42"/>
  <c r="G193" i="42"/>
  <c r="E193" i="42"/>
  <c r="AQ192" i="42"/>
  <c r="AO192" i="42"/>
  <c r="AM192" i="42"/>
  <c r="AK192" i="42"/>
  <c r="AI192" i="42"/>
  <c r="AG192" i="42"/>
  <c r="AE192" i="42"/>
  <c r="AC192" i="42"/>
  <c r="AA192" i="42"/>
  <c r="Y192" i="42"/>
  <c r="W192" i="42"/>
  <c r="U192" i="42"/>
  <c r="S192" i="42"/>
  <c r="Q192" i="42"/>
  <c r="O192" i="42"/>
  <c r="M192" i="42"/>
  <c r="K192" i="42"/>
  <c r="I192" i="42"/>
  <c r="G192" i="42"/>
  <c r="E192" i="42"/>
  <c r="AQ191" i="42"/>
  <c r="AO191" i="42"/>
  <c r="AM191" i="42"/>
  <c r="AK191" i="42"/>
  <c r="AI191" i="42"/>
  <c r="AG191" i="42"/>
  <c r="AE191" i="42"/>
  <c r="AC191" i="42"/>
  <c r="AA191" i="42"/>
  <c r="Y191" i="42"/>
  <c r="W191" i="42"/>
  <c r="U191" i="42"/>
  <c r="S191" i="42"/>
  <c r="Q191" i="42"/>
  <c r="O191" i="42"/>
  <c r="M191" i="42"/>
  <c r="K191" i="42"/>
  <c r="I191" i="42"/>
  <c r="G191" i="42"/>
  <c r="E191" i="42"/>
  <c r="AQ190" i="42"/>
  <c r="AO190" i="42"/>
  <c r="AM190" i="42"/>
  <c r="AK190" i="42"/>
  <c r="AI190" i="42"/>
  <c r="AG190" i="42"/>
  <c r="AE190" i="42"/>
  <c r="AC190" i="42"/>
  <c r="AA190" i="42"/>
  <c r="Y190" i="42"/>
  <c r="W190" i="42"/>
  <c r="U190" i="42"/>
  <c r="S190" i="42"/>
  <c r="Q190" i="42"/>
  <c r="O190" i="42"/>
  <c r="M190" i="42"/>
  <c r="K190" i="42"/>
  <c r="I190" i="42"/>
  <c r="G190" i="42"/>
  <c r="E190" i="42"/>
  <c r="AQ189" i="42"/>
  <c r="AO189" i="42"/>
  <c r="AM189" i="42"/>
  <c r="AK189" i="42"/>
  <c r="AI189" i="42"/>
  <c r="AG189" i="42"/>
  <c r="AE189" i="42"/>
  <c r="AC189" i="42"/>
  <c r="AA189" i="42"/>
  <c r="Y189" i="42"/>
  <c r="W189" i="42"/>
  <c r="U189" i="42"/>
  <c r="S189" i="42"/>
  <c r="Q189" i="42"/>
  <c r="O189" i="42"/>
  <c r="M189" i="42"/>
  <c r="K189" i="42"/>
  <c r="I189" i="42"/>
  <c r="G189" i="42"/>
  <c r="E189" i="42"/>
  <c r="AQ188" i="42"/>
  <c r="AO188" i="42"/>
  <c r="AM188" i="42"/>
  <c r="AK188" i="42"/>
  <c r="AI188" i="42"/>
  <c r="AG188" i="42"/>
  <c r="AE188" i="42"/>
  <c r="AC188" i="42"/>
  <c r="AA188" i="42"/>
  <c r="Y188" i="42"/>
  <c r="W188" i="42"/>
  <c r="U188" i="42"/>
  <c r="S188" i="42"/>
  <c r="Q188" i="42"/>
  <c r="O188" i="42"/>
  <c r="M188" i="42"/>
  <c r="K188" i="42"/>
  <c r="I188" i="42"/>
  <c r="G188" i="42"/>
  <c r="E188" i="42"/>
  <c r="AQ187" i="42"/>
  <c r="AO187" i="42"/>
  <c r="AM187" i="42"/>
  <c r="AK187" i="42"/>
  <c r="AI187" i="42"/>
  <c r="AG187" i="42"/>
  <c r="AE187" i="42"/>
  <c r="AC187" i="42"/>
  <c r="AA187" i="42"/>
  <c r="Y187" i="42"/>
  <c r="W187" i="42"/>
  <c r="U187" i="42"/>
  <c r="S187" i="42"/>
  <c r="Q187" i="42"/>
  <c r="O187" i="42"/>
  <c r="M187" i="42"/>
  <c r="K187" i="42"/>
  <c r="I187" i="42"/>
  <c r="G187" i="42"/>
  <c r="E187" i="42"/>
  <c r="AQ186" i="42"/>
  <c r="AO186" i="42"/>
  <c r="AM186" i="42"/>
  <c r="AK186" i="42"/>
  <c r="AI186" i="42"/>
  <c r="AG186" i="42"/>
  <c r="AE186" i="42"/>
  <c r="AC186" i="42"/>
  <c r="AA186" i="42"/>
  <c r="Y186" i="42"/>
  <c r="W186" i="42"/>
  <c r="U186" i="42"/>
  <c r="S186" i="42"/>
  <c r="Q186" i="42"/>
  <c r="O186" i="42"/>
  <c r="M186" i="42"/>
  <c r="K186" i="42"/>
  <c r="I186" i="42"/>
  <c r="G186" i="42"/>
  <c r="E186" i="42"/>
  <c r="AQ185" i="42"/>
  <c r="AO185" i="42"/>
  <c r="AM185" i="42"/>
  <c r="AK185" i="42"/>
  <c r="AI185" i="42"/>
  <c r="AG185" i="42"/>
  <c r="AE185" i="42"/>
  <c r="AC185" i="42"/>
  <c r="AA185" i="42"/>
  <c r="Y185" i="42"/>
  <c r="W185" i="42"/>
  <c r="U185" i="42"/>
  <c r="S185" i="42"/>
  <c r="Q185" i="42"/>
  <c r="O185" i="42"/>
  <c r="M185" i="42"/>
  <c r="K185" i="42"/>
  <c r="I185" i="42"/>
  <c r="G185" i="42"/>
  <c r="E185" i="42"/>
  <c r="AQ184" i="42"/>
  <c r="AO184" i="42"/>
  <c r="AM184" i="42"/>
  <c r="AK184" i="42"/>
  <c r="AI184" i="42"/>
  <c r="AG184" i="42"/>
  <c r="AE184" i="42"/>
  <c r="AC184" i="42"/>
  <c r="AA184" i="42"/>
  <c r="Y184" i="42"/>
  <c r="W184" i="42"/>
  <c r="U184" i="42"/>
  <c r="S184" i="42"/>
  <c r="Q184" i="42"/>
  <c r="O184" i="42"/>
  <c r="M184" i="42"/>
  <c r="K184" i="42"/>
  <c r="I184" i="42"/>
  <c r="G184" i="42"/>
  <c r="E184" i="42"/>
  <c r="AQ183" i="42"/>
  <c r="AO183" i="42"/>
  <c r="AM183" i="42"/>
  <c r="AK183" i="42"/>
  <c r="AI183" i="42"/>
  <c r="AG183" i="42"/>
  <c r="AE183" i="42"/>
  <c r="AC183" i="42"/>
  <c r="AA183" i="42"/>
  <c r="Y183" i="42"/>
  <c r="W183" i="42"/>
  <c r="U183" i="42"/>
  <c r="S183" i="42"/>
  <c r="Q183" i="42"/>
  <c r="O183" i="42"/>
  <c r="M183" i="42"/>
  <c r="K183" i="42"/>
  <c r="I183" i="42"/>
  <c r="G183" i="42"/>
  <c r="E183" i="42"/>
  <c r="AQ182" i="42"/>
  <c r="AO182" i="42"/>
  <c r="AM182" i="42"/>
  <c r="AK182" i="42"/>
  <c r="AI182" i="42"/>
  <c r="AG182" i="42"/>
  <c r="AE182" i="42"/>
  <c r="AC182" i="42"/>
  <c r="AA182" i="42"/>
  <c r="Y182" i="42"/>
  <c r="W182" i="42"/>
  <c r="U182" i="42"/>
  <c r="S182" i="42"/>
  <c r="Q182" i="42"/>
  <c r="O182" i="42"/>
  <c r="M182" i="42"/>
  <c r="K182" i="42"/>
  <c r="I182" i="42"/>
  <c r="G182" i="42"/>
  <c r="E182" i="42"/>
  <c r="AQ181" i="42"/>
  <c r="AO181" i="42"/>
  <c r="AM181" i="42"/>
  <c r="AK181" i="42"/>
  <c r="AI181" i="42"/>
  <c r="AG181" i="42"/>
  <c r="AE181" i="42"/>
  <c r="AC181" i="42"/>
  <c r="AA181" i="42"/>
  <c r="Y181" i="42"/>
  <c r="W181" i="42"/>
  <c r="U181" i="42"/>
  <c r="S181" i="42"/>
  <c r="Q181" i="42"/>
  <c r="O181" i="42"/>
  <c r="M181" i="42"/>
  <c r="K181" i="42"/>
  <c r="I181" i="42"/>
  <c r="G181" i="42"/>
  <c r="E181" i="42"/>
  <c r="AQ180" i="42"/>
  <c r="AO180" i="42"/>
  <c r="AM180" i="42"/>
  <c r="AK180" i="42"/>
  <c r="AI180" i="42"/>
  <c r="AG180" i="42"/>
  <c r="AE180" i="42"/>
  <c r="AC180" i="42"/>
  <c r="AA180" i="42"/>
  <c r="Y180" i="42"/>
  <c r="W180" i="42"/>
  <c r="U180" i="42"/>
  <c r="S180" i="42"/>
  <c r="Q180" i="42"/>
  <c r="O180" i="42"/>
  <c r="M180" i="42"/>
  <c r="K180" i="42"/>
  <c r="I180" i="42"/>
  <c r="G180" i="42"/>
  <c r="E180" i="42"/>
  <c r="AQ179" i="42"/>
  <c r="AO179" i="42"/>
  <c r="AM179" i="42"/>
  <c r="AK179" i="42"/>
  <c r="AI179" i="42"/>
  <c r="AG179" i="42"/>
  <c r="AE179" i="42"/>
  <c r="AC179" i="42"/>
  <c r="AA179" i="42"/>
  <c r="Y179" i="42"/>
  <c r="W179" i="42"/>
  <c r="U179" i="42"/>
  <c r="S179" i="42"/>
  <c r="Q179" i="42"/>
  <c r="O179" i="42"/>
  <c r="M179" i="42"/>
  <c r="K179" i="42"/>
  <c r="I179" i="42"/>
  <c r="G179" i="42"/>
  <c r="E179" i="42"/>
  <c r="AQ178" i="42"/>
  <c r="AO178" i="42"/>
  <c r="AM178" i="42"/>
  <c r="AK178" i="42"/>
  <c r="AI178" i="42"/>
  <c r="AG178" i="42"/>
  <c r="AE178" i="42"/>
  <c r="AC178" i="42"/>
  <c r="AA178" i="42"/>
  <c r="Y178" i="42"/>
  <c r="W178" i="42"/>
  <c r="U178" i="42"/>
  <c r="S178" i="42"/>
  <c r="Q178" i="42"/>
  <c r="O178" i="42"/>
  <c r="M178" i="42"/>
  <c r="K178" i="42"/>
  <c r="I178" i="42"/>
  <c r="G178" i="42"/>
  <c r="E178" i="42"/>
  <c r="AQ177" i="42"/>
  <c r="AO177" i="42"/>
  <c r="AM177" i="42"/>
  <c r="AK177" i="42"/>
  <c r="AI177" i="42"/>
  <c r="AG177" i="42"/>
  <c r="AE177" i="42"/>
  <c r="AC177" i="42"/>
  <c r="AA177" i="42"/>
  <c r="Y177" i="42"/>
  <c r="W177" i="42"/>
  <c r="U177" i="42"/>
  <c r="S177" i="42"/>
  <c r="Q177" i="42"/>
  <c r="O177" i="42"/>
  <c r="M177" i="42"/>
  <c r="K177" i="42"/>
  <c r="I177" i="42"/>
  <c r="G177" i="42"/>
  <c r="E177" i="42"/>
  <c r="AQ176" i="42"/>
  <c r="AO176" i="42"/>
  <c r="AM176" i="42"/>
  <c r="AK176" i="42"/>
  <c r="AI176" i="42"/>
  <c r="AG176" i="42"/>
  <c r="AE176" i="42"/>
  <c r="AC176" i="42"/>
  <c r="AA176" i="42"/>
  <c r="Y176" i="42"/>
  <c r="W176" i="42"/>
  <c r="U176" i="42"/>
  <c r="S176" i="42"/>
  <c r="Q176" i="42"/>
  <c r="O176" i="42"/>
  <c r="M176" i="42"/>
  <c r="K176" i="42"/>
  <c r="I176" i="42"/>
  <c r="G176" i="42"/>
  <c r="E176" i="42"/>
  <c r="AQ175" i="42"/>
  <c r="AO175" i="42"/>
  <c r="AM175" i="42"/>
  <c r="AK175" i="42"/>
  <c r="AI175" i="42"/>
  <c r="AG175" i="42"/>
  <c r="AE175" i="42"/>
  <c r="AC175" i="42"/>
  <c r="AA175" i="42"/>
  <c r="Y175" i="42"/>
  <c r="W175" i="42"/>
  <c r="U175" i="42"/>
  <c r="S175" i="42"/>
  <c r="Q175" i="42"/>
  <c r="O175" i="42"/>
  <c r="M175" i="42"/>
  <c r="K175" i="42"/>
  <c r="I175" i="42"/>
  <c r="G175" i="42"/>
  <c r="E175" i="42"/>
  <c r="AQ174" i="42"/>
  <c r="AO174" i="42"/>
  <c r="AM174" i="42"/>
  <c r="AK174" i="42"/>
  <c r="AI174" i="42"/>
  <c r="AG174" i="42"/>
  <c r="AE174" i="42"/>
  <c r="AC174" i="42"/>
  <c r="AA174" i="42"/>
  <c r="Y174" i="42"/>
  <c r="W174" i="42"/>
  <c r="U174" i="42"/>
  <c r="S174" i="42"/>
  <c r="Q174" i="42"/>
  <c r="O174" i="42"/>
  <c r="M174" i="42"/>
  <c r="K174" i="42"/>
  <c r="I174" i="42"/>
  <c r="G174" i="42"/>
  <c r="E174" i="42"/>
  <c r="AQ173" i="42"/>
  <c r="AO173" i="42"/>
  <c r="AM173" i="42"/>
  <c r="AK173" i="42"/>
  <c r="AI173" i="42"/>
  <c r="AG173" i="42"/>
  <c r="AE173" i="42"/>
  <c r="AC173" i="42"/>
  <c r="AA173" i="42"/>
  <c r="Y173" i="42"/>
  <c r="W173" i="42"/>
  <c r="U173" i="42"/>
  <c r="S173" i="42"/>
  <c r="Q173" i="42"/>
  <c r="O173" i="42"/>
  <c r="M173" i="42"/>
  <c r="K173" i="42"/>
  <c r="I173" i="42"/>
  <c r="G173" i="42"/>
  <c r="E173" i="42"/>
  <c r="AQ172" i="42"/>
  <c r="AO172" i="42"/>
  <c r="AM172" i="42"/>
  <c r="AK172" i="42"/>
  <c r="AI172" i="42"/>
  <c r="AG172" i="42"/>
  <c r="AE172" i="42"/>
  <c r="AC172" i="42"/>
  <c r="AA172" i="42"/>
  <c r="Y172" i="42"/>
  <c r="W172" i="42"/>
  <c r="U172" i="42"/>
  <c r="S172" i="42"/>
  <c r="Q172" i="42"/>
  <c r="O172" i="42"/>
  <c r="M172" i="42"/>
  <c r="K172" i="42"/>
  <c r="I172" i="42"/>
  <c r="G172" i="42"/>
  <c r="E172" i="42"/>
  <c r="AQ171" i="42"/>
  <c r="AO171" i="42"/>
  <c r="AM171" i="42"/>
  <c r="AK171" i="42"/>
  <c r="AI171" i="42"/>
  <c r="AG171" i="42"/>
  <c r="AE171" i="42"/>
  <c r="AC171" i="42"/>
  <c r="AA171" i="42"/>
  <c r="Y171" i="42"/>
  <c r="W171" i="42"/>
  <c r="U171" i="42"/>
  <c r="S171" i="42"/>
  <c r="Q171" i="42"/>
  <c r="O171" i="42"/>
  <c r="M171" i="42"/>
  <c r="K171" i="42"/>
  <c r="I171" i="42"/>
  <c r="G171" i="42"/>
  <c r="E171" i="42"/>
  <c r="AQ170" i="42"/>
  <c r="AO170" i="42"/>
  <c r="AM170" i="42"/>
  <c r="AK170" i="42"/>
  <c r="AI170" i="42"/>
  <c r="AG170" i="42"/>
  <c r="AE170" i="42"/>
  <c r="AC170" i="42"/>
  <c r="AA170" i="42"/>
  <c r="Y170" i="42"/>
  <c r="W170" i="42"/>
  <c r="U170" i="42"/>
  <c r="S170" i="42"/>
  <c r="Q170" i="42"/>
  <c r="O170" i="42"/>
  <c r="M170" i="42"/>
  <c r="K170" i="42"/>
  <c r="I170" i="42"/>
  <c r="G170" i="42"/>
  <c r="E170" i="42"/>
  <c r="AQ169" i="42"/>
  <c r="AO169" i="42"/>
  <c r="AM169" i="42"/>
  <c r="AK169" i="42"/>
  <c r="AI169" i="42"/>
  <c r="AG169" i="42"/>
  <c r="AE169" i="42"/>
  <c r="AC169" i="42"/>
  <c r="AA169" i="42"/>
  <c r="Y169" i="42"/>
  <c r="W169" i="42"/>
  <c r="U169" i="42"/>
  <c r="S169" i="42"/>
  <c r="Q169" i="42"/>
  <c r="O169" i="42"/>
  <c r="M169" i="42"/>
  <c r="K169" i="42"/>
  <c r="I169" i="42"/>
  <c r="G169" i="42"/>
  <c r="E169" i="42"/>
  <c r="AQ168" i="42"/>
  <c r="AO168" i="42"/>
  <c r="AM168" i="42"/>
  <c r="AK168" i="42"/>
  <c r="AI168" i="42"/>
  <c r="AG168" i="42"/>
  <c r="AE168" i="42"/>
  <c r="AC168" i="42"/>
  <c r="AA168" i="42"/>
  <c r="Y168" i="42"/>
  <c r="W168" i="42"/>
  <c r="U168" i="42"/>
  <c r="S168" i="42"/>
  <c r="Q168" i="42"/>
  <c r="O168" i="42"/>
  <c r="M168" i="42"/>
  <c r="K168" i="42"/>
  <c r="I168" i="42"/>
  <c r="G168" i="42"/>
  <c r="E168" i="42"/>
  <c r="AQ167" i="42"/>
  <c r="AO167" i="42"/>
  <c r="AM167" i="42"/>
  <c r="AK167" i="42"/>
  <c r="AI167" i="42"/>
  <c r="AG167" i="42"/>
  <c r="AE167" i="42"/>
  <c r="AC167" i="42"/>
  <c r="AA167" i="42"/>
  <c r="Y167" i="42"/>
  <c r="W167" i="42"/>
  <c r="U167" i="42"/>
  <c r="S167" i="42"/>
  <c r="Q167" i="42"/>
  <c r="O167" i="42"/>
  <c r="M167" i="42"/>
  <c r="K167" i="42"/>
  <c r="I167" i="42"/>
  <c r="G167" i="42"/>
  <c r="E167" i="42"/>
  <c r="AQ166" i="42"/>
  <c r="AO166" i="42"/>
  <c r="AM166" i="42"/>
  <c r="AK166" i="42"/>
  <c r="AI166" i="42"/>
  <c r="AG166" i="42"/>
  <c r="AE166" i="42"/>
  <c r="AC166" i="42"/>
  <c r="AA166" i="42"/>
  <c r="Y166" i="42"/>
  <c r="W166" i="42"/>
  <c r="U166" i="42"/>
  <c r="S166" i="42"/>
  <c r="Q166" i="42"/>
  <c r="O166" i="42"/>
  <c r="M166" i="42"/>
  <c r="K166" i="42"/>
  <c r="I166" i="42"/>
  <c r="G166" i="42"/>
  <c r="E166" i="42"/>
  <c r="AQ165" i="42"/>
  <c r="AO165" i="42"/>
  <c r="AM165" i="42"/>
  <c r="AK165" i="42"/>
  <c r="AI165" i="42"/>
  <c r="AG165" i="42"/>
  <c r="AE165" i="42"/>
  <c r="AC165" i="42"/>
  <c r="AA165" i="42"/>
  <c r="Y165" i="42"/>
  <c r="W165" i="42"/>
  <c r="U165" i="42"/>
  <c r="S165" i="42"/>
  <c r="Q165" i="42"/>
  <c r="O165" i="42"/>
  <c r="M165" i="42"/>
  <c r="K165" i="42"/>
  <c r="I165" i="42"/>
  <c r="G165" i="42"/>
  <c r="E165" i="42"/>
  <c r="AQ164" i="42"/>
  <c r="AO164" i="42"/>
  <c r="AM164" i="42"/>
  <c r="AK164" i="42"/>
  <c r="AI164" i="42"/>
  <c r="AG164" i="42"/>
  <c r="AE164" i="42"/>
  <c r="AC164" i="42"/>
  <c r="AA164" i="42"/>
  <c r="Y164" i="42"/>
  <c r="W164" i="42"/>
  <c r="U164" i="42"/>
  <c r="S164" i="42"/>
  <c r="Q164" i="42"/>
  <c r="O164" i="42"/>
  <c r="M164" i="42"/>
  <c r="K164" i="42"/>
  <c r="I164" i="42"/>
  <c r="G164" i="42"/>
  <c r="E164" i="42"/>
  <c r="AQ163" i="42"/>
  <c r="AO163" i="42"/>
  <c r="AM163" i="42"/>
  <c r="AK163" i="42"/>
  <c r="AI163" i="42"/>
  <c r="AG163" i="42"/>
  <c r="AE163" i="42"/>
  <c r="AC163" i="42"/>
  <c r="AA163" i="42"/>
  <c r="Y163" i="42"/>
  <c r="W163" i="42"/>
  <c r="U163" i="42"/>
  <c r="S163" i="42"/>
  <c r="Q163" i="42"/>
  <c r="O163" i="42"/>
  <c r="M163" i="42"/>
  <c r="K163" i="42"/>
  <c r="I163" i="42"/>
  <c r="G163" i="42"/>
  <c r="E163" i="42"/>
  <c r="AQ162" i="42"/>
  <c r="AO162" i="42"/>
  <c r="AM162" i="42"/>
  <c r="AK162" i="42"/>
  <c r="AI162" i="42"/>
  <c r="AG162" i="42"/>
  <c r="AE162" i="42"/>
  <c r="AC162" i="42"/>
  <c r="AA162" i="42"/>
  <c r="Y162" i="42"/>
  <c r="W162" i="42"/>
  <c r="U162" i="42"/>
  <c r="S162" i="42"/>
  <c r="Q162" i="42"/>
  <c r="O162" i="42"/>
  <c r="M162" i="42"/>
  <c r="K162" i="42"/>
  <c r="I162" i="42"/>
  <c r="G162" i="42"/>
  <c r="E162" i="42"/>
  <c r="AQ161" i="42"/>
  <c r="AO161" i="42"/>
  <c r="AM161" i="42"/>
  <c r="AK161" i="42"/>
  <c r="AI161" i="42"/>
  <c r="AG161" i="42"/>
  <c r="AE161" i="42"/>
  <c r="AC161" i="42"/>
  <c r="AA161" i="42"/>
  <c r="Y161" i="42"/>
  <c r="W161" i="42"/>
  <c r="U161" i="42"/>
  <c r="S161" i="42"/>
  <c r="Q161" i="42"/>
  <c r="O161" i="42"/>
  <c r="M161" i="42"/>
  <c r="K161" i="42"/>
  <c r="I161" i="42"/>
  <c r="G161" i="42"/>
  <c r="E161" i="42"/>
  <c r="AQ160" i="42"/>
  <c r="AO160" i="42"/>
  <c r="AM160" i="42"/>
  <c r="AK160" i="42"/>
  <c r="AI160" i="42"/>
  <c r="AG160" i="42"/>
  <c r="AE160" i="42"/>
  <c r="AC160" i="42"/>
  <c r="AA160" i="42"/>
  <c r="Y160" i="42"/>
  <c r="W160" i="42"/>
  <c r="U160" i="42"/>
  <c r="S160" i="42"/>
  <c r="Q160" i="42"/>
  <c r="O160" i="42"/>
  <c r="M160" i="42"/>
  <c r="K160" i="42"/>
  <c r="I160" i="42"/>
  <c r="G160" i="42"/>
  <c r="E160" i="42"/>
  <c r="AQ159" i="42"/>
  <c r="AO159" i="42"/>
  <c r="AM159" i="42"/>
  <c r="AK159" i="42"/>
  <c r="AI159" i="42"/>
  <c r="AG159" i="42"/>
  <c r="AE159" i="42"/>
  <c r="AC159" i="42"/>
  <c r="AA159" i="42"/>
  <c r="Y159" i="42"/>
  <c r="W159" i="42"/>
  <c r="U159" i="42"/>
  <c r="S159" i="42"/>
  <c r="Q159" i="42"/>
  <c r="O159" i="42"/>
  <c r="M159" i="42"/>
  <c r="K159" i="42"/>
  <c r="I159" i="42"/>
  <c r="G159" i="42"/>
  <c r="E159" i="42"/>
  <c r="AQ158" i="42"/>
  <c r="AO158" i="42"/>
  <c r="AM158" i="42"/>
  <c r="AK158" i="42"/>
  <c r="AI158" i="42"/>
  <c r="AG158" i="42"/>
  <c r="AE158" i="42"/>
  <c r="AC158" i="42"/>
  <c r="AA158" i="42"/>
  <c r="Y158" i="42"/>
  <c r="W158" i="42"/>
  <c r="U158" i="42"/>
  <c r="S158" i="42"/>
  <c r="Q158" i="42"/>
  <c r="O158" i="42"/>
  <c r="M158" i="42"/>
  <c r="K158" i="42"/>
  <c r="I158" i="42"/>
  <c r="G158" i="42"/>
  <c r="E158" i="42"/>
  <c r="AQ157" i="42"/>
  <c r="AO157" i="42"/>
  <c r="AM157" i="42"/>
  <c r="AK157" i="42"/>
  <c r="AI157" i="42"/>
  <c r="AG157" i="42"/>
  <c r="AE157" i="42"/>
  <c r="AC157" i="42"/>
  <c r="AA157" i="42"/>
  <c r="Y157" i="42"/>
  <c r="W157" i="42"/>
  <c r="U157" i="42"/>
  <c r="S157" i="42"/>
  <c r="Q157" i="42"/>
  <c r="O157" i="42"/>
  <c r="M157" i="42"/>
  <c r="K157" i="42"/>
  <c r="I157" i="42"/>
  <c r="G157" i="42"/>
  <c r="E157" i="42"/>
  <c r="AQ156" i="42"/>
  <c r="AO156" i="42"/>
  <c r="AM156" i="42"/>
  <c r="AK156" i="42"/>
  <c r="AI156" i="42"/>
  <c r="AG156" i="42"/>
  <c r="AE156" i="42"/>
  <c r="AC156" i="42"/>
  <c r="AA156" i="42"/>
  <c r="Y156" i="42"/>
  <c r="W156" i="42"/>
  <c r="U156" i="42"/>
  <c r="S156" i="42"/>
  <c r="Q156" i="42"/>
  <c r="O156" i="42"/>
  <c r="M156" i="42"/>
  <c r="K156" i="42"/>
  <c r="I156" i="42"/>
  <c r="G156" i="42"/>
  <c r="E156" i="42"/>
  <c r="AQ155" i="42"/>
  <c r="AO155" i="42"/>
  <c r="AM155" i="42"/>
  <c r="AK155" i="42"/>
  <c r="AI155" i="42"/>
  <c r="AG155" i="42"/>
  <c r="AE155" i="42"/>
  <c r="AC155" i="42"/>
  <c r="AA155" i="42"/>
  <c r="Y155" i="42"/>
  <c r="W155" i="42"/>
  <c r="U155" i="42"/>
  <c r="S155" i="42"/>
  <c r="Q155" i="42"/>
  <c r="O155" i="42"/>
  <c r="M155" i="42"/>
  <c r="K155" i="42"/>
  <c r="I155" i="42"/>
  <c r="G155" i="42"/>
  <c r="E155" i="42"/>
  <c r="AQ154" i="42"/>
  <c r="AO154" i="42"/>
  <c r="AM154" i="42"/>
  <c r="AK154" i="42"/>
  <c r="AI154" i="42"/>
  <c r="AG154" i="42"/>
  <c r="AE154" i="42"/>
  <c r="AC154" i="42"/>
  <c r="AA154" i="42"/>
  <c r="Y154" i="42"/>
  <c r="W154" i="42"/>
  <c r="U154" i="42"/>
  <c r="S154" i="42"/>
  <c r="Q154" i="42"/>
  <c r="O154" i="42"/>
  <c r="M154" i="42"/>
  <c r="K154" i="42"/>
  <c r="I154" i="42"/>
  <c r="G154" i="42"/>
  <c r="E154" i="42"/>
  <c r="AQ153" i="42"/>
  <c r="AO153" i="42"/>
  <c r="AM153" i="42"/>
  <c r="AK153" i="42"/>
  <c r="AI153" i="42"/>
  <c r="AG153" i="42"/>
  <c r="AE153" i="42"/>
  <c r="AC153" i="42"/>
  <c r="AA153" i="42"/>
  <c r="Y153" i="42"/>
  <c r="W153" i="42"/>
  <c r="U153" i="42"/>
  <c r="S153" i="42"/>
  <c r="Q153" i="42"/>
  <c r="O153" i="42"/>
  <c r="M153" i="42"/>
  <c r="K153" i="42"/>
  <c r="I153" i="42"/>
  <c r="G153" i="42"/>
  <c r="E153" i="42"/>
  <c r="AQ152" i="42"/>
  <c r="AO152" i="42"/>
  <c r="AM152" i="42"/>
  <c r="AK152" i="42"/>
  <c r="AI152" i="42"/>
  <c r="AG152" i="42"/>
  <c r="AE152" i="42"/>
  <c r="AC152" i="42"/>
  <c r="AA152" i="42"/>
  <c r="Y152" i="42"/>
  <c r="W152" i="42"/>
  <c r="U152" i="42"/>
  <c r="S152" i="42"/>
  <c r="Q152" i="42"/>
  <c r="O152" i="42"/>
  <c r="M152" i="42"/>
  <c r="K152" i="42"/>
  <c r="I152" i="42"/>
  <c r="G152" i="42"/>
  <c r="E152" i="42"/>
  <c r="AQ151" i="42"/>
  <c r="AO151" i="42"/>
  <c r="AM151" i="42"/>
  <c r="AK151" i="42"/>
  <c r="AI151" i="42"/>
  <c r="AG151" i="42"/>
  <c r="AE151" i="42"/>
  <c r="AC151" i="42"/>
  <c r="AA151" i="42"/>
  <c r="Y151" i="42"/>
  <c r="W151" i="42"/>
  <c r="U151" i="42"/>
  <c r="S151" i="42"/>
  <c r="Q151" i="42"/>
  <c r="O151" i="42"/>
  <c r="M151" i="42"/>
  <c r="K151" i="42"/>
  <c r="I151" i="42"/>
  <c r="G151" i="42"/>
  <c r="E151" i="42"/>
  <c r="AQ150" i="42"/>
  <c r="AO150" i="42"/>
  <c r="AM150" i="42"/>
  <c r="AK150" i="42"/>
  <c r="AI150" i="42"/>
  <c r="AG150" i="42"/>
  <c r="AE150" i="42"/>
  <c r="AC150" i="42"/>
  <c r="AA150" i="42"/>
  <c r="Y150" i="42"/>
  <c r="W150" i="42"/>
  <c r="U150" i="42"/>
  <c r="S150" i="42"/>
  <c r="Q150" i="42"/>
  <c r="O150" i="42"/>
  <c r="M150" i="42"/>
  <c r="K150" i="42"/>
  <c r="I150" i="42"/>
  <c r="G150" i="42"/>
  <c r="E150" i="42"/>
  <c r="AQ149" i="42"/>
  <c r="AO149" i="42"/>
  <c r="AM149" i="42"/>
  <c r="AK149" i="42"/>
  <c r="AI149" i="42"/>
  <c r="AG149" i="42"/>
  <c r="AE149" i="42"/>
  <c r="AC149" i="42"/>
  <c r="AA149" i="42"/>
  <c r="Y149" i="42"/>
  <c r="W149" i="42"/>
  <c r="U149" i="42"/>
  <c r="S149" i="42"/>
  <c r="Q149" i="42"/>
  <c r="O149" i="42"/>
  <c r="M149" i="42"/>
  <c r="K149" i="42"/>
  <c r="I149" i="42"/>
  <c r="G149" i="42"/>
  <c r="E149" i="42"/>
  <c r="AQ148" i="42"/>
  <c r="AO148" i="42"/>
  <c r="AM148" i="42"/>
  <c r="AK148" i="42"/>
  <c r="AI148" i="42"/>
  <c r="AG148" i="42"/>
  <c r="AE148" i="42"/>
  <c r="AC148" i="42"/>
  <c r="AA148" i="42"/>
  <c r="Y148" i="42"/>
  <c r="W148" i="42"/>
  <c r="U148" i="42"/>
  <c r="S148" i="42"/>
  <c r="Q148" i="42"/>
  <c r="O148" i="42"/>
  <c r="M148" i="42"/>
  <c r="K148" i="42"/>
  <c r="I148" i="42"/>
  <c r="G148" i="42"/>
  <c r="E148" i="42"/>
  <c r="AQ147" i="42"/>
  <c r="AO147" i="42"/>
  <c r="AM147" i="42"/>
  <c r="AK147" i="42"/>
  <c r="AI147" i="42"/>
  <c r="AG147" i="42"/>
  <c r="AE147" i="42"/>
  <c r="AC147" i="42"/>
  <c r="AA147" i="42"/>
  <c r="Y147" i="42"/>
  <c r="W147" i="42"/>
  <c r="U147" i="42"/>
  <c r="S147" i="42"/>
  <c r="Q147" i="42"/>
  <c r="O147" i="42"/>
  <c r="M147" i="42"/>
  <c r="K147" i="42"/>
  <c r="I147" i="42"/>
  <c r="G147" i="42"/>
  <c r="E147" i="42"/>
  <c r="AQ146" i="42"/>
  <c r="AO146" i="42"/>
  <c r="AM146" i="42"/>
  <c r="AK146" i="42"/>
  <c r="AI146" i="42"/>
  <c r="AG146" i="42"/>
  <c r="AE146" i="42"/>
  <c r="AC146" i="42"/>
  <c r="AA146" i="42"/>
  <c r="Y146" i="42"/>
  <c r="W146" i="42"/>
  <c r="U146" i="42"/>
  <c r="S146" i="42"/>
  <c r="Q146" i="42"/>
  <c r="O146" i="42"/>
  <c r="M146" i="42"/>
  <c r="K146" i="42"/>
  <c r="I146" i="42"/>
  <c r="G146" i="42"/>
  <c r="E146" i="42"/>
  <c r="AQ145" i="42"/>
  <c r="AO145" i="42"/>
  <c r="AM145" i="42"/>
  <c r="AK145" i="42"/>
  <c r="AI145" i="42"/>
  <c r="AG145" i="42"/>
  <c r="AE145" i="42"/>
  <c r="AC145" i="42"/>
  <c r="AA145" i="42"/>
  <c r="Y145" i="42"/>
  <c r="W145" i="42"/>
  <c r="U145" i="42"/>
  <c r="S145" i="42"/>
  <c r="Q145" i="42"/>
  <c r="O145" i="42"/>
  <c r="M145" i="42"/>
  <c r="K145" i="42"/>
  <c r="I145" i="42"/>
  <c r="G145" i="42"/>
  <c r="E145" i="42"/>
  <c r="AQ144" i="42"/>
  <c r="AO144" i="42"/>
  <c r="AM144" i="42"/>
  <c r="AK144" i="42"/>
  <c r="AI144" i="42"/>
  <c r="AG144" i="42"/>
  <c r="AE144" i="42"/>
  <c r="AC144" i="42"/>
  <c r="AA144" i="42"/>
  <c r="Y144" i="42"/>
  <c r="W144" i="42"/>
  <c r="U144" i="42"/>
  <c r="S144" i="42"/>
  <c r="Q144" i="42"/>
  <c r="O144" i="42"/>
  <c r="M144" i="42"/>
  <c r="K144" i="42"/>
  <c r="I144" i="42"/>
  <c r="G144" i="42"/>
  <c r="E144" i="42"/>
  <c r="AQ143" i="42"/>
  <c r="AO143" i="42"/>
  <c r="AM143" i="42"/>
  <c r="AK143" i="42"/>
  <c r="AI143" i="42"/>
  <c r="AG143" i="42"/>
  <c r="AE143" i="42"/>
  <c r="AC143" i="42"/>
  <c r="AA143" i="42"/>
  <c r="Y143" i="42"/>
  <c r="W143" i="42"/>
  <c r="U143" i="42"/>
  <c r="S143" i="42"/>
  <c r="Q143" i="42"/>
  <c r="O143" i="42"/>
  <c r="M143" i="42"/>
  <c r="K143" i="42"/>
  <c r="I143" i="42"/>
  <c r="G143" i="42"/>
  <c r="E143" i="42"/>
  <c r="AQ142" i="42"/>
  <c r="AO142" i="42"/>
  <c r="AM142" i="42"/>
  <c r="AK142" i="42"/>
  <c r="AI142" i="42"/>
  <c r="AG142" i="42"/>
  <c r="AE142" i="42"/>
  <c r="AC142" i="42"/>
  <c r="AA142" i="42"/>
  <c r="Y142" i="42"/>
  <c r="W142" i="42"/>
  <c r="U142" i="42"/>
  <c r="S142" i="42"/>
  <c r="Q142" i="42"/>
  <c r="O142" i="42"/>
  <c r="M142" i="42"/>
  <c r="K142" i="42"/>
  <c r="I142" i="42"/>
  <c r="G142" i="42"/>
  <c r="E142" i="42"/>
  <c r="AQ141" i="42"/>
  <c r="AO141" i="42"/>
  <c r="AM141" i="42"/>
  <c r="AK141" i="42"/>
  <c r="AI141" i="42"/>
  <c r="AG141" i="42"/>
  <c r="AE141" i="42"/>
  <c r="AC141" i="42"/>
  <c r="AA141" i="42"/>
  <c r="Y141" i="42"/>
  <c r="W141" i="42"/>
  <c r="U141" i="42"/>
  <c r="S141" i="42"/>
  <c r="Q141" i="42"/>
  <c r="O141" i="42"/>
  <c r="M141" i="42"/>
  <c r="K141" i="42"/>
  <c r="I141" i="42"/>
  <c r="G141" i="42"/>
  <c r="E141" i="42"/>
  <c r="AQ140" i="42"/>
  <c r="AO140" i="42"/>
  <c r="AM140" i="42"/>
  <c r="AK140" i="42"/>
  <c r="AI140" i="42"/>
  <c r="AG140" i="42"/>
  <c r="AE140" i="42"/>
  <c r="AC140" i="42"/>
  <c r="AA140" i="42"/>
  <c r="Y140" i="42"/>
  <c r="W140" i="42"/>
  <c r="U140" i="42"/>
  <c r="S140" i="42"/>
  <c r="Q140" i="42"/>
  <c r="O140" i="42"/>
  <c r="M140" i="42"/>
  <c r="K140" i="42"/>
  <c r="I140" i="42"/>
  <c r="G140" i="42"/>
  <c r="E140" i="42"/>
  <c r="AQ139" i="42"/>
  <c r="AO139" i="42"/>
  <c r="AM139" i="42"/>
  <c r="AK139" i="42"/>
  <c r="AI139" i="42"/>
  <c r="AG139" i="42"/>
  <c r="AE139" i="42"/>
  <c r="AC139" i="42"/>
  <c r="AA139" i="42"/>
  <c r="Y139" i="42"/>
  <c r="W139" i="42"/>
  <c r="U139" i="42"/>
  <c r="S139" i="42"/>
  <c r="Q139" i="42"/>
  <c r="O139" i="42"/>
  <c r="M139" i="42"/>
  <c r="K139" i="42"/>
  <c r="I139" i="42"/>
  <c r="G139" i="42"/>
  <c r="E139" i="42"/>
  <c r="AQ138" i="42"/>
  <c r="AO138" i="42"/>
  <c r="AM138" i="42"/>
  <c r="AK138" i="42"/>
  <c r="AI138" i="42"/>
  <c r="AG138" i="42"/>
  <c r="AE138" i="42"/>
  <c r="AC138" i="42"/>
  <c r="AA138" i="42"/>
  <c r="Y138" i="42"/>
  <c r="W138" i="42"/>
  <c r="U138" i="42"/>
  <c r="S138" i="42"/>
  <c r="Q138" i="42"/>
  <c r="O138" i="42"/>
  <c r="M138" i="42"/>
  <c r="K138" i="42"/>
  <c r="I138" i="42"/>
  <c r="G138" i="42"/>
  <c r="E138" i="42"/>
  <c r="AQ137" i="42"/>
  <c r="AO137" i="42"/>
  <c r="AM137" i="42"/>
  <c r="AK137" i="42"/>
  <c r="AI137" i="42"/>
  <c r="AG137" i="42"/>
  <c r="AE137" i="42"/>
  <c r="AC137" i="42"/>
  <c r="AA137" i="42"/>
  <c r="Y137" i="42"/>
  <c r="W137" i="42"/>
  <c r="U137" i="42"/>
  <c r="S137" i="42"/>
  <c r="Q137" i="42"/>
  <c r="O137" i="42"/>
  <c r="M137" i="42"/>
  <c r="K137" i="42"/>
  <c r="I137" i="42"/>
  <c r="G137" i="42"/>
  <c r="E137" i="42"/>
  <c r="AQ136" i="42"/>
  <c r="AO136" i="42"/>
  <c r="AM136" i="42"/>
  <c r="AK136" i="42"/>
  <c r="AI136" i="42"/>
  <c r="AG136" i="42"/>
  <c r="AE136" i="42"/>
  <c r="AC136" i="42"/>
  <c r="AA136" i="42"/>
  <c r="Y136" i="42"/>
  <c r="W136" i="42"/>
  <c r="U136" i="42"/>
  <c r="S136" i="42"/>
  <c r="Q136" i="42"/>
  <c r="O136" i="42"/>
  <c r="M136" i="42"/>
  <c r="K136" i="42"/>
  <c r="I136" i="42"/>
  <c r="G136" i="42"/>
  <c r="E136" i="42"/>
  <c r="AQ135" i="42"/>
  <c r="AO135" i="42"/>
  <c r="AM135" i="42"/>
  <c r="AK135" i="42"/>
  <c r="AI135" i="42"/>
  <c r="AG135" i="42"/>
  <c r="AE135" i="42"/>
  <c r="AC135" i="42"/>
  <c r="AA135" i="42"/>
  <c r="Y135" i="42"/>
  <c r="W135" i="42"/>
  <c r="U135" i="42"/>
  <c r="S135" i="42"/>
  <c r="Q135" i="42"/>
  <c r="O135" i="42"/>
  <c r="M135" i="42"/>
  <c r="K135" i="42"/>
  <c r="I135" i="42"/>
  <c r="G135" i="42"/>
  <c r="E135" i="42"/>
  <c r="AQ134" i="42"/>
  <c r="AO134" i="42"/>
  <c r="AM134" i="42"/>
  <c r="AK134" i="42"/>
  <c r="AI134" i="42"/>
  <c r="AG134" i="42"/>
  <c r="AE134" i="42"/>
  <c r="AC134" i="42"/>
  <c r="AA134" i="42"/>
  <c r="Y134" i="42"/>
  <c r="W134" i="42"/>
  <c r="U134" i="42"/>
  <c r="S134" i="42"/>
  <c r="Q134" i="42"/>
  <c r="O134" i="42"/>
  <c r="M134" i="42"/>
  <c r="K134" i="42"/>
  <c r="I134" i="42"/>
  <c r="G134" i="42"/>
  <c r="E134" i="42"/>
  <c r="AQ133" i="42"/>
  <c r="AO133" i="42"/>
  <c r="AM133" i="42"/>
  <c r="AK133" i="42"/>
  <c r="AI133" i="42"/>
  <c r="AG133" i="42"/>
  <c r="AE133" i="42"/>
  <c r="AC133" i="42"/>
  <c r="AA133" i="42"/>
  <c r="Y133" i="42"/>
  <c r="W133" i="42"/>
  <c r="U133" i="42"/>
  <c r="S133" i="42"/>
  <c r="Q133" i="42"/>
  <c r="O133" i="42"/>
  <c r="M133" i="42"/>
  <c r="K133" i="42"/>
  <c r="I133" i="42"/>
  <c r="G133" i="42"/>
  <c r="E133" i="42"/>
  <c r="AQ132" i="42"/>
  <c r="AO132" i="42"/>
  <c r="AM132" i="42"/>
  <c r="AK132" i="42"/>
  <c r="AI132" i="42"/>
  <c r="AG132" i="42"/>
  <c r="AE132" i="42"/>
  <c r="AC132" i="42"/>
  <c r="AA132" i="42"/>
  <c r="Y132" i="42"/>
  <c r="W132" i="42"/>
  <c r="U132" i="42"/>
  <c r="S132" i="42"/>
  <c r="Q132" i="42"/>
  <c r="O132" i="42"/>
  <c r="M132" i="42"/>
  <c r="K132" i="42"/>
  <c r="I132" i="42"/>
  <c r="G132" i="42"/>
  <c r="E132" i="42"/>
  <c r="AQ131" i="42"/>
  <c r="AO131" i="42"/>
  <c r="AM131" i="42"/>
  <c r="AK131" i="42"/>
  <c r="AI131" i="42"/>
  <c r="AG131" i="42"/>
  <c r="AE131" i="42"/>
  <c r="AC131" i="42"/>
  <c r="AA131" i="42"/>
  <c r="Y131" i="42"/>
  <c r="W131" i="42"/>
  <c r="U131" i="42"/>
  <c r="S131" i="42"/>
  <c r="Q131" i="42"/>
  <c r="O131" i="42"/>
  <c r="M131" i="42"/>
  <c r="K131" i="42"/>
  <c r="I131" i="42"/>
  <c r="G131" i="42"/>
  <c r="E131" i="42"/>
  <c r="AQ130" i="42"/>
  <c r="AO130" i="42"/>
  <c r="AM130" i="42"/>
  <c r="AK130" i="42"/>
  <c r="AI130" i="42"/>
  <c r="AG130" i="42"/>
  <c r="AE130" i="42"/>
  <c r="AC130" i="42"/>
  <c r="AA130" i="42"/>
  <c r="Y130" i="42"/>
  <c r="W130" i="42"/>
  <c r="U130" i="42"/>
  <c r="S130" i="42"/>
  <c r="Q130" i="42"/>
  <c r="O130" i="42"/>
  <c r="M130" i="42"/>
  <c r="K130" i="42"/>
  <c r="I130" i="42"/>
  <c r="G130" i="42"/>
  <c r="E130" i="42"/>
  <c r="AQ129" i="42"/>
  <c r="AO129" i="42"/>
  <c r="AM129" i="42"/>
  <c r="AK129" i="42"/>
  <c r="AI129" i="42"/>
  <c r="AG129" i="42"/>
  <c r="AE129" i="42"/>
  <c r="AC129" i="42"/>
  <c r="AA129" i="42"/>
  <c r="Y129" i="42"/>
  <c r="W129" i="42"/>
  <c r="U129" i="42"/>
  <c r="S129" i="42"/>
  <c r="Q129" i="42"/>
  <c r="O129" i="42"/>
  <c r="M129" i="42"/>
  <c r="K129" i="42"/>
  <c r="I129" i="42"/>
  <c r="G129" i="42"/>
  <c r="E129" i="42"/>
  <c r="AQ128" i="42"/>
  <c r="AO128" i="42"/>
  <c r="AM128" i="42"/>
  <c r="AK128" i="42"/>
  <c r="AI128" i="42"/>
  <c r="AG128" i="42"/>
  <c r="AE128" i="42"/>
  <c r="AC128" i="42"/>
  <c r="AA128" i="42"/>
  <c r="Y128" i="42"/>
  <c r="W128" i="42"/>
  <c r="U128" i="42"/>
  <c r="S128" i="42"/>
  <c r="Q128" i="42"/>
  <c r="O128" i="42"/>
  <c r="M128" i="42"/>
  <c r="K128" i="42"/>
  <c r="I128" i="42"/>
  <c r="G128" i="42"/>
  <c r="E128" i="42"/>
  <c r="AQ127" i="42"/>
  <c r="AO127" i="42"/>
  <c r="AM127" i="42"/>
  <c r="AK127" i="42"/>
  <c r="AI127" i="42"/>
  <c r="AG127" i="42"/>
  <c r="AE127" i="42"/>
  <c r="AC127" i="42"/>
  <c r="AA127" i="42"/>
  <c r="Y127" i="42"/>
  <c r="W127" i="42"/>
  <c r="U127" i="42"/>
  <c r="S127" i="42"/>
  <c r="Q127" i="42"/>
  <c r="O127" i="42"/>
  <c r="M127" i="42"/>
  <c r="K127" i="42"/>
  <c r="I127" i="42"/>
  <c r="G127" i="42"/>
  <c r="E127" i="42"/>
  <c r="AQ126" i="42"/>
  <c r="AO126" i="42"/>
  <c r="AM126" i="42"/>
  <c r="AK126" i="42"/>
  <c r="AI126" i="42"/>
  <c r="AG126" i="42"/>
  <c r="AE126" i="42"/>
  <c r="AC126" i="42"/>
  <c r="AA126" i="42"/>
  <c r="Y126" i="42"/>
  <c r="W126" i="42"/>
  <c r="U126" i="42"/>
  <c r="S126" i="42"/>
  <c r="Q126" i="42"/>
  <c r="O126" i="42"/>
  <c r="M126" i="42"/>
  <c r="K126" i="42"/>
  <c r="I126" i="42"/>
  <c r="G126" i="42"/>
  <c r="E126" i="42"/>
  <c r="AQ125" i="42"/>
  <c r="AO125" i="42"/>
  <c r="AM125" i="42"/>
  <c r="AK125" i="42"/>
  <c r="AI125" i="42"/>
  <c r="AG125" i="42"/>
  <c r="AE125" i="42"/>
  <c r="AC125" i="42"/>
  <c r="AA125" i="42"/>
  <c r="Y125" i="42"/>
  <c r="W125" i="42"/>
  <c r="U125" i="42"/>
  <c r="S125" i="42"/>
  <c r="Q125" i="42"/>
  <c r="O125" i="42"/>
  <c r="M125" i="42"/>
  <c r="K125" i="42"/>
  <c r="I125" i="42"/>
  <c r="G125" i="42"/>
  <c r="E125" i="42"/>
  <c r="AQ124" i="42"/>
  <c r="AO124" i="42"/>
  <c r="AM124" i="42"/>
  <c r="AK124" i="42"/>
  <c r="AI124" i="42"/>
  <c r="AG124" i="42"/>
  <c r="AE124" i="42"/>
  <c r="AC124" i="42"/>
  <c r="AA124" i="42"/>
  <c r="Y124" i="42"/>
  <c r="W124" i="42"/>
  <c r="U124" i="42"/>
  <c r="S124" i="42"/>
  <c r="Q124" i="42"/>
  <c r="O124" i="42"/>
  <c r="M124" i="42"/>
  <c r="K124" i="42"/>
  <c r="I124" i="42"/>
  <c r="G124" i="42"/>
  <c r="E124" i="42"/>
  <c r="AQ123" i="42"/>
  <c r="AO123" i="42"/>
  <c r="AM123" i="42"/>
  <c r="AK123" i="42"/>
  <c r="AI123" i="42"/>
  <c r="AG123" i="42"/>
  <c r="AE123" i="42"/>
  <c r="AC123" i="42"/>
  <c r="AA123" i="42"/>
  <c r="Y123" i="42"/>
  <c r="W123" i="42"/>
  <c r="U123" i="42"/>
  <c r="S123" i="42"/>
  <c r="Q123" i="42"/>
  <c r="O123" i="42"/>
  <c r="M123" i="42"/>
  <c r="K123" i="42"/>
  <c r="I123" i="42"/>
  <c r="G123" i="42"/>
  <c r="E123" i="42"/>
  <c r="AQ122" i="42"/>
  <c r="AO122" i="42"/>
  <c r="AM122" i="42"/>
  <c r="AK122" i="42"/>
  <c r="AI122" i="42"/>
  <c r="AG122" i="42"/>
  <c r="AE122" i="42"/>
  <c r="AC122" i="42"/>
  <c r="AA122" i="42"/>
  <c r="Y122" i="42"/>
  <c r="W122" i="42"/>
  <c r="U122" i="42"/>
  <c r="S122" i="42"/>
  <c r="Q122" i="42"/>
  <c r="O122" i="42"/>
  <c r="M122" i="42"/>
  <c r="K122" i="42"/>
  <c r="I122" i="42"/>
  <c r="G122" i="42"/>
  <c r="E122" i="42"/>
  <c r="AQ121" i="42"/>
  <c r="AO121" i="42"/>
  <c r="AM121" i="42"/>
  <c r="AK121" i="42"/>
  <c r="AI121" i="42"/>
  <c r="AG121" i="42"/>
  <c r="AE121" i="42"/>
  <c r="AC121" i="42"/>
  <c r="AA121" i="42"/>
  <c r="Y121" i="42"/>
  <c r="W121" i="42"/>
  <c r="U121" i="42"/>
  <c r="S121" i="42"/>
  <c r="Q121" i="42"/>
  <c r="O121" i="42"/>
  <c r="M121" i="42"/>
  <c r="K121" i="42"/>
  <c r="I121" i="42"/>
  <c r="G121" i="42"/>
  <c r="E121" i="42"/>
  <c r="AQ120" i="42"/>
  <c r="AO120" i="42"/>
  <c r="AM120" i="42"/>
  <c r="AK120" i="42"/>
  <c r="AI120" i="42"/>
  <c r="AG120" i="42"/>
  <c r="AE120" i="42"/>
  <c r="AC120" i="42"/>
  <c r="AA120" i="42"/>
  <c r="Y120" i="42"/>
  <c r="W120" i="42"/>
  <c r="U120" i="42"/>
  <c r="S120" i="42"/>
  <c r="Q120" i="42"/>
  <c r="O120" i="42"/>
  <c r="M120" i="42"/>
  <c r="K120" i="42"/>
  <c r="I120" i="42"/>
  <c r="G120" i="42"/>
  <c r="E120" i="42"/>
  <c r="AQ119" i="42"/>
  <c r="AO119" i="42"/>
  <c r="AM119" i="42"/>
  <c r="AK119" i="42"/>
  <c r="AI119" i="42"/>
  <c r="AG119" i="42"/>
  <c r="AE119" i="42"/>
  <c r="AC119" i="42"/>
  <c r="AA119" i="42"/>
  <c r="Y119" i="42"/>
  <c r="W119" i="42"/>
  <c r="U119" i="42"/>
  <c r="S119" i="42"/>
  <c r="Q119" i="42"/>
  <c r="O119" i="42"/>
  <c r="M119" i="42"/>
  <c r="K119" i="42"/>
  <c r="I119" i="42"/>
  <c r="G119" i="42"/>
  <c r="E119" i="42"/>
  <c r="AQ118" i="42"/>
  <c r="AO118" i="42"/>
  <c r="AM118" i="42"/>
  <c r="AK118" i="42"/>
  <c r="AI118" i="42"/>
  <c r="AG118" i="42"/>
  <c r="AE118" i="42"/>
  <c r="AC118" i="42"/>
  <c r="AA118" i="42"/>
  <c r="Y118" i="42"/>
  <c r="W118" i="42"/>
  <c r="U118" i="42"/>
  <c r="S118" i="42"/>
  <c r="Q118" i="42"/>
  <c r="O118" i="42"/>
  <c r="M118" i="42"/>
  <c r="K118" i="42"/>
  <c r="I118" i="42"/>
  <c r="G118" i="42"/>
  <c r="E118" i="42"/>
  <c r="AQ117" i="42"/>
  <c r="AO117" i="42"/>
  <c r="AM117" i="42"/>
  <c r="AK117" i="42"/>
  <c r="AI117" i="42"/>
  <c r="AG117" i="42"/>
  <c r="AE117" i="42"/>
  <c r="AC117" i="42"/>
  <c r="AA117" i="42"/>
  <c r="Y117" i="42"/>
  <c r="W117" i="42"/>
  <c r="U117" i="42"/>
  <c r="S117" i="42"/>
  <c r="Q117" i="42"/>
  <c r="O117" i="42"/>
  <c r="M117" i="42"/>
  <c r="K117" i="42"/>
  <c r="I117" i="42"/>
  <c r="G117" i="42"/>
  <c r="E117" i="42"/>
  <c r="AQ116" i="42"/>
  <c r="AO116" i="42"/>
  <c r="AM116" i="42"/>
  <c r="AK116" i="42"/>
  <c r="AI116" i="42"/>
  <c r="AG116" i="42"/>
  <c r="AE116" i="42"/>
  <c r="AC116" i="42"/>
  <c r="AA116" i="42"/>
  <c r="Y116" i="42"/>
  <c r="W116" i="42"/>
  <c r="U116" i="42"/>
  <c r="S116" i="42"/>
  <c r="Q116" i="42"/>
  <c r="O116" i="42"/>
  <c r="M116" i="42"/>
  <c r="K116" i="42"/>
  <c r="I116" i="42"/>
  <c r="G116" i="42"/>
  <c r="E116" i="42"/>
  <c r="AQ115" i="42"/>
  <c r="AO115" i="42"/>
  <c r="AM115" i="42"/>
  <c r="AK115" i="42"/>
  <c r="AI115" i="42"/>
  <c r="AG115" i="42"/>
  <c r="AE115" i="42"/>
  <c r="AC115" i="42"/>
  <c r="AA115" i="42"/>
  <c r="Y115" i="42"/>
  <c r="W115" i="42"/>
  <c r="U115" i="42"/>
  <c r="S115" i="42"/>
  <c r="Q115" i="42"/>
  <c r="O115" i="42"/>
  <c r="M115" i="42"/>
  <c r="K115" i="42"/>
  <c r="I115" i="42"/>
  <c r="G115" i="42"/>
  <c r="E115" i="42"/>
  <c r="AQ114" i="42"/>
  <c r="AO114" i="42"/>
  <c r="AM114" i="42"/>
  <c r="AK114" i="42"/>
  <c r="AI114" i="42"/>
  <c r="AG114" i="42"/>
  <c r="AE114" i="42"/>
  <c r="AC114" i="42"/>
  <c r="AA114" i="42"/>
  <c r="Y114" i="42"/>
  <c r="W114" i="42"/>
  <c r="U114" i="42"/>
  <c r="S114" i="42"/>
  <c r="Q114" i="42"/>
  <c r="O114" i="42"/>
  <c r="M114" i="42"/>
  <c r="K114" i="42"/>
  <c r="I114" i="42"/>
  <c r="G114" i="42"/>
  <c r="E114" i="42"/>
  <c r="AQ113" i="42"/>
  <c r="AO113" i="42"/>
  <c r="AM113" i="42"/>
  <c r="AK113" i="42"/>
  <c r="AI113" i="42"/>
  <c r="AG113" i="42"/>
  <c r="AE113" i="42"/>
  <c r="AC113" i="42"/>
  <c r="AA113" i="42"/>
  <c r="Y113" i="42"/>
  <c r="W113" i="42"/>
  <c r="U113" i="42"/>
  <c r="S113" i="42"/>
  <c r="Q113" i="42"/>
  <c r="O113" i="42"/>
  <c r="M113" i="42"/>
  <c r="K113" i="42"/>
  <c r="I113" i="42"/>
  <c r="G113" i="42"/>
  <c r="E113" i="42"/>
  <c r="AQ112" i="42"/>
  <c r="AO112" i="42"/>
  <c r="AM112" i="42"/>
  <c r="AK112" i="42"/>
  <c r="AI112" i="42"/>
  <c r="AG112" i="42"/>
  <c r="AE112" i="42"/>
  <c r="AC112" i="42"/>
  <c r="AA112" i="42"/>
  <c r="Y112" i="42"/>
  <c r="W112" i="42"/>
  <c r="U112" i="42"/>
  <c r="S112" i="42"/>
  <c r="Q112" i="42"/>
  <c r="O112" i="42"/>
  <c r="M112" i="42"/>
  <c r="K112" i="42"/>
  <c r="I112" i="42"/>
  <c r="G112" i="42"/>
  <c r="E112" i="42"/>
  <c r="AQ111" i="42"/>
  <c r="AO111" i="42"/>
  <c r="AM111" i="42"/>
  <c r="AK111" i="42"/>
  <c r="AI111" i="42"/>
  <c r="AG111" i="42"/>
  <c r="AE111" i="42"/>
  <c r="AC111" i="42"/>
  <c r="AA111" i="42"/>
  <c r="Y111" i="42"/>
  <c r="W111" i="42"/>
  <c r="U111" i="42"/>
  <c r="S111" i="42"/>
  <c r="Q111" i="42"/>
  <c r="O111" i="42"/>
  <c r="M111" i="42"/>
  <c r="K111" i="42"/>
  <c r="I111" i="42"/>
  <c r="G111" i="42"/>
  <c r="E111" i="42"/>
  <c r="AQ110" i="42"/>
  <c r="AO110" i="42"/>
  <c r="AM110" i="42"/>
  <c r="AK110" i="42"/>
  <c r="AI110" i="42"/>
  <c r="AG110" i="42"/>
  <c r="AE110" i="42"/>
  <c r="AC110" i="42"/>
  <c r="AA110" i="42"/>
  <c r="Y110" i="42"/>
  <c r="W110" i="42"/>
  <c r="U110" i="42"/>
  <c r="S110" i="42"/>
  <c r="Q110" i="42"/>
  <c r="O110" i="42"/>
  <c r="M110" i="42"/>
  <c r="K110" i="42"/>
  <c r="I110" i="42"/>
  <c r="G110" i="42"/>
  <c r="E110" i="42"/>
  <c r="AQ109" i="42"/>
  <c r="AO109" i="42"/>
  <c r="AM109" i="42"/>
  <c r="AK109" i="42"/>
  <c r="AI109" i="42"/>
  <c r="AG109" i="42"/>
  <c r="AE109" i="42"/>
  <c r="AC109" i="42"/>
  <c r="AA109" i="42"/>
  <c r="Y109" i="42"/>
  <c r="W109" i="42"/>
  <c r="U109" i="42"/>
  <c r="S109" i="42"/>
  <c r="Q109" i="42"/>
  <c r="O109" i="42"/>
  <c r="M109" i="42"/>
  <c r="K109" i="42"/>
  <c r="I109" i="42"/>
  <c r="G109" i="42"/>
  <c r="E109" i="42"/>
  <c r="AQ108" i="42"/>
  <c r="AO108" i="42"/>
  <c r="AM108" i="42"/>
  <c r="AK108" i="42"/>
  <c r="AI108" i="42"/>
  <c r="AG108" i="42"/>
  <c r="AE108" i="42"/>
  <c r="AC108" i="42"/>
  <c r="AA108" i="42"/>
  <c r="Y108" i="42"/>
  <c r="W108" i="42"/>
  <c r="U108" i="42"/>
  <c r="S108" i="42"/>
  <c r="Q108" i="42"/>
  <c r="O108" i="42"/>
  <c r="M108" i="42"/>
  <c r="K108" i="42"/>
  <c r="I108" i="42"/>
  <c r="G108" i="42"/>
  <c r="E108" i="42"/>
  <c r="AQ107" i="42"/>
  <c r="AO107" i="42"/>
  <c r="AM107" i="42"/>
  <c r="AK107" i="42"/>
  <c r="AI107" i="42"/>
  <c r="AG107" i="42"/>
  <c r="AE107" i="42"/>
  <c r="AC107" i="42"/>
  <c r="AA107" i="42"/>
  <c r="Y107" i="42"/>
  <c r="W107" i="42"/>
  <c r="U107" i="42"/>
  <c r="S107" i="42"/>
  <c r="Q107" i="42"/>
  <c r="O107" i="42"/>
  <c r="M107" i="42"/>
  <c r="K107" i="42"/>
  <c r="I107" i="42"/>
  <c r="G107" i="42"/>
  <c r="E107" i="42"/>
  <c r="AQ106" i="42"/>
  <c r="AO106" i="42"/>
  <c r="AM106" i="42"/>
  <c r="AK106" i="42"/>
  <c r="AI106" i="42"/>
  <c r="AG106" i="42"/>
  <c r="AE106" i="42"/>
  <c r="AC106" i="42"/>
  <c r="AA106" i="42"/>
  <c r="Y106" i="42"/>
  <c r="W106" i="42"/>
  <c r="U106" i="42"/>
  <c r="S106" i="42"/>
  <c r="Q106" i="42"/>
  <c r="O106" i="42"/>
  <c r="M106" i="42"/>
  <c r="K106" i="42"/>
  <c r="I106" i="42"/>
  <c r="G106" i="42"/>
  <c r="E106" i="42"/>
  <c r="AQ105" i="42"/>
  <c r="AO105" i="42"/>
  <c r="AM105" i="42"/>
  <c r="AK105" i="42"/>
  <c r="AI105" i="42"/>
  <c r="AG105" i="42"/>
  <c r="AE105" i="42"/>
  <c r="AC105" i="42"/>
  <c r="AA105" i="42"/>
  <c r="Y105" i="42"/>
  <c r="W105" i="42"/>
  <c r="U105" i="42"/>
  <c r="S105" i="42"/>
  <c r="Q105" i="42"/>
  <c r="O105" i="42"/>
  <c r="M105" i="42"/>
  <c r="K105" i="42"/>
  <c r="I105" i="42"/>
  <c r="G105" i="42"/>
  <c r="E105" i="42"/>
  <c r="AQ104" i="42"/>
  <c r="AO104" i="42"/>
  <c r="AM104" i="42"/>
  <c r="AK104" i="42"/>
  <c r="AI104" i="42"/>
  <c r="AG104" i="42"/>
  <c r="AE104" i="42"/>
  <c r="AC104" i="42"/>
  <c r="AA104" i="42"/>
  <c r="Y104" i="42"/>
  <c r="W104" i="42"/>
  <c r="U104" i="42"/>
  <c r="S104" i="42"/>
  <c r="Q104" i="42"/>
  <c r="O104" i="42"/>
  <c r="M104" i="42"/>
  <c r="K104" i="42"/>
  <c r="I104" i="42"/>
  <c r="G104" i="42"/>
  <c r="E104" i="42"/>
  <c r="AQ103" i="42"/>
  <c r="AO103" i="42"/>
  <c r="AM103" i="42"/>
  <c r="AK103" i="42"/>
  <c r="AI103" i="42"/>
  <c r="AG103" i="42"/>
  <c r="AE103" i="42"/>
  <c r="AC103" i="42"/>
  <c r="AA103" i="42"/>
  <c r="Y103" i="42"/>
  <c r="W103" i="42"/>
  <c r="U103" i="42"/>
  <c r="S103" i="42"/>
  <c r="Q103" i="42"/>
  <c r="O103" i="42"/>
  <c r="M103" i="42"/>
  <c r="K103" i="42"/>
  <c r="I103" i="42"/>
  <c r="G103" i="42"/>
  <c r="E103" i="42"/>
  <c r="AQ102" i="42"/>
  <c r="AO102" i="42"/>
  <c r="AM102" i="42"/>
  <c r="AK102" i="42"/>
  <c r="AI102" i="42"/>
  <c r="AG102" i="42"/>
  <c r="AE102" i="42"/>
  <c r="AC102" i="42"/>
  <c r="AA102" i="42"/>
  <c r="Y102" i="42"/>
  <c r="W102" i="42"/>
  <c r="U102" i="42"/>
  <c r="S102" i="42"/>
  <c r="Q102" i="42"/>
  <c r="O102" i="42"/>
  <c r="M102" i="42"/>
  <c r="K102" i="42"/>
  <c r="I102" i="42"/>
  <c r="G102" i="42"/>
  <c r="E102" i="42"/>
  <c r="AQ101" i="42"/>
  <c r="AO101" i="42"/>
  <c r="AM101" i="42"/>
  <c r="AK101" i="42"/>
  <c r="AI101" i="42"/>
  <c r="AG101" i="42"/>
  <c r="AE101" i="42"/>
  <c r="AC101" i="42"/>
  <c r="AA101" i="42"/>
  <c r="Y101" i="42"/>
  <c r="W101" i="42"/>
  <c r="U101" i="42"/>
  <c r="S101" i="42"/>
  <c r="Q101" i="42"/>
  <c r="O101" i="42"/>
  <c r="M101" i="42"/>
  <c r="K101" i="42"/>
  <c r="I101" i="42"/>
  <c r="G101" i="42"/>
  <c r="E101" i="42"/>
  <c r="AQ100" i="42"/>
  <c r="AO100" i="42"/>
  <c r="AM100" i="42"/>
  <c r="AK100" i="42"/>
  <c r="AI100" i="42"/>
  <c r="AG100" i="42"/>
  <c r="AE100" i="42"/>
  <c r="AC100" i="42"/>
  <c r="AA100" i="42"/>
  <c r="Y100" i="42"/>
  <c r="W100" i="42"/>
  <c r="U100" i="42"/>
  <c r="S100" i="42"/>
  <c r="Q100" i="42"/>
  <c r="O100" i="42"/>
  <c r="M100" i="42"/>
  <c r="K100" i="42"/>
  <c r="I100" i="42"/>
  <c r="G100" i="42"/>
  <c r="E100" i="42"/>
  <c r="AQ99" i="42"/>
  <c r="AO99" i="42"/>
  <c r="AM99" i="42"/>
  <c r="AK99" i="42"/>
  <c r="AI99" i="42"/>
  <c r="AG99" i="42"/>
  <c r="AE99" i="42"/>
  <c r="AC99" i="42"/>
  <c r="AA99" i="42"/>
  <c r="Y99" i="42"/>
  <c r="W99" i="42"/>
  <c r="U99" i="42"/>
  <c r="S99" i="42"/>
  <c r="Q99" i="42"/>
  <c r="O99" i="42"/>
  <c r="M99" i="42"/>
  <c r="K99" i="42"/>
  <c r="I99" i="42"/>
  <c r="G99" i="42"/>
  <c r="E99" i="42"/>
  <c r="AQ98" i="42"/>
  <c r="AO98" i="42"/>
  <c r="AM98" i="42"/>
  <c r="AK98" i="42"/>
  <c r="AI98" i="42"/>
  <c r="AG98" i="42"/>
  <c r="AE98" i="42"/>
  <c r="AC98" i="42"/>
  <c r="AA98" i="42"/>
  <c r="Y98" i="42"/>
  <c r="W98" i="42"/>
  <c r="U98" i="42"/>
  <c r="S98" i="42"/>
  <c r="Q98" i="42"/>
  <c r="O98" i="42"/>
  <c r="M98" i="42"/>
  <c r="K98" i="42"/>
  <c r="I98" i="42"/>
  <c r="G98" i="42"/>
  <c r="E98" i="42"/>
  <c r="AQ97" i="42"/>
  <c r="AO97" i="42"/>
  <c r="AM97" i="42"/>
  <c r="AK97" i="42"/>
  <c r="AI97" i="42"/>
  <c r="AG97" i="42"/>
  <c r="AE97" i="42"/>
  <c r="AC97" i="42"/>
  <c r="AA97" i="42"/>
  <c r="Y97" i="42"/>
  <c r="W97" i="42"/>
  <c r="U97" i="42"/>
  <c r="S97" i="42"/>
  <c r="Q97" i="42"/>
  <c r="O97" i="42"/>
  <c r="M97" i="42"/>
  <c r="K97" i="42"/>
  <c r="I97" i="42"/>
  <c r="G97" i="42"/>
  <c r="E97" i="42"/>
  <c r="AQ96" i="42"/>
  <c r="AO96" i="42"/>
  <c r="AM96" i="42"/>
  <c r="AK96" i="42"/>
  <c r="AI96" i="42"/>
  <c r="AG96" i="42"/>
  <c r="AE96" i="42"/>
  <c r="AC96" i="42"/>
  <c r="AA96" i="42"/>
  <c r="Y96" i="42"/>
  <c r="W96" i="42"/>
  <c r="U96" i="42"/>
  <c r="S96" i="42"/>
  <c r="Q96" i="42"/>
  <c r="O96" i="42"/>
  <c r="M96" i="42"/>
  <c r="K96" i="42"/>
  <c r="I96" i="42"/>
  <c r="G96" i="42"/>
  <c r="E96" i="42"/>
  <c r="AQ95" i="42"/>
  <c r="AO95" i="42"/>
  <c r="AM95" i="42"/>
  <c r="AK95" i="42"/>
  <c r="AI95" i="42"/>
  <c r="AG95" i="42"/>
  <c r="AE95" i="42"/>
  <c r="AC95" i="42"/>
  <c r="AA95" i="42"/>
  <c r="Y95" i="42"/>
  <c r="W95" i="42"/>
  <c r="U95" i="42"/>
  <c r="S95" i="42"/>
  <c r="Q95" i="42"/>
  <c r="O95" i="42"/>
  <c r="M95" i="42"/>
  <c r="K95" i="42"/>
  <c r="I95" i="42"/>
  <c r="G95" i="42"/>
  <c r="E95" i="42"/>
  <c r="AQ94" i="42"/>
  <c r="AO94" i="42"/>
  <c r="AM94" i="42"/>
  <c r="AK94" i="42"/>
  <c r="AI94" i="42"/>
  <c r="AG94" i="42"/>
  <c r="AE94" i="42"/>
  <c r="AC94" i="42"/>
  <c r="AA94" i="42"/>
  <c r="Y94" i="42"/>
  <c r="W94" i="42"/>
  <c r="U94" i="42"/>
  <c r="S94" i="42"/>
  <c r="Q94" i="42"/>
  <c r="O94" i="42"/>
  <c r="M94" i="42"/>
  <c r="K94" i="42"/>
  <c r="I94" i="42"/>
  <c r="G94" i="42"/>
  <c r="E94" i="42"/>
  <c r="AQ93" i="42"/>
  <c r="AO93" i="42"/>
  <c r="AM93" i="42"/>
  <c r="AK93" i="42"/>
  <c r="AI93" i="42"/>
  <c r="AG93" i="42"/>
  <c r="AE93" i="42"/>
  <c r="AC93" i="42"/>
  <c r="AA93" i="42"/>
  <c r="Y93" i="42"/>
  <c r="W93" i="42"/>
  <c r="U93" i="42"/>
  <c r="S93" i="42"/>
  <c r="Q93" i="42"/>
  <c r="O93" i="42"/>
  <c r="M93" i="42"/>
  <c r="K93" i="42"/>
  <c r="I93" i="42"/>
  <c r="G93" i="42"/>
  <c r="E93" i="42"/>
  <c r="AQ92" i="42"/>
  <c r="AO92" i="42"/>
  <c r="AM92" i="42"/>
  <c r="AK92" i="42"/>
  <c r="AI92" i="42"/>
  <c r="AG92" i="42"/>
  <c r="AE92" i="42"/>
  <c r="AC92" i="42"/>
  <c r="AA92" i="42"/>
  <c r="Y92" i="42"/>
  <c r="W92" i="42"/>
  <c r="U92" i="42"/>
  <c r="S92" i="42"/>
  <c r="Q92" i="42"/>
  <c r="O92" i="42"/>
  <c r="M92" i="42"/>
  <c r="K92" i="42"/>
  <c r="I92" i="42"/>
  <c r="G92" i="42"/>
  <c r="E92" i="42"/>
  <c r="AQ91" i="42"/>
  <c r="AO91" i="42"/>
  <c r="AM91" i="42"/>
  <c r="AK91" i="42"/>
  <c r="AI91" i="42"/>
  <c r="AG91" i="42"/>
  <c r="AE91" i="42"/>
  <c r="AC91" i="42"/>
  <c r="AA91" i="42"/>
  <c r="Y91" i="42"/>
  <c r="W91" i="42"/>
  <c r="U91" i="42"/>
  <c r="S91" i="42"/>
  <c r="Q91" i="42"/>
  <c r="O91" i="42"/>
  <c r="M91" i="42"/>
  <c r="K91" i="42"/>
  <c r="I91" i="42"/>
  <c r="G91" i="42"/>
  <c r="E91" i="42"/>
  <c r="AQ90" i="42"/>
  <c r="AO90" i="42"/>
  <c r="AM90" i="42"/>
  <c r="AK90" i="42"/>
  <c r="AI90" i="42"/>
  <c r="AG90" i="42"/>
  <c r="AE90" i="42"/>
  <c r="AC90" i="42"/>
  <c r="AA90" i="42"/>
  <c r="Y90" i="42"/>
  <c r="W90" i="42"/>
  <c r="U90" i="42"/>
  <c r="S90" i="42"/>
  <c r="Q90" i="42"/>
  <c r="O90" i="42"/>
  <c r="M90" i="42"/>
  <c r="K90" i="42"/>
  <c r="I90" i="42"/>
  <c r="G90" i="42"/>
  <c r="E90" i="42"/>
  <c r="AQ89" i="42"/>
  <c r="AO89" i="42"/>
  <c r="AM89" i="42"/>
  <c r="AK89" i="42"/>
  <c r="AI89" i="42"/>
  <c r="AG89" i="42"/>
  <c r="AE89" i="42"/>
  <c r="AC89" i="42"/>
  <c r="AA89" i="42"/>
  <c r="Y89" i="42"/>
  <c r="W89" i="42"/>
  <c r="U89" i="42"/>
  <c r="S89" i="42"/>
  <c r="Q89" i="42"/>
  <c r="O89" i="42"/>
  <c r="M89" i="42"/>
  <c r="K89" i="42"/>
  <c r="I89" i="42"/>
  <c r="G89" i="42"/>
  <c r="E89" i="42"/>
  <c r="AQ88" i="42"/>
  <c r="AO88" i="42"/>
  <c r="AM88" i="42"/>
  <c r="AK88" i="42"/>
  <c r="AI88" i="42"/>
  <c r="AG88" i="42"/>
  <c r="AE88" i="42"/>
  <c r="AC88" i="42"/>
  <c r="AA88" i="42"/>
  <c r="Y88" i="42"/>
  <c r="W88" i="42"/>
  <c r="U88" i="42"/>
  <c r="S88" i="42"/>
  <c r="Q88" i="42"/>
  <c r="O88" i="42"/>
  <c r="M88" i="42"/>
  <c r="K88" i="42"/>
  <c r="I88" i="42"/>
  <c r="G88" i="42"/>
  <c r="E88" i="42"/>
  <c r="AQ87" i="42"/>
  <c r="AO87" i="42"/>
  <c r="AM87" i="42"/>
  <c r="AK87" i="42"/>
  <c r="AI87" i="42"/>
  <c r="AG87" i="42"/>
  <c r="AE87" i="42"/>
  <c r="AC87" i="42"/>
  <c r="AA87" i="42"/>
  <c r="Y87" i="42"/>
  <c r="W87" i="42"/>
  <c r="U87" i="42"/>
  <c r="S87" i="42"/>
  <c r="Q87" i="42"/>
  <c r="O87" i="42"/>
  <c r="M87" i="42"/>
  <c r="K87" i="42"/>
  <c r="I87" i="42"/>
  <c r="G87" i="42"/>
  <c r="E87" i="42"/>
  <c r="AQ86" i="42"/>
  <c r="AO86" i="42"/>
  <c r="AM86" i="42"/>
  <c r="AK86" i="42"/>
  <c r="AI86" i="42"/>
  <c r="AG86" i="42"/>
  <c r="AE86" i="42"/>
  <c r="AC86" i="42"/>
  <c r="AA86" i="42"/>
  <c r="Y86" i="42"/>
  <c r="W86" i="42"/>
  <c r="U86" i="42"/>
  <c r="S86" i="42"/>
  <c r="Q86" i="42"/>
  <c r="O86" i="42"/>
  <c r="M86" i="42"/>
  <c r="K86" i="42"/>
  <c r="I86" i="42"/>
  <c r="G86" i="42"/>
  <c r="E86" i="42"/>
  <c r="AQ85" i="42"/>
  <c r="AO85" i="42"/>
  <c r="AM85" i="42"/>
  <c r="AK85" i="42"/>
  <c r="AI85" i="42"/>
  <c r="AG85" i="42"/>
  <c r="AE85" i="42"/>
  <c r="AC85" i="42"/>
  <c r="AA85" i="42"/>
  <c r="Y85" i="42"/>
  <c r="W85" i="42"/>
  <c r="U85" i="42"/>
  <c r="S85" i="42"/>
  <c r="Q85" i="42"/>
  <c r="O85" i="42"/>
  <c r="M85" i="42"/>
  <c r="K85" i="42"/>
  <c r="I85" i="42"/>
  <c r="G85" i="42"/>
  <c r="E85" i="42"/>
  <c r="AQ84" i="42"/>
  <c r="AO84" i="42"/>
  <c r="AM84" i="42"/>
  <c r="AK84" i="42"/>
  <c r="AI84" i="42"/>
  <c r="AG84" i="42"/>
  <c r="AE84" i="42"/>
  <c r="AC84" i="42"/>
  <c r="AA84" i="42"/>
  <c r="Y84" i="42"/>
  <c r="W84" i="42"/>
  <c r="U84" i="42"/>
  <c r="S84" i="42"/>
  <c r="Q84" i="42"/>
  <c r="O84" i="42"/>
  <c r="M84" i="42"/>
  <c r="K84" i="42"/>
  <c r="I84" i="42"/>
  <c r="G84" i="42"/>
  <c r="E84" i="42"/>
  <c r="AQ83" i="42"/>
  <c r="AO83" i="42"/>
  <c r="AM83" i="42"/>
  <c r="AK83" i="42"/>
  <c r="AI83" i="42"/>
  <c r="AG83" i="42"/>
  <c r="AE83" i="42"/>
  <c r="AC83" i="42"/>
  <c r="AA83" i="42"/>
  <c r="Y83" i="42"/>
  <c r="W83" i="42"/>
  <c r="U83" i="42"/>
  <c r="S83" i="42"/>
  <c r="Q83" i="42"/>
  <c r="O83" i="42"/>
  <c r="M83" i="42"/>
  <c r="K83" i="42"/>
  <c r="I83" i="42"/>
  <c r="G83" i="42"/>
  <c r="E83" i="42"/>
  <c r="AQ82" i="42"/>
  <c r="AO82" i="42"/>
  <c r="AM82" i="42"/>
  <c r="AK82" i="42"/>
  <c r="AI82" i="42"/>
  <c r="AG82" i="42"/>
  <c r="AE82" i="42"/>
  <c r="AC82" i="42"/>
  <c r="AA82" i="42"/>
  <c r="Y82" i="42"/>
  <c r="W82" i="42"/>
  <c r="U82" i="42"/>
  <c r="S82" i="42"/>
  <c r="Q82" i="42"/>
  <c r="O82" i="42"/>
  <c r="M82" i="42"/>
  <c r="K82" i="42"/>
  <c r="I82" i="42"/>
  <c r="G82" i="42"/>
  <c r="E82" i="42"/>
  <c r="AQ81" i="42"/>
  <c r="AO81" i="42"/>
  <c r="AM81" i="42"/>
  <c r="AK81" i="42"/>
  <c r="AI81" i="42"/>
  <c r="AG81" i="42"/>
  <c r="AE81" i="42"/>
  <c r="AC81" i="42"/>
  <c r="AA81" i="42"/>
  <c r="Y81" i="42"/>
  <c r="W81" i="42"/>
  <c r="U81" i="42"/>
  <c r="S81" i="42"/>
  <c r="Q81" i="42"/>
  <c r="O81" i="42"/>
  <c r="M81" i="42"/>
  <c r="K81" i="42"/>
  <c r="I81" i="42"/>
  <c r="G81" i="42"/>
  <c r="E81" i="42"/>
  <c r="AQ80" i="42"/>
  <c r="AO80" i="42"/>
  <c r="AM80" i="42"/>
  <c r="AK80" i="42"/>
  <c r="AI80" i="42"/>
  <c r="AG80" i="42"/>
  <c r="AE80" i="42"/>
  <c r="AC80" i="42"/>
  <c r="AA80" i="42"/>
  <c r="Y80" i="42"/>
  <c r="W80" i="42"/>
  <c r="U80" i="42"/>
  <c r="S80" i="42"/>
  <c r="Q80" i="42"/>
  <c r="O80" i="42"/>
  <c r="M80" i="42"/>
  <c r="K80" i="42"/>
  <c r="I80" i="42"/>
  <c r="G80" i="42"/>
  <c r="E80" i="42"/>
  <c r="AQ79" i="42"/>
  <c r="AO79" i="42"/>
  <c r="AM79" i="42"/>
  <c r="AK79" i="42"/>
  <c r="AI79" i="42"/>
  <c r="AG79" i="42"/>
  <c r="AE79" i="42"/>
  <c r="AC79" i="42"/>
  <c r="AA79" i="42"/>
  <c r="Y79" i="42"/>
  <c r="W79" i="42"/>
  <c r="U79" i="42"/>
  <c r="S79" i="42"/>
  <c r="Q79" i="42"/>
  <c r="O79" i="42"/>
  <c r="M79" i="42"/>
  <c r="K79" i="42"/>
  <c r="I79" i="42"/>
  <c r="G79" i="42"/>
  <c r="E79" i="42"/>
  <c r="AQ78" i="42"/>
  <c r="AO78" i="42"/>
  <c r="AM78" i="42"/>
  <c r="AK78" i="42"/>
  <c r="AI78" i="42"/>
  <c r="AG78" i="42"/>
  <c r="AE78" i="42"/>
  <c r="AC78" i="42"/>
  <c r="AA78" i="42"/>
  <c r="Y78" i="42"/>
  <c r="W78" i="42"/>
  <c r="U78" i="42"/>
  <c r="S78" i="42"/>
  <c r="Q78" i="42"/>
  <c r="O78" i="42"/>
  <c r="M78" i="42"/>
  <c r="K78" i="42"/>
  <c r="I78" i="42"/>
  <c r="G78" i="42"/>
  <c r="E78" i="42"/>
  <c r="AQ77" i="42"/>
  <c r="AO77" i="42"/>
  <c r="AM77" i="42"/>
  <c r="AK77" i="42"/>
  <c r="AI77" i="42"/>
  <c r="AG77" i="42"/>
  <c r="AE77" i="42"/>
  <c r="AC77" i="42"/>
  <c r="AA77" i="42"/>
  <c r="Y77" i="42"/>
  <c r="W77" i="42"/>
  <c r="U77" i="42"/>
  <c r="S77" i="42"/>
  <c r="Q77" i="42"/>
  <c r="O77" i="42"/>
  <c r="M77" i="42"/>
  <c r="K77" i="42"/>
  <c r="I77" i="42"/>
  <c r="G77" i="42"/>
  <c r="E77" i="42"/>
  <c r="AQ76" i="42"/>
  <c r="AO76" i="42"/>
  <c r="AM76" i="42"/>
  <c r="AK76" i="42"/>
  <c r="AI76" i="42"/>
  <c r="AG76" i="42"/>
  <c r="AE76" i="42"/>
  <c r="AC76" i="42"/>
  <c r="AA76" i="42"/>
  <c r="Y76" i="42"/>
  <c r="W76" i="42"/>
  <c r="U76" i="42"/>
  <c r="S76" i="42"/>
  <c r="Q76" i="42"/>
  <c r="O76" i="42"/>
  <c r="M76" i="42"/>
  <c r="K76" i="42"/>
  <c r="I76" i="42"/>
  <c r="G76" i="42"/>
  <c r="E76" i="42"/>
  <c r="AQ75" i="42"/>
  <c r="AO75" i="42"/>
  <c r="AM75" i="42"/>
  <c r="AK75" i="42"/>
  <c r="AI75" i="42"/>
  <c r="AG75" i="42"/>
  <c r="AE75" i="42"/>
  <c r="AC75" i="42"/>
  <c r="AA75" i="42"/>
  <c r="Y75" i="42"/>
  <c r="W75" i="42"/>
  <c r="U75" i="42"/>
  <c r="S75" i="42"/>
  <c r="Q75" i="42"/>
  <c r="O75" i="42"/>
  <c r="M75" i="42"/>
  <c r="K75" i="42"/>
  <c r="I75" i="42"/>
  <c r="G75" i="42"/>
  <c r="E75" i="42"/>
  <c r="AQ74" i="42"/>
  <c r="AO74" i="42"/>
  <c r="AM74" i="42"/>
  <c r="AK74" i="42"/>
  <c r="AI74" i="42"/>
  <c r="AG74" i="42"/>
  <c r="AE74" i="42"/>
  <c r="AC74" i="42"/>
  <c r="AA74" i="42"/>
  <c r="Y74" i="42"/>
  <c r="W74" i="42"/>
  <c r="U74" i="42"/>
  <c r="S74" i="42"/>
  <c r="Q74" i="42"/>
  <c r="O74" i="42"/>
  <c r="M74" i="42"/>
  <c r="K74" i="42"/>
  <c r="I74" i="42"/>
  <c r="G74" i="42"/>
  <c r="E74" i="42"/>
  <c r="AQ73" i="42"/>
  <c r="AO73" i="42"/>
  <c r="AM73" i="42"/>
  <c r="AK73" i="42"/>
  <c r="AI73" i="42"/>
  <c r="AG73" i="42"/>
  <c r="AE73" i="42"/>
  <c r="AC73" i="42"/>
  <c r="AA73" i="42"/>
  <c r="Y73" i="42"/>
  <c r="W73" i="42"/>
  <c r="U73" i="42"/>
  <c r="S73" i="42"/>
  <c r="Q73" i="42"/>
  <c r="O73" i="42"/>
  <c r="M73" i="42"/>
  <c r="K73" i="42"/>
  <c r="I73" i="42"/>
  <c r="G73" i="42"/>
  <c r="E73" i="42"/>
  <c r="AQ72" i="42"/>
  <c r="AO72" i="42"/>
  <c r="AM72" i="42"/>
  <c r="AK72" i="42"/>
  <c r="AI72" i="42"/>
  <c r="AG72" i="42"/>
  <c r="AE72" i="42"/>
  <c r="AC72" i="42"/>
  <c r="AA72" i="42"/>
  <c r="Y72" i="42"/>
  <c r="W72" i="42"/>
  <c r="U72" i="42"/>
  <c r="S72" i="42"/>
  <c r="Q72" i="42"/>
  <c r="O72" i="42"/>
  <c r="M72" i="42"/>
  <c r="K72" i="42"/>
  <c r="I72" i="42"/>
  <c r="G72" i="42"/>
  <c r="E72" i="42"/>
  <c r="AQ71" i="42"/>
  <c r="AO71" i="42"/>
  <c r="AM71" i="42"/>
  <c r="AK71" i="42"/>
  <c r="AI71" i="42"/>
  <c r="AG71" i="42"/>
  <c r="AE71" i="42"/>
  <c r="AC71" i="42"/>
  <c r="AA71" i="42"/>
  <c r="Y71" i="42"/>
  <c r="W71" i="42"/>
  <c r="U71" i="42"/>
  <c r="S71" i="42"/>
  <c r="Q71" i="42"/>
  <c r="O71" i="42"/>
  <c r="M71" i="42"/>
  <c r="K71" i="42"/>
  <c r="I71" i="42"/>
  <c r="G71" i="42"/>
  <c r="E71" i="42"/>
  <c r="AQ70" i="42"/>
  <c r="AO70" i="42"/>
  <c r="AM70" i="42"/>
  <c r="AK70" i="42"/>
  <c r="AI70" i="42"/>
  <c r="AG70" i="42"/>
  <c r="AE70" i="42"/>
  <c r="AC70" i="42"/>
  <c r="AA70" i="42"/>
  <c r="Y70" i="42"/>
  <c r="W70" i="42"/>
  <c r="U70" i="42"/>
  <c r="S70" i="42"/>
  <c r="Q70" i="42"/>
  <c r="O70" i="42"/>
  <c r="M70" i="42"/>
  <c r="K70" i="42"/>
  <c r="I70" i="42"/>
  <c r="G70" i="42"/>
  <c r="E70" i="42"/>
  <c r="AQ69" i="42"/>
  <c r="AO69" i="42"/>
  <c r="AM69" i="42"/>
  <c r="AK69" i="42"/>
  <c r="AI69" i="42"/>
  <c r="AG69" i="42"/>
  <c r="AE69" i="42"/>
  <c r="AC69" i="42"/>
  <c r="AA69" i="42"/>
  <c r="Y69" i="42"/>
  <c r="W69" i="42"/>
  <c r="U69" i="42"/>
  <c r="S69" i="42"/>
  <c r="Q69" i="42"/>
  <c r="O69" i="42"/>
  <c r="M69" i="42"/>
  <c r="K69" i="42"/>
  <c r="I69" i="42"/>
  <c r="G69" i="42"/>
  <c r="E69" i="42"/>
  <c r="AQ68" i="42"/>
  <c r="AO68" i="42"/>
  <c r="AM68" i="42"/>
  <c r="AK68" i="42"/>
  <c r="AI68" i="42"/>
  <c r="AG68" i="42"/>
  <c r="AE68" i="42"/>
  <c r="AC68" i="42"/>
  <c r="AA68" i="42"/>
  <c r="Y68" i="42"/>
  <c r="W68" i="42"/>
  <c r="U68" i="42"/>
  <c r="S68" i="42"/>
  <c r="Q68" i="42"/>
  <c r="O68" i="42"/>
  <c r="M68" i="42"/>
  <c r="K68" i="42"/>
  <c r="I68" i="42"/>
  <c r="G68" i="42"/>
  <c r="E68" i="42"/>
  <c r="AQ67" i="42"/>
  <c r="AO67" i="42"/>
  <c r="AM67" i="42"/>
  <c r="AK67" i="42"/>
  <c r="AI67" i="42"/>
  <c r="AG67" i="42"/>
  <c r="AE67" i="42"/>
  <c r="AC67" i="42"/>
  <c r="AA67" i="42"/>
  <c r="Y67" i="42"/>
  <c r="W67" i="42"/>
  <c r="U67" i="42"/>
  <c r="S67" i="42"/>
  <c r="Q67" i="42"/>
  <c r="O67" i="42"/>
  <c r="M67" i="42"/>
  <c r="K67" i="42"/>
  <c r="I67" i="42"/>
  <c r="G67" i="42"/>
  <c r="E67" i="42"/>
  <c r="AQ66" i="42"/>
  <c r="AO66" i="42"/>
  <c r="AM66" i="42"/>
  <c r="AK66" i="42"/>
  <c r="AI66" i="42"/>
  <c r="AG66" i="42"/>
  <c r="AE66" i="42"/>
  <c r="AC66" i="42"/>
  <c r="AA66" i="42"/>
  <c r="Y66" i="42"/>
  <c r="W66" i="42"/>
  <c r="U66" i="42"/>
  <c r="S66" i="42"/>
  <c r="Q66" i="42"/>
  <c r="O66" i="42"/>
  <c r="M66" i="42"/>
  <c r="K66" i="42"/>
  <c r="I66" i="42"/>
  <c r="G66" i="42"/>
  <c r="E66" i="42"/>
  <c r="AQ65" i="42"/>
  <c r="AO65" i="42"/>
  <c r="AM65" i="42"/>
  <c r="AK65" i="42"/>
  <c r="AI65" i="42"/>
  <c r="AG65" i="42"/>
  <c r="AE65" i="42"/>
  <c r="AC65" i="42"/>
  <c r="AA65" i="42"/>
  <c r="Y65" i="42"/>
  <c r="W65" i="42"/>
  <c r="U65" i="42"/>
  <c r="S65" i="42"/>
  <c r="Q65" i="42"/>
  <c r="O65" i="42"/>
  <c r="M65" i="42"/>
  <c r="K65" i="42"/>
  <c r="I65" i="42"/>
  <c r="G65" i="42"/>
  <c r="E65" i="42"/>
  <c r="AQ64" i="42"/>
  <c r="AO64" i="42"/>
  <c r="AM64" i="42"/>
  <c r="AK64" i="42"/>
  <c r="AI64" i="42"/>
  <c r="AG64" i="42"/>
  <c r="AE64" i="42"/>
  <c r="AC64" i="42"/>
  <c r="AA64" i="42"/>
  <c r="Y64" i="42"/>
  <c r="W64" i="42"/>
  <c r="U64" i="42"/>
  <c r="S64" i="42"/>
  <c r="Q64" i="42"/>
  <c r="O64" i="42"/>
  <c r="M64" i="42"/>
  <c r="K64" i="42"/>
  <c r="I64" i="42"/>
  <c r="G64" i="42"/>
  <c r="E64" i="42"/>
  <c r="AQ63" i="42"/>
  <c r="AO63" i="42"/>
  <c r="AM63" i="42"/>
  <c r="AK63" i="42"/>
  <c r="AI63" i="42"/>
  <c r="AG63" i="42"/>
  <c r="AE63" i="42"/>
  <c r="AC63" i="42"/>
  <c r="AA63" i="42"/>
  <c r="Y63" i="42"/>
  <c r="W63" i="42"/>
  <c r="U63" i="42"/>
  <c r="S63" i="42"/>
  <c r="Q63" i="42"/>
  <c r="O63" i="42"/>
  <c r="M63" i="42"/>
  <c r="K63" i="42"/>
  <c r="I63" i="42"/>
  <c r="G63" i="42"/>
  <c r="E63" i="42"/>
  <c r="AQ62" i="42"/>
  <c r="AO62" i="42"/>
  <c r="AM62" i="42"/>
  <c r="AK62" i="42"/>
  <c r="AI62" i="42"/>
  <c r="AG62" i="42"/>
  <c r="AE62" i="42"/>
  <c r="AC62" i="42"/>
  <c r="AA62" i="42"/>
  <c r="Y62" i="42"/>
  <c r="W62" i="42"/>
  <c r="U62" i="42"/>
  <c r="S62" i="42"/>
  <c r="Q62" i="42"/>
  <c r="O62" i="42"/>
  <c r="M62" i="42"/>
  <c r="K62" i="42"/>
  <c r="I62" i="42"/>
  <c r="G62" i="42"/>
  <c r="E62" i="42"/>
  <c r="AQ61" i="42"/>
  <c r="AO61" i="42"/>
  <c r="AM61" i="42"/>
  <c r="AK61" i="42"/>
  <c r="AI61" i="42"/>
  <c r="AG61" i="42"/>
  <c r="AE61" i="42"/>
  <c r="AC61" i="42"/>
  <c r="AA61" i="42"/>
  <c r="Y61" i="42"/>
  <c r="W61" i="42"/>
  <c r="U61" i="42"/>
  <c r="S61" i="42"/>
  <c r="Q61" i="42"/>
  <c r="O61" i="42"/>
  <c r="M61" i="42"/>
  <c r="K61" i="42"/>
  <c r="I61" i="42"/>
  <c r="G61" i="42"/>
  <c r="E61" i="42"/>
  <c r="AQ60" i="42"/>
  <c r="AO60" i="42"/>
  <c r="AM60" i="42"/>
  <c r="AK60" i="42"/>
  <c r="AI60" i="42"/>
  <c r="AG60" i="42"/>
  <c r="AE60" i="42"/>
  <c r="AC60" i="42"/>
  <c r="AA60" i="42"/>
  <c r="Y60" i="42"/>
  <c r="W60" i="42"/>
  <c r="U60" i="42"/>
  <c r="S60" i="42"/>
  <c r="Q60" i="42"/>
  <c r="O60" i="42"/>
  <c r="M60" i="42"/>
  <c r="K60" i="42"/>
  <c r="I60" i="42"/>
  <c r="G60" i="42"/>
  <c r="E60" i="42"/>
  <c r="AQ59" i="42"/>
  <c r="AO59" i="42"/>
  <c r="AM59" i="42"/>
  <c r="AK59" i="42"/>
  <c r="AI59" i="42"/>
  <c r="AG59" i="42"/>
  <c r="AE59" i="42"/>
  <c r="AC59" i="42"/>
  <c r="AA59" i="42"/>
  <c r="Y59" i="42"/>
  <c r="W59" i="42"/>
  <c r="U59" i="42"/>
  <c r="S59" i="42"/>
  <c r="Q59" i="42"/>
  <c r="O59" i="42"/>
  <c r="M59" i="42"/>
  <c r="K59" i="42"/>
  <c r="I59" i="42"/>
  <c r="G59" i="42"/>
  <c r="E59" i="42"/>
  <c r="AQ58" i="42"/>
  <c r="AO58" i="42"/>
  <c r="AM58" i="42"/>
  <c r="AK58" i="42"/>
  <c r="AI58" i="42"/>
  <c r="AG58" i="42"/>
  <c r="AE58" i="42"/>
  <c r="AC58" i="42"/>
  <c r="AA58" i="42"/>
  <c r="Y58" i="42"/>
  <c r="W58" i="42"/>
  <c r="U58" i="42"/>
  <c r="S58" i="42"/>
  <c r="Q58" i="42"/>
  <c r="O58" i="42"/>
  <c r="M58" i="42"/>
  <c r="K58" i="42"/>
  <c r="I58" i="42"/>
  <c r="G58" i="42"/>
  <c r="E58" i="42"/>
  <c r="AQ57" i="42"/>
  <c r="AO57" i="42"/>
  <c r="AM57" i="42"/>
  <c r="AK57" i="42"/>
  <c r="AI57" i="42"/>
  <c r="AG57" i="42"/>
  <c r="AE57" i="42"/>
  <c r="AC57" i="42"/>
  <c r="AA57" i="42"/>
  <c r="Y57" i="42"/>
  <c r="W57" i="42"/>
  <c r="U57" i="42"/>
  <c r="S57" i="42"/>
  <c r="Q57" i="42"/>
  <c r="O57" i="42"/>
  <c r="M57" i="42"/>
  <c r="K57" i="42"/>
  <c r="I57" i="42"/>
  <c r="G57" i="42"/>
  <c r="E57" i="42"/>
  <c r="AQ56" i="42"/>
  <c r="AO56" i="42"/>
  <c r="AM56" i="42"/>
  <c r="AK56" i="42"/>
  <c r="AI56" i="42"/>
  <c r="AG56" i="42"/>
  <c r="AE56" i="42"/>
  <c r="AC56" i="42"/>
  <c r="AA56" i="42"/>
  <c r="Y56" i="42"/>
  <c r="W56" i="42"/>
  <c r="U56" i="42"/>
  <c r="S56" i="42"/>
  <c r="Q56" i="42"/>
  <c r="O56" i="42"/>
  <c r="M56" i="42"/>
  <c r="K56" i="42"/>
  <c r="I56" i="42"/>
  <c r="G56" i="42"/>
  <c r="E56" i="42"/>
  <c r="AQ55" i="42"/>
  <c r="AO55" i="42"/>
  <c r="AM55" i="42"/>
  <c r="AK55" i="42"/>
  <c r="AI55" i="42"/>
  <c r="AG55" i="42"/>
  <c r="AE55" i="42"/>
  <c r="AC55" i="42"/>
  <c r="AA55" i="42"/>
  <c r="Y55" i="42"/>
  <c r="W55" i="42"/>
  <c r="U55" i="42"/>
  <c r="S55" i="42"/>
  <c r="Q55" i="42"/>
  <c r="O55" i="42"/>
  <c r="M55" i="42"/>
  <c r="K55" i="42"/>
  <c r="I55" i="42"/>
  <c r="G55" i="42"/>
  <c r="E55" i="42"/>
  <c r="AQ54" i="42"/>
  <c r="AO54" i="42"/>
  <c r="AM54" i="42"/>
  <c r="AK54" i="42"/>
  <c r="AI54" i="42"/>
  <c r="AG54" i="42"/>
  <c r="AE54" i="42"/>
  <c r="AC54" i="42"/>
  <c r="AA54" i="42"/>
  <c r="Y54" i="42"/>
  <c r="W54" i="42"/>
  <c r="U54" i="42"/>
  <c r="S54" i="42"/>
  <c r="Q54" i="42"/>
  <c r="O54" i="42"/>
  <c r="M54" i="42"/>
  <c r="K54" i="42"/>
  <c r="I54" i="42"/>
  <c r="G54" i="42"/>
  <c r="E54" i="42"/>
  <c r="AQ53" i="42"/>
  <c r="AO53" i="42"/>
  <c r="AM53" i="42"/>
  <c r="AK53" i="42"/>
  <c r="AI53" i="42"/>
  <c r="AG53" i="42"/>
  <c r="AE53" i="42"/>
  <c r="AC53" i="42"/>
  <c r="AA53" i="42"/>
  <c r="Y53" i="42"/>
  <c r="W53" i="42"/>
  <c r="U53" i="42"/>
  <c r="S53" i="42"/>
  <c r="Q53" i="42"/>
  <c r="O53" i="42"/>
  <c r="M53" i="42"/>
  <c r="K53" i="42"/>
  <c r="I53" i="42"/>
  <c r="G53" i="42"/>
  <c r="E53" i="42"/>
  <c r="AQ52" i="42"/>
  <c r="AO52" i="42"/>
  <c r="AM52" i="42"/>
  <c r="AK52" i="42"/>
  <c r="AI52" i="42"/>
  <c r="AG52" i="42"/>
  <c r="AE52" i="42"/>
  <c r="AC52" i="42"/>
  <c r="AA52" i="42"/>
  <c r="Y52" i="42"/>
  <c r="W52" i="42"/>
  <c r="U52" i="42"/>
  <c r="S52" i="42"/>
  <c r="Q52" i="42"/>
  <c r="O52" i="42"/>
  <c r="M52" i="42"/>
  <c r="K52" i="42"/>
  <c r="I52" i="42"/>
  <c r="G52" i="42"/>
  <c r="E52" i="42"/>
  <c r="AQ51" i="42"/>
  <c r="AO51" i="42"/>
  <c r="AM51" i="42"/>
  <c r="AK51" i="42"/>
  <c r="AI51" i="42"/>
  <c r="AG51" i="42"/>
  <c r="AE51" i="42"/>
  <c r="AC51" i="42"/>
  <c r="AA51" i="42"/>
  <c r="Y51" i="42"/>
  <c r="W51" i="42"/>
  <c r="U51" i="42"/>
  <c r="S51" i="42"/>
  <c r="Q51" i="42"/>
  <c r="O51" i="42"/>
  <c r="M51" i="42"/>
  <c r="K51" i="42"/>
  <c r="I51" i="42"/>
  <c r="G51" i="42"/>
  <c r="E51" i="42"/>
  <c r="AQ50" i="42"/>
  <c r="AO50" i="42"/>
  <c r="AM50" i="42"/>
  <c r="AK50" i="42"/>
  <c r="AI50" i="42"/>
  <c r="AG50" i="42"/>
  <c r="AE50" i="42"/>
  <c r="AC50" i="42"/>
  <c r="AA50" i="42"/>
  <c r="Y50" i="42"/>
  <c r="W50" i="42"/>
  <c r="U50" i="42"/>
  <c r="S50" i="42"/>
  <c r="Q50" i="42"/>
  <c r="O50" i="42"/>
  <c r="M50" i="42"/>
  <c r="K50" i="42"/>
  <c r="I50" i="42"/>
  <c r="G50" i="42"/>
  <c r="E50" i="42"/>
  <c r="AQ49" i="42"/>
  <c r="AO49" i="42"/>
  <c r="AM49" i="42"/>
  <c r="AK49" i="42"/>
  <c r="AI49" i="42"/>
  <c r="AG49" i="42"/>
  <c r="AE49" i="42"/>
  <c r="AC49" i="42"/>
  <c r="AA49" i="42"/>
  <c r="Y49" i="42"/>
  <c r="W49" i="42"/>
  <c r="U49" i="42"/>
  <c r="S49" i="42"/>
  <c r="Q49" i="42"/>
  <c r="O49" i="42"/>
  <c r="M49" i="42"/>
  <c r="K49" i="42"/>
  <c r="I49" i="42"/>
  <c r="G49" i="42"/>
  <c r="E49" i="42"/>
  <c r="AQ48" i="42"/>
  <c r="AO48" i="42"/>
  <c r="AM48" i="42"/>
  <c r="AK48" i="42"/>
  <c r="AI48" i="42"/>
  <c r="AG48" i="42"/>
  <c r="AE48" i="42"/>
  <c r="AC48" i="42"/>
  <c r="AA48" i="42"/>
  <c r="Y48" i="42"/>
  <c r="W48" i="42"/>
  <c r="U48" i="42"/>
  <c r="S48" i="42"/>
  <c r="Q48" i="42"/>
  <c r="O48" i="42"/>
  <c r="M48" i="42"/>
  <c r="K48" i="42"/>
  <c r="I48" i="42"/>
  <c r="G48" i="42"/>
  <c r="E48" i="42"/>
  <c r="AQ47" i="42"/>
  <c r="AO47" i="42"/>
  <c r="AM47" i="42"/>
  <c r="AK47" i="42"/>
  <c r="AI47" i="42"/>
  <c r="AG47" i="42"/>
  <c r="AE47" i="42"/>
  <c r="AC47" i="42"/>
  <c r="AA47" i="42"/>
  <c r="Y47" i="42"/>
  <c r="W47" i="42"/>
  <c r="U47" i="42"/>
  <c r="S47" i="42"/>
  <c r="Q47" i="42"/>
  <c r="O47" i="42"/>
  <c r="M47" i="42"/>
  <c r="K47" i="42"/>
  <c r="I47" i="42"/>
  <c r="G47" i="42"/>
  <c r="E47" i="42"/>
  <c r="AQ46" i="42"/>
  <c r="AO46" i="42"/>
  <c r="AM46" i="42"/>
  <c r="AK46" i="42"/>
  <c r="AI46" i="42"/>
  <c r="AG46" i="42"/>
  <c r="AE46" i="42"/>
  <c r="AC46" i="42"/>
  <c r="AA46" i="42"/>
  <c r="Y46" i="42"/>
  <c r="W46" i="42"/>
  <c r="U46" i="42"/>
  <c r="S46" i="42"/>
  <c r="Q46" i="42"/>
  <c r="O46" i="42"/>
  <c r="M46" i="42"/>
  <c r="K46" i="42"/>
  <c r="I46" i="42"/>
  <c r="G46" i="42"/>
  <c r="E46" i="42"/>
  <c r="AQ45" i="42"/>
  <c r="AO45" i="42"/>
  <c r="AM45" i="42"/>
  <c r="AK45" i="42"/>
  <c r="AI45" i="42"/>
  <c r="AG45" i="42"/>
  <c r="AE45" i="42"/>
  <c r="AC45" i="42"/>
  <c r="AA45" i="42"/>
  <c r="Y45" i="42"/>
  <c r="W45" i="42"/>
  <c r="U45" i="42"/>
  <c r="S45" i="42"/>
  <c r="Q45" i="42"/>
  <c r="O45" i="42"/>
  <c r="M45" i="42"/>
  <c r="K45" i="42"/>
  <c r="I45" i="42"/>
  <c r="G45" i="42"/>
  <c r="E45" i="42"/>
  <c r="AQ44" i="42"/>
  <c r="AO44" i="42"/>
  <c r="AM44" i="42"/>
  <c r="AK44" i="42"/>
  <c r="AI44" i="42"/>
  <c r="AG44" i="42"/>
  <c r="AE44" i="42"/>
  <c r="AC44" i="42"/>
  <c r="AA44" i="42"/>
  <c r="Y44" i="42"/>
  <c r="W44" i="42"/>
  <c r="U44" i="42"/>
  <c r="S44" i="42"/>
  <c r="Q44" i="42"/>
  <c r="O44" i="42"/>
  <c r="M44" i="42"/>
  <c r="K44" i="42"/>
  <c r="I44" i="42"/>
  <c r="G44" i="42"/>
  <c r="E44" i="42"/>
  <c r="AQ43" i="42"/>
  <c r="AO43" i="42"/>
  <c r="AM43" i="42"/>
  <c r="AK43" i="42"/>
  <c r="AI43" i="42"/>
  <c r="AG43" i="42"/>
  <c r="AE43" i="42"/>
  <c r="AC43" i="42"/>
  <c r="AA43" i="42"/>
  <c r="Y43" i="42"/>
  <c r="W43" i="42"/>
  <c r="U43" i="42"/>
  <c r="S43" i="42"/>
  <c r="Q43" i="42"/>
  <c r="O43" i="42"/>
  <c r="M43" i="42"/>
  <c r="K43" i="42"/>
  <c r="I43" i="42"/>
  <c r="G43" i="42"/>
  <c r="E43" i="42"/>
  <c r="AQ42" i="42"/>
  <c r="AO42" i="42"/>
  <c r="AM42" i="42"/>
  <c r="AK42" i="42"/>
  <c r="AI42" i="42"/>
  <c r="AG42" i="42"/>
  <c r="AE42" i="42"/>
  <c r="AC42" i="42"/>
  <c r="AA42" i="42"/>
  <c r="Y42" i="42"/>
  <c r="W42" i="42"/>
  <c r="U42" i="42"/>
  <c r="S42" i="42"/>
  <c r="Q42" i="42"/>
  <c r="O42" i="42"/>
  <c r="M42" i="42"/>
  <c r="K42" i="42"/>
  <c r="I42" i="42"/>
  <c r="G42" i="42"/>
  <c r="E42" i="42"/>
  <c r="AQ41" i="42"/>
  <c r="AO41" i="42"/>
  <c r="AM41" i="42"/>
  <c r="AK41" i="42"/>
  <c r="AI41" i="42"/>
  <c r="AG41" i="42"/>
  <c r="AE41" i="42"/>
  <c r="AC41" i="42"/>
  <c r="AA41" i="42"/>
  <c r="Y41" i="42"/>
  <c r="W41" i="42"/>
  <c r="U41" i="42"/>
  <c r="S41" i="42"/>
  <c r="Q41" i="42"/>
  <c r="O41" i="42"/>
  <c r="M41" i="42"/>
  <c r="K41" i="42"/>
  <c r="I41" i="42"/>
  <c r="G41" i="42"/>
  <c r="E41" i="42"/>
  <c r="AQ40" i="42"/>
  <c r="AO40" i="42"/>
  <c r="AM40" i="42"/>
  <c r="AK40" i="42"/>
  <c r="AI40" i="42"/>
  <c r="AG40" i="42"/>
  <c r="AE40" i="42"/>
  <c r="AC40" i="42"/>
  <c r="AA40" i="42"/>
  <c r="Y40" i="42"/>
  <c r="W40" i="42"/>
  <c r="U40" i="42"/>
  <c r="S40" i="42"/>
  <c r="Q40" i="42"/>
  <c r="O40" i="42"/>
  <c r="M40" i="42"/>
  <c r="K40" i="42"/>
  <c r="I40" i="42"/>
  <c r="G40" i="42"/>
  <c r="E40" i="42"/>
  <c r="AQ39" i="42"/>
  <c r="AO39" i="42"/>
  <c r="AM39" i="42"/>
  <c r="AK39" i="42"/>
  <c r="AI39" i="42"/>
  <c r="AG39" i="42"/>
  <c r="AE39" i="42"/>
  <c r="AC39" i="42"/>
  <c r="AA39" i="42"/>
  <c r="Y39" i="42"/>
  <c r="W39" i="42"/>
  <c r="U39" i="42"/>
  <c r="S39" i="42"/>
  <c r="Q39" i="42"/>
  <c r="O39" i="42"/>
  <c r="M39" i="42"/>
  <c r="K39" i="42"/>
  <c r="I39" i="42"/>
  <c r="G39" i="42"/>
  <c r="E39" i="42"/>
  <c r="AQ38" i="42"/>
  <c r="AO38" i="42"/>
  <c r="AM38" i="42"/>
  <c r="AK38" i="42"/>
  <c r="AI38" i="42"/>
  <c r="AG38" i="42"/>
  <c r="AE38" i="42"/>
  <c r="AC38" i="42"/>
  <c r="AA38" i="42"/>
  <c r="Y38" i="42"/>
  <c r="W38" i="42"/>
  <c r="U38" i="42"/>
  <c r="S38" i="42"/>
  <c r="Q38" i="42"/>
  <c r="O38" i="42"/>
  <c r="M38" i="42"/>
  <c r="K38" i="42"/>
  <c r="I38" i="42"/>
  <c r="G38" i="42"/>
  <c r="E38" i="42"/>
  <c r="AQ37" i="42"/>
  <c r="AO37" i="42"/>
  <c r="AM37" i="42"/>
  <c r="AK37" i="42"/>
  <c r="AI37" i="42"/>
  <c r="AG37" i="42"/>
  <c r="AE37" i="42"/>
  <c r="AC37" i="42"/>
  <c r="AA37" i="42"/>
  <c r="Y37" i="42"/>
  <c r="W37" i="42"/>
  <c r="U37" i="42"/>
  <c r="S37" i="42"/>
  <c r="Q37" i="42"/>
  <c r="O37" i="42"/>
  <c r="M37" i="42"/>
  <c r="K37" i="42"/>
  <c r="I37" i="42"/>
  <c r="G37" i="42"/>
  <c r="E37" i="42"/>
  <c r="AQ36" i="42"/>
  <c r="AO36" i="42"/>
  <c r="AM36" i="42"/>
  <c r="AK36" i="42"/>
  <c r="AI36" i="42"/>
  <c r="AG36" i="42"/>
  <c r="AE36" i="42"/>
  <c r="AC36" i="42"/>
  <c r="AA36" i="42"/>
  <c r="Y36" i="42"/>
  <c r="W36" i="42"/>
  <c r="U36" i="42"/>
  <c r="S36" i="42"/>
  <c r="Q36" i="42"/>
  <c r="O36" i="42"/>
  <c r="M36" i="42"/>
  <c r="K36" i="42"/>
  <c r="I36" i="42"/>
  <c r="G36" i="42"/>
  <c r="E36" i="42"/>
  <c r="AQ35" i="42"/>
  <c r="AO35" i="42"/>
  <c r="AM35" i="42"/>
  <c r="AK35" i="42"/>
  <c r="AI35" i="42"/>
  <c r="AG35" i="42"/>
  <c r="AE35" i="42"/>
  <c r="AC35" i="42"/>
  <c r="AA35" i="42"/>
  <c r="Y35" i="42"/>
  <c r="W35" i="42"/>
  <c r="U35" i="42"/>
  <c r="S35" i="42"/>
  <c r="Q35" i="42"/>
  <c r="O35" i="42"/>
  <c r="M35" i="42"/>
  <c r="K35" i="42"/>
  <c r="I35" i="42"/>
  <c r="G35" i="42"/>
  <c r="E35" i="42"/>
  <c r="AQ34" i="42"/>
  <c r="AO34" i="42"/>
  <c r="AM34" i="42"/>
  <c r="AK34" i="42"/>
  <c r="AI34" i="42"/>
  <c r="AG34" i="42"/>
  <c r="AE34" i="42"/>
  <c r="AC34" i="42"/>
  <c r="AA34" i="42"/>
  <c r="Y34" i="42"/>
  <c r="W34" i="42"/>
  <c r="U34" i="42"/>
  <c r="S34" i="42"/>
  <c r="Q34" i="42"/>
  <c r="O34" i="42"/>
  <c r="M34" i="42"/>
  <c r="K34" i="42"/>
  <c r="I34" i="42"/>
  <c r="G34" i="42"/>
  <c r="E34" i="42"/>
  <c r="AQ33" i="42"/>
  <c r="AO33" i="42"/>
  <c r="AM33" i="42"/>
  <c r="AK33" i="42"/>
  <c r="AI33" i="42"/>
  <c r="AG33" i="42"/>
  <c r="AE33" i="42"/>
  <c r="AC33" i="42"/>
  <c r="AA33" i="42"/>
  <c r="Y33" i="42"/>
  <c r="W33" i="42"/>
  <c r="U33" i="42"/>
  <c r="S33" i="42"/>
  <c r="Q33" i="42"/>
  <c r="O33" i="42"/>
  <c r="M33" i="42"/>
  <c r="K33" i="42"/>
  <c r="I33" i="42"/>
  <c r="G33" i="42"/>
  <c r="E33" i="42"/>
  <c r="AQ32" i="42"/>
  <c r="AO32" i="42"/>
  <c r="AM32" i="42"/>
  <c r="AK32" i="42"/>
  <c r="AI32" i="42"/>
  <c r="AG32" i="42"/>
  <c r="AE32" i="42"/>
  <c r="AC32" i="42"/>
  <c r="AA32" i="42"/>
  <c r="Y32" i="42"/>
  <c r="W32" i="42"/>
  <c r="U32" i="42"/>
  <c r="S32" i="42"/>
  <c r="Q32" i="42"/>
  <c r="O32" i="42"/>
  <c r="M32" i="42"/>
  <c r="K32" i="42"/>
  <c r="I32" i="42"/>
  <c r="G32" i="42"/>
  <c r="E32" i="42"/>
  <c r="AQ31" i="42"/>
  <c r="AO31" i="42"/>
  <c r="AM31" i="42"/>
  <c r="AK31" i="42"/>
  <c r="AI31" i="42"/>
  <c r="AG31" i="42"/>
  <c r="AE31" i="42"/>
  <c r="AC31" i="42"/>
  <c r="AA31" i="42"/>
  <c r="Y31" i="42"/>
  <c r="W31" i="42"/>
  <c r="U31" i="42"/>
  <c r="S31" i="42"/>
  <c r="Q31" i="42"/>
  <c r="O31" i="42"/>
  <c r="M31" i="42"/>
  <c r="K31" i="42"/>
  <c r="I31" i="42"/>
  <c r="G31" i="42"/>
  <c r="E31" i="42"/>
  <c r="AQ30" i="42"/>
  <c r="AO30" i="42"/>
  <c r="AM30" i="42"/>
  <c r="AK30" i="42"/>
  <c r="AI30" i="42"/>
  <c r="AG30" i="42"/>
  <c r="AE30" i="42"/>
  <c r="AC30" i="42"/>
  <c r="AA30" i="42"/>
  <c r="Y30" i="42"/>
  <c r="W30" i="42"/>
  <c r="U30" i="42"/>
  <c r="S30" i="42"/>
  <c r="Q30" i="42"/>
  <c r="O30" i="42"/>
  <c r="M30" i="42"/>
  <c r="K30" i="42"/>
  <c r="I30" i="42"/>
  <c r="G30" i="42"/>
  <c r="E30" i="42"/>
  <c r="AQ29" i="42"/>
  <c r="AO29" i="42"/>
  <c r="AM29" i="42"/>
  <c r="AK29" i="42"/>
  <c r="AI29" i="42"/>
  <c r="AG29" i="42"/>
  <c r="AE29" i="42"/>
  <c r="AC29" i="42"/>
  <c r="AA29" i="42"/>
  <c r="Y29" i="42"/>
  <c r="W29" i="42"/>
  <c r="U29" i="42"/>
  <c r="S29" i="42"/>
  <c r="Q29" i="42"/>
  <c r="O29" i="42"/>
  <c r="M29" i="42"/>
  <c r="K29" i="42"/>
  <c r="I29" i="42"/>
  <c r="G29" i="42"/>
  <c r="E29" i="42"/>
  <c r="AQ28" i="42"/>
  <c r="AO28" i="42"/>
  <c r="AM28" i="42"/>
  <c r="AK28" i="42"/>
  <c r="AI28" i="42"/>
  <c r="AG28" i="42"/>
  <c r="AE28" i="42"/>
  <c r="AC28" i="42"/>
  <c r="AA28" i="42"/>
  <c r="Y28" i="42"/>
  <c r="W28" i="42"/>
  <c r="U28" i="42"/>
  <c r="S28" i="42"/>
  <c r="Q28" i="42"/>
  <c r="O28" i="42"/>
  <c r="M28" i="42"/>
  <c r="K28" i="42"/>
  <c r="I28" i="42"/>
  <c r="G28" i="42"/>
  <c r="E28" i="42"/>
  <c r="AQ27" i="42"/>
  <c r="AO27" i="42"/>
  <c r="AM27" i="42"/>
  <c r="AK27" i="42"/>
  <c r="AI27" i="42"/>
  <c r="AG27" i="42"/>
  <c r="AE27" i="42"/>
  <c r="AC27" i="42"/>
  <c r="AA27" i="42"/>
  <c r="Y27" i="42"/>
  <c r="W27" i="42"/>
  <c r="U27" i="42"/>
  <c r="S27" i="42"/>
  <c r="Q27" i="42"/>
  <c r="O27" i="42"/>
  <c r="M27" i="42"/>
  <c r="K27" i="42"/>
  <c r="I27" i="42"/>
  <c r="G27" i="42"/>
  <c r="E27" i="42"/>
  <c r="AQ26" i="42"/>
  <c r="AO26" i="42"/>
  <c r="AM26" i="42"/>
  <c r="AK26" i="42"/>
  <c r="AI26" i="42"/>
  <c r="AG26" i="42"/>
  <c r="AE26" i="42"/>
  <c r="AC26" i="42"/>
  <c r="AA26" i="42"/>
  <c r="Y26" i="42"/>
  <c r="W26" i="42"/>
  <c r="U26" i="42"/>
  <c r="S26" i="42"/>
  <c r="Q26" i="42"/>
  <c r="O26" i="42"/>
  <c r="M26" i="42"/>
  <c r="K26" i="42"/>
  <c r="I26" i="42"/>
  <c r="G26" i="42"/>
  <c r="E26" i="42"/>
  <c r="AQ25" i="42"/>
  <c r="AO25" i="42"/>
  <c r="AM25" i="42"/>
  <c r="AK25" i="42"/>
  <c r="AI25" i="42"/>
  <c r="AG25" i="42"/>
  <c r="AE25" i="42"/>
  <c r="AC25" i="42"/>
  <c r="AA25" i="42"/>
  <c r="Y25" i="42"/>
  <c r="W25" i="42"/>
  <c r="U25" i="42"/>
  <c r="S25" i="42"/>
  <c r="Q25" i="42"/>
  <c r="O25" i="42"/>
  <c r="M25" i="42"/>
  <c r="K25" i="42"/>
  <c r="I25" i="42"/>
  <c r="G25" i="42"/>
  <c r="E25" i="42"/>
  <c r="AQ24" i="42"/>
  <c r="AO24" i="42"/>
  <c r="AM24" i="42"/>
  <c r="AK24" i="42"/>
  <c r="AI24" i="42"/>
  <c r="AG24" i="42"/>
  <c r="AE24" i="42"/>
  <c r="AC24" i="42"/>
  <c r="AA24" i="42"/>
  <c r="Y24" i="42"/>
  <c r="W24" i="42"/>
  <c r="U24" i="42"/>
  <c r="S24" i="42"/>
  <c r="Q24" i="42"/>
  <c r="O24" i="42"/>
  <c r="M24" i="42"/>
  <c r="K24" i="42"/>
  <c r="I24" i="42"/>
  <c r="G24" i="42"/>
  <c r="E24" i="42"/>
  <c r="AQ23" i="42"/>
  <c r="AO23" i="42"/>
  <c r="AM23" i="42"/>
  <c r="AK23" i="42"/>
  <c r="AI23" i="42"/>
  <c r="AG23" i="42"/>
  <c r="AE23" i="42"/>
  <c r="AC23" i="42"/>
  <c r="AA23" i="42"/>
  <c r="Y23" i="42"/>
  <c r="W23" i="42"/>
  <c r="U23" i="42"/>
  <c r="S23" i="42"/>
  <c r="Q23" i="42"/>
  <c r="O23" i="42"/>
  <c r="M23" i="42"/>
  <c r="K23" i="42"/>
  <c r="I23" i="42"/>
  <c r="G23" i="42"/>
  <c r="E23" i="42"/>
  <c r="AQ22" i="42"/>
  <c r="AO22" i="42"/>
  <c r="AM22" i="42"/>
  <c r="AK22" i="42"/>
  <c r="AI22" i="42"/>
  <c r="AG22" i="42"/>
  <c r="AE22" i="42"/>
  <c r="AC22" i="42"/>
  <c r="AA22" i="42"/>
  <c r="Y22" i="42"/>
  <c r="W22" i="42"/>
  <c r="U22" i="42"/>
  <c r="S22" i="42"/>
  <c r="Q22" i="42"/>
  <c r="O22" i="42"/>
  <c r="M22" i="42"/>
  <c r="K22" i="42"/>
  <c r="I22" i="42"/>
  <c r="G22" i="42"/>
  <c r="E22" i="42"/>
  <c r="AQ21" i="42"/>
  <c r="AO21" i="42"/>
  <c r="AM21" i="42"/>
  <c r="AK21" i="42"/>
  <c r="AI21" i="42"/>
  <c r="AG21" i="42"/>
  <c r="AE21" i="42"/>
  <c r="AC21" i="42"/>
  <c r="AA21" i="42"/>
  <c r="Y21" i="42"/>
  <c r="W21" i="42"/>
  <c r="U21" i="42"/>
  <c r="S21" i="42"/>
  <c r="Q21" i="42"/>
  <c r="O21" i="42"/>
  <c r="M21" i="42"/>
  <c r="K21" i="42"/>
  <c r="I21" i="42"/>
  <c r="G21" i="42"/>
  <c r="E21" i="42"/>
  <c r="AQ20" i="42"/>
  <c r="AO20" i="42"/>
  <c r="AM20" i="42"/>
  <c r="AK20" i="42"/>
  <c r="AI20" i="42"/>
  <c r="AG20" i="42"/>
  <c r="AE20" i="42"/>
  <c r="AC20" i="42"/>
  <c r="AA20" i="42"/>
  <c r="Y20" i="42"/>
  <c r="W20" i="42"/>
  <c r="U20" i="42"/>
  <c r="S20" i="42"/>
  <c r="Q20" i="42"/>
  <c r="O20" i="42"/>
  <c r="M20" i="42"/>
  <c r="K20" i="42"/>
  <c r="I20" i="42"/>
  <c r="G20" i="42"/>
  <c r="E20" i="42"/>
  <c r="AQ19" i="42"/>
  <c r="AO19" i="42"/>
  <c r="AM19" i="42"/>
  <c r="AK19" i="42"/>
  <c r="AI19" i="42"/>
  <c r="AG19" i="42"/>
  <c r="AE19" i="42"/>
  <c r="AC19" i="42"/>
  <c r="AA19" i="42"/>
  <c r="Y19" i="42"/>
  <c r="W19" i="42"/>
  <c r="U19" i="42"/>
  <c r="S19" i="42"/>
  <c r="Q19" i="42"/>
  <c r="O19" i="42"/>
  <c r="M19" i="42"/>
  <c r="K19" i="42"/>
  <c r="I19" i="42"/>
  <c r="G19" i="42"/>
  <c r="E19" i="42"/>
  <c r="AQ18" i="42"/>
  <c r="AO18" i="42"/>
  <c r="AM18" i="42"/>
  <c r="AK18" i="42"/>
  <c r="AI18" i="42"/>
  <c r="AG18" i="42"/>
  <c r="AE18" i="42"/>
  <c r="AC18" i="42"/>
  <c r="AA18" i="42"/>
  <c r="Y18" i="42"/>
  <c r="W18" i="42"/>
  <c r="U18" i="42"/>
  <c r="S18" i="42"/>
  <c r="Q18" i="42"/>
  <c r="O18" i="42"/>
  <c r="M18" i="42"/>
  <c r="K18" i="42"/>
  <c r="I18" i="42"/>
  <c r="G18" i="42"/>
  <c r="E18" i="42"/>
  <c r="AQ17" i="42"/>
  <c r="AO17" i="42"/>
  <c r="AM17" i="42"/>
  <c r="AK17" i="42"/>
  <c r="AI17" i="42"/>
  <c r="AG17" i="42"/>
  <c r="AE17" i="42"/>
  <c r="AC17" i="42"/>
  <c r="AA17" i="42"/>
  <c r="Y17" i="42"/>
  <c r="W17" i="42"/>
  <c r="U17" i="42"/>
  <c r="S17" i="42"/>
  <c r="Q17" i="42"/>
  <c r="O17" i="42"/>
  <c r="M17" i="42"/>
  <c r="K17" i="42"/>
  <c r="I17" i="42"/>
  <c r="G17" i="42"/>
  <c r="E17" i="42"/>
  <c r="AQ16" i="42"/>
  <c r="AO16" i="42"/>
  <c r="AM16" i="42"/>
  <c r="AK16" i="42"/>
  <c r="AI16" i="42"/>
  <c r="AG16" i="42"/>
  <c r="AE16" i="42"/>
  <c r="AC16" i="42"/>
  <c r="AA16" i="42"/>
  <c r="Y16" i="42"/>
  <c r="W16" i="42"/>
  <c r="U16" i="42"/>
  <c r="S16" i="42"/>
  <c r="Q16" i="42"/>
  <c r="O16" i="42"/>
  <c r="M16" i="42"/>
  <c r="K16" i="42"/>
  <c r="I16" i="42"/>
  <c r="G16" i="42"/>
  <c r="E16" i="42"/>
  <c r="AQ15" i="42"/>
  <c r="AO15" i="42"/>
  <c r="AM15" i="42"/>
  <c r="AK15" i="42"/>
  <c r="AI15" i="42"/>
  <c r="AG15" i="42"/>
  <c r="AE15" i="42"/>
  <c r="AC15" i="42"/>
  <c r="AA15" i="42"/>
  <c r="Y15" i="42"/>
  <c r="W15" i="42"/>
  <c r="U15" i="42"/>
  <c r="S15" i="42"/>
  <c r="Q15" i="42"/>
  <c r="O15" i="42"/>
  <c r="M15" i="42"/>
  <c r="K15" i="42"/>
  <c r="I15" i="42"/>
  <c r="G15" i="42"/>
  <c r="E15" i="42"/>
  <c r="AQ14" i="42"/>
  <c r="AO14" i="42"/>
  <c r="AM14" i="42"/>
  <c r="AK14" i="42"/>
  <c r="AI14" i="42"/>
  <c r="AG14" i="42"/>
  <c r="AE14" i="42"/>
  <c r="AC14" i="42"/>
  <c r="AA14" i="42"/>
  <c r="Y14" i="42"/>
  <c r="W14" i="42"/>
  <c r="U14" i="42"/>
  <c r="S14" i="42"/>
  <c r="Q14" i="42"/>
  <c r="O14" i="42"/>
  <c r="M14" i="42"/>
  <c r="K14" i="42"/>
  <c r="I14" i="42"/>
  <c r="G14" i="42"/>
  <c r="E14" i="42"/>
  <c r="AQ13" i="42"/>
  <c r="AO13" i="42"/>
  <c r="AM13" i="42"/>
  <c r="AK13" i="42"/>
  <c r="AI13" i="42"/>
  <c r="AG13" i="42"/>
  <c r="AE13" i="42"/>
  <c r="AC13" i="42"/>
  <c r="AA13" i="42"/>
  <c r="Y13" i="42"/>
  <c r="W13" i="42"/>
  <c r="U13" i="42"/>
  <c r="S13" i="42"/>
  <c r="Q13" i="42"/>
  <c r="O13" i="42"/>
  <c r="M13" i="42"/>
  <c r="K13" i="42"/>
  <c r="I13" i="42"/>
  <c r="G13" i="42"/>
  <c r="E13" i="42"/>
  <c r="AQ12" i="42"/>
  <c r="AO12" i="42"/>
  <c r="AM12" i="42"/>
  <c r="AK12" i="42"/>
  <c r="AI12" i="42"/>
  <c r="AG12" i="42"/>
  <c r="AE12" i="42"/>
  <c r="AC12" i="42"/>
  <c r="AA12" i="42"/>
  <c r="Y12" i="42"/>
  <c r="W12" i="42"/>
  <c r="U12" i="42"/>
  <c r="S12" i="42"/>
  <c r="Q12" i="42"/>
  <c r="O12" i="42"/>
  <c r="M12" i="42"/>
  <c r="K12" i="42"/>
  <c r="I12" i="42"/>
  <c r="G12" i="42"/>
  <c r="E12" i="42"/>
  <c r="AQ10" i="42"/>
  <c r="AO10" i="42"/>
  <c r="AM10" i="42"/>
  <c r="AK10" i="42"/>
  <c r="AI10" i="42"/>
  <c r="AG10" i="42"/>
  <c r="AE10" i="42"/>
  <c r="AC10" i="42"/>
  <c r="AA10" i="42"/>
  <c r="Y10" i="42"/>
  <c r="W10" i="42"/>
  <c r="U10" i="42"/>
  <c r="S10" i="42"/>
  <c r="Q10" i="42"/>
  <c r="O10" i="42"/>
  <c r="M10" i="42"/>
  <c r="K10" i="42"/>
  <c r="I10" i="42"/>
  <c r="G10" i="42"/>
  <c r="E10" i="42"/>
  <c r="U6" i="43" l="1"/>
  <c r="U4" i="43"/>
  <c r="H14" i="60"/>
  <c r="Q4" i="43"/>
  <c r="Q5" i="43"/>
  <c r="AK6" i="43"/>
  <c r="AK4" i="43"/>
  <c r="E6" i="43"/>
  <c r="E4" i="43"/>
  <c r="C10" i="61"/>
  <c r="G13" i="61" s="1"/>
  <c r="I13" i="61" s="1"/>
  <c r="I1" i="42"/>
  <c r="I2" i="42" s="1"/>
  <c r="AO6" i="43"/>
  <c r="AO5" i="43"/>
  <c r="AA5" i="43"/>
  <c r="AE6" i="43"/>
  <c r="AE5" i="43"/>
  <c r="G5" i="43"/>
  <c r="O5" i="43"/>
  <c r="G6" i="43"/>
  <c r="O4" i="43"/>
  <c r="W4" i="43"/>
  <c r="W5" i="43"/>
  <c r="M2" i="42"/>
  <c r="AI1" i="42"/>
  <c r="AA4" i="43"/>
  <c r="AM6" i="42"/>
  <c r="AG2" i="42"/>
  <c r="AO1" i="42"/>
  <c r="AO2" i="42" s="1"/>
  <c r="E1" i="42"/>
  <c r="E3" i="42" s="1"/>
  <c r="U1" i="42"/>
  <c r="U3" i="42" s="1"/>
  <c r="AK1" i="42"/>
  <c r="AK3" i="42" s="1"/>
  <c r="K5" i="43"/>
  <c r="K4" i="43"/>
  <c r="AQ5" i="43"/>
  <c r="AQ4" i="43"/>
  <c r="S4" i="43"/>
  <c r="S6" i="43"/>
  <c r="AG3" i="42"/>
  <c r="K5" i="42"/>
  <c r="AI6" i="42"/>
  <c r="M5" i="42"/>
  <c r="AE1" i="42"/>
  <c r="AE3" i="42" s="1"/>
  <c r="AM5" i="42"/>
  <c r="AI5" i="42"/>
  <c r="AM4" i="42"/>
  <c r="G1" i="42"/>
  <c r="G2" i="42" s="1"/>
  <c r="W1" i="42"/>
  <c r="W2" i="42" s="1"/>
  <c r="AM3" i="42"/>
  <c r="K2" i="42"/>
  <c r="AG4" i="42"/>
  <c r="M4" i="42"/>
  <c r="AG6" i="42"/>
  <c r="Q1" i="42"/>
  <c r="Q3" i="42" s="1"/>
  <c r="Y1" i="42"/>
  <c r="Y2" i="42" s="1"/>
  <c r="AI3" i="42"/>
  <c r="S1" i="42"/>
  <c r="S3" i="42" s="1"/>
  <c r="O1" i="42"/>
  <c r="O3" i="42" s="1"/>
  <c r="AG1" i="42"/>
  <c r="AM2" i="42"/>
  <c r="AG5" i="42"/>
  <c r="AM1" i="42"/>
  <c r="K6" i="42"/>
  <c r="K4" i="42"/>
  <c r="M6" i="42"/>
  <c r="AC6" i="43"/>
  <c r="AC4" i="43"/>
  <c r="K1" i="42"/>
  <c r="AA1" i="42"/>
  <c r="AA2" i="42" s="1"/>
  <c r="AQ1" i="42"/>
  <c r="AQ2" i="42" s="1"/>
  <c r="AI2" i="42"/>
  <c r="K3" i="42"/>
  <c r="AI4" i="42"/>
  <c r="M1" i="42"/>
  <c r="AC1" i="42"/>
  <c r="AC2" i="42" s="1"/>
  <c r="M3" i="42"/>
  <c r="I3" i="42" l="1"/>
  <c r="I4" i="42" s="1"/>
  <c r="AO3" i="42"/>
  <c r="AO6" i="42" s="1"/>
  <c r="U2" i="42"/>
  <c r="U5" i="42" s="1"/>
  <c r="AK2" i="42"/>
  <c r="AK5" i="42" s="1"/>
  <c r="E2" i="42"/>
  <c r="E5" i="42" s="1"/>
  <c r="C11" i="61"/>
  <c r="G14" i="61" s="1"/>
  <c r="I14" i="61" s="1"/>
  <c r="AE2" i="42"/>
  <c r="AE5" i="42" s="1"/>
  <c r="Y3" i="42"/>
  <c r="Y6" i="42" s="1"/>
  <c r="Q2" i="42"/>
  <c r="Q6" i="42" s="1"/>
  <c r="S2" i="42"/>
  <c r="S5" i="42" s="1"/>
  <c r="W3" i="42"/>
  <c r="W6" i="42" s="1"/>
  <c r="G3" i="42"/>
  <c r="G6" i="42" s="1"/>
  <c r="O2" i="42"/>
  <c r="O6" i="42" s="1"/>
  <c r="AA3" i="42"/>
  <c r="AA6" i="42" s="1"/>
  <c r="AC3" i="42"/>
  <c r="AC4" i="42" s="1"/>
  <c r="AQ3" i="42"/>
  <c r="AQ5" i="42" s="1"/>
  <c r="I5" i="42"/>
  <c r="AQ300" i="41"/>
  <c r="AO300" i="41"/>
  <c r="AM300" i="41"/>
  <c r="AK300" i="41"/>
  <c r="AI300" i="41"/>
  <c r="AG300" i="41"/>
  <c r="AE300" i="41"/>
  <c r="AC300" i="41"/>
  <c r="AA300" i="41"/>
  <c r="Y300" i="41"/>
  <c r="W300" i="41"/>
  <c r="U300" i="41"/>
  <c r="S300" i="41"/>
  <c r="Q300" i="41"/>
  <c r="O300" i="41"/>
  <c r="M300" i="41"/>
  <c r="K300" i="41"/>
  <c r="I300" i="41"/>
  <c r="G300" i="41"/>
  <c r="E300" i="41"/>
  <c r="AQ299" i="41"/>
  <c r="AO299" i="41"/>
  <c r="AM299" i="41"/>
  <c r="AK299" i="41"/>
  <c r="AI299" i="41"/>
  <c r="AG299" i="41"/>
  <c r="AE299" i="41"/>
  <c r="AC299" i="41"/>
  <c r="AA299" i="41"/>
  <c r="Y299" i="41"/>
  <c r="W299" i="41"/>
  <c r="U299" i="41"/>
  <c r="S299" i="41"/>
  <c r="Q299" i="41"/>
  <c r="O299" i="41"/>
  <c r="M299" i="41"/>
  <c r="K299" i="41"/>
  <c r="I299" i="41"/>
  <c r="G299" i="41"/>
  <c r="E299" i="41"/>
  <c r="AQ298" i="41"/>
  <c r="AO298" i="41"/>
  <c r="AM298" i="41"/>
  <c r="AK298" i="41"/>
  <c r="AI298" i="41"/>
  <c r="AG298" i="41"/>
  <c r="AE298" i="41"/>
  <c r="AC298" i="41"/>
  <c r="AA298" i="41"/>
  <c r="Y298" i="41"/>
  <c r="W298" i="41"/>
  <c r="U298" i="41"/>
  <c r="S298" i="41"/>
  <c r="Q298" i="41"/>
  <c r="O298" i="41"/>
  <c r="M298" i="41"/>
  <c r="K298" i="41"/>
  <c r="I298" i="41"/>
  <c r="G298" i="41"/>
  <c r="E298" i="41"/>
  <c r="AQ297" i="41"/>
  <c r="AO297" i="41"/>
  <c r="AM297" i="41"/>
  <c r="AK297" i="41"/>
  <c r="AI297" i="41"/>
  <c r="AG297" i="41"/>
  <c r="AE297" i="41"/>
  <c r="AC297" i="41"/>
  <c r="AA297" i="41"/>
  <c r="Y297" i="41"/>
  <c r="W297" i="41"/>
  <c r="U297" i="41"/>
  <c r="S297" i="41"/>
  <c r="Q297" i="41"/>
  <c r="O297" i="41"/>
  <c r="M297" i="41"/>
  <c r="K297" i="41"/>
  <c r="I297" i="41"/>
  <c r="G297" i="41"/>
  <c r="E297" i="41"/>
  <c r="AQ296" i="41"/>
  <c r="AO296" i="41"/>
  <c r="AM296" i="41"/>
  <c r="AK296" i="41"/>
  <c r="AI296" i="41"/>
  <c r="AG296" i="41"/>
  <c r="AE296" i="41"/>
  <c r="AC296" i="41"/>
  <c r="AA296" i="41"/>
  <c r="Y296" i="41"/>
  <c r="W296" i="41"/>
  <c r="U296" i="41"/>
  <c r="S296" i="41"/>
  <c r="Q296" i="41"/>
  <c r="O296" i="41"/>
  <c r="M296" i="41"/>
  <c r="K296" i="41"/>
  <c r="I296" i="41"/>
  <c r="G296" i="41"/>
  <c r="E296" i="41"/>
  <c r="AQ295" i="41"/>
  <c r="AO295" i="41"/>
  <c r="AM295" i="41"/>
  <c r="AK295" i="41"/>
  <c r="AI295" i="41"/>
  <c r="AG295" i="41"/>
  <c r="AE295" i="41"/>
  <c r="AC295" i="41"/>
  <c r="AA295" i="41"/>
  <c r="Y295" i="41"/>
  <c r="W295" i="41"/>
  <c r="U295" i="41"/>
  <c r="S295" i="41"/>
  <c r="Q295" i="41"/>
  <c r="O295" i="41"/>
  <c r="M295" i="41"/>
  <c r="K295" i="41"/>
  <c r="I295" i="41"/>
  <c r="G295" i="41"/>
  <c r="E295" i="41"/>
  <c r="AQ294" i="41"/>
  <c r="AO294" i="41"/>
  <c r="AM294" i="41"/>
  <c r="AK294" i="41"/>
  <c r="AI294" i="41"/>
  <c r="AG294" i="41"/>
  <c r="AE294" i="41"/>
  <c r="AC294" i="41"/>
  <c r="AA294" i="41"/>
  <c r="Y294" i="41"/>
  <c r="W294" i="41"/>
  <c r="U294" i="41"/>
  <c r="S294" i="41"/>
  <c r="Q294" i="41"/>
  <c r="O294" i="41"/>
  <c r="M294" i="41"/>
  <c r="K294" i="41"/>
  <c r="I294" i="41"/>
  <c r="G294" i="41"/>
  <c r="E294" i="41"/>
  <c r="AQ293" i="41"/>
  <c r="AO293" i="41"/>
  <c r="AM293" i="41"/>
  <c r="AK293" i="41"/>
  <c r="AI293" i="41"/>
  <c r="AG293" i="41"/>
  <c r="AE293" i="41"/>
  <c r="AC293" i="41"/>
  <c r="AA293" i="41"/>
  <c r="Y293" i="41"/>
  <c r="W293" i="41"/>
  <c r="U293" i="41"/>
  <c r="S293" i="41"/>
  <c r="Q293" i="41"/>
  <c r="O293" i="41"/>
  <c r="M293" i="41"/>
  <c r="K293" i="41"/>
  <c r="I293" i="41"/>
  <c r="G293" i="41"/>
  <c r="E293" i="41"/>
  <c r="AQ292" i="41"/>
  <c r="AO292" i="41"/>
  <c r="AM292" i="41"/>
  <c r="AK292" i="41"/>
  <c r="AI292" i="41"/>
  <c r="AG292" i="41"/>
  <c r="AE292" i="41"/>
  <c r="AC292" i="41"/>
  <c r="AA292" i="41"/>
  <c r="Y292" i="41"/>
  <c r="W292" i="41"/>
  <c r="U292" i="41"/>
  <c r="S292" i="41"/>
  <c r="Q292" i="41"/>
  <c r="O292" i="41"/>
  <c r="M292" i="41"/>
  <c r="K292" i="41"/>
  <c r="I292" i="41"/>
  <c r="G292" i="41"/>
  <c r="E292" i="41"/>
  <c r="AQ291" i="41"/>
  <c r="AO291" i="41"/>
  <c r="AM291" i="41"/>
  <c r="AK291" i="41"/>
  <c r="AI291" i="41"/>
  <c r="AG291" i="41"/>
  <c r="AE291" i="41"/>
  <c r="AC291" i="41"/>
  <c r="AA291" i="41"/>
  <c r="Y291" i="41"/>
  <c r="W291" i="41"/>
  <c r="U291" i="41"/>
  <c r="S291" i="41"/>
  <c r="Q291" i="41"/>
  <c r="O291" i="41"/>
  <c r="M291" i="41"/>
  <c r="K291" i="41"/>
  <c r="I291" i="41"/>
  <c r="G291" i="41"/>
  <c r="E291" i="41"/>
  <c r="AQ290" i="41"/>
  <c r="AO290" i="41"/>
  <c r="AM290" i="41"/>
  <c r="AK290" i="41"/>
  <c r="AI290" i="41"/>
  <c r="AG290" i="41"/>
  <c r="AE290" i="41"/>
  <c r="AC290" i="41"/>
  <c r="AA290" i="41"/>
  <c r="Y290" i="41"/>
  <c r="W290" i="41"/>
  <c r="U290" i="41"/>
  <c r="S290" i="41"/>
  <c r="Q290" i="41"/>
  <c r="O290" i="41"/>
  <c r="M290" i="41"/>
  <c r="K290" i="41"/>
  <c r="I290" i="41"/>
  <c r="G290" i="41"/>
  <c r="E290" i="41"/>
  <c r="AQ289" i="41"/>
  <c r="AO289" i="41"/>
  <c r="AM289" i="41"/>
  <c r="AK289" i="41"/>
  <c r="AI289" i="41"/>
  <c r="AG289" i="41"/>
  <c r="AE289" i="41"/>
  <c r="AC289" i="41"/>
  <c r="AA289" i="41"/>
  <c r="Y289" i="41"/>
  <c r="W289" i="41"/>
  <c r="U289" i="41"/>
  <c r="S289" i="41"/>
  <c r="Q289" i="41"/>
  <c r="O289" i="41"/>
  <c r="M289" i="41"/>
  <c r="K289" i="41"/>
  <c r="I289" i="41"/>
  <c r="G289" i="41"/>
  <c r="E289" i="41"/>
  <c r="AQ288" i="41"/>
  <c r="AO288" i="41"/>
  <c r="AM288" i="41"/>
  <c r="AK288" i="41"/>
  <c r="AI288" i="41"/>
  <c r="AG288" i="41"/>
  <c r="AE288" i="41"/>
  <c r="AC288" i="41"/>
  <c r="AA288" i="41"/>
  <c r="Y288" i="41"/>
  <c r="W288" i="41"/>
  <c r="U288" i="41"/>
  <c r="S288" i="41"/>
  <c r="Q288" i="41"/>
  <c r="O288" i="41"/>
  <c r="M288" i="41"/>
  <c r="K288" i="41"/>
  <c r="I288" i="41"/>
  <c r="G288" i="41"/>
  <c r="E288" i="41"/>
  <c r="AQ287" i="41"/>
  <c r="AO287" i="41"/>
  <c r="AM287" i="41"/>
  <c r="AK287" i="41"/>
  <c r="AI287" i="41"/>
  <c r="AG287" i="41"/>
  <c r="AE287" i="41"/>
  <c r="AC287" i="41"/>
  <c r="AA287" i="41"/>
  <c r="Y287" i="41"/>
  <c r="W287" i="41"/>
  <c r="U287" i="41"/>
  <c r="S287" i="41"/>
  <c r="Q287" i="41"/>
  <c r="O287" i="41"/>
  <c r="M287" i="41"/>
  <c r="K287" i="41"/>
  <c r="I287" i="41"/>
  <c r="G287" i="41"/>
  <c r="E287" i="41"/>
  <c r="AQ286" i="41"/>
  <c r="AO286" i="41"/>
  <c r="AM286" i="41"/>
  <c r="AK286" i="41"/>
  <c r="AI286" i="41"/>
  <c r="AG286" i="41"/>
  <c r="AE286" i="41"/>
  <c r="AC286" i="41"/>
  <c r="AA286" i="41"/>
  <c r="Y286" i="41"/>
  <c r="W286" i="41"/>
  <c r="U286" i="41"/>
  <c r="S286" i="41"/>
  <c r="Q286" i="41"/>
  <c r="O286" i="41"/>
  <c r="M286" i="41"/>
  <c r="K286" i="41"/>
  <c r="I286" i="41"/>
  <c r="G286" i="41"/>
  <c r="E286" i="41"/>
  <c r="AQ285" i="41"/>
  <c r="AO285" i="41"/>
  <c r="AM285" i="41"/>
  <c r="AK285" i="41"/>
  <c r="AI285" i="41"/>
  <c r="AG285" i="41"/>
  <c r="AE285" i="41"/>
  <c r="AC285" i="41"/>
  <c r="AA285" i="41"/>
  <c r="Y285" i="41"/>
  <c r="W285" i="41"/>
  <c r="U285" i="41"/>
  <c r="S285" i="41"/>
  <c r="Q285" i="41"/>
  <c r="O285" i="41"/>
  <c r="M285" i="41"/>
  <c r="K285" i="41"/>
  <c r="I285" i="41"/>
  <c r="G285" i="41"/>
  <c r="E285" i="41"/>
  <c r="AQ284" i="41"/>
  <c r="AO284" i="41"/>
  <c r="AM284" i="41"/>
  <c r="AK284" i="41"/>
  <c r="AI284" i="41"/>
  <c r="AG284" i="41"/>
  <c r="AE284" i="41"/>
  <c r="AC284" i="41"/>
  <c r="AA284" i="41"/>
  <c r="Y284" i="41"/>
  <c r="W284" i="41"/>
  <c r="U284" i="41"/>
  <c r="S284" i="41"/>
  <c r="Q284" i="41"/>
  <c r="O284" i="41"/>
  <c r="M284" i="41"/>
  <c r="K284" i="41"/>
  <c r="I284" i="41"/>
  <c r="G284" i="41"/>
  <c r="E284" i="41"/>
  <c r="AQ283" i="41"/>
  <c r="AO283" i="41"/>
  <c r="AM283" i="41"/>
  <c r="AK283" i="41"/>
  <c r="AI283" i="41"/>
  <c r="AG283" i="41"/>
  <c r="AE283" i="41"/>
  <c r="AC283" i="41"/>
  <c r="AA283" i="41"/>
  <c r="Y283" i="41"/>
  <c r="W283" i="41"/>
  <c r="U283" i="41"/>
  <c r="S283" i="41"/>
  <c r="Q283" i="41"/>
  <c r="O283" i="41"/>
  <c r="M283" i="41"/>
  <c r="K283" i="41"/>
  <c r="I283" i="41"/>
  <c r="G283" i="41"/>
  <c r="E283" i="41"/>
  <c r="AQ282" i="41"/>
  <c r="AO282" i="41"/>
  <c r="AM282" i="41"/>
  <c r="AK282" i="41"/>
  <c r="AI282" i="41"/>
  <c r="AG282" i="41"/>
  <c r="AE282" i="41"/>
  <c r="AC282" i="41"/>
  <c r="AA282" i="41"/>
  <c r="Y282" i="41"/>
  <c r="W282" i="41"/>
  <c r="U282" i="41"/>
  <c r="S282" i="41"/>
  <c r="Q282" i="41"/>
  <c r="O282" i="41"/>
  <c r="M282" i="41"/>
  <c r="K282" i="41"/>
  <c r="I282" i="41"/>
  <c r="G282" i="41"/>
  <c r="E282" i="41"/>
  <c r="AQ281" i="41"/>
  <c r="AO281" i="41"/>
  <c r="AM281" i="41"/>
  <c r="AK281" i="41"/>
  <c r="AI281" i="41"/>
  <c r="AG281" i="41"/>
  <c r="AE281" i="41"/>
  <c r="AC281" i="41"/>
  <c r="AA281" i="41"/>
  <c r="Y281" i="41"/>
  <c r="W281" i="41"/>
  <c r="U281" i="41"/>
  <c r="S281" i="41"/>
  <c r="Q281" i="41"/>
  <c r="O281" i="41"/>
  <c r="M281" i="41"/>
  <c r="K281" i="41"/>
  <c r="I281" i="41"/>
  <c r="G281" i="41"/>
  <c r="E281" i="41"/>
  <c r="AQ280" i="41"/>
  <c r="AO280" i="41"/>
  <c r="AM280" i="41"/>
  <c r="AK280" i="41"/>
  <c r="AI280" i="41"/>
  <c r="AG280" i="41"/>
  <c r="AE280" i="41"/>
  <c r="AC280" i="41"/>
  <c r="AA280" i="41"/>
  <c r="Y280" i="41"/>
  <c r="W280" i="41"/>
  <c r="U280" i="41"/>
  <c r="S280" i="41"/>
  <c r="Q280" i="41"/>
  <c r="O280" i="41"/>
  <c r="M280" i="41"/>
  <c r="K280" i="41"/>
  <c r="I280" i="41"/>
  <c r="G280" i="41"/>
  <c r="E280" i="41"/>
  <c r="AQ279" i="41"/>
  <c r="AO279" i="41"/>
  <c r="AM279" i="41"/>
  <c r="AK279" i="41"/>
  <c r="AI279" i="41"/>
  <c r="AG279" i="41"/>
  <c r="AE279" i="41"/>
  <c r="AC279" i="41"/>
  <c r="AA279" i="41"/>
  <c r="Y279" i="41"/>
  <c r="W279" i="41"/>
  <c r="U279" i="41"/>
  <c r="S279" i="41"/>
  <c r="Q279" i="41"/>
  <c r="O279" i="41"/>
  <c r="M279" i="41"/>
  <c r="K279" i="41"/>
  <c r="I279" i="41"/>
  <c r="G279" i="41"/>
  <c r="E279" i="41"/>
  <c r="AQ278" i="41"/>
  <c r="AO278" i="41"/>
  <c r="AM278" i="41"/>
  <c r="AK278" i="41"/>
  <c r="AI278" i="41"/>
  <c r="AG278" i="41"/>
  <c r="AE278" i="41"/>
  <c r="AC278" i="41"/>
  <c r="AA278" i="41"/>
  <c r="Y278" i="41"/>
  <c r="W278" i="41"/>
  <c r="U278" i="41"/>
  <c r="S278" i="41"/>
  <c r="Q278" i="41"/>
  <c r="O278" i="41"/>
  <c r="M278" i="41"/>
  <c r="K278" i="41"/>
  <c r="I278" i="41"/>
  <c r="G278" i="41"/>
  <c r="E278" i="41"/>
  <c r="AQ277" i="41"/>
  <c r="AO277" i="41"/>
  <c r="AM277" i="41"/>
  <c r="AK277" i="41"/>
  <c r="AI277" i="41"/>
  <c r="AG277" i="41"/>
  <c r="AE277" i="41"/>
  <c r="AC277" i="41"/>
  <c r="AA277" i="41"/>
  <c r="Y277" i="41"/>
  <c r="W277" i="41"/>
  <c r="U277" i="41"/>
  <c r="S277" i="41"/>
  <c r="Q277" i="41"/>
  <c r="O277" i="41"/>
  <c r="M277" i="41"/>
  <c r="K277" i="41"/>
  <c r="I277" i="41"/>
  <c r="G277" i="41"/>
  <c r="E277" i="41"/>
  <c r="AQ276" i="41"/>
  <c r="AO276" i="41"/>
  <c r="AM276" i="41"/>
  <c r="AK276" i="41"/>
  <c r="AI276" i="41"/>
  <c r="AG276" i="41"/>
  <c r="AE276" i="41"/>
  <c r="AC276" i="41"/>
  <c r="AA276" i="41"/>
  <c r="Y276" i="41"/>
  <c r="W276" i="41"/>
  <c r="U276" i="41"/>
  <c r="S276" i="41"/>
  <c r="Q276" i="41"/>
  <c r="O276" i="41"/>
  <c r="M276" i="41"/>
  <c r="K276" i="41"/>
  <c r="I276" i="41"/>
  <c r="G276" i="41"/>
  <c r="E276" i="41"/>
  <c r="AQ275" i="41"/>
  <c r="AO275" i="41"/>
  <c r="AM275" i="41"/>
  <c r="AK275" i="41"/>
  <c r="AI275" i="41"/>
  <c r="AG275" i="41"/>
  <c r="AE275" i="41"/>
  <c r="AC275" i="41"/>
  <c r="AA275" i="41"/>
  <c r="Y275" i="41"/>
  <c r="W275" i="41"/>
  <c r="U275" i="41"/>
  <c r="S275" i="41"/>
  <c r="Q275" i="41"/>
  <c r="O275" i="41"/>
  <c r="M275" i="41"/>
  <c r="K275" i="41"/>
  <c r="I275" i="41"/>
  <c r="G275" i="41"/>
  <c r="E275" i="41"/>
  <c r="AQ274" i="41"/>
  <c r="AO274" i="41"/>
  <c r="AM274" i="41"/>
  <c r="AK274" i="41"/>
  <c r="AI274" i="41"/>
  <c r="AG274" i="41"/>
  <c r="AE274" i="41"/>
  <c r="AC274" i="41"/>
  <c r="AA274" i="41"/>
  <c r="Y274" i="41"/>
  <c r="W274" i="41"/>
  <c r="U274" i="41"/>
  <c r="S274" i="41"/>
  <c r="Q274" i="41"/>
  <c r="O274" i="41"/>
  <c r="M274" i="41"/>
  <c r="K274" i="41"/>
  <c r="I274" i="41"/>
  <c r="G274" i="41"/>
  <c r="E274" i="41"/>
  <c r="AQ273" i="41"/>
  <c r="AO273" i="41"/>
  <c r="AM273" i="41"/>
  <c r="AK273" i="41"/>
  <c r="AI273" i="41"/>
  <c r="AG273" i="41"/>
  <c r="AE273" i="41"/>
  <c r="AC273" i="41"/>
  <c r="AA273" i="41"/>
  <c r="Y273" i="41"/>
  <c r="W273" i="41"/>
  <c r="U273" i="41"/>
  <c r="S273" i="41"/>
  <c r="Q273" i="41"/>
  <c r="O273" i="41"/>
  <c r="M273" i="41"/>
  <c r="K273" i="41"/>
  <c r="I273" i="41"/>
  <c r="G273" i="41"/>
  <c r="E273" i="41"/>
  <c r="AQ272" i="41"/>
  <c r="AO272" i="41"/>
  <c r="AM272" i="41"/>
  <c r="AK272" i="41"/>
  <c r="AI272" i="41"/>
  <c r="AG272" i="41"/>
  <c r="AE272" i="41"/>
  <c r="AC272" i="41"/>
  <c r="AA272" i="41"/>
  <c r="Y272" i="41"/>
  <c r="W272" i="41"/>
  <c r="U272" i="41"/>
  <c r="S272" i="41"/>
  <c r="Q272" i="41"/>
  <c r="O272" i="41"/>
  <c r="M272" i="41"/>
  <c r="K272" i="41"/>
  <c r="I272" i="41"/>
  <c r="G272" i="41"/>
  <c r="E272" i="41"/>
  <c r="AQ271" i="41"/>
  <c r="AO271" i="41"/>
  <c r="AM271" i="41"/>
  <c r="AK271" i="41"/>
  <c r="AI271" i="41"/>
  <c r="AG271" i="41"/>
  <c r="AE271" i="41"/>
  <c r="AC271" i="41"/>
  <c r="AA271" i="41"/>
  <c r="Y271" i="41"/>
  <c r="W271" i="41"/>
  <c r="U271" i="41"/>
  <c r="S271" i="41"/>
  <c r="Q271" i="41"/>
  <c r="O271" i="41"/>
  <c r="M271" i="41"/>
  <c r="K271" i="41"/>
  <c r="I271" i="41"/>
  <c r="G271" i="41"/>
  <c r="E271" i="41"/>
  <c r="AQ270" i="41"/>
  <c r="AO270" i="41"/>
  <c r="AM270" i="41"/>
  <c r="AK270" i="41"/>
  <c r="AI270" i="41"/>
  <c r="AG270" i="41"/>
  <c r="AE270" i="41"/>
  <c r="AC270" i="41"/>
  <c r="AA270" i="41"/>
  <c r="Y270" i="41"/>
  <c r="W270" i="41"/>
  <c r="U270" i="41"/>
  <c r="S270" i="41"/>
  <c r="Q270" i="41"/>
  <c r="O270" i="41"/>
  <c r="M270" i="41"/>
  <c r="K270" i="41"/>
  <c r="I270" i="41"/>
  <c r="G270" i="41"/>
  <c r="E270" i="41"/>
  <c r="AQ269" i="41"/>
  <c r="AO269" i="41"/>
  <c r="AM269" i="41"/>
  <c r="AK269" i="41"/>
  <c r="AI269" i="41"/>
  <c r="AG269" i="41"/>
  <c r="AE269" i="41"/>
  <c r="AC269" i="41"/>
  <c r="AA269" i="41"/>
  <c r="Y269" i="41"/>
  <c r="W269" i="41"/>
  <c r="U269" i="41"/>
  <c r="S269" i="41"/>
  <c r="Q269" i="41"/>
  <c r="O269" i="41"/>
  <c r="M269" i="41"/>
  <c r="K269" i="41"/>
  <c r="I269" i="41"/>
  <c r="G269" i="41"/>
  <c r="E269" i="41"/>
  <c r="AQ268" i="41"/>
  <c r="AO268" i="41"/>
  <c r="AM268" i="41"/>
  <c r="AK268" i="41"/>
  <c r="AI268" i="41"/>
  <c r="AG268" i="41"/>
  <c r="AE268" i="41"/>
  <c r="AC268" i="41"/>
  <c r="AA268" i="41"/>
  <c r="Y268" i="41"/>
  <c r="W268" i="41"/>
  <c r="U268" i="41"/>
  <c r="S268" i="41"/>
  <c r="Q268" i="41"/>
  <c r="O268" i="41"/>
  <c r="M268" i="41"/>
  <c r="K268" i="41"/>
  <c r="I268" i="41"/>
  <c r="G268" i="41"/>
  <c r="E268" i="41"/>
  <c r="AQ267" i="41"/>
  <c r="AO267" i="41"/>
  <c r="AM267" i="41"/>
  <c r="AK267" i="41"/>
  <c r="AI267" i="41"/>
  <c r="AG267" i="41"/>
  <c r="AE267" i="41"/>
  <c r="AC267" i="41"/>
  <c r="AA267" i="41"/>
  <c r="Y267" i="41"/>
  <c r="W267" i="41"/>
  <c r="U267" i="41"/>
  <c r="S267" i="41"/>
  <c r="Q267" i="41"/>
  <c r="O267" i="41"/>
  <c r="M267" i="41"/>
  <c r="K267" i="41"/>
  <c r="I267" i="41"/>
  <c r="G267" i="41"/>
  <c r="E267" i="41"/>
  <c r="AQ266" i="41"/>
  <c r="AO266" i="41"/>
  <c r="AM266" i="41"/>
  <c r="AK266" i="41"/>
  <c r="AI266" i="41"/>
  <c r="AG266" i="41"/>
  <c r="AE266" i="41"/>
  <c r="AC266" i="41"/>
  <c r="AA266" i="41"/>
  <c r="Y266" i="41"/>
  <c r="W266" i="41"/>
  <c r="U266" i="41"/>
  <c r="S266" i="41"/>
  <c r="Q266" i="41"/>
  <c r="O266" i="41"/>
  <c r="M266" i="41"/>
  <c r="K266" i="41"/>
  <c r="I266" i="41"/>
  <c r="G266" i="41"/>
  <c r="E266" i="41"/>
  <c r="AQ265" i="41"/>
  <c r="AO265" i="41"/>
  <c r="AM265" i="41"/>
  <c r="AK265" i="41"/>
  <c r="AI265" i="41"/>
  <c r="AG265" i="41"/>
  <c r="AE265" i="41"/>
  <c r="AC265" i="41"/>
  <c r="AA265" i="41"/>
  <c r="Y265" i="41"/>
  <c r="W265" i="41"/>
  <c r="U265" i="41"/>
  <c r="S265" i="41"/>
  <c r="Q265" i="41"/>
  <c r="O265" i="41"/>
  <c r="M265" i="41"/>
  <c r="K265" i="41"/>
  <c r="I265" i="41"/>
  <c r="G265" i="41"/>
  <c r="E265" i="41"/>
  <c r="AQ264" i="41"/>
  <c r="AO264" i="41"/>
  <c r="AM264" i="41"/>
  <c r="AK264" i="41"/>
  <c r="AI264" i="41"/>
  <c r="AG264" i="41"/>
  <c r="AE264" i="41"/>
  <c r="AC264" i="41"/>
  <c r="AA264" i="41"/>
  <c r="Y264" i="41"/>
  <c r="W264" i="41"/>
  <c r="U264" i="41"/>
  <c r="S264" i="41"/>
  <c r="Q264" i="41"/>
  <c r="O264" i="41"/>
  <c r="M264" i="41"/>
  <c r="K264" i="41"/>
  <c r="I264" i="41"/>
  <c r="G264" i="41"/>
  <c r="E264" i="41"/>
  <c r="AQ263" i="41"/>
  <c r="AO263" i="41"/>
  <c r="AM263" i="41"/>
  <c r="AK263" i="41"/>
  <c r="AI263" i="41"/>
  <c r="AG263" i="41"/>
  <c r="AE263" i="41"/>
  <c r="AC263" i="41"/>
  <c r="AA263" i="41"/>
  <c r="Y263" i="41"/>
  <c r="W263" i="41"/>
  <c r="U263" i="41"/>
  <c r="S263" i="41"/>
  <c r="Q263" i="41"/>
  <c r="O263" i="41"/>
  <c r="M263" i="41"/>
  <c r="K263" i="41"/>
  <c r="I263" i="41"/>
  <c r="G263" i="41"/>
  <c r="E263" i="41"/>
  <c r="AQ262" i="41"/>
  <c r="AO262" i="41"/>
  <c r="AM262" i="41"/>
  <c r="AK262" i="41"/>
  <c r="AI262" i="41"/>
  <c r="AG262" i="41"/>
  <c r="AE262" i="41"/>
  <c r="AC262" i="41"/>
  <c r="AA262" i="41"/>
  <c r="Y262" i="41"/>
  <c r="W262" i="41"/>
  <c r="U262" i="41"/>
  <c r="S262" i="41"/>
  <c r="Q262" i="41"/>
  <c r="O262" i="41"/>
  <c r="M262" i="41"/>
  <c r="K262" i="41"/>
  <c r="I262" i="41"/>
  <c r="G262" i="41"/>
  <c r="E262" i="41"/>
  <c r="AQ261" i="41"/>
  <c r="AO261" i="41"/>
  <c r="AM261" i="41"/>
  <c r="AK261" i="41"/>
  <c r="AI261" i="41"/>
  <c r="AG261" i="41"/>
  <c r="AE261" i="41"/>
  <c r="AC261" i="41"/>
  <c r="AA261" i="41"/>
  <c r="Y261" i="41"/>
  <c r="W261" i="41"/>
  <c r="U261" i="41"/>
  <c r="S261" i="41"/>
  <c r="Q261" i="41"/>
  <c r="O261" i="41"/>
  <c r="M261" i="41"/>
  <c r="K261" i="41"/>
  <c r="I261" i="41"/>
  <c r="G261" i="41"/>
  <c r="E261" i="41"/>
  <c r="AQ260" i="41"/>
  <c r="AO260" i="41"/>
  <c r="AM260" i="41"/>
  <c r="AK260" i="41"/>
  <c r="AI260" i="41"/>
  <c r="AG260" i="41"/>
  <c r="AE260" i="41"/>
  <c r="AC260" i="41"/>
  <c r="AA260" i="41"/>
  <c r="Y260" i="41"/>
  <c r="W260" i="41"/>
  <c r="U260" i="41"/>
  <c r="S260" i="41"/>
  <c r="Q260" i="41"/>
  <c r="O260" i="41"/>
  <c r="M260" i="41"/>
  <c r="K260" i="41"/>
  <c r="I260" i="41"/>
  <c r="G260" i="41"/>
  <c r="E260" i="41"/>
  <c r="AQ259" i="41"/>
  <c r="AO259" i="41"/>
  <c r="AM259" i="41"/>
  <c r="AK259" i="41"/>
  <c r="AI259" i="41"/>
  <c r="AG259" i="41"/>
  <c r="AE259" i="41"/>
  <c r="AC259" i="41"/>
  <c r="AA259" i="41"/>
  <c r="Y259" i="41"/>
  <c r="W259" i="41"/>
  <c r="U259" i="41"/>
  <c r="S259" i="41"/>
  <c r="Q259" i="41"/>
  <c r="O259" i="41"/>
  <c r="M259" i="41"/>
  <c r="K259" i="41"/>
  <c r="I259" i="41"/>
  <c r="G259" i="41"/>
  <c r="E259" i="41"/>
  <c r="AQ258" i="41"/>
  <c r="AO258" i="41"/>
  <c r="AM258" i="41"/>
  <c r="AK258" i="41"/>
  <c r="AI258" i="41"/>
  <c r="AG258" i="41"/>
  <c r="AE258" i="41"/>
  <c r="AC258" i="41"/>
  <c r="AA258" i="41"/>
  <c r="Y258" i="41"/>
  <c r="W258" i="41"/>
  <c r="U258" i="41"/>
  <c r="S258" i="41"/>
  <c r="Q258" i="41"/>
  <c r="O258" i="41"/>
  <c r="M258" i="41"/>
  <c r="K258" i="41"/>
  <c r="I258" i="41"/>
  <c r="G258" i="41"/>
  <c r="E258" i="41"/>
  <c r="AQ257" i="41"/>
  <c r="AO257" i="41"/>
  <c r="AM257" i="41"/>
  <c r="AK257" i="41"/>
  <c r="AI257" i="41"/>
  <c r="AG257" i="41"/>
  <c r="AE257" i="41"/>
  <c r="AC257" i="41"/>
  <c r="AA257" i="41"/>
  <c r="Y257" i="41"/>
  <c r="W257" i="41"/>
  <c r="U257" i="41"/>
  <c r="S257" i="41"/>
  <c r="Q257" i="41"/>
  <c r="O257" i="41"/>
  <c r="M257" i="41"/>
  <c r="K257" i="41"/>
  <c r="I257" i="41"/>
  <c r="G257" i="41"/>
  <c r="E257" i="41"/>
  <c r="AQ256" i="41"/>
  <c r="AO256" i="41"/>
  <c r="AM256" i="41"/>
  <c r="AK256" i="41"/>
  <c r="AI256" i="41"/>
  <c r="AG256" i="41"/>
  <c r="AE256" i="41"/>
  <c r="AC256" i="41"/>
  <c r="AA256" i="41"/>
  <c r="Y256" i="41"/>
  <c r="W256" i="41"/>
  <c r="U256" i="41"/>
  <c r="S256" i="41"/>
  <c r="Q256" i="41"/>
  <c r="O256" i="41"/>
  <c r="M256" i="41"/>
  <c r="K256" i="41"/>
  <c r="I256" i="41"/>
  <c r="G256" i="41"/>
  <c r="E256" i="41"/>
  <c r="AQ255" i="41"/>
  <c r="AO255" i="41"/>
  <c r="AM255" i="41"/>
  <c r="AK255" i="41"/>
  <c r="AI255" i="41"/>
  <c r="AG255" i="41"/>
  <c r="AE255" i="41"/>
  <c r="AC255" i="41"/>
  <c r="AA255" i="41"/>
  <c r="Y255" i="41"/>
  <c r="W255" i="41"/>
  <c r="U255" i="41"/>
  <c r="S255" i="41"/>
  <c r="Q255" i="41"/>
  <c r="O255" i="41"/>
  <c r="M255" i="41"/>
  <c r="K255" i="41"/>
  <c r="I255" i="41"/>
  <c r="G255" i="41"/>
  <c r="E255" i="41"/>
  <c r="AQ254" i="41"/>
  <c r="AO254" i="41"/>
  <c r="AM254" i="41"/>
  <c r="AK254" i="41"/>
  <c r="AI254" i="41"/>
  <c r="AG254" i="41"/>
  <c r="AE254" i="41"/>
  <c r="AC254" i="41"/>
  <c r="AA254" i="41"/>
  <c r="Y254" i="41"/>
  <c r="W254" i="41"/>
  <c r="U254" i="41"/>
  <c r="S254" i="41"/>
  <c r="Q254" i="41"/>
  <c r="O254" i="41"/>
  <c r="M254" i="41"/>
  <c r="K254" i="41"/>
  <c r="I254" i="41"/>
  <c r="G254" i="41"/>
  <c r="E254" i="41"/>
  <c r="AQ253" i="41"/>
  <c r="AO253" i="41"/>
  <c r="AM253" i="41"/>
  <c r="AK253" i="41"/>
  <c r="AI253" i="41"/>
  <c r="AG253" i="41"/>
  <c r="AE253" i="41"/>
  <c r="AC253" i="41"/>
  <c r="AA253" i="41"/>
  <c r="Y253" i="41"/>
  <c r="W253" i="41"/>
  <c r="U253" i="41"/>
  <c r="S253" i="41"/>
  <c r="Q253" i="41"/>
  <c r="O253" i="41"/>
  <c r="M253" i="41"/>
  <c r="K253" i="41"/>
  <c r="I253" i="41"/>
  <c r="G253" i="41"/>
  <c r="E253" i="41"/>
  <c r="AQ252" i="41"/>
  <c r="AO252" i="41"/>
  <c r="AM252" i="41"/>
  <c r="AK252" i="41"/>
  <c r="AI252" i="41"/>
  <c r="AG252" i="41"/>
  <c r="AE252" i="41"/>
  <c r="AC252" i="41"/>
  <c r="AA252" i="41"/>
  <c r="Y252" i="41"/>
  <c r="W252" i="41"/>
  <c r="U252" i="41"/>
  <c r="S252" i="41"/>
  <c r="Q252" i="41"/>
  <c r="O252" i="41"/>
  <c r="M252" i="41"/>
  <c r="K252" i="41"/>
  <c r="I252" i="41"/>
  <c r="G252" i="41"/>
  <c r="E252" i="41"/>
  <c r="AQ251" i="41"/>
  <c r="AO251" i="41"/>
  <c r="AM251" i="41"/>
  <c r="AK251" i="41"/>
  <c r="AI251" i="41"/>
  <c r="AG251" i="41"/>
  <c r="AE251" i="41"/>
  <c r="AC251" i="41"/>
  <c r="AA251" i="41"/>
  <c r="Y251" i="41"/>
  <c r="W251" i="41"/>
  <c r="U251" i="41"/>
  <c r="S251" i="41"/>
  <c r="Q251" i="41"/>
  <c r="O251" i="41"/>
  <c r="M251" i="41"/>
  <c r="K251" i="41"/>
  <c r="I251" i="41"/>
  <c r="G251" i="41"/>
  <c r="E251" i="41"/>
  <c r="AQ250" i="41"/>
  <c r="AO250" i="41"/>
  <c r="AM250" i="41"/>
  <c r="AK250" i="41"/>
  <c r="AI250" i="41"/>
  <c r="AG250" i="41"/>
  <c r="AE250" i="41"/>
  <c r="AC250" i="41"/>
  <c r="AA250" i="41"/>
  <c r="Y250" i="41"/>
  <c r="W250" i="41"/>
  <c r="U250" i="41"/>
  <c r="S250" i="41"/>
  <c r="Q250" i="41"/>
  <c r="O250" i="41"/>
  <c r="M250" i="41"/>
  <c r="K250" i="41"/>
  <c r="I250" i="41"/>
  <c r="G250" i="41"/>
  <c r="E250" i="41"/>
  <c r="AQ249" i="41"/>
  <c r="AO249" i="41"/>
  <c r="AM249" i="41"/>
  <c r="AK249" i="41"/>
  <c r="AI249" i="41"/>
  <c r="AG249" i="41"/>
  <c r="AE249" i="41"/>
  <c r="AC249" i="41"/>
  <c r="AA249" i="41"/>
  <c r="Y249" i="41"/>
  <c r="W249" i="41"/>
  <c r="U249" i="41"/>
  <c r="S249" i="41"/>
  <c r="Q249" i="41"/>
  <c r="O249" i="41"/>
  <c r="M249" i="41"/>
  <c r="K249" i="41"/>
  <c r="I249" i="41"/>
  <c r="G249" i="41"/>
  <c r="E249" i="41"/>
  <c r="AQ248" i="41"/>
  <c r="AO248" i="41"/>
  <c r="AM248" i="41"/>
  <c r="AK248" i="41"/>
  <c r="AI248" i="41"/>
  <c r="AG248" i="41"/>
  <c r="AE248" i="41"/>
  <c r="AC248" i="41"/>
  <c r="AA248" i="41"/>
  <c r="Y248" i="41"/>
  <c r="W248" i="41"/>
  <c r="U248" i="41"/>
  <c r="S248" i="41"/>
  <c r="Q248" i="41"/>
  <c r="O248" i="41"/>
  <c r="M248" i="41"/>
  <c r="K248" i="41"/>
  <c r="I248" i="41"/>
  <c r="G248" i="41"/>
  <c r="E248" i="41"/>
  <c r="AQ247" i="41"/>
  <c r="AO247" i="41"/>
  <c r="AM247" i="41"/>
  <c r="AK247" i="41"/>
  <c r="AI247" i="41"/>
  <c r="AG247" i="41"/>
  <c r="AE247" i="41"/>
  <c r="AC247" i="41"/>
  <c r="AA247" i="41"/>
  <c r="Y247" i="41"/>
  <c r="W247" i="41"/>
  <c r="U247" i="41"/>
  <c r="S247" i="41"/>
  <c r="Q247" i="41"/>
  <c r="O247" i="41"/>
  <c r="M247" i="41"/>
  <c r="K247" i="41"/>
  <c r="I247" i="41"/>
  <c r="G247" i="41"/>
  <c r="E247" i="41"/>
  <c r="AQ246" i="41"/>
  <c r="AO246" i="41"/>
  <c r="AM246" i="41"/>
  <c r="AK246" i="41"/>
  <c r="AI246" i="41"/>
  <c r="AG246" i="41"/>
  <c r="AE246" i="41"/>
  <c r="AC246" i="41"/>
  <c r="AA246" i="41"/>
  <c r="Y246" i="41"/>
  <c r="W246" i="41"/>
  <c r="U246" i="41"/>
  <c r="S246" i="41"/>
  <c r="Q246" i="41"/>
  <c r="O246" i="41"/>
  <c r="M246" i="41"/>
  <c r="K246" i="41"/>
  <c r="I246" i="41"/>
  <c r="G246" i="41"/>
  <c r="E246" i="41"/>
  <c r="AQ245" i="41"/>
  <c r="AO245" i="41"/>
  <c r="AM245" i="41"/>
  <c r="AK245" i="41"/>
  <c r="AI245" i="41"/>
  <c r="AG245" i="41"/>
  <c r="AE245" i="41"/>
  <c r="AC245" i="41"/>
  <c r="AA245" i="41"/>
  <c r="Y245" i="41"/>
  <c r="W245" i="41"/>
  <c r="U245" i="41"/>
  <c r="S245" i="41"/>
  <c r="Q245" i="41"/>
  <c r="O245" i="41"/>
  <c r="M245" i="41"/>
  <c r="K245" i="41"/>
  <c r="I245" i="41"/>
  <c r="G245" i="41"/>
  <c r="E245" i="41"/>
  <c r="AQ244" i="41"/>
  <c r="AO244" i="41"/>
  <c r="AM244" i="41"/>
  <c r="AK244" i="41"/>
  <c r="AI244" i="41"/>
  <c r="AG244" i="41"/>
  <c r="AE244" i="41"/>
  <c r="AC244" i="41"/>
  <c r="AA244" i="41"/>
  <c r="Y244" i="41"/>
  <c r="W244" i="41"/>
  <c r="U244" i="41"/>
  <c r="S244" i="41"/>
  <c r="Q244" i="41"/>
  <c r="O244" i="41"/>
  <c r="M244" i="41"/>
  <c r="K244" i="41"/>
  <c r="I244" i="41"/>
  <c r="G244" i="41"/>
  <c r="E244" i="41"/>
  <c r="AQ243" i="41"/>
  <c r="AO243" i="41"/>
  <c r="AM243" i="41"/>
  <c r="AK243" i="41"/>
  <c r="AI243" i="41"/>
  <c r="AG243" i="41"/>
  <c r="AE243" i="41"/>
  <c r="AC243" i="41"/>
  <c r="AA243" i="41"/>
  <c r="Y243" i="41"/>
  <c r="W243" i="41"/>
  <c r="U243" i="41"/>
  <c r="S243" i="41"/>
  <c r="Q243" i="41"/>
  <c r="O243" i="41"/>
  <c r="M243" i="41"/>
  <c r="K243" i="41"/>
  <c r="I243" i="41"/>
  <c r="G243" i="41"/>
  <c r="E243" i="41"/>
  <c r="AQ242" i="41"/>
  <c r="AO242" i="41"/>
  <c r="AM242" i="41"/>
  <c r="AK242" i="41"/>
  <c r="AI242" i="41"/>
  <c r="AG242" i="41"/>
  <c r="AE242" i="41"/>
  <c r="AC242" i="41"/>
  <c r="AA242" i="41"/>
  <c r="Y242" i="41"/>
  <c r="W242" i="41"/>
  <c r="U242" i="41"/>
  <c r="S242" i="41"/>
  <c r="Q242" i="41"/>
  <c r="O242" i="41"/>
  <c r="M242" i="41"/>
  <c r="K242" i="41"/>
  <c r="I242" i="41"/>
  <c r="G242" i="41"/>
  <c r="E242" i="41"/>
  <c r="AQ241" i="41"/>
  <c r="AO241" i="41"/>
  <c r="AM241" i="41"/>
  <c r="AK241" i="41"/>
  <c r="AI241" i="41"/>
  <c r="AG241" i="41"/>
  <c r="AE241" i="41"/>
  <c r="AC241" i="41"/>
  <c r="AA241" i="41"/>
  <c r="Y241" i="41"/>
  <c r="W241" i="41"/>
  <c r="U241" i="41"/>
  <c r="S241" i="41"/>
  <c r="Q241" i="41"/>
  <c r="O241" i="41"/>
  <c r="M241" i="41"/>
  <c r="K241" i="41"/>
  <c r="I241" i="41"/>
  <c r="G241" i="41"/>
  <c r="E241" i="41"/>
  <c r="AQ240" i="41"/>
  <c r="AO240" i="41"/>
  <c r="AM240" i="41"/>
  <c r="AK240" i="41"/>
  <c r="AI240" i="41"/>
  <c r="AG240" i="41"/>
  <c r="AE240" i="41"/>
  <c r="AC240" i="41"/>
  <c r="AA240" i="41"/>
  <c r="Y240" i="41"/>
  <c r="W240" i="41"/>
  <c r="U240" i="41"/>
  <c r="S240" i="41"/>
  <c r="Q240" i="41"/>
  <c r="O240" i="41"/>
  <c r="M240" i="41"/>
  <c r="K240" i="41"/>
  <c r="I240" i="41"/>
  <c r="G240" i="41"/>
  <c r="E240" i="41"/>
  <c r="AQ239" i="41"/>
  <c r="AO239" i="41"/>
  <c r="AM239" i="41"/>
  <c r="AK239" i="41"/>
  <c r="AI239" i="41"/>
  <c r="AG239" i="41"/>
  <c r="AE239" i="41"/>
  <c r="AC239" i="41"/>
  <c r="AA239" i="41"/>
  <c r="Y239" i="41"/>
  <c r="W239" i="41"/>
  <c r="U239" i="41"/>
  <c r="S239" i="41"/>
  <c r="Q239" i="41"/>
  <c r="O239" i="41"/>
  <c r="M239" i="41"/>
  <c r="K239" i="41"/>
  <c r="I239" i="41"/>
  <c r="G239" i="41"/>
  <c r="E239" i="41"/>
  <c r="AQ238" i="41"/>
  <c r="AO238" i="41"/>
  <c r="AM238" i="41"/>
  <c r="AK238" i="41"/>
  <c r="AI238" i="41"/>
  <c r="AG238" i="41"/>
  <c r="AE238" i="41"/>
  <c r="AC238" i="41"/>
  <c r="AA238" i="41"/>
  <c r="Y238" i="41"/>
  <c r="W238" i="41"/>
  <c r="U238" i="41"/>
  <c r="S238" i="41"/>
  <c r="Q238" i="41"/>
  <c r="O238" i="41"/>
  <c r="M238" i="41"/>
  <c r="K238" i="41"/>
  <c r="I238" i="41"/>
  <c r="G238" i="41"/>
  <c r="E238" i="41"/>
  <c r="AQ237" i="41"/>
  <c r="AO237" i="41"/>
  <c r="AM237" i="41"/>
  <c r="AK237" i="41"/>
  <c r="AI237" i="41"/>
  <c r="AG237" i="41"/>
  <c r="AE237" i="41"/>
  <c r="AC237" i="41"/>
  <c r="AA237" i="41"/>
  <c r="Y237" i="41"/>
  <c r="W237" i="41"/>
  <c r="U237" i="41"/>
  <c r="S237" i="41"/>
  <c r="Q237" i="41"/>
  <c r="O237" i="41"/>
  <c r="M237" i="41"/>
  <c r="K237" i="41"/>
  <c r="I237" i="41"/>
  <c r="G237" i="41"/>
  <c r="E237" i="41"/>
  <c r="AQ236" i="41"/>
  <c r="AO236" i="41"/>
  <c r="AM236" i="41"/>
  <c r="AK236" i="41"/>
  <c r="AI236" i="41"/>
  <c r="AG236" i="41"/>
  <c r="AE236" i="41"/>
  <c r="AC236" i="41"/>
  <c r="AA236" i="41"/>
  <c r="Y236" i="41"/>
  <c r="W236" i="41"/>
  <c r="U236" i="41"/>
  <c r="S236" i="41"/>
  <c r="Q236" i="41"/>
  <c r="O236" i="41"/>
  <c r="M236" i="41"/>
  <c r="K236" i="41"/>
  <c r="I236" i="41"/>
  <c r="G236" i="41"/>
  <c r="E236" i="41"/>
  <c r="AQ235" i="41"/>
  <c r="AO235" i="41"/>
  <c r="AM235" i="41"/>
  <c r="AK235" i="41"/>
  <c r="AI235" i="41"/>
  <c r="AG235" i="41"/>
  <c r="AE235" i="41"/>
  <c r="AC235" i="41"/>
  <c r="AA235" i="41"/>
  <c r="Y235" i="41"/>
  <c r="W235" i="41"/>
  <c r="U235" i="41"/>
  <c r="S235" i="41"/>
  <c r="Q235" i="41"/>
  <c r="O235" i="41"/>
  <c r="M235" i="41"/>
  <c r="K235" i="41"/>
  <c r="I235" i="41"/>
  <c r="G235" i="41"/>
  <c r="E235" i="41"/>
  <c r="AQ234" i="41"/>
  <c r="AO234" i="41"/>
  <c r="AM234" i="41"/>
  <c r="AK234" i="41"/>
  <c r="AI234" i="41"/>
  <c r="AG234" i="41"/>
  <c r="AE234" i="41"/>
  <c r="AC234" i="41"/>
  <c r="AA234" i="41"/>
  <c r="Y234" i="41"/>
  <c r="W234" i="41"/>
  <c r="U234" i="41"/>
  <c r="S234" i="41"/>
  <c r="Q234" i="41"/>
  <c r="O234" i="41"/>
  <c r="M234" i="41"/>
  <c r="K234" i="41"/>
  <c r="I234" i="41"/>
  <c r="G234" i="41"/>
  <c r="E234" i="41"/>
  <c r="AQ233" i="41"/>
  <c r="AO233" i="41"/>
  <c r="AM233" i="41"/>
  <c r="AK233" i="41"/>
  <c r="AI233" i="41"/>
  <c r="AG233" i="41"/>
  <c r="AE233" i="41"/>
  <c r="AC233" i="41"/>
  <c r="AA233" i="41"/>
  <c r="Y233" i="41"/>
  <c r="W233" i="41"/>
  <c r="U233" i="41"/>
  <c r="S233" i="41"/>
  <c r="Q233" i="41"/>
  <c r="O233" i="41"/>
  <c r="M233" i="41"/>
  <c r="K233" i="41"/>
  <c r="I233" i="41"/>
  <c r="G233" i="41"/>
  <c r="E233" i="41"/>
  <c r="AQ232" i="41"/>
  <c r="AO232" i="41"/>
  <c r="AM232" i="41"/>
  <c r="AK232" i="41"/>
  <c r="AI232" i="41"/>
  <c r="AG232" i="41"/>
  <c r="AE232" i="41"/>
  <c r="AC232" i="41"/>
  <c r="AA232" i="41"/>
  <c r="Y232" i="41"/>
  <c r="W232" i="41"/>
  <c r="U232" i="41"/>
  <c r="S232" i="41"/>
  <c r="Q232" i="41"/>
  <c r="O232" i="41"/>
  <c r="M232" i="41"/>
  <c r="K232" i="41"/>
  <c r="I232" i="41"/>
  <c r="G232" i="41"/>
  <c r="E232" i="41"/>
  <c r="AQ231" i="41"/>
  <c r="AO231" i="41"/>
  <c r="AM231" i="41"/>
  <c r="AK231" i="41"/>
  <c r="AI231" i="41"/>
  <c r="AG231" i="41"/>
  <c r="AE231" i="41"/>
  <c r="AC231" i="41"/>
  <c r="AA231" i="41"/>
  <c r="Y231" i="41"/>
  <c r="W231" i="41"/>
  <c r="U231" i="41"/>
  <c r="S231" i="41"/>
  <c r="Q231" i="41"/>
  <c r="O231" i="41"/>
  <c r="M231" i="41"/>
  <c r="K231" i="41"/>
  <c r="I231" i="41"/>
  <c r="G231" i="41"/>
  <c r="E231" i="41"/>
  <c r="AQ230" i="41"/>
  <c r="AO230" i="41"/>
  <c r="AM230" i="41"/>
  <c r="AK230" i="41"/>
  <c r="AI230" i="41"/>
  <c r="AG230" i="41"/>
  <c r="AE230" i="41"/>
  <c r="AC230" i="41"/>
  <c r="AA230" i="41"/>
  <c r="Y230" i="41"/>
  <c r="W230" i="41"/>
  <c r="U230" i="41"/>
  <c r="S230" i="41"/>
  <c r="Q230" i="41"/>
  <c r="O230" i="41"/>
  <c r="M230" i="41"/>
  <c r="K230" i="41"/>
  <c r="I230" i="41"/>
  <c r="G230" i="41"/>
  <c r="E230" i="41"/>
  <c r="AQ229" i="41"/>
  <c r="AO229" i="41"/>
  <c r="AM229" i="41"/>
  <c r="AK229" i="41"/>
  <c r="AI229" i="41"/>
  <c r="AG229" i="41"/>
  <c r="AE229" i="41"/>
  <c r="AC229" i="41"/>
  <c r="AA229" i="41"/>
  <c r="Y229" i="41"/>
  <c r="W229" i="41"/>
  <c r="U229" i="41"/>
  <c r="S229" i="41"/>
  <c r="Q229" i="41"/>
  <c r="O229" i="41"/>
  <c r="M229" i="41"/>
  <c r="K229" i="41"/>
  <c r="I229" i="41"/>
  <c r="G229" i="41"/>
  <c r="E229" i="41"/>
  <c r="AQ228" i="41"/>
  <c r="AO228" i="41"/>
  <c r="AM228" i="41"/>
  <c r="AK228" i="41"/>
  <c r="AI228" i="41"/>
  <c r="AG228" i="41"/>
  <c r="AE228" i="41"/>
  <c r="AC228" i="41"/>
  <c r="AA228" i="41"/>
  <c r="Y228" i="41"/>
  <c r="W228" i="41"/>
  <c r="U228" i="41"/>
  <c r="S228" i="41"/>
  <c r="Q228" i="41"/>
  <c r="O228" i="41"/>
  <c r="M228" i="41"/>
  <c r="K228" i="41"/>
  <c r="I228" i="41"/>
  <c r="G228" i="41"/>
  <c r="E228" i="41"/>
  <c r="AQ227" i="41"/>
  <c r="AO227" i="41"/>
  <c r="AM227" i="41"/>
  <c r="AK227" i="41"/>
  <c r="AI227" i="41"/>
  <c r="AG227" i="41"/>
  <c r="AE227" i="41"/>
  <c r="AC227" i="41"/>
  <c r="AA227" i="41"/>
  <c r="Y227" i="41"/>
  <c r="W227" i="41"/>
  <c r="U227" i="41"/>
  <c r="S227" i="41"/>
  <c r="Q227" i="41"/>
  <c r="O227" i="41"/>
  <c r="M227" i="41"/>
  <c r="K227" i="41"/>
  <c r="I227" i="41"/>
  <c r="G227" i="41"/>
  <c r="E227" i="41"/>
  <c r="AQ226" i="41"/>
  <c r="AO226" i="41"/>
  <c r="AM226" i="41"/>
  <c r="AK226" i="41"/>
  <c r="AI226" i="41"/>
  <c r="AG226" i="41"/>
  <c r="AE226" i="41"/>
  <c r="AC226" i="41"/>
  <c r="AA226" i="41"/>
  <c r="Y226" i="41"/>
  <c r="W226" i="41"/>
  <c r="U226" i="41"/>
  <c r="S226" i="41"/>
  <c r="Q226" i="41"/>
  <c r="O226" i="41"/>
  <c r="M226" i="41"/>
  <c r="K226" i="41"/>
  <c r="I226" i="41"/>
  <c r="G226" i="41"/>
  <c r="E226" i="41"/>
  <c r="AQ225" i="41"/>
  <c r="AO225" i="41"/>
  <c r="AM225" i="41"/>
  <c r="AK225" i="41"/>
  <c r="AI225" i="41"/>
  <c r="AG225" i="41"/>
  <c r="AE225" i="41"/>
  <c r="AC225" i="41"/>
  <c r="AA225" i="41"/>
  <c r="Y225" i="41"/>
  <c r="W225" i="41"/>
  <c r="U225" i="41"/>
  <c r="S225" i="41"/>
  <c r="Q225" i="41"/>
  <c r="O225" i="41"/>
  <c r="M225" i="41"/>
  <c r="K225" i="41"/>
  <c r="I225" i="41"/>
  <c r="G225" i="41"/>
  <c r="E225" i="41"/>
  <c r="AQ224" i="41"/>
  <c r="AO224" i="41"/>
  <c r="AM224" i="41"/>
  <c r="AK224" i="41"/>
  <c r="AI224" i="41"/>
  <c r="AG224" i="41"/>
  <c r="AE224" i="41"/>
  <c r="AC224" i="41"/>
  <c r="AA224" i="41"/>
  <c r="Y224" i="41"/>
  <c r="W224" i="41"/>
  <c r="U224" i="41"/>
  <c r="S224" i="41"/>
  <c r="Q224" i="41"/>
  <c r="O224" i="41"/>
  <c r="M224" i="41"/>
  <c r="K224" i="41"/>
  <c r="I224" i="41"/>
  <c r="G224" i="41"/>
  <c r="E224" i="41"/>
  <c r="AQ223" i="41"/>
  <c r="AO223" i="41"/>
  <c r="AM223" i="41"/>
  <c r="AK223" i="41"/>
  <c r="AI223" i="41"/>
  <c r="AG223" i="41"/>
  <c r="AE223" i="41"/>
  <c r="AC223" i="41"/>
  <c r="AA223" i="41"/>
  <c r="Y223" i="41"/>
  <c r="W223" i="41"/>
  <c r="U223" i="41"/>
  <c r="S223" i="41"/>
  <c r="Q223" i="41"/>
  <c r="O223" i="41"/>
  <c r="M223" i="41"/>
  <c r="K223" i="41"/>
  <c r="I223" i="41"/>
  <c r="G223" i="41"/>
  <c r="E223" i="41"/>
  <c r="AQ222" i="41"/>
  <c r="AO222" i="41"/>
  <c r="AM222" i="41"/>
  <c r="AK222" i="41"/>
  <c r="AI222" i="41"/>
  <c r="AG222" i="41"/>
  <c r="AE222" i="41"/>
  <c r="AC222" i="41"/>
  <c r="AA222" i="41"/>
  <c r="Y222" i="41"/>
  <c r="W222" i="41"/>
  <c r="U222" i="41"/>
  <c r="S222" i="41"/>
  <c r="Q222" i="41"/>
  <c r="O222" i="41"/>
  <c r="M222" i="41"/>
  <c r="K222" i="41"/>
  <c r="I222" i="41"/>
  <c r="G222" i="41"/>
  <c r="E222" i="41"/>
  <c r="AQ221" i="41"/>
  <c r="AO221" i="41"/>
  <c r="AM221" i="41"/>
  <c r="AK221" i="41"/>
  <c r="AI221" i="41"/>
  <c r="AG221" i="41"/>
  <c r="AE221" i="41"/>
  <c r="AC221" i="41"/>
  <c r="AA221" i="41"/>
  <c r="Y221" i="41"/>
  <c r="W221" i="41"/>
  <c r="U221" i="41"/>
  <c r="S221" i="41"/>
  <c r="Q221" i="41"/>
  <c r="O221" i="41"/>
  <c r="M221" i="41"/>
  <c r="K221" i="41"/>
  <c r="I221" i="41"/>
  <c r="G221" i="41"/>
  <c r="E221" i="41"/>
  <c r="AQ220" i="41"/>
  <c r="AO220" i="41"/>
  <c r="AM220" i="41"/>
  <c r="AK220" i="41"/>
  <c r="AI220" i="41"/>
  <c r="AG220" i="41"/>
  <c r="AE220" i="41"/>
  <c r="AC220" i="41"/>
  <c r="AA220" i="41"/>
  <c r="Y220" i="41"/>
  <c r="W220" i="41"/>
  <c r="U220" i="41"/>
  <c r="S220" i="41"/>
  <c r="Q220" i="41"/>
  <c r="O220" i="41"/>
  <c r="M220" i="41"/>
  <c r="K220" i="41"/>
  <c r="I220" i="41"/>
  <c r="G220" i="41"/>
  <c r="E220" i="41"/>
  <c r="AQ219" i="41"/>
  <c r="AO219" i="41"/>
  <c r="AM219" i="41"/>
  <c r="AK219" i="41"/>
  <c r="AI219" i="41"/>
  <c r="AG219" i="41"/>
  <c r="AE219" i="41"/>
  <c r="AC219" i="41"/>
  <c r="AA219" i="41"/>
  <c r="Y219" i="41"/>
  <c r="W219" i="41"/>
  <c r="U219" i="41"/>
  <c r="S219" i="41"/>
  <c r="Q219" i="41"/>
  <c r="O219" i="41"/>
  <c r="M219" i="41"/>
  <c r="K219" i="41"/>
  <c r="I219" i="41"/>
  <c r="G219" i="41"/>
  <c r="E219" i="41"/>
  <c r="AQ218" i="41"/>
  <c r="AO218" i="41"/>
  <c r="AM218" i="41"/>
  <c r="AK218" i="41"/>
  <c r="AI218" i="41"/>
  <c r="AG218" i="41"/>
  <c r="AE218" i="41"/>
  <c r="AC218" i="41"/>
  <c r="AA218" i="41"/>
  <c r="Y218" i="41"/>
  <c r="W218" i="41"/>
  <c r="U218" i="41"/>
  <c r="S218" i="41"/>
  <c r="Q218" i="41"/>
  <c r="O218" i="41"/>
  <c r="M218" i="41"/>
  <c r="K218" i="41"/>
  <c r="I218" i="41"/>
  <c r="G218" i="41"/>
  <c r="E218" i="41"/>
  <c r="AQ217" i="41"/>
  <c r="AO217" i="41"/>
  <c r="AM217" i="41"/>
  <c r="AK217" i="41"/>
  <c r="AI217" i="41"/>
  <c r="AG217" i="41"/>
  <c r="AE217" i="41"/>
  <c r="AC217" i="41"/>
  <c r="AA217" i="41"/>
  <c r="Y217" i="41"/>
  <c r="W217" i="41"/>
  <c r="U217" i="41"/>
  <c r="S217" i="41"/>
  <c r="Q217" i="41"/>
  <c r="O217" i="41"/>
  <c r="M217" i="41"/>
  <c r="K217" i="41"/>
  <c r="I217" i="41"/>
  <c r="G217" i="41"/>
  <c r="E217" i="41"/>
  <c r="AQ216" i="41"/>
  <c r="AO216" i="41"/>
  <c r="AM216" i="41"/>
  <c r="AK216" i="41"/>
  <c r="AI216" i="41"/>
  <c r="AG216" i="41"/>
  <c r="AE216" i="41"/>
  <c r="AC216" i="41"/>
  <c r="AA216" i="41"/>
  <c r="Y216" i="41"/>
  <c r="W216" i="41"/>
  <c r="U216" i="41"/>
  <c r="S216" i="41"/>
  <c r="Q216" i="41"/>
  <c r="O216" i="41"/>
  <c r="M216" i="41"/>
  <c r="K216" i="41"/>
  <c r="I216" i="41"/>
  <c r="G216" i="41"/>
  <c r="E216" i="41"/>
  <c r="AQ215" i="41"/>
  <c r="AO215" i="41"/>
  <c r="AM215" i="41"/>
  <c r="AK215" i="41"/>
  <c r="AI215" i="41"/>
  <c r="AG215" i="41"/>
  <c r="AE215" i="41"/>
  <c r="AC215" i="41"/>
  <c r="AA215" i="41"/>
  <c r="Y215" i="41"/>
  <c r="W215" i="41"/>
  <c r="U215" i="41"/>
  <c r="S215" i="41"/>
  <c r="Q215" i="41"/>
  <c r="O215" i="41"/>
  <c r="M215" i="41"/>
  <c r="K215" i="41"/>
  <c r="I215" i="41"/>
  <c r="G215" i="41"/>
  <c r="E215" i="41"/>
  <c r="AQ214" i="41"/>
  <c r="AO214" i="41"/>
  <c r="AM214" i="41"/>
  <c r="AK214" i="41"/>
  <c r="AI214" i="41"/>
  <c r="AG214" i="41"/>
  <c r="AE214" i="41"/>
  <c r="AC214" i="41"/>
  <c r="AA214" i="41"/>
  <c r="Y214" i="41"/>
  <c r="W214" i="41"/>
  <c r="U214" i="41"/>
  <c r="S214" i="41"/>
  <c r="Q214" i="41"/>
  <c r="O214" i="41"/>
  <c r="M214" i="41"/>
  <c r="K214" i="41"/>
  <c r="I214" i="41"/>
  <c r="G214" i="41"/>
  <c r="E214" i="41"/>
  <c r="AQ213" i="41"/>
  <c r="AO213" i="41"/>
  <c r="AM213" i="41"/>
  <c r="AK213" i="41"/>
  <c r="AI213" i="41"/>
  <c r="AG213" i="41"/>
  <c r="AE213" i="41"/>
  <c r="AC213" i="41"/>
  <c r="AA213" i="41"/>
  <c r="Y213" i="41"/>
  <c r="W213" i="41"/>
  <c r="U213" i="41"/>
  <c r="S213" i="41"/>
  <c r="Q213" i="41"/>
  <c r="O213" i="41"/>
  <c r="M213" i="41"/>
  <c r="K213" i="41"/>
  <c r="I213" i="41"/>
  <c r="G213" i="41"/>
  <c r="E213" i="41"/>
  <c r="AQ212" i="41"/>
  <c r="AO212" i="41"/>
  <c r="AM212" i="41"/>
  <c r="AK212" i="41"/>
  <c r="AI212" i="41"/>
  <c r="AG212" i="41"/>
  <c r="AE212" i="41"/>
  <c r="AC212" i="41"/>
  <c r="AA212" i="41"/>
  <c r="Y212" i="41"/>
  <c r="W212" i="41"/>
  <c r="U212" i="41"/>
  <c r="S212" i="41"/>
  <c r="Q212" i="41"/>
  <c r="O212" i="41"/>
  <c r="M212" i="41"/>
  <c r="K212" i="41"/>
  <c r="I212" i="41"/>
  <c r="G212" i="41"/>
  <c r="E212" i="41"/>
  <c r="AQ211" i="41"/>
  <c r="AO211" i="41"/>
  <c r="AM211" i="41"/>
  <c r="AK211" i="41"/>
  <c r="AI211" i="41"/>
  <c r="AG211" i="41"/>
  <c r="AE211" i="41"/>
  <c r="AC211" i="41"/>
  <c r="AA211" i="41"/>
  <c r="Y211" i="41"/>
  <c r="W211" i="41"/>
  <c r="U211" i="41"/>
  <c r="S211" i="41"/>
  <c r="Q211" i="41"/>
  <c r="O211" i="41"/>
  <c r="M211" i="41"/>
  <c r="K211" i="41"/>
  <c r="I211" i="41"/>
  <c r="G211" i="41"/>
  <c r="E211" i="41"/>
  <c r="AQ210" i="41"/>
  <c r="AO210" i="41"/>
  <c r="AM210" i="41"/>
  <c r="AK210" i="41"/>
  <c r="AI210" i="41"/>
  <c r="AG210" i="41"/>
  <c r="AE210" i="41"/>
  <c r="AC210" i="41"/>
  <c r="AA210" i="41"/>
  <c r="Y210" i="41"/>
  <c r="W210" i="41"/>
  <c r="U210" i="41"/>
  <c r="S210" i="41"/>
  <c r="Q210" i="41"/>
  <c r="O210" i="41"/>
  <c r="M210" i="41"/>
  <c r="K210" i="41"/>
  <c r="I210" i="41"/>
  <c r="G210" i="41"/>
  <c r="E210" i="41"/>
  <c r="AQ209" i="41"/>
  <c r="AO209" i="41"/>
  <c r="AM209" i="41"/>
  <c r="AK209" i="41"/>
  <c r="AI209" i="41"/>
  <c r="AG209" i="41"/>
  <c r="AE209" i="41"/>
  <c r="AC209" i="41"/>
  <c r="AA209" i="41"/>
  <c r="Y209" i="41"/>
  <c r="W209" i="41"/>
  <c r="U209" i="41"/>
  <c r="S209" i="41"/>
  <c r="Q209" i="41"/>
  <c r="O209" i="41"/>
  <c r="M209" i="41"/>
  <c r="K209" i="41"/>
  <c r="I209" i="41"/>
  <c r="G209" i="41"/>
  <c r="E209" i="41"/>
  <c r="AQ208" i="41"/>
  <c r="AO208" i="41"/>
  <c r="AM208" i="41"/>
  <c r="AK208" i="41"/>
  <c r="AI208" i="41"/>
  <c r="AG208" i="41"/>
  <c r="AE208" i="41"/>
  <c r="AC208" i="41"/>
  <c r="AA208" i="41"/>
  <c r="Y208" i="41"/>
  <c r="W208" i="41"/>
  <c r="U208" i="41"/>
  <c r="S208" i="41"/>
  <c r="Q208" i="41"/>
  <c r="O208" i="41"/>
  <c r="M208" i="41"/>
  <c r="K208" i="41"/>
  <c r="I208" i="41"/>
  <c r="G208" i="41"/>
  <c r="E208" i="41"/>
  <c r="AQ207" i="41"/>
  <c r="AO207" i="41"/>
  <c r="AM207" i="41"/>
  <c r="AK207" i="41"/>
  <c r="AI207" i="41"/>
  <c r="AG207" i="41"/>
  <c r="AE207" i="41"/>
  <c r="AC207" i="41"/>
  <c r="AA207" i="41"/>
  <c r="Y207" i="41"/>
  <c r="W207" i="41"/>
  <c r="U207" i="41"/>
  <c r="S207" i="41"/>
  <c r="Q207" i="41"/>
  <c r="O207" i="41"/>
  <c r="M207" i="41"/>
  <c r="K207" i="41"/>
  <c r="I207" i="41"/>
  <c r="G207" i="41"/>
  <c r="E207" i="41"/>
  <c r="AQ206" i="41"/>
  <c r="AO206" i="41"/>
  <c r="AM206" i="41"/>
  <c r="AK206" i="41"/>
  <c r="AI206" i="41"/>
  <c r="AG206" i="41"/>
  <c r="AE206" i="41"/>
  <c r="AC206" i="41"/>
  <c r="AA206" i="41"/>
  <c r="Y206" i="41"/>
  <c r="W206" i="41"/>
  <c r="U206" i="41"/>
  <c r="S206" i="41"/>
  <c r="Q206" i="41"/>
  <c r="O206" i="41"/>
  <c r="M206" i="41"/>
  <c r="K206" i="41"/>
  <c r="I206" i="41"/>
  <c r="G206" i="41"/>
  <c r="E206" i="41"/>
  <c r="AQ205" i="41"/>
  <c r="AO205" i="41"/>
  <c r="AM205" i="41"/>
  <c r="AK205" i="41"/>
  <c r="AI205" i="41"/>
  <c r="AG205" i="41"/>
  <c r="AE205" i="41"/>
  <c r="AC205" i="41"/>
  <c r="AA205" i="41"/>
  <c r="Y205" i="41"/>
  <c r="W205" i="41"/>
  <c r="U205" i="41"/>
  <c r="S205" i="41"/>
  <c r="Q205" i="41"/>
  <c r="O205" i="41"/>
  <c r="M205" i="41"/>
  <c r="K205" i="41"/>
  <c r="I205" i="41"/>
  <c r="G205" i="41"/>
  <c r="E205" i="41"/>
  <c r="AQ204" i="41"/>
  <c r="AO204" i="41"/>
  <c r="AM204" i="41"/>
  <c r="AK204" i="41"/>
  <c r="AI204" i="41"/>
  <c r="AG204" i="41"/>
  <c r="AE204" i="41"/>
  <c r="AC204" i="41"/>
  <c r="AA204" i="41"/>
  <c r="Y204" i="41"/>
  <c r="W204" i="41"/>
  <c r="U204" i="41"/>
  <c r="S204" i="41"/>
  <c r="Q204" i="41"/>
  <c r="O204" i="41"/>
  <c r="M204" i="41"/>
  <c r="K204" i="41"/>
  <c r="I204" i="41"/>
  <c r="G204" i="41"/>
  <c r="E204" i="41"/>
  <c r="AQ203" i="41"/>
  <c r="AO203" i="41"/>
  <c r="AM203" i="41"/>
  <c r="AK203" i="41"/>
  <c r="AI203" i="41"/>
  <c r="AG203" i="41"/>
  <c r="AE203" i="41"/>
  <c r="AC203" i="41"/>
  <c r="AA203" i="41"/>
  <c r="Y203" i="41"/>
  <c r="W203" i="41"/>
  <c r="U203" i="41"/>
  <c r="S203" i="41"/>
  <c r="Q203" i="41"/>
  <c r="O203" i="41"/>
  <c r="M203" i="41"/>
  <c r="K203" i="41"/>
  <c r="I203" i="41"/>
  <c r="G203" i="41"/>
  <c r="E203" i="41"/>
  <c r="AQ202" i="41"/>
  <c r="AO202" i="41"/>
  <c r="AM202" i="41"/>
  <c r="AK202" i="41"/>
  <c r="AI202" i="41"/>
  <c r="AG202" i="41"/>
  <c r="AE202" i="41"/>
  <c r="AC202" i="41"/>
  <c r="AA202" i="41"/>
  <c r="Y202" i="41"/>
  <c r="W202" i="41"/>
  <c r="U202" i="41"/>
  <c r="S202" i="41"/>
  <c r="Q202" i="41"/>
  <c r="O202" i="41"/>
  <c r="M202" i="41"/>
  <c r="K202" i="41"/>
  <c r="I202" i="41"/>
  <c r="G202" i="41"/>
  <c r="E202" i="41"/>
  <c r="AQ201" i="41"/>
  <c r="AO201" i="41"/>
  <c r="AM201" i="41"/>
  <c r="AK201" i="41"/>
  <c r="AI201" i="41"/>
  <c r="AG201" i="41"/>
  <c r="AE201" i="41"/>
  <c r="AC201" i="41"/>
  <c r="AA201" i="41"/>
  <c r="Y201" i="41"/>
  <c r="W201" i="41"/>
  <c r="U201" i="41"/>
  <c r="S201" i="41"/>
  <c r="Q201" i="41"/>
  <c r="O201" i="41"/>
  <c r="M201" i="41"/>
  <c r="K201" i="41"/>
  <c r="I201" i="41"/>
  <c r="G201" i="41"/>
  <c r="E201" i="41"/>
  <c r="AQ200" i="41"/>
  <c r="AO200" i="41"/>
  <c r="AM200" i="41"/>
  <c r="AK200" i="41"/>
  <c r="AI200" i="41"/>
  <c r="AG200" i="41"/>
  <c r="AE200" i="41"/>
  <c r="AC200" i="41"/>
  <c r="AA200" i="41"/>
  <c r="Y200" i="41"/>
  <c r="W200" i="41"/>
  <c r="U200" i="41"/>
  <c r="S200" i="41"/>
  <c r="Q200" i="41"/>
  <c r="O200" i="41"/>
  <c r="M200" i="41"/>
  <c r="K200" i="41"/>
  <c r="I200" i="41"/>
  <c r="G200" i="41"/>
  <c r="E200" i="41"/>
  <c r="AQ199" i="41"/>
  <c r="AO199" i="41"/>
  <c r="AM199" i="41"/>
  <c r="AK199" i="41"/>
  <c r="AI199" i="41"/>
  <c r="AG199" i="41"/>
  <c r="AE199" i="41"/>
  <c r="AC199" i="41"/>
  <c r="AA199" i="41"/>
  <c r="Y199" i="41"/>
  <c r="W199" i="41"/>
  <c r="U199" i="41"/>
  <c r="S199" i="41"/>
  <c r="Q199" i="41"/>
  <c r="O199" i="41"/>
  <c r="M199" i="41"/>
  <c r="K199" i="41"/>
  <c r="I199" i="41"/>
  <c r="G199" i="41"/>
  <c r="E199" i="41"/>
  <c r="AQ198" i="41"/>
  <c r="AO198" i="41"/>
  <c r="AM198" i="41"/>
  <c r="AK198" i="41"/>
  <c r="AI198" i="41"/>
  <c r="AG198" i="41"/>
  <c r="AE198" i="41"/>
  <c r="AC198" i="41"/>
  <c r="AA198" i="41"/>
  <c r="Y198" i="41"/>
  <c r="W198" i="41"/>
  <c r="U198" i="41"/>
  <c r="S198" i="41"/>
  <c r="Q198" i="41"/>
  <c r="O198" i="41"/>
  <c r="M198" i="41"/>
  <c r="K198" i="41"/>
  <c r="I198" i="41"/>
  <c r="G198" i="41"/>
  <c r="E198" i="41"/>
  <c r="AQ197" i="41"/>
  <c r="AO197" i="41"/>
  <c r="AM197" i="41"/>
  <c r="AK197" i="41"/>
  <c r="AI197" i="41"/>
  <c r="AG197" i="41"/>
  <c r="AE197" i="41"/>
  <c r="AC197" i="41"/>
  <c r="AA197" i="41"/>
  <c r="Y197" i="41"/>
  <c r="W197" i="41"/>
  <c r="U197" i="41"/>
  <c r="S197" i="41"/>
  <c r="Q197" i="41"/>
  <c r="O197" i="41"/>
  <c r="M197" i="41"/>
  <c r="K197" i="41"/>
  <c r="I197" i="41"/>
  <c r="G197" i="41"/>
  <c r="E197" i="41"/>
  <c r="AQ196" i="41"/>
  <c r="AO196" i="41"/>
  <c r="AM196" i="41"/>
  <c r="AK196" i="41"/>
  <c r="AI196" i="41"/>
  <c r="AG196" i="41"/>
  <c r="AE196" i="41"/>
  <c r="AC196" i="41"/>
  <c r="AA196" i="41"/>
  <c r="Y196" i="41"/>
  <c r="W196" i="41"/>
  <c r="U196" i="41"/>
  <c r="S196" i="41"/>
  <c r="Q196" i="41"/>
  <c r="O196" i="41"/>
  <c r="M196" i="41"/>
  <c r="K196" i="41"/>
  <c r="I196" i="41"/>
  <c r="G196" i="41"/>
  <c r="E196" i="41"/>
  <c r="AQ195" i="41"/>
  <c r="AO195" i="41"/>
  <c r="AM195" i="41"/>
  <c r="AK195" i="41"/>
  <c r="AI195" i="41"/>
  <c r="AG195" i="41"/>
  <c r="AE195" i="41"/>
  <c r="AC195" i="41"/>
  <c r="AA195" i="41"/>
  <c r="Y195" i="41"/>
  <c r="W195" i="41"/>
  <c r="U195" i="41"/>
  <c r="S195" i="41"/>
  <c r="Q195" i="41"/>
  <c r="O195" i="41"/>
  <c r="M195" i="41"/>
  <c r="K195" i="41"/>
  <c r="I195" i="41"/>
  <c r="G195" i="41"/>
  <c r="E195" i="41"/>
  <c r="AQ194" i="41"/>
  <c r="AO194" i="41"/>
  <c r="AM194" i="41"/>
  <c r="AK194" i="41"/>
  <c r="AI194" i="41"/>
  <c r="AG194" i="41"/>
  <c r="AE194" i="41"/>
  <c r="AC194" i="41"/>
  <c r="AA194" i="41"/>
  <c r="Y194" i="41"/>
  <c r="W194" i="41"/>
  <c r="U194" i="41"/>
  <c r="S194" i="41"/>
  <c r="Q194" i="41"/>
  <c r="O194" i="41"/>
  <c r="M194" i="41"/>
  <c r="K194" i="41"/>
  <c r="I194" i="41"/>
  <c r="G194" i="41"/>
  <c r="E194" i="41"/>
  <c r="AQ193" i="41"/>
  <c r="AO193" i="41"/>
  <c r="AM193" i="41"/>
  <c r="AK193" i="41"/>
  <c r="AI193" i="41"/>
  <c r="AG193" i="41"/>
  <c r="AE193" i="41"/>
  <c r="AC193" i="41"/>
  <c r="AA193" i="41"/>
  <c r="Y193" i="41"/>
  <c r="W193" i="41"/>
  <c r="U193" i="41"/>
  <c r="S193" i="41"/>
  <c r="Q193" i="41"/>
  <c r="O193" i="41"/>
  <c r="M193" i="41"/>
  <c r="K193" i="41"/>
  <c r="I193" i="41"/>
  <c r="G193" i="41"/>
  <c r="E193" i="41"/>
  <c r="AQ192" i="41"/>
  <c r="AO192" i="41"/>
  <c r="AM192" i="41"/>
  <c r="AK192" i="41"/>
  <c r="AI192" i="41"/>
  <c r="AG192" i="41"/>
  <c r="AE192" i="41"/>
  <c r="AC192" i="41"/>
  <c r="AA192" i="41"/>
  <c r="Y192" i="41"/>
  <c r="W192" i="41"/>
  <c r="U192" i="41"/>
  <c r="S192" i="41"/>
  <c r="Q192" i="41"/>
  <c r="O192" i="41"/>
  <c r="M192" i="41"/>
  <c r="K192" i="41"/>
  <c r="I192" i="41"/>
  <c r="G192" i="41"/>
  <c r="E192" i="41"/>
  <c r="AQ191" i="41"/>
  <c r="AO191" i="41"/>
  <c r="AM191" i="41"/>
  <c r="AK191" i="41"/>
  <c r="AI191" i="41"/>
  <c r="AG191" i="41"/>
  <c r="AE191" i="41"/>
  <c r="AC191" i="41"/>
  <c r="AA191" i="41"/>
  <c r="Y191" i="41"/>
  <c r="W191" i="41"/>
  <c r="U191" i="41"/>
  <c r="S191" i="41"/>
  <c r="Q191" i="41"/>
  <c r="O191" i="41"/>
  <c r="M191" i="41"/>
  <c r="K191" i="41"/>
  <c r="I191" i="41"/>
  <c r="G191" i="41"/>
  <c r="E191" i="41"/>
  <c r="AQ190" i="41"/>
  <c r="AO190" i="41"/>
  <c r="AM190" i="41"/>
  <c r="AK190" i="41"/>
  <c r="AI190" i="41"/>
  <c r="AG190" i="41"/>
  <c r="AE190" i="41"/>
  <c r="AC190" i="41"/>
  <c r="AA190" i="41"/>
  <c r="Y190" i="41"/>
  <c r="W190" i="41"/>
  <c r="U190" i="41"/>
  <c r="S190" i="41"/>
  <c r="Q190" i="41"/>
  <c r="O190" i="41"/>
  <c r="M190" i="41"/>
  <c r="K190" i="41"/>
  <c r="I190" i="41"/>
  <c r="G190" i="41"/>
  <c r="E190" i="41"/>
  <c r="AQ189" i="41"/>
  <c r="AO189" i="41"/>
  <c r="AM189" i="41"/>
  <c r="AK189" i="41"/>
  <c r="AI189" i="41"/>
  <c r="AG189" i="41"/>
  <c r="AE189" i="41"/>
  <c r="AC189" i="41"/>
  <c r="AA189" i="41"/>
  <c r="Y189" i="41"/>
  <c r="W189" i="41"/>
  <c r="U189" i="41"/>
  <c r="S189" i="41"/>
  <c r="Q189" i="41"/>
  <c r="O189" i="41"/>
  <c r="M189" i="41"/>
  <c r="K189" i="41"/>
  <c r="I189" i="41"/>
  <c r="G189" i="41"/>
  <c r="E189" i="41"/>
  <c r="AQ188" i="41"/>
  <c r="AO188" i="41"/>
  <c r="AM188" i="41"/>
  <c r="AK188" i="41"/>
  <c r="AI188" i="41"/>
  <c r="AG188" i="41"/>
  <c r="AE188" i="41"/>
  <c r="AC188" i="41"/>
  <c r="AA188" i="41"/>
  <c r="Y188" i="41"/>
  <c r="W188" i="41"/>
  <c r="U188" i="41"/>
  <c r="S188" i="41"/>
  <c r="Q188" i="41"/>
  <c r="O188" i="41"/>
  <c r="M188" i="41"/>
  <c r="K188" i="41"/>
  <c r="I188" i="41"/>
  <c r="G188" i="41"/>
  <c r="E188" i="41"/>
  <c r="AQ187" i="41"/>
  <c r="AO187" i="41"/>
  <c r="AM187" i="41"/>
  <c r="AK187" i="41"/>
  <c r="AI187" i="41"/>
  <c r="AG187" i="41"/>
  <c r="AE187" i="41"/>
  <c r="AC187" i="41"/>
  <c r="AA187" i="41"/>
  <c r="Y187" i="41"/>
  <c r="W187" i="41"/>
  <c r="U187" i="41"/>
  <c r="S187" i="41"/>
  <c r="Q187" i="41"/>
  <c r="O187" i="41"/>
  <c r="M187" i="41"/>
  <c r="K187" i="41"/>
  <c r="I187" i="41"/>
  <c r="G187" i="41"/>
  <c r="E187" i="41"/>
  <c r="AQ186" i="41"/>
  <c r="AO186" i="41"/>
  <c r="AM186" i="41"/>
  <c r="AK186" i="41"/>
  <c r="AI186" i="41"/>
  <c r="AG186" i="41"/>
  <c r="AE186" i="41"/>
  <c r="AC186" i="41"/>
  <c r="AA186" i="41"/>
  <c r="Y186" i="41"/>
  <c r="W186" i="41"/>
  <c r="U186" i="41"/>
  <c r="S186" i="41"/>
  <c r="Q186" i="41"/>
  <c r="O186" i="41"/>
  <c r="M186" i="41"/>
  <c r="K186" i="41"/>
  <c r="I186" i="41"/>
  <c r="G186" i="41"/>
  <c r="E186" i="41"/>
  <c r="AQ185" i="41"/>
  <c r="AO185" i="41"/>
  <c r="AM185" i="41"/>
  <c r="AK185" i="41"/>
  <c r="AI185" i="41"/>
  <c r="AG185" i="41"/>
  <c r="AE185" i="41"/>
  <c r="AC185" i="41"/>
  <c r="AA185" i="41"/>
  <c r="Y185" i="41"/>
  <c r="W185" i="41"/>
  <c r="U185" i="41"/>
  <c r="S185" i="41"/>
  <c r="Q185" i="41"/>
  <c r="O185" i="41"/>
  <c r="M185" i="41"/>
  <c r="K185" i="41"/>
  <c r="I185" i="41"/>
  <c r="G185" i="41"/>
  <c r="E185" i="41"/>
  <c r="AQ184" i="41"/>
  <c r="AO184" i="41"/>
  <c r="AM184" i="41"/>
  <c r="AK184" i="41"/>
  <c r="AI184" i="41"/>
  <c r="AG184" i="41"/>
  <c r="AE184" i="41"/>
  <c r="AC184" i="41"/>
  <c r="AA184" i="41"/>
  <c r="Y184" i="41"/>
  <c r="W184" i="41"/>
  <c r="U184" i="41"/>
  <c r="S184" i="41"/>
  <c r="Q184" i="41"/>
  <c r="O184" i="41"/>
  <c r="M184" i="41"/>
  <c r="K184" i="41"/>
  <c r="I184" i="41"/>
  <c r="G184" i="41"/>
  <c r="E184" i="41"/>
  <c r="AQ183" i="41"/>
  <c r="AO183" i="41"/>
  <c r="AM183" i="41"/>
  <c r="AK183" i="41"/>
  <c r="AI183" i="41"/>
  <c r="AG183" i="41"/>
  <c r="AE183" i="41"/>
  <c r="AC183" i="41"/>
  <c r="AA183" i="41"/>
  <c r="Y183" i="41"/>
  <c r="W183" i="41"/>
  <c r="U183" i="41"/>
  <c r="S183" i="41"/>
  <c r="Q183" i="41"/>
  <c r="O183" i="41"/>
  <c r="M183" i="41"/>
  <c r="K183" i="41"/>
  <c r="I183" i="41"/>
  <c r="G183" i="41"/>
  <c r="E183" i="41"/>
  <c r="AQ182" i="41"/>
  <c r="AO182" i="41"/>
  <c r="AM182" i="41"/>
  <c r="AK182" i="41"/>
  <c r="AI182" i="41"/>
  <c r="AG182" i="41"/>
  <c r="AE182" i="41"/>
  <c r="AC182" i="41"/>
  <c r="AA182" i="41"/>
  <c r="Y182" i="41"/>
  <c r="W182" i="41"/>
  <c r="U182" i="41"/>
  <c r="S182" i="41"/>
  <c r="Q182" i="41"/>
  <c r="O182" i="41"/>
  <c r="M182" i="41"/>
  <c r="K182" i="41"/>
  <c r="I182" i="41"/>
  <c r="G182" i="41"/>
  <c r="E182" i="41"/>
  <c r="AQ181" i="41"/>
  <c r="AO181" i="41"/>
  <c r="AM181" i="41"/>
  <c r="AK181" i="41"/>
  <c r="AI181" i="41"/>
  <c r="AG181" i="41"/>
  <c r="AE181" i="41"/>
  <c r="AC181" i="41"/>
  <c r="AA181" i="41"/>
  <c r="Y181" i="41"/>
  <c r="W181" i="41"/>
  <c r="U181" i="41"/>
  <c r="S181" i="41"/>
  <c r="Q181" i="41"/>
  <c r="O181" i="41"/>
  <c r="M181" i="41"/>
  <c r="K181" i="41"/>
  <c r="I181" i="41"/>
  <c r="G181" i="41"/>
  <c r="E181" i="41"/>
  <c r="AQ180" i="41"/>
  <c r="AO180" i="41"/>
  <c r="AM180" i="41"/>
  <c r="AK180" i="41"/>
  <c r="AI180" i="41"/>
  <c r="AG180" i="41"/>
  <c r="AE180" i="41"/>
  <c r="AC180" i="41"/>
  <c r="AA180" i="41"/>
  <c r="Y180" i="41"/>
  <c r="W180" i="41"/>
  <c r="U180" i="41"/>
  <c r="S180" i="41"/>
  <c r="Q180" i="41"/>
  <c r="O180" i="41"/>
  <c r="M180" i="41"/>
  <c r="K180" i="41"/>
  <c r="I180" i="41"/>
  <c r="G180" i="41"/>
  <c r="E180" i="41"/>
  <c r="AQ179" i="41"/>
  <c r="AO179" i="41"/>
  <c r="AM179" i="41"/>
  <c r="AK179" i="41"/>
  <c r="AI179" i="41"/>
  <c r="AG179" i="41"/>
  <c r="AE179" i="41"/>
  <c r="AC179" i="41"/>
  <c r="AA179" i="41"/>
  <c r="Y179" i="41"/>
  <c r="W179" i="41"/>
  <c r="U179" i="41"/>
  <c r="S179" i="41"/>
  <c r="Q179" i="41"/>
  <c r="O179" i="41"/>
  <c r="M179" i="41"/>
  <c r="K179" i="41"/>
  <c r="I179" i="41"/>
  <c r="G179" i="41"/>
  <c r="E179" i="41"/>
  <c r="AQ178" i="41"/>
  <c r="AO178" i="41"/>
  <c r="AM178" i="41"/>
  <c r="AK178" i="41"/>
  <c r="AI178" i="41"/>
  <c r="AG178" i="41"/>
  <c r="AE178" i="41"/>
  <c r="AC178" i="41"/>
  <c r="AA178" i="41"/>
  <c r="Y178" i="41"/>
  <c r="W178" i="41"/>
  <c r="U178" i="41"/>
  <c r="S178" i="41"/>
  <c r="Q178" i="41"/>
  <c r="O178" i="41"/>
  <c r="M178" i="41"/>
  <c r="K178" i="41"/>
  <c r="I178" i="41"/>
  <c r="G178" i="41"/>
  <c r="E178" i="41"/>
  <c r="AQ177" i="41"/>
  <c r="AO177" i="41"/>
  <c r="AM177" i="41"/>
  <c r="AK177" i="41"/>
  <c r="AI177" i="41"/>
  <c r="AG177" i="41"/>
  <c r="AE177" i="41"/>
  <c r="AC177" i="41"/>
  <c r="AA177" i="41"/>
  <c r="Y177" i="41"/>
  <c r="W177" i="41"/>
  <c r="U177" i="41"/>
  <c r="S177" i="41"/>
  <c r="Q177" i="41"/>
  <c r="O177" i="41"/>
  <c r="M177" i="41"/>
  <c r="K177" i="41"/>
  <c r="I177" i="41"/>
  <c r="G177" i="41"/>
  <c r="E177" i="41"/>
  <c r="AQ176" i="41"/>
  <c r="AO176" i="41"/>
  <c r="AM176" i="41"/>
  <c r="AK176" i="41"/>
  <c r="AI176" i="41"/>
  <c r="AG176" i="41"/>
  <c r="AE176" i="41"/>
  <c r="AC176" i="41"/>
  <c r="AA176" i="41"/>
  <c r="Y176" i="41"/>
  <c r="W176" i="41"/>
  <c r="U176" i="41"/>
  <c r="S176" i="41"/>
  <c r="Q176" i="41"/>
  <c r="O176" i="41"/>
  <c r="M176" i="41"/>
  <c r="K176" i="41"/>
  <c r="I176" i="41"/>
  <c r="G176" i="41"/>
  <c r="E176" i="41"/>
  <c r="AQ175" i="41"/>
  <c r="AO175" i="41"/>
  <c r="AM175" i="41"/>
  <c r="AK175" i="41"/>
  <c r="AI175" i="41"/>
  <c r="AG175" i="41"/>
  <c r="AE175" i="41"/>
  <c r="AC175" i="41"/>
  <c r="AA175" i="41"/>
  <c r="Y175" i="41"/>
  <c r="W175" i="41"/>
  <c r="U175" i="41"/>
  <c r="S175" i="41"/>
  <c r="Q175" i="41"/>
  <c r="O175" i="41"/>
  <c r="M175" i="41"/>
  <c r="K175" i="41"/>
  <c r="I175" i="41"/>
  <c r="G175" i="41"/>
  <c r="E175" i="41"/>
  <c r="AQ174" i="41"/>
  <c r="AO174" i="41"/>
  <c r="AM174" i="41"/>
  <c r="AK174" i="41"/>
  <c r="AI174" i="41"/>
  <c r="AG174" i="41"/>
  <c r="AE174" i="41"/>
  <c r="AC174" i="41"/>
  <c r="AA174" i="41"/>
  <c r="Y174" i="41"/>
  <c r="W174" i="41"/>
  <c r="U174" i="41"/>
  <c r="S174" i="41"/>
  <c r="Q174" i="41"/>
  <c r="O174" i="41"/>
  <c r="M174" i="41"/>
  <c r="K174" i="41"/>
  <c r="I174" i="41"/>
  <c r="G174" i="41"/>
  <c r="E174" i="41"/>
  <c r="AQ173" i="41"/>
  <c r="AO173" i="41"/>
  <c r="AM173" i="41"/>
  <c r="AK173" i="41"/>
  <c r="AI173" i="41"/>
  <c r="AG173" i="41"/>
  <c r="AE173" i="41"/>
  <c r="AC173" i="41"/>
  <c r="AA173" i="41"/>
  <c r="Y173" i="41"/>
  <c r="W173" i="41"/>
  <c r="U173" i="41"/>
  <c r="S173" i="41"/>
  <c r="Q173" i="41"/>
  <c r="O173" i="41"/>
  <c r="M173" i="41"/>
  <c r="K173" i="41"/>
  <c r="I173" i="41"/>
  <c r="G173" i="41"/>
  <c r="E173" i="41"/>
  <c r="AQ172" i="41"/>
  <c r="AO172" i="41"/>
  <c r="AM172" i="41"/>
  <c r="AK172" i="41"/>
  <c r="AI172" i="41"/>
  <c r="AG172" i="41"/>
  <c r="AE172" i="41"/>
  <c r="AC172" i="41"/>
  <c r="AA172" i="41"/>
  <c r="Y172" i="41"/>
  <c r="W172" i="41"/>
  <c r="U172" i="41"/>
  <c r="S172" i="41"/>
  <c r="Q172" i="41"/>
  <c r="O172" i="41"/>
  <c r="M172" i="41"/>
  <c r="K172" i="41"/>
  <c r="I172" i="41"/>
  <c r="G172" i="41"/>
  <c r="E172" i="41"/>
  <c r="AQ171" i="41"/>
  <c r="AO171" i="41"/>
  <c r="AM171" i="41"/>
  <c r="AK171" i="41"/>
  <c r="AI171" i="41"/>
  <c r="AG171" i="41"/>
  <c r="AE171" i="41"/>
  <c r="AC171" i="41"/>
  <c r="AA171" i="41"/>
  <c r="Y171" i="41"/>
  <c r="W171" i="41"/>
  <c r="U171" i="41"/>
  <c r="S171" i="41"/>
  <c r="Q171" i="41"/>
  <c r="O171" i="41"/>
  <c r="M171" i="41"/>
  <c r="K171" i="41"/>
  <c r="I171" i="41"/>
  <c r="G171" i="41"/>
  <c r="E171" i="41"/>
  <c r="AQ170" i="41"/>
  <c r="AO170" i="41"/>
  <c r="AM170" i="41"/>
  <c r="AK170" i="41"/>
  <c r="AI170" i="41"/>
  <c r="AG170" i="41"/>
  <c r="AE170" i="41"/>
  <c r="AC170" i="41"/>
  <c r="AA170" i="41"/>
  <c r="Y170" i="41"/>
  <c r="W170" i="41"/>
  <c r="U170" i="41"/>
  <c r="S170" i="41"/>
  <c r="Q170" i="41"/>
  <c r="O170" i="41"/>
  <c r="M170" i="41"/>
  <c r="K170" i="41"/>
  <c r="I170" i="41"/>
  <c r="G170" i="41"/>
  <c r="E170" i="41"/>
  <c r="AQ169" i="41"/>
  <c r="AO169" i="41"/>
  <c r="AM169" i="41"/>
  <c r="AK169" i="41"/>
  <c r="AI169" i="41"/>
  <c r="AG169" i="41"/>
  <c r="AE169" i="41"/>
  <c r="AC169" i="41"/>
  <c r="AA169" i="41"/>
  <c r="Y169" i="41"/>
  <c r="W169" i="41"/>
  <c r="U169" i="41"/>
  <c r="S169" i="41"/>
  <c r="Q169" i="41"/>
  <c r="O169" i="41"/>
  <c r="M169" i="41"/>
  <c r="K169" i="41"/>
  <c r="I169" i="41"/>
  <c r="G169" i="41"/>
  <c r="E169" i="41"/>
  <c r="AQ168" i="41"/>
  <c r="AO168" i="41"/>
  <c r="AM168" i="41"/>
  <c r="AK168" i="41"/>
  <c r="AI168" i="41"/>
  <c r="AG168" i="41"/>
  <c r="AE168" i="41"/>
  <c r="AC168" i="41"/>
  <c r="AA168" i="41"/>
  <c r="Y168" i="41"/>
  <c r="W168" i="41"/>
  <c r="U168" i="41"/>
  <c r="S168" i="41"/>
  <c r="Q168" i="41"/>
  <c r="O168" i="41"/>
  <c r="M168" i="41"/>
  <c r="K168" i="41"/>
  <c r="I168" i="41"/>
  <c r="G168" i="41"/>
  <c r="E168" i="41"/>
  <c r="AQ167" i="41"/>
  <c r="AO167" i="41"/>
  <c r="AM167" i="41"/>
  <c r="AK167" i="41"/>
  <c r="AI167" i="41"/>
  <c r="AG167" i="41"/>
  <c r="AE167" i="41"/>
  <c r="AC167" i="41"/>
  <c r="AA167" i="41"/>
  <c r="Y167" i="41"/>
  <c r="W167" i="41"/>
  <c r="U167" i="41"/>
  <c r="S167" i="41"/>
  <c r="Q167" i="41"/>
  <c r="O167" i="41"/>
  <c r="M167" i="41"/>
  <c r="K167" i="41"/>
  <c r="I167" i="41"/>
  <c r="G167" i="41"/>
  <c r="E167" i="41"/>
  <c r="AQ166" i="41"/>
  <c r="AO166" i="41"/>
  <c r="AM166" i="41"/>
  <c r="AK166" i="41"/>
  <c r="AI166" i="41"/>
  <c r="AG166" i="41"/>
  <c r="AE166" i="41"/>
  <c r="AC166" i="41"/>
  <c r="AA166" i="41"/>
  <c r="Y166" i="41"/>
  <c r="W166" i="41"/>
  <c r="U166" i="41"/>
  <c r="S166" i="41"/>
  <c r="Q166" i="41"/>
  <c r="O166" i="41"/>
  <c r="M166" i="41"/>
  <c r="K166" i="41"/>
  <c r="I166" i="41"/>
  <c r="G166" i="41"/>
  <c r="E166" i="41"/>
  <c r="AQ165" i="41"/>
  <c r="AO165" i="41"/>
  <c r="AM165" i="41"/>
  <c r="AK165" i="41"/>
  <c r="AI165" i="41"/>
  <c r="AG165" i="41"/>
  <c r="AE165" i="41"/>
  <c r="AC165" i="41"/>
  <c r="AA165" i="41"/>
  <c r="Y165" i="41"/>
  <c r="W165" i="41"/>
  <c r="U165" i="41"/>
  <c r="S165" i="41"/>
  <c r="Q165" i="41"/>
  <c r="O165" i="41"/>
  <c r="M165" i="41"/>
  <c r="K165" i="41"/>
  <c r="I165" i="41"/>
  <c r="G165" i="41"/>
  <c r="E165" i="41"/>
  <c r="AQ164" i="41"/>
  <c r="AO164" i="41"/>
  <c r="AM164" i="41"/>
  <c r="AK164" i="41"/>
  <c r="AI164" i="41"/>
  <c r="AG164" i="41"/>
  <c r="AE164" i="41"/>
  <c r="AC164" i="41"/>
  <c r="AA164" i="41"/>
  <c r="Y164" i="41"/>
  <c r="W164" i="41"/>
  <c r="U164" i="41"/>
  <c r="S164" i="41"/>
  <c r="Q164" i="41"/>
  <c r="O164" i="41"/>
  <c r="M164" i="41"/>
  <c r="K164" i="41"/>
  <c r="I164" i="41"/>
  <c r="G164" i="41"/>
  <c r="E164" i="41"/>
  <c r="AQ163" i="41"/>
  <c r="AO163" i="41"/>
  <c r="AM163" i="41"/>
  <c r="AK163" i="41"/>
  <c r="AI163" i="41"/>
  <c r="AG163" i="41"/>
  <c r="AE163" i="41"/>
  <c r="AC163" i="41"/>
  <c r="AA163" i="41"/>
  <c r="Y163" i="41"/>
  <c r="W163" i="41"/>
  <c r="U163" i="41"/>
  <c r="S163" i="41"/>
  <c r="Q163" i="41"/>
  <c r="O163" i="41"/>
  <c r="M163" i="41"/>
  <c r="K163" i="41"/>
  <c r="I163" i="41"/>
  <c r="G163" i="41"/>
  <c r="E163" i="41"/>
  <c r="AQ162" i="41"/>
  <c r="AO162" i="41"/>
  <c r="AM162" i="41"/>
  <c r="AK162" i="41"/>
  <c r="AI162" i="41"/>
  <c r="AG162" i="41"/>
  <c r="AE162" i="41"/>
  <c r="AC162" i="41"/>
  <c r="AA162" i="41"/>
  <c r="Y162" i="41"/>
  <c r="W162" i="41"/>
  <c r="U162" i="41"/>
  <c r="S162" i="41"/>
  <c r="Q162" i="41"/>
  <c r="O162" i="41"/>
  <c r="M162" i="41"/>
  <c r="K162" i="41"/>
  <c r="I162" i="41"/>
  <c r="G162" i="41"/>
  <c r="E162" i="41"/>
  <c r="AQ161" i="41"/>
  <c r="AO161" i="41"/>
  <c r="AM161" i="41"/>
  <c r="AK161" i="41"/>
  <c r="AI161" i="41"/>
  <c r="AG161" i="41"/>
  <c r="AE161" i="41"/>
  <c r="AC161" i="41"/>
  <c r="AA161" i="41"/>
  <c r="Y161" i="41"/>
  <c r="W161" i="41"/>
  <c r="U161" i="41"/>
  <c r="S161" i="41"/>
  <c r="Q161" i="41"/>
  <c r="O161" i="41"/>
  <c r="M161" i="41"/>
  <c r="K161" i="41"/>
  <c r="I161" i="41"/>
  <c r="G161" i="41"/>
  <c r="E161" i="41"/>
  <c r="AQ160" i="41"/>
  <c r="AO160" i="41"/>
  <c r="AM160" i="41"/>
  <c r="AK160" i="41"/>
  <c r="AI160" i="41"/>
  <c r="AG160" i="41"/>
  <c r="AE160" i="41"/>
  <c r="AC160" i="41"/>
  <c r="AA160" i="41"/>
  <c r="Y160" i="41"/>
  <c r="W160" i="41"/>
  <c r="U160" i="41"/>
  <c r="S160" i="41"/>
  <c r="Q160" i="41"/>
  <c r="O160" i="41"/>
  <c r="M160" i="41"/>
  <c r="K160" i="41"/>
  <c r="I160" i="41"/>
  <c r="G160" i="41"/>
  <c r="E160" i="41"/>
  <c r="AQ159" i="41"/>
  <c r="AO159" i="41"/>
  <c r="AM159" i="41"/>
  <c r="AK159" i="41"/>
  <c r="AI159" i="41"/>
  <c r="AG159" i="41"/>
  <c r="AE159" i="41"/>
  <c r="AC159" i="41"/>
  <c r="AA159" i="41"/>
  <c r="Y159" i="41"/>
  <c r="W159" i="41"/>
  <c r="U159" i="41"/>
  <c r="S159" i="41"/>
  <c r="Q159" i="41"/>
  <c r="O159" i="41"/>
  <c r="M159" i="41"/>
  <c r="K159" i="41"/>
  <c r="I159" i="41"/>
  <c r="G159" i="41"/>
  <c r="E159" i="41"/>
  <c r="AQ158" i="41"/>
  <c r="AO158" i="41"/>
  <c r="AM158" i="41"/>
  <c r="AK158" i="41"/>
  <c r="AI158" i="41"/>
  <c r="AG158" i="41"/>
  <c r="AE158" i="41"/>
  <c r="AC158" i="41"/>
  <c r="AA158" i="41"/>
  <c r="Y158" i="41"/>
  <c r="W158" i="41"/>
  <c r="U158" i="41"/>
  <c r="S158" i="41"/>
  <c r="Q158" i="41"/>
  <c r="O158" i="41"/>
  <c r="M158" i="41"/>
  <c r="K158" i="41"/>
  <c r="I158" i="41"/>
  <c r="G158" i="41"/>
  <c r="E158" i="41"/>
  <c r="AQ157" i="41"/>
  <c r="AO157" i="41"/>
  <c r="AM157" i="41"/>
  <c r="AK157" i="41"/>
  <c r="AI157" i="41"/>
  <c r="AG157" i="41"/>
  <c r="AE157" i="41"/>
  <c r="AC157" i="41"/>
  <c r="AA157" i="41"/>
  <c r="Y157" i="41"/>
  <c r="W157" i="41"/>
  <c r="U157" i="41"/>
  <c r="S157" i="41"/>
  <c r="Q157" i="41"/>
  <c r="O157" i="41"/>
  <c r="M157" i="41"/>
  <c r="K157" i="41"/>
  <c r="I157" i="41"/>
  <c r="G157" i="41"/>
  <c r="E157" i="41"/>
  <c r="AQ156" i="41"/>
  <c r="AO156" i="41"/>
  <c r="AM156" i="41"/>
  <c r="AK156" i="41"/>
  <c r="AI156" i="41"/>
  <c r="AG156" i="41"/>
  <c r="AE156" i="41"/>
  <c r="AC156" i="41"/>
  <c r="AA156" i="41"/>
  <c r="Y156" i="41"/>
  <c r="W156" i="41"/>
  <c r="U156" i="41"/>
  <c r="S156" i="41"/>
  <c r="Q156" i="41"/>
  <c r="O156" i="41"/>
  <c r="M156" i="41"/>
  <c r="K156" i="41"/>
  <c r="I156" i="41"/>
  <c r="G156" i="41"/>
  <c r="E156" i="41"/>
  <c r="AQ155" i="41"/>
  <c r="AO155" i="41"/>
  <c r="AM155" i="41"/>
  <c r="AK155" i="41"/>
  <c r="AI155" i="41"/>
  <c r="AG155" i="41"/>
  <c r="AE155" i="41"/>
  <c r="AC155" i="41"/>
  <c r="AA155" i="41"/>
  <c r="Y155" i="41"/>
  <c r="W155" i="41"/>
  <c r="U155" i="41"/>
  <c r="S155" i="41"/>
  <c r="Q155" i="41"/>
  <c r="O155" i="41"/>
  <c r="M155" i="41"/>
  <c r="K155" i="41"/>
  <c r="I155" i="41"/>
  <c r="G155" i="41"/>
  <c r="E155" i="41"/>
  <c r="AQ154" i="41"/>
  <c r="AO154" i="41"/>
  <c r="AM154" i="41"/>
  <c r="AK154" i="41"/>
  <c r="AI154" i="41"/>
  <c r="AG154" i="41"/>
  <c r="AE154" i="41"/>
  <c r="AC154" i="41"/>
  <c r="AA154" i="41"/>
  <c r="Y154" i="41"/>
  <c r="W154" i="41"/>
  <c r="U154" i="41"/>
  <c r="S154" i="41"/>
  <c r="Q154" i="41"/>
  <c r="O154" i="41"/>
  <c r="M154" i="41"/>
  <c r="K154" i="41"/>
  <c r="I154" i="41"/>
  <c r="G154" i="41"/>
  <c r="E154" i="41"/>
  <c r="AQ153" i="41"/>
  <c r="AO153" i="41"/>
  <c r="AM153" i="41"/>
  <c r="AK153" i="41"/>
  <c r="AI153" i="41"/>
  <c r="AG153" i="41"/>
  <c r="AE153" i="41"/>
  <c r="AC153" i="41"/>
  <c r="AA153" i="41"/>
  <c r="Y153" i="41"/>
  <c r="W153" i="41"/>
  <c r="U153" i="41"/>
  <c r="S153" i="41"/>
  <c r="Q153" i="41"/>
  <c r="O153" i="41"/>
  <c r="M153" i="41"/>
  <c r="K153" i="41"/>
  <c r="I153" i="41"/>
  <c r="G153" i="41"/>
  <c r="E153" i="41"/>
  <c r="AQ152" i="41"/>
  <c r="AO152" i="41"/>
  <c r="AM152" i="41"/>
  <c r="AK152" i="41"/>
  <c r="AI152" i="41"/>
  <c r="AG152" i="41"/>
  <c r="AE152" i="41"/>
  <c r="AC152" i="41"/>
  <c r="AA152" i="41"/>
  <c r="Y152" i="41"/>
  <c r="W152" i="41"/>
  <c r="U152" i="41"/>
  <c r="S152" i="41"/>
  <c r="Q152" i="41"/>
  <c r="O152" i="41"/>
  <c r="M152" i="41"/>
  <c r="K152" i="41"/>
  <c r="I152" i="41"/>
  <c r="G152" i="41"/>
  <c r="E152" i="41"/>
  <c r="AQ151" i="41"/>
  <c r="AO151" i="41"/>
  <c r="AM151" i="41"/>
  <c r="AK151" i="41"/>
  <c r="AI151" i="41"/>
  <c r="AG151" i="41"/>
  <c r="AE151" i="41"/>
  <c r="AC151" i="41"/>
  <c r="AA151" i="41"/>
  <c r="Y151" i="41"/>
  <c r="W151" i="41"/>
  <c r="U151" i="41"/>
  <c r="S151" i="41"/>
  <c r="Q151" i="41"/>
  <c r="O151" i="41"/>
  <c r="M151" i="41"/>
  <c r="K151" i="41"/>
  <c r="I151" i="41"/>
  <c r="G151" i="41"/>
  <c r="E151" i="41"/>
  <c r="AQ150" i="41"/>
  <c r="AO150" i="41"/>
  <c r="AM150" i="41"/>
  <c r="AK150" i="41"/>
  <c r="AI150" i="41"/>
  <c r="AG150" i="41"/>
  <c r="AE150" i="41"/>
  <c r="AC150" i="41"/>
  <c r="AA150" i="41"/>
  <c r="Y150" i="41"/>
  <c r="W150" i="41"/>
  <c r="U150" i="41"/>
  <c r="S150" i="41"/>
  <c r="Q150" i="41"/>
  <c r="O150" i="41"/>
  <c r="M150" i="41"/>
  <c r="K150" i="41"/>
  <c r="I150" i="41"/>
  <c r="G150" i="41"/>
  <c r="E150" i="41"/>
  <c r="AQ149" i="41"/>
  <c r="AO149" i="41"/>
  <c r="AM149" i="41"/>
  <c r="AK149" i="41"/>
  <c r="AI149" i="41"/>
  <c r="AG149" i="41"/>
  <c r="AE149" i="41"/>
  <c r="AC149" i="41"/>
  <c r="AA149" i="41"/>
  <c r="Y149" i="41"/>
  <c r="W149" i="41"/>
  <c r="U149" i="41"/>
  <c r="S149" i="41"/>
  <c r="Q149" i="41"/>
  <c r="O149" i="41"/>
  <c r="M149" i="41"/>
  <c r="K149" i="41"/>
  <c r="I149" i="41"/>
  <c r="G149" i="41"/>
  <c r="E149" i="41"/>
  <c r="AQ148" i="41"/>
  <c r="AO148" i="41"/>
  <c r="AM148" i="41"/>
  <c r="AK148" i="41"/>
  <c r="AI148" i="41"/>
  <c r="AG148" i="41"/>
  <c r="AE148" i="41"/>
  <c r="AC148" i="41"/>
  <c r="AA148" i="41"/>
  <c r="Y148" i="41"/>
  <c r="W148" i="41"/>
  <c r="U148" i="41"/>
  <c r="S148" i="41"/>
  <c r="Q148" i="41"/>
  <c r="O148" i="41"/>
  <c r="M148" i="41"/>
  <c r="K148" i="41"/>
  <c r="I148" i="41"/>
  <c r="G148" i="41"/>
  <c r="E148" i="41"/>
  <c r="AQ147" i="41"/>
  <c r="AO147" i="41"/>
  <c r="AM147" i="41"/>
  <c r="AK147" i="41"/>
  <c r="AI147" i="41"/>
  <c r="AG147" i="41"/>
  <c r="AE147" i="41"/>
  <c r="AC147" i="41"/>
  <c r="AA147" i="41"/>
  <c r="Y147" i="41"/>
  <c r="W147" i="41"/>
  <c r="U147" i="41"/>
  <c r="S147" i="41"/>
  <c r="Q147" i="41"/>
  <c r="O147" i="41"/>
  <c r="M147" i="41"/>
  <c r="K147" i="41"/>
  <c r="I147" i="41"/>
  <c r="G147" i="41"/>
  <c r="E147" i="41"/>
  <c r="AQ146" i="41"/>
  <c r="AO146" i="41"/>
  <c r="AM146" i="41"/>
  <c r="AK146" i="41"/>
  <c r="AI146" i="41"/>
  <c r="AG146" i="41"/>
  <c r="AE146" i="41"/>
  <c r="AC146" i="41"/>
  <c r="AA146" i="41"/>
  <c r="Y146" i="41"/>
  <c r="W146" i="41"/>
  <c r="U146" i="41"/>
  <c r="S146" i="41"/>
  <c r="Q146" i="41"/>
  <c r="O146" i="41"/>
  <c r="M146" i="41"/>
  <c r="K146" i="41"/>
  <c r="I146" i="41"/>
  <c r="G146" i="41"/>
  <c r="E146" i="41"/>
  <c r="AQ145" i="41"/>
  <c r="AO145" i="41"/>
  <c r="AM145" i="41"/>
  <c r="AK145" i="41"/>
  <c r="AI145" i="41"/>
  <c r="AG145" i="41"/>
  <c r="AE145" i="41"/>
  <c r="AC145" i="41"/>
  <c r="AA145" i="41"/>
  <c r="Y145" i="41"/>
  <c r="W145" i="41"/>
  <c r="U145" i="41"/>
  <c r="S145" i="41"/>
  <c r="Q145" i="41"/>
  <c r="O145" i="41"/>
  <c r="M145" i="41"/>
  <c r="K145" i="41"/>
  <c r="I145" i="41"/>
  <c r="G145" i="41"/>
  <c r="E145" i="41"/>
  <c r="AQ144" i="41"/>
  <c r="AO144" i="41"/>
  <c r="AM144" i="41"/>
  <c r="AK144" i="41"/>
  <c r="AI144" i="41"/>
  <c r="AG144" i="41"/>
  <c r="AE144" i="41"/>
  <c r="AC144" i="41"/>
  <c r="AA144" i="41"/>
  <c r="Y144" i="41"/>
  <c r="W144" i="41"/>
  <c r="U144" i="41"/>
  <c r="S144" i="41"/>
  <c r="Q144" i="41"/>
  <c r="O144" i="41"/>
  <c r="M144" i="41"/>
  <c r="K144" i="41"/>
  <c r="I144" i="41"/>
  <c r="G144" i="41"/>
  <c r="E144" i="41"/>
  <c r="AQ143" i="41"/>
  <c r="AO143" i="41"/>
  <c r="AM143" i="41"/>
  <c r="AK143" i="41"/>
  <c r="AI143" i="41"/>
  <c r="AG143" i="41"/>
  <c r="AE143" i="41"/>
  <c r="AC143" i="41"/>
  <c r="AA143" i="41"/>
  <c r="Y143" i="41"/>
  <c r="W143" i="41"/>
  <c r="U143" i="41"/>
  <c r="S143" i="41"/>
  <c r="Q143" i="41"/>
  <c r="O143" i="41"/>
  <c r="M143" i="41"/>
  <c r="K143" i="41"/>
  <c r="I143" i="41"/>
  <c r="G143" i="41"/>
  <c r="E143" i="41"/>
  <c r="AQ142" i="41"/>
  <c r="AO142" i="41"/>
  <c r="AM142" i="41"/>
  <c r="AK142" i="41"/>
  <c r="AI142" i="41"/>
  <c r="AG142" i="41"/>
  <c r="AE142" i="41"/>
  <c r="AC142" i="41"/>
  <c r="AA142" i="41"/>
  <c r="Y142" i="41"/>
  <c r="W142" i="41"/>
  <c r="U142" i="41"/>
  <c r="S142" i="41"/>
  <c r="Q142" i="41"/>
  <c r="O142" i="41"/>
  <c r="M142" i="41"/>
  <c r="K142" i="41"/>
  <c r="I142" i="41"/>
  <c r="G142" i="41"/>
  <c r="E142" i="41"/>
  <c r="AQ141" i="41"/>
  <c r="AO141" i="41"/>
  <c r="AM141" i="41"/>
  <c r="AK141" i="41"/>
  <c r="AI141" i="41"/>
  <c r="AG141" i="41"/>
  <c r="AE141" i="41"/>
  <c r="AC141" i="41"/>
  <c r="AA141" i="41"/>
  <c r="Y141" i="41"/>
  <c r="W141" i="41"/>
  <c r="U141" i="41"/>
  <c r="S141" i="41"/>
  <c r="Q141" i="41"/>
  <c r="O141" i="41"/>
  <c r="M141" i="41"/>
  <c r="K141" i="41"/>
  <c r="I141" i="41"/>
  <c r="G141" i="41"/>
  <c r="E141" i="41"/>
  <c r="AQ140" i="41"/>
  <c r="AO140" i="41"/>
  <c r="AM140" i="41"/>
  <c r="AK140" i="41"/>
  <c r="AI140" i="41"/>
  <c r="AG140" i="41"/>
  <c r="AE140" i="41"/>
  <c r="AC140" i="41"/>
  <c r="AA140" i="41"/>
  <c r="Y140" i="41"/>
  <c r="W140" i="41"/>
  <c r="U140" i="41"/>
  <c r="S140" i="41"/>
  <c r="Q140" i="41"/>
  <c r="O140" i="41"/>
  <c r="M140" i="41"/>
  <c r="K140" i="41"/>
  <c r="I140" i="41"/>
  <c r="G140" i="41"/>
  <c r="E140" i="41"/>
  <c r="AQ139" i="41"/>
  <c r="AO139" i="41"/>
  <c r="AM139" i="41"/>
  <c r="AK139" i="41"/>
  <c r="AI139" i="41"/>
  <c r="AG139" i="41"/>
  <c r="AE139" i="41"/>
  <c r="AC139" i="41"/>
  <c r="AA139" i="41"/>
  <c r="Y139" i="41"/>
  <c r="W139" i="41"/>
  <c r="U139" i="41"/>
  <c r="S139" i="41"/>
  <c r="Q139" i="41"/>
  <c r="O139" i="41"/>
  <c r="M139" i="41"/>
  <c r="K139" i="41"/>
  <c r="I139" i="41"/>
  <c r="G139" i="41"/>
  <c r="E139" i="41"/>
  <c r="AQ138" i="41"/>
  <c r="AO138" i="41"/>
  <c r="AM138" i="41"/>
  <c r="AK138" i="41"/>
  <c r="AI138" i="41"/>
  <c r="AG138" i="41"/>
  <c r="AE138" i="41"/>
  <c r="AC138" i="41"/>
  <c r="AA138" i="41"/>
  <c r="Y138" i="41"/>
  <c r="W138" i="41"/>
  <c r="U138" i="41"/>
  <c r="S138" i="41"/>
  <c r="Q138" i="41"/>
  <c r="O138" i="41"/>
  <c r="M138" i="41"/>
  <c r="K138" i="41"/>
  <c r="I138" i="41"/>
  <c r="G138" i="41"/>
  <c r="E138" i="41"/>
  <c r="AQ137" i="41"/>
  <c r="AO137" i="41"/>
  <c r="AM137" i="41"/>
  <c r="AK137" i="41"/>
  <c r="AI137" i="41"/>
  <c r="AG137" i="41"/>
  <c r="AE137" i="41"/>
  <c r="AC137" i="41"/>
  <c r="AA137" i="41"/>
  <c r="Y137" i="41"/>
  <c r="W137" i="41"/>
  <c r="U137" i="41"/>
  <c r="S137" i="41"/>
  <c r="Q137" i="41"/>
  <c r="O137" i="41"/>
  <c r="M137" i="41"/>
  <c r="K137" i="41"/>
  <c r="I137" i="41"/>
  <c r="G137" i="41"/>
  <c r="E137" i="41"/>
  <c r="AQ136" i="41"/>
  <c r="AO136" i="41"/>
  <c r="AM136" i="41"/>
  <c r="AK136" i="41"/>
  <c r="AI136" i="41"/>
  <c r="AG136" i="41"/>
  <c r="AE136" i="41"/>
  <c r="AC136" i="41"/>
  <c r="AA136" i="41"/>
  <c r="Y136" i="41"/>
  <c r="W136" i="41"/>
  <c r="U136" i="41"/>
  <c r="S136" i="41"/>
  <c r="Q136" i="41"/>
  <c r="O136" i="41"/>
  <c r="M136" i="41"/>
  <c r="K136" i="41"/>
  <c r="I136" i="41"/>
  <c r="G136" i="41"/>
  <c r="E136" i="41"/>
  <c r="AQ135" i="41"/>
  <c r="AO135" i="41"/>
  <c r="AM135" i="41"/>
  <c r="AK135" i="41"/>
  <c r="AI135" i="41"/>
  <c r="AG135" i="41"/>
  <c r="AE135" i="41"/>
  <c r="AC135" i="41"/>
  <c r="AA135" i="41"/>
  <c r="Y135" i="41"/>
  <c r="W135" i="41"/>
  <c r="U135" i="41"/>
  <c r="S135" i="41"/>
  <c r="Q135" i="41"/>
  <c r="O135" i="41"/>
  <c r="M135" i="41"/>
  <c r="K135" i="41"/>
  <c r="I135" i="41"/>
  <c r="G135" i="41"/>
  <c r="E135" i="41"/>
  <c r="AQ134" i="41"/>
  <c r="AO134" i="41"/>
  <c r="AM134" i="41"/>
  <c r="AK134" i="41"/>
  <c r="AI134" i="41"/>
  <c r="AG134" i="41"/>
  <c r="AE134" i="41"/>
  <c r="AC134" i="41"/>
  <c r="AA134" i="41"/>
  <c r="Y134" i="41"/>
  <c r="W134" i="41"/>
  <c r="U134" i="41"/>
  <c r="S134" i="41"/>
  <c r="Q134" i="41"/>
  <c r="O134" i="41"/>
  <c r="M134" i="41"/>
  <c r="K134" i="41"/>
  <c r="I134" i="41"/>
  <c r="G134" i="41"/>
  <c r="E134" i="41"/>
  <c r="AQ133" i="41"/>
  <c r="AO133" i="41"/>
  <c r="AM133" i="41"/>
  <c r="AK133" i="41"/>
  <c r="AI133" i="41"/>
  <c r="AG133" i="41"/>
  <c r="AE133" i="41"/>
  <c r="AC133" i="41"/>
  <c r="AA133" i="41"/>
  <c r="Y133" i="41"/>
  <c r="W133" i="41"/>
  <c r="U133" i="41"/>
  <c r="S133" i="41"/>
  <c r="Q133" i="41"/>
  <c r="O133" i="41"/>
  <c r="M133" i="41"/>
  <c r="K133" i="41"/>
  <c r="I133" i="41"/>
  <c r="G133" i="41"/>
  <c r="E133" i="41"/>
  <c r="AQ132" i="41"/>
  <c r="AO132" i="41"/>
  <c r="AM132" i="41"/>
  <c r="AK132" i="41"/>
  <c r="AI132" i="41"/>
  <c r="AG132" i="41"/>
  <c r="AE132" i="41"/>
  <c r="AC132" i="41"/>
  <c r="AA132" i="41"/>
  <c r="Y132" i="41"/>
  <c r="W132" i="41"/>
  <c r="U132" i="41"/>
  <c r="S132" i="41"/>
  <c r="Q132" i="41"/>
  <c r="O132" i="41"/>
  <c r="M132" i="41"/>
  <c r="K132" i="41"/>
  <c r="I132" i="41"/>
  <c r="G132" i="41"/>
  <c r="E132" i="41"/>
  <c r="AQ131" i="41"/>
  <c r="AO131" i="41"/>
  <c r="AM131" i="41"/>
  <c r="AK131" i="41"/>
  <c r="AI131" i="41"/>
  <c r="AG131" i="41"/>
  <c r="AE131" i="41"/>
  <c r="AC131" i="41"/>
  <c r="AA131" i="41"/>
  <c r="Y131" i="41"/>
  <c r="W131" i="41"/>
  <c r="U131" i="41"/>
  <c r="S131" i="41"/>
  <c r="Q131" i="41"/>
  <c r="O131" i="41"/>
  <c r="M131" i="41"/>
  <c r="K131" i="41"/>
  <c r="I131" i="41"/>
  <c r="G131" i="41"/>
  <c r="E131" i="41"/>
  <c r="AQ130" i="41"/>
  <c r="AO130" i="41"/>
  <c r="AM130" i="41"/>
  <c r="AK130" i="41"/>
  <c r="AI130" i="41"/>
  <c r="AG130" i="41"/>
  <c r="AE130" i="41"/>
  <c r="AC130" i="41"/>
  <c r="AA130" i="41"/>
  <c r="Y130" i="41"/>
  <c r="W130" i="41"/>
  <c r="U130" i="41"/>
  <c r="S130" i="41"/>
  <c r="Q130" i="41"/>
  <c r="O130" i="41"/>
  <c r="M130" i="41"/>
  <c r="K130" i="41"/>
  <c r="I130" i="41"/>
  <c r="G130" i="41"/>
  <c r="E130" i="41"/>
  <c r="AQ129" i="41"/>
  <c r="AO129" i="41"/>
  <c r="AM129" i="41"/>
  <c r="AK129" i="41"/>
  <c r="AI129" i="41"/>
  <c r="AG129" i="41"/>
  <c r="AE129" i="41"/>
  <c r="AC129" i="41"/>
  <c r="AA129" i="41"/>
  <c r="Y129" i="41"/>
  <c r="W129" i="41"/>
  <c r="U129" i="41"/>
  <c r="S129" i="41"/>
  <c r="Q129" i="41"/>
  <c r="O129" i="41"/>
  <c r="M129" i="41"/>
  <c r="K129" i="41"/>
  <c r="I129" i="41"/>
  <c r="G129" i="41"/>
  <c r="E129" i="41"/>
  <c r="AQ128" i="41"/>
  <c r="AO128" i="41"/>
  <c r="AM128" i="41"/>
  <c r="AK128" i="41"/>
  <c r="AI128" i="41"/>
  <c r="AG128" i="41"/>
  <c r="AE128" i="41"/>
  <c r="AC128" i="41"/>
  <c r="AA128" i="41"/>
  <c r="Y128" i="41"/>
  <c r="W128" i="41"/>
  <c r="U128" i="41"/>
  <c r="S128" i="41"/>
  <c r="Q128" i="41"/>
  <c r="O128" i="41"/>
  <c r="M128" i="41"/>
  <c r="K128" i="41"/>
  <c r="I128" i="41"/>
  <c r="G128" i="41"/>
  <c r="E128" i="41"/>
  <c r="AQ127" i="41"/>
  <c r="AO127" i="41"/>
  <c r="AM127" i="41"/>
  <c r="AK127" i="41"/>
  <c r="AI127" i="41"/>
  <c r="AG127" i="41"/>
  <c r="AE127" i="41"/>
  <c r="AC127" i="41"/>
  <c r="AA127" i="41"/>
  <c r="Y127" i="41"/>
  <c r="W127" i="41"/>
  <c r="U127" i="41"/>
  <c r="S127" i="41"/>
  <c r="Q127" i="41"/>
  <c r="O127" i="41"/>
  <c r="M127" i="41"/>
  <c r="K127" i="41"/>
  <c r="I127" i="41"/>
  <c r="G127" i="41"/>
  <c r="E127" i="41"/>
  <c r="AQ126" i="41"/>
  <c r="AO126" i="41"/>
  <c r="AM126" i="41"/>
  <c r="AK126" i="41"/>
  <c r="AI126" i="41"/>
  <c r="AG126" i="41"/>
  <c r="AE126" i="41"/>
  <c r="AC126" i="41"/>
  <c r="AA126" i="41"/>
  <c r="Y126" i="41"/>
  <c r="W126" i="41"/>
  <c r="U126" i="41"/>
  <c r="S126" i="41"/>
  <c r="Q126" i="41"/>
  <c r="O126" i="41"/>
  <c r="M126" i="41"/>
  <c r="K126" i="41"/>
  <c r="I126" i="41"/>
  <c r="G126" i="41"/>
  <c r="E126" i="41"/>
  <c r="AQ125" i="41"/>
  <c r="AO125" i="41"/>
  <c r="AM125" i="41"/>
  <c r="AK125" i="41"/>
  <c r="AI125" i="41"/>
  <c r="AG125" i="41"/>
  <c r="AE125" i="41"/>
  <c r="AC125" i="41"/>
  <c r="AA125" i="41"/>
  <c r="Y125" i="41"/>
  <c r="W125" i="41"/>
  <c r="U125" i="41"/>
  <c r="S125" i="41"/>
  <c r="Q125" i="41"/>
  <c r="O125" i="41"/>
  <c r="M125" i="41"/>
  <c r="K125" i="41"/>
  <c r="I125" i="41"/>
  <c r="G125" i="41"/>
  <c r="E125" i="41"/>
  <c r="AQ124" i="41"/>
  <c r="AO124" i="41"/>
  <c r="AM124" i="41"/>
  <c r="AK124" i="41"/>
  <c r="AI124" i="41"/>
  <c r="AG124" i="41"/>
  <c r="AE124" i="41"/>
  <c r="AC124" i="41"/>
  <c r="AA124" i="41"/>
  <c r="Y124" i="41"/>
  <c r="W124" i="41"/>
  <c r="U124" i="41"/>
  <c r="S124" i="41"/>
  <c r="Q124" i="41"/>
  <c r="O124" i="41"/>
  <c r="M124" i="41"/>
  <c r="K124" i="41"/>
  <c r="I124" i="41"/>
  <c r="G124" i="41"/>
  <c r="E124" i="41"/>
  <c r="AQ123" i="41"/>
  <c r="AO123" i="41"/>
  <c r="AM123" i="41"/>
  <c r="AK123" i="41"/>
  <c r="AI123" i="41"/>
  <c r="AG123" i="41"/>
  <c r="AE123" i="41"/>
  <c r="AC123" i="41"/>
  <c r="AA123" i="41"/>
  <c r="Y123" i="41"/>
  <c r="W123" i="41"/>
  <c r="U123" i="41"/>
  <c r="S123" i="41"/>
  <c r="Q123" i="41"/>
  <c r="O123" i="41"/>
  <c r="M123" i="41"/>
  <c r="K123" i="41"/>
  <c r="I123" i="41"/>
  <c r="G123" i="41"/>
  <c r="E123" i="41"/>
  <c r="AQ122" i="41"/>
  <c r="AO122" i="41"/>
  <c r="AM122" i="41"/>
  <c r="AK122" i="41"/>
  <c r="AI122" i="41"/>
  <c r="AG122" i="41"/>
  <c r="AE122" i="41"/>
  <c r="AC122" i="41"/>
  <c r="AA122" i="41"/>
  <c r="Y122" i="41"/>
  <c r="W122" i="41"/>
  <c r="U122" i="41"/>
  <c r="S122" i="41"/>
  <c r="Q122" i="41"/>
  <c r="O122" i="41"/>
  <c r="M122" i="41"/>
  <c r="K122" i="41"/>
  <c r="I122" i="41"/>
  <c r="G122" i="41"/>
  <c r="E122" i="41"/>
  <c r="AQ121" i="41"/>
  <c r="AO121" i="41"/>
  <c r="AM121" i="41"/>
  <c r="AK121" i="41"/>
  <c r="AI121" i="41"/>
  <c r="AG121" i="41"/>
  <c r="AE121" i="41"/>
  <c r="AC121" i="41"/>
  <c r="AA121" i="41"/>
  <c r="Y121" i="41"/>
  <c r="W121" i="41"/>
  <c r="U121" i="41"/>
  <c r="S121" i="41"/>
  <c r="Q121" i="41"/>
  <c r="O121" i="41"/>
  <c r="M121" i="41"/>
  <c r="K121" i="41"/>
  <c r="I121" i="41"/>
  <c r="G121" i="41"/>
  <c r="E121" i="41"/>
  <c r="AQ120" i="41"/>
  <c r="AO120" i="41"/>
  <c r="AM120" i="41"/>
  <c r="AK120" i="41"/>
  <c r="AI120" i="41"/>
  <c r="AG120" i="41"/>
  <c r="AE120" i="41"/>
  <c r="AC120" i="41"/>
  <c r="AA120" i="41"/>
  <c r="Y120" i="41"/>
  <c r="W120" i="41"/>
  <c r="U120" i="41"/>
  <c r="S120" i="41"/>
  <c r="Q120" i="41"/>
  <c r="O120" i="41"/>
  <c r="M120" i="41"/>
  <c r="K120" i="41"/>
  <c r="I120" i="41"/>
  <c r="G120" i="41"/>
  <c r="E120" i="41"/>
  <c r="AQ119" i="41"/>
  <c r="AO119" i="41"/>
  <c r="AM119" i="41"/>
  <c r="AK119" i="41"/>
  <c r="AI119" i="41"/>
  <c r="AG119" i="41"/>
  <c r="AE119" i="41"/>
  <c r="AC119" i="41"/>
  <c r="AA119" i="41"/>
  <c r="Y119" i="41"/>
  <c r="W119" i="41"/>
  <c r="U119" i="41"/>
  <c r="S119" i="41"/>
  <c r="Q119" i="41"/>
  <c r="O119" i="41"/>
  <c r="M119" i="41"/>
  <c r="K119" i="41"/>
  <c r="I119" i="41"/>
  <c r="G119" i="41"/>
  <c r="E119" i="41"/>
  <c r="AQ118" i="41"/>
  <c r="AO118" i="41"/>
  <c r="AM118" i="41"/>
  <c r="AK118" i="41"/>
  <c r="AI118" i="41"/>
  <c r="AG118" i="41"/>
  <c r="AE118" i="41"/>
  <c r="AC118" i="41"/>
  <c r="AA118" i="41"/>
  <c r="Y118" i="41"/>
  <c r="W118" i="41"/>
  <c r="U118" i="41"/>
  <c r="S118" i="41"/>
  <c r="Q118" i="41"/>
  <c r="O118" i="41"/>
  <c r="M118" i="41"/>
  <c r="K118" i="41"/>
  <c r="I118" i="41"/>
  <c r="G118" i="41"/>
  <c r="E118" i="41"/>
  <c r="AQ117" i="41"/>
  <c r="AO117" i="41"/>
  <c r="AM117" i="41"/>
  <c r="AK117" i="41"/>
  <c r="AI117" i="41"/>
  <c r="AG117" i="41"/>
  <c r="AE117" i="41"/>
  <c r="AC117" i="41"/>
  <c r="AA117" i="41"/>
  <c r="Y117" i="41"/>
  <c r="W117" i="41"/>
  <c r="U117" i="41"/>
  <c r="S117" i="41"/>
  <c r="Q117" i="41"/>
  <c r="O117" i="41"/>
  <c r="M117" i="41"/>
  <c r="K117" i="41"/>
  <c r="I117" i="41"/>
  <c r="G117" i="41"/>
  <c r="E117" i="41"/>
  <c r="AQ116" i="41"/>
  <c r="AO116" i="41"/>
  <c r="AM116" i="41"/>
  <c r="AK116" i="41"/>
  <c r="AI116" i="41"/>
  <c r="AG116" i="41"/>
  <c r="AE116" i="41"/>
  <c r="AC116" i="41"/>
  <c r="AA116" i="41"/>
  <c r="Y116" i="41"/>
  <c r="W116" i="41"/>
  <c r="U116" i="41"/>
  <c r="S116" i="41"/>
  <c r="Q116" i="41"/>
  <c r="O116" i="41"/>
  <c r="M116" i="41"/>
  <c r="K116" i="41"/>
  <c r="I116" i="41"/>
  <c r="G116" i="41"/>
  <c r="E116" i="41"/>
  <c r="AQ115" i="41"/>
  <c r="AO115" i="41"/>
  <c r="AM115" i="41"/>
  <c r="AK115" i="41"/>
  <c r="AI115" i="41"/>
  <c r="AG115" i="41"/>
  <c r="AE115" i="41"/>
  <c r="AC115" i="41"/>
  <c r="AA115" i="41"/>
  <c r="Y115" i="41"/>
  <c r="W115" i="41"/>
  <c r="U115" i="41"/>
  <c r="S115" i="41"/>
  <c r="Q115" i="41"/>
  <c r="O115" i="41"/>
  <c r="M115" i="41"/>
  <c r="K115" i="41"/>
  <c r="I115" i="41"/>
  <c r="G115" i="41"/>
  <c r="E115" i="41"/>
  <c r="AQ114" i="41"/>
  <c r="AO114" i="41"/>
  <c r="AM114" i="41"/>
  <c r="AK114" i="41"/>
  <c r="AI114" i="41"/>
  <c r="AG114" i="41"/>
  <c r="AE114" i="41"/>
  <c r="AC114" i="41"/>
  <c r="AA114" i="41"/>
  <c r="Y114" i="41"/>
  <c r="W114" i="41"/>
  <c r="U114" i="41"/>
  <c r="S114" i="41"/>
  <c r="Q114" i="41"/>
  <c r="O114" i="41"/>
  <c r="M114" i="41"/>
  <c r="K114" i="41"/>
  <c r="I114" i="41"/>
  <c r="G114" i="41"/>
  <c r="E114" i="41"/>
  <c r="AQ113" i="41"/>
  <c r="AO113" i="41"/>
  <c r="AM113" i="41"/>
  <c r="AK113" i="41"/>
  <c r="AI113" i="41"/>
  <c r="AG113" i="41"/>
  <c r="AE113" i="41"/>
  <c r="AC113" i="41"/>
  <c r="AA113" i="41"/>
  <c r="Y113" i="41"/>
  <c r="W113" i="41"/>
  <c r="U113" i="41"/>
  <c r="S113" i="41"/>
  <c r="Q113" i="41"/>
  <c r="O113" i="41"/>
  <c r="M113" i="41"/>
  <c r="K113" i="41"/>
  <c r="I113" i="41"/>
  <c r="G113" i="41"/>
  <c r="E113" i="41"/>
  <c r="AQ112" i="41"/>
  <c r="AO112" i="41"/>
  <c r="AM112" i="41"/>
  <c r="AK112" i="41"/>
  <c r="AI112" i="41"/>
  <c r="AG112" i="41"/>
  <c r="AE112" i="41"/>
  <c r="AC112" i="41"/>
  <c r="AA112" i="41"/>
  <c r="Y112" i="41"/>
  <c r="W112" i="41"/>
  <c r="U112" i="41"/>
  <c r="S112" i="41"/>
  <c r="Q112" i="41"/>
  <c r="O112" i="41"/>
  <c r="M112" i="41"/>
  <c r="K112" i="41"/>
  <c r="I112" i="41"/>
  <c r="G112" i="41"/>
  <c r="E112" i="41"/>
  <c r="AQ111" i="41"/>
  <c r="AO111" i="41"/>
  <c r="AM111" i="41"/>
  <c r="AK111" i="41"/>
  <c r="AI111" i="41"/>
  <c r="AG111" i="41"/>
  <c r="AE111" i="41"/>
  <c r="AC111" i="41"/>
  <c r="AA111" i="41"/>
  <c r="Y111" i="41"/>
  <c r="W111" i="41"/>
  <c r="U111" i="41"/>
  <c r="S111" i="41"/>
  <c r="Q111" i="41"/>
  <c r="O111" i="41"/>
  <c r="M111" i="41"/>
  <c r="K111" i="41"/>
  <c r="I111" i="41"/>
  <c r="G111" i="41"/>
  <c r="E111" i="41"/>
  <c r="AQ110" i="41"/>
  <c r="AO110" i="41"/>
  <c r="AM110" i="41"/>
  <c r="AK110" i="41"/>
  <c r="AI110" i="41"/>
  <c r="AG110" i="41"/>
  <c r="AE110" i="41"/>
  <c r="AC110" i="41"/>
  <c r="AA110" i="41"/>
  <c r="Y110" i="41"/>
  <c r="W110" i="41"/>
  <c r="U110" i="41"/>
  <c r="S110" i="41"/>
  <c r="Q110" i="41"/>
  <c r="O110" i="41"/>
  <c r="M110" i="41"/>
  <c r="K110" i="41"/>
  <c r="I110" i="41"/>
  <c r="G110" i="41"/>
  <c r="E110" i="41"/>
  <c r="AQ109" i="41"/>
  <c r="AO109" i="41"/>
  <c r="AM109" i="41"/>
  <c r="AK109" i="41"/>
  <c r="AI109" i="41"/>
  <c r="AG109" i="41"/>
  <c r="AE109" i="41"/>
  <c r="AC109" i="41"/>
  <c r="AA109" i="41"/>
  <c r="Y109" i="41"/>
  <c r="W109" i="41"/>
  <c r="U109" i="41"/>
  <c r="S109" i="41"/>
  <c r="Q109" i="41"/>
  <c r="O109" i="41"/>
  <c r="M109" i="41"/>
  <c r="K109" i="41"/>
  <c r="I109" i="41"/>
  <c r="G109" i="41"/>
  <c r="E109" i="41"/>
  <c r="AQ108" i="41"/>
  <c r="AO108" i="41"/>
  <c r="AM108" i="41"/>
  <c r="AK108" i="41"/>
  <c r="AI108" i="41"/>
  <c r="AG108" i="41"/>
  <c r="AE108" i="41"/>
  <c r="AC108" i="41"/>
  <c r="AA108" i="41"/>
  <c r="Y108" i="41"/>
  <c r="W108" i="41"/>
  <c r="U108" i="41"/>
  <c r="S108" i="41"/>
  <c r="Q108" i="41"/>
  <c r="O108" i="41"/>
  <c r="M108" i="41"/>
  <c r="K108" i="41"/>
  <c r="I108" i="41"/>
  <c r="G108" i="41"/>
  <c r="E108" i="41"/>
  <c r="AQ107" i="41"/>
  <c r="AO107" i="41"/>
  <c r="AM107" i="41"/>
  <c r="AK107" i="41"/>
  <c r="AI107" i="41"/>
  <c r="AG107" i="41"/>
  <c r="AE107" i="41"/>
  <c r="AC107" i="41"/>
  <c r="AA107" i="41"/>
  <c r="Y107" i="41"/>
  <c r="W107" i="41"/>
  <c r="U107" i="41"/>
  <c r="S107" i="41"/>
  <c r="Q107" i="41"/>
  <c r="O107" i="41"/>
  <c r="M107" i="41"/>
  <c r="K107" i="41"/>
  <c r="I107" i="41"/>
  <c r="G107" i="41"/>
  <c r="E107" i="41"/>
  <c r="AQ106" i="41"/>
  <c r="AO106" i="41"/>
  <c r="AM106" i="41"/>
  <c r="AK106" i="41"/>
  <c r="AI106" i="41"/>
  <c r="AG106" i="41"/>
  <c r="AE106" i="41"/>
  <c r="AC106" i="41"/>
  <c r="AA106" i="41"/>
  <c r="Y106" i="41"/>
  <c r="W106" i="41"/>
  <c r="U106" i="41"/>
  <c r="S106" i="41"/>
  <c r="Q106" i="41"/>
  <c r="O106" i="41"/>
  <c r="M106" i="41"/>
  <c r="K106" i="41"/>
  <c r="I106" i="41"/>
  <c r="G106" i="41"/>
  <c r="E106" i="41"/>
  <c r="AQ105" i="41"/>
  <c r="AO105" i="41"/>
  <c r="AM105" i="41"/>
  <c r="AK105" i="41"/>
  <c r="AI105" i="41"/>
  <c r="AG105" i="41"/>
  <c r="AE105" i="41"/>
  <c r="AC105" i="41"/>
  <c r="AA105" i="41"/>
  <c r="Y105" i="41"/>
  <c r="W105" i="41"/>
  <c r="U105" i="41"/>
  <c r="S105" i="41"/>
  <c r="Q105" i="41"/>
  <c r="O105" i="41"/>
  <c r="M105" i="41"/>
  <c r="K105" i="41"/>
  <c r="I105" i="41"/>
  <c r="G105" i="41"/>
  <c r="E105" i="41"/>
  <c r="AQ104" i="41"/>
  <c r="AO104" i="41"/>
  <c r="AM104" i="41"/>
  <c r="AK104" i="41"/>
  <c r="AI104" i="41"/>
  <c r="AG104" i="41"/>
  <c r="AE104" i="41"/>
  <c r="AC104" i="41"/>
  <c r="AA104" i="41"/>
  <c r="Y104" i="41"/>
  <c r="W104" i="41"/>
  <c r="U104" i="41"/>
  <c r="S104" i="41"/>
  <c r="Q104" i="41"/>
  <c r="O104" i="41"/>
  <c r="M104" i="41"/>
  <c r="K104" i="41"/>
  <c r="I104" i="41"/>
  <c r="G104" i="41"/>
  <c r="E104" i="41"/>
  <c r="AQ103" i="41"/>
  <c r="AO103" i="41"/>
  <c r="AM103" i="41"/>
  <c r="AK103" i="41"/>
  <c r="AI103" i="41"/>
  <c r="AG103" i="41"/>
  <c r="AE103" i="41"/>
  <c r="AC103" i="41"/>
  <c r="AA103" i="41"/>
  <c r="Y103" i="41"/>
  <c r="W103" i="41"/>
  <c r="U103" i="41"/>
  <c r="S103" i="41"/>
  <c r="Q103" i="41"/>
  <c r="O103" i="41"/>
  <c r="M103" i="41"/>
  <c r="K103" i="41"/>
  <c r="I103" i="41"/>
  <c r="G103" i="41"/>
  <c r="E103" i="41"/>
  <c r="AQ102" i="41"/>
  <c r="AO102" i="41"/>
  <c r="AM102" i="41"/>
  <c r="AK102" i="41"/>
  <c r="AI102" i="41"/>
  <c r="AG102" i="41"/>
  <c r="AE102" i="41"/>
  <c r="AC102" i="41"/>
  <c r="AA102" i="41"/>
  <c r="Y102" i="41"/>
  <c r="W102" i="41"/>
  <c r="U102" i="41"/>
  <c r="S102" i="41"/>
  <c r="Q102" i="41"/>
  <c r="O102" i="41"/>
  <c r="M102" i="41"/>
  <c r="K102" i="41"/>
  <c r="I102" i="41"/>
  <c r="G102" i="41"/>
  <c r="E102" i="41"/>
  <c r="AQ101" i="41"/>
  <c r="AO101" i="41"/>
  <c r="AM101" i="41"/>
  <c r="AK101" i="41"/>
  <c r="AI101" i="41"/>
  <c r="AG101" i="41"/>
  <c r="AE101" i="41"/>
  <c r="AC101" i="41"/>
  <c r="AA101" i="41"/>
  <c r="Y101" i="41"/>
  <c r="W101" i="41"/>
  <c r="U101" i="41"/>
  <c r="S101" i="41"/>
  <c r="Q101" i="41"/>
  <c r="O101" i="41"/>
  <c r="M101" i="41"/>
  <c r="K101" i="41"/>
  <c r="I101" i="41"/>
  <c r="G101" i="41"/>
  <c r="E101" i="41"/>
  <c r="AQ100" i="41"/>
  <c r="AO100" i="41"/>
  <c r="AM100" i="41"/>
  <c r="AK100" i="41"/>
  <c r="AI100" i="41"/>
  <c r="AG100" i="41"/>
  <c r="AE100" i="41"/>
  <c r="AC100" i="41"/>
  <c r="AA100" i="41"/>
  <c r="Y100" i="41"/>
  <c r="W100" i="41"/>
  <c r="U100" i="41"/>
  <c r="S100" i="41"/>
  <c r="Q100" i="41"/>
  <c r="O100" i="41"/>
  <c r="M100" i="41"/>
  <c r="K100" i="41"/>
  <c r="I100" i="41"/>
  <c r="G100" i="41"/>
  <c r="E100" i="41"/>
  <c r="AQ99" i="41"/>
  <c r="AO99" i="41"/>
  <c r="AM99" i="41"/>
  <c r="AK99" i="41"/>
  <c r="AI99" i="41"/>
  <c r="AG99" i="41"/>
  <c r="AE99" i="41"/>
  <c r="AC99" i="41"/>
  <c r="AA99" i="41"/>
  <c r="Y99" i="41"/>
  <c r="W99" i="41"/>
  <c r="U99" i="41"/>
  <c r="S99" i="41"/>
  <c r="Q99" i="41"/>
  <c r="O99" i="41"/>
  <c r="M99" i="41"/>
  <c r="K99" i="41"/>
  <c r="I99" i="41"/>
  <c r="G99" i="41"/>
  <c r="E99" i="41"/>
  <c r="AQ98" i="41"/>
  <c r="AO98" i="41"/>
  <c r="AM98" i="41"/>
  <c r="AK98" i="41"/>
  <c r="AI98" i="41"/>
  <c r="AG98" i="41"/>
  <c r="AE98" i="41"/>
  <c r="AC98" i="41"/>
  <c r="AA98" i="41"/>
  <c r="Y98" i="41"/>
  <c r="W98" i="41"/>
  <c r="U98" i="41"/>
  <c r="S98" i="41"/>
  <c r="Q98" i="41"/>
  <c r="O98" i="41"/>
  <c r="M98" i="41"/>
  <c r="K98" i="41"/>
  <c r="I98" i="41"/>
  <c r="G98" i="41"/>
  <c r="E98" i="41"/>
  <c r="AQ97" i="41"/>
  <c r="AO97" i="41"/>
  <c r="AM97" i="41"/>
  <c r="AK97" i="41"/>
  <c r="AI97" i="41"/>
  <c r="AG97" i="41"/>
  <c r="AE97" i="41"/>
  <c r="AC97" i="41"/>
  <c r="AA97" i="41"/>
  <c r="Y97" i="41"/>
  <c r="W97" i="41"/>
  <c r="U97" i="41"/>
  <c r="S97" i="41"/>
  <c r="Q97" i="41"/>
  <c r="O97" i="41"/>
  <c r="M97" i="41"/>
  <c r="K97" i="41"/>
  <c r="I97" i="41"/>
  <c r="G97" i="41"/>
  <c r="E97" i="41"/>
  <c r="AQ96" i="41"/>
  <c r="AO96" i="41"/>
  <c r="AM96" i="41"/>
  <c r="AK96" i="41"/>
  <c r="AI96" i="41"/>
  <c r="AG96" i="41"/>
  <c r="AE96" i="41"/>
  <c r="AC96" i="41"/>
  <c r="AA96" i="41"/>
  <c r="Y96" i="41"/>
  <c r="W96" i="41"/>
  <c r="U96" i="41"/>
  <c r="S96" i="41"/>
  <c r="Q96" i="41"/>
  <c r="O96" i="41"/>
  <c r="M96" i="41"/>
  <c r="K96" i="41"/>
  <c r="I96" i="41"/>
  <c r="G96" i="41"/>
  <c r="E96" i="41"/>
  <c r="AQ95" i="41"/>
  <c r="AO95" i="41"/>
  <c r="AM95" i="41"/>
  <c r="AK95" i="41"/>
  <c r="AI95" i="41"/>
  <c r="AG95" i="41"/>
  <c r="AE95" i="41"/>
  <c r="AC95" i="41"/>
  <c r="AA95" i="41"/>
  <c r="Y95" i="41"/>
  <c r="W95" i="41"/>
  <c r="U95" i="41"/>
  <c r="S95" i="41"/>
  <c r="Q95" i="41"/>
  <c r="O95" i="41"/>
  <c r="M95" i="41"/>
  <c r="K95" i="41"/>
  <c r="I95" i="41"/>
  <c r="G95" i="41"/>
  <c r="E95" i="41"/>
  <c r="AQ94" i="41"/>
  <c r="AO94" i="41"/>
  <c r="AM94" i="41"/>
  <c r="AK94" i="41"/>
  <c r="AI94" i="41"/>
  <c r="AG94" i="41"/>
  <c r="AE94" i="41"/>
  <c r="AC94" i="41"/>
  <c r="AA94" i="41"/>
  <c r="Y94" i="41"/>
  <c r="W94" i="41"/>
  <c r="U94" i="41"/>
  <c r="S94" i="41"/>
  <c r="Q94" i="41"/>
  <c r="O94" i="41"/>
  <c r="M94" i="41"/>
  <c r="K94" i="41"/>
  <c r="I94" i="41"/>
  <c r="G94" i="41"/>
  <c r="E94" i="41"/>
  <c r="AQ93" i="41"/>
  <c r="AO93" i="41"/>
  <c r="AM93" i="41"/>
  <c r="AK93" i="41"/>
  <c r="AI93" i="41"/>
  <c r="AG93" i="41"/>
  <c r="AE93" i="41"/>
  <c r="AC93" i="41"/>
  <c r="AA93" i="41"/>
  <c r="Y93" i="41"/>
  <c r="W93" i="41"/>
  <c r="U93" i="41"/>
  <c r="S93" i="41"/>
  <c r="Q93" i="41"/>
  <c r="O93" i="41"/>
  <c r="M93" i="41"/>
  <c r="K93" i="41"/>
  <c r="I93" i="41"/>
  <c r="G93" i="41"/>
  <c r="E93" i="41"/>
  <c r="AQ92" i="41"/>
  <c r="AO92" i="41"/>
  <c r="AM92" i="41"/>
  <c r="AK92" i="41"/>
  <c r="AI92" i="41"/>
  <c r="AG92" i="41"/>
  <c r="AE92" i="41"/>
  <c r="AC92" i="41"/>
  <c r="AA92" i="41"/>
  <c r="Y92" i="41"/>
  <c r="W92" i="41"/>
  <c r="U92" i="41"/>
  <c r="S92" i="41"/>
  <c r="Q92" i="41"/>
  <c r="O92" i="41"/>
  <c r="M92" i="41"/>
  <c r="K92" i="41"/>
  <c r="I92" i="41"/>
  <c r="G92" i="41"/>
  <c r="E92" i="41"/>
  <c r="AQ91" i="41"/>
  <c r="AO91" i="41"/>
  <c r="AM91" i="41"/>
  <c r="AK91" i="41"/>
  <c r="AI91" i="41"/>
  <c r="AG91" i="41"/>
  <c r="AE91" i="41"/>
  <c r="AC91" i="41"/>
  <c r="AA91" i="41"/>
  <c r="Y91" i="41"/>
  <c r="W91" i="41"/>
  <c r="U91" i="41"/>
  <c r="S91" i="41"/>
  <c r="Q91" i="41"/>
  <c r="O91" i="41"/>
  <c r="M91" i="41"/>
  <c r="K91" i="41"/>
  <c r="I91" i="41"/>
  <c r="G91" i="41"/>
  <c r="E91" i="41"/>
  <c r="AQ90" i="41"/>
  <c r="AO90" i="41"/>
  <c r="AM90" i="41"/>
  <c r="AK90" i="41"/>
  <c r="AI90" i="41"/>
  <c r="AG90" i="41"/>
  <c r="AE90" i="41"/>
  <c r="AC90" i="41"/>
  <c r="AA90" i="41"/>
  <c r="Y90" i="41"/>
  <c r="W90" i="41"/>
  <c r="U90" i="41"/>
  <c r="S90" i="41"/>
  <c r="Q90" i="41"/>
  <c r="O90" i="41"/>
  <c r="M90" i="41"/>
  <c r="K90" i="41"/>
  <c r="I90" i="41"/>
  <c r="G90" i="41"/>
  <c r="E90" i="41"/>
  <c r="AQ89" i="41"/>
  <c r="AO89" i="41"/>
  <c r="AM89" i="41"/>
  <c r="AK89" i="41"/>
  <c r="AI89" i="41"/>
  <c r="AG89" i="41"/>
  <c r="AE89" i="41"/>
  <c r="AC89" i="41"/>
  <c r="AA89" i="41"/>
  <c r="Y89" i="41"/>
  <c r="W89" i="41"/>
  <c r="U89" i="41"/>
  <c r="S89" i="41"/>
  <c r="Q89" i="41"/>
  <c r="O89" i="41"/>
  <c r="M89" i="41"/>
  <c r="K89" i="41"/>
  <c r="I89" i="41"/>
  <c r="G89" i="41"/>
  <c r="E89" i="41"/>
  <c r="AQ88" i="41"/>
  <c r="AO88" i="41"/>
  <c r="AM88" i="41"/>
  <c r="AK88" i="41"/>
  <c r="AI88" i="41"/>
  <c r="AG88" i="41"/>
  <c r="AE88" i="41"/>
  <c r="AC88" i="41"/>
  <c r="AA88" i="41"/>
  <c r="Y88" i="41"/>
  <c r="W88" i="41"/>
  <c r="U88" i="41"/>
  <c r="S88" i="41"/>
  <c r="Q88" i="41"/>
  <c r="O88" i="41"/>
  <c r="M88" i="41"/>
  <c r="K88" i="41"/>
  <c r="I88" i="41"/>
  <c r="G88" i="41"/>
  <c r="E88" i="41"/>
  <c r="AQ87" i="41"/>
  <c r="AO87" i="41"/>
  <c r="AM87" i="41"/>
  <c r="AK87" i="41"/>
  <c r="AI87" i="41"/>
  <c r="AG87" i="41"/>
  <c r="AE87" i="41"/>
  <c r="AC87" i="41"/>
  <c r="AA87" i="41"/>
  <c r="Y87" i="41"/>
  <c r="W87" i="41"/>
  <c r="U87" i="41"/>
  <c r="S87" i="41"/>
  <c r="Q87" i="41"/>
  <c r="O87" i="41"/>
  <c r="M87" i="41"/>
  <c r="K87" i="41"/>
  <c r="I87" i="41"/>
  <c r="G87" i="41"/>
  <c r="E87" i="41"/>
  <c r="AQ86" i="41"/>
  <c r="AO86" i="41"/>
  <c r="AM86" i="41"/>
  <c r="AK86" i="41"/>
  <c r="AI86" i="41"/>
  <c r="AG86" i="41"/>
  <c r="AE86" i="41"/>
  <c r="AC86" i="41"/>
  <c r="AA86" i="41"/>
  <c r="Y86" i="41"/>
  <c r="W86" i="41"/>
  <c r="U86" i="41"/>
  <c r="S86" i="41"/>
  <c r="Q86" i="41"/>
  <c r="O86" i="41"/>
  <c r="M86" i="41"/>
  <c r="K86" i="41"/>
  <c r="I86" i="41"/>
  <c r="G86" i="41"/>
  <c r="E86" i="41"/>
  <c r="AQ85" i="41"/>
  <c r="AO85" i="41"/>
  <c r="AM85" i="41"/>
  <c r="AK85" i="41"/>
  <c r="AI85" i="41"/>
  <c r="AG85" i="41"/>
  <c r="AE85" i="41"/>
  <c r="AC85" i="41"/>
  <c r="AA85" i="41"/>
  <c r="Y85" i="41"/>
  <c r="W85" i="41"/>
  <c r="U85" i="41"/>
  <c r="S85" i="41"/>
  <c r="Q85" i="41"/>
  <c r="O85" i="41"/>
  <c r="M85" i="41"/>
  <c r="K85" i="41"/>
  <c r="I85" i="41"/>
  <c r="G85" i="41"/>
  <c r="E85" i="41"/>
  <c r="AQ84" i="41"/>
  <c r="AO84" i="41"/>
  <c r="AM84" i="41"/>
  <c r="AK84" i="41"/>
  <c r="AI84" i="41"/>
  <c r="AG84" i="41"/>
  <c r="AE84" i="41"/>
  <c r="AC84" i="41"/>
  <c r="AA84" i="41"/>
  <c r="Y84" i="41"/>
  <c r="W84" i="41"/>
  <c r="U84" i="41"/>
  <c r="S84" i="41"/>
  <c r="Q84" i="41"/>
  <c r="O84" i="41"/>
  <c r="M84" i="41"/>
  <c r="K84" i="41"/>
  <c r="I84" i="41"/>
  <c r="G84" i="41"/>
  <c r="E84" i="41"/>
  <c r="AQ83" i="41"/>
  <c r="AO83" i="41"/>
  <c r="AM83" i="41"/>
  <c r="AK83" i="41"/>
  <c r="AI83" i="41"/>
  <c r="AG83" i="41"/>
  <c r="AE83" i="41"/>
  <c r="AC83" i="41"/>
  <c r="AA83" i="41"/>
  <c r="Y83" i="41"/>
  <c r="W83" i="41"/>
  <c r="U83" i="41"/>
  <c r="S83" i="41"/>
  <c r="Q83" i="41"/>
  <c r="O83" i="41"/>
  <c r="M83" i="41"/>
  <c r="K83" i="41"/>
  <c r="I83" i="41"/>
  <c r="G83" i="41"/>
  <c r="E83" i="41"/>
  <c r="AQ82" i="41"/>
  <c r="AO82" i="41"/>
  <c r="AM82" i="41"/>
  <c r="AK82" i="41"/>
  <c r="AI82" i="41"/>
  <c r="AG82" i="41"/>
  <c r="AE82" i="41"/>
  <c r="AC82" i="41"/>
  <c r="AA82" i="41"/>
  <c r="Y82" i="41"/>
  <c r="W82" i="41"/>
  <c r="U82" i="41"/>
  <c r="S82" i="41"/>
  <c r="Q82" i="41"/>
  <c r="O82" i="41"/>
  <c r="M82" i="41"/>
  <c r="K82" i="41"/>
  <c r="I82" i="41"/>
  <c r="G82" i="41"/>
  <c r="E82" i="41"/>
  <c r="AQ81" i="41"/>
  <c r="AO81" i="41"/>
  <c r="AM81" i="41"/>
  <c r="AK81" i="41"/>
  <c r="AI81" i="41"/>
  <c r="AG81" i="41"/>
  <c r="AE81" i="41"/>
  <c r="AC81" i="41"/>
  <c r="AA81" i="41"/>
  <c r="Y81" i="41"/>
  <c r="W81" i="41"/>
  <c r="U81" i="41"/>
  <c r="S81" i="41"/>
  <c r="Q81" i="41"/>
  <c r="O81" i="41"/>
  <c r="M81" i="41"/>
  <c r="K81" i="41"/>
  <c r="I81" i="41"/>
  <c r="G81" i="41"/>
  <c r="E81" i="41"/>
  <c r="AQ80" i="41"/>
  <c r="AO80" i="41"/>
  <c r="AM80" i="41"/>
  <c r="AK80" i="41"/>
  <c r="AI80" i="41"/>
  <c r="AG80" i="41"/>
  <c r="AE80" i="41"/>
  <c r="AC80" i="41"/>
  <c r="AA80" i="41"/>
  <c r="Y80" i="41"/>
  <c r="W80" i="41"/>
  <c r="U80" i="41"/>
  <c r="S80" i="41"/>
  <c r="Q80" i="41"/>
  <c r="O80" i="41"/>
  <c r="M80" i="41"/>
  <c r="K80" i="41"/>
  <c r="I80" i="41"/>
  <c r="G80" i="41"/>
  <c r="E80" i="41"/>
  <c r="AQ79" i="41"/>
  <c r="AO79" i="41"/>
  <c r="AM79" i="41"/>
  <c r="AK79" i="41"/>
  <c r="AI79" i="41"/>
  <c r="AG79" i="41"/>
  <c r="AE79" i="41"/>
  <c r="AC79" i="41"/>
  <c r="AA79" i="41"/>
  <c r="Y79" i="41"/>
  <c r="W79" i="41"/>
  <c r="U79" i="41"/>
  <c r="S79" i="41"/>
  <c r="Q79" i="41"/>
  <c r="O79" i="41"/>
  <c r="M79" i="41"/>
  <c r="K79" i="41"/>
  <c r="I79" i="41"/>
  <c r="G79" i="41"/>
  <c r="E79" i="41"/>
  <c r="AQ78" i="41"/>
  <c r="AO78" i="41"/>
  <c r="AM78" i="41"/>
  <c r="AK78" i="41"/>
  <c r="AI78" i="41"/>
  <c r="AG78" i="41"/>
  <c r="AE78" i="41"/>
  <c r="AC78" i="41"/>
  <c r="AA78" i="41"/>
  <c r="Y78" i="41"/>
  <c r="W78" i="41"/>
  <c r="U78" i="41"/>
  <c r="S78" i="41"/>
  <c r="Q78" i="41"/>
  <c r="O78" i="41"/>
  <c r="M78" i="41"/>
  <c r="K78" i="41"/>
  <c r="I78" i="41"/>
  <c r="G78" i="41"/>
  <c r="E78" i="41"/>
  <c r="AQ77" i="41"/>
  <c r="AO77" i="41"/>
  <c r="AM77" i="41"/>
  <c r="AK77" i="41"/>
  <c r="AI77" i="41"/>
  <c r="AG77" i="41"/>
  <c r="AE77" i="41"/>
  <c r="AC77" i="41"/>
  <c r="AA77" i="41"/>
  <c r="Y77" i="41"/>
  <c r="W77" i="41"/>
  <c r="U77" i="41"/>
  <c r="S77" i="41"/>
  <c r="Q77" i="41"/>
  <c r="O77" i="41"/>
  <c r="M77" i="41"/>
  <c r="K77" i="41"/>
  <c r="I77" i="41"/>
  <c r="G77" i="41"/>
  <c r="E77" i="41"/>
  <c r="AQ76" i="41"/>
  <c r="AO76" i="41"/>
  <c r="AM76" i="41"/>
  <c r="AK76" i="41"/>
  <c r="AI76" i="41"/>
  <c r="AG76" i="41"/>
  <c r="AE76" i="41"/>
  <c r="AC76" i="41"/>
  <c r="AA76" i="41"/>
  <c r="Y76" i="41"/>
  <c r="W76" i="41"/>
  <c r="U76" i="41"/>
  <c r="S76" i="41"/>
  <c r="Q76" i="41"/>
  <c r="O76" i="41"/>
  <c r="M76" i="41"/>
  <c r="K76" i="41"/>
  <c r="I76" i="41"/>
  <c r="G76" i="41"/>
  <c r="E76" i="41"/>
  <c r="AQ75" i="41"/>
  <c r="AO75" i="41"/>
  <c r="AM75" i="41"/>
  <c r="AK75" i="41"/>
  <c r="AI75" i="41"/>
  <c r="AG75" i="41"/>
  <c r="AE75" i="41"/>
  <c r="AC75" i="41"/>
  <c r="AA75" i="41"/>
  <c r="Y75" i="41"/>
  <c r="W75" i="41"/>
  <c r="U75" i="41"/>
  <c r="S75" i="41"/>
  <c r="Q75" i="41"/>
  <c r="O75" i="41"/>
  <c r="M75" i="41"/>
  <c r="K75" i="41"/>
  <c r="I75" i="41"/>
  <c r="G75" i="41"/>
  <c r="E75" i="41"/>
  <c r="AQ74" i="41"/>
  <c r="AO74" i="41"/>
  <c r="AM74" i="41"/>
  <c r="AK74" i="41"/>
  <c r="AI74" i="41"/>
  <c r="AG74" i="41"/>
  <c r="AE74" i="41"/>
  <c r="AC74" i="41"/>
  <c r="AA74" i="41"/>
  <c r="Y74" i="41"/>
  <c r="W74" i="41"/>
  <c r="U74" i="41"/>
  <c r="S74" i="41"/>
  <c r="Q74" i="41"/>
  <c r="O74" i="41"/>
  <c r="M74" i="41"/>
  <c r="K74" i="41"/>
  <c r="I74" i="41"/>
  <c r="G74" i="41"/>
  <c r="E74" i="41"/>
  <c r="AQ73" i="41"/>
  <c r="AO73" i="41"/>
  <c r="AM73" i="41"/>
  <c r="AK73" i="41"/>
  <c r="AI73" i="41"/>
  <c r="AG73" i="41"/>
  <c r="AE73" i="41"/>
  <c r="AC73" i="41"/>
  <c r="AA73" i="41"/>
  <c r="Y73" i="41"/>
  <c r="W73" i="41"/>
  <c r="U73" i="41"/>
  <c r="S73" i="41"/>
  <c r="Q73" i="41"/>
  <c r="O73" i="41"/>
  <c r="M73" i="41"/>
  <c r="K73" i="41"/>
  <c r="I73" i="41"/>
  <c r="G73" i="41"/>
  <c r="E73" i="41"/>
  <c r="AQ72" i="41"/>
  <c r="AO72" i="41"/>
  <c r="AM72" i="41"/>
  <c r="AK72" i="41"/>
  <c r="AI72" i="41"/>
  <c r="AG72" i="41"/>
  <c r="AE72" i="41"/>
  <c r="AC72" i="41"/>
  <c r="AA72" i="41"/>
  <c r="Y72" i="41"/>
  <c r="W72" i="41"/>
  <c r="U72" i="41"/>
  <c r="S72" i="41"/>
  <c r="Q72" i="41"/>
  <c r="O72" i="41"/>
  <c r="M72" i="41"/>
  <c r="K72" i="41"/>
  <c r="I72" i="41"/>
  <c r="G72" i="41"/>
  <c r="E72" i="41"/>
  <c r="AQ71" i="41"/>
  <c r="AO71" i="41"/>
  <c r="AM71" i="41"/>
  <c r="AK71" i="41"/>
  <c r="AI71" i="41"/>
  <c r="AG71" i="41"/>
  <c r="AE71" i="41"/>
  <c r="AC71" i="41"/>
  <c r="AA71" i="41"/>
  <c r="Y71" i="41"/>
  <c r="W71" i="41"/>
  <c r="U71" i="41"/>
  <c r="S71" i="41"/>
  <c r="Q71" i="41"/>
  <c r="O71" i="41"/>
  <c r="M71" i="41"/>
  <c r="K71" i="41"/>
  <c r="I71" i="41"/>
  <c r="G71" i="41"/>
  <c r="E71" i="41"/>
  <c r="AQ70" i="41"/>
  <c r="AO70" i="41"/>
  <c r="AM70" i="41"/>
  <c r="AK70" i="41"/>
  <c r="AI70" i="41"/>
  <c r="AG70" i="41"/>
  <c r="AE70" i="41"/>
  <c r="AC70" i="41"/>
  <c r="AA70" i="41"/>
  <c r="Y70" i="41"/>
  <c r="W70" i="41"/>
  <c r="U70" i="41"/>
  <c r="S70" i="41"/>
  <c r="Q70" i="41"/>
  <c r="O70" i="41"/>
  <c r="M70" i="41"/>
  <c r="K70" i="41"/>
  <c r="I70" i="41"/>
  <c r="G70" i="41"/>
  <c r="E70" i="41"/>
  <c r="AQ69" i="41"/>
  <c r="AO69" i="41"/>
  <c r="AM69" i="41"/>
  <c r="AK69" i="41"/>
  <c r="AI69" i="41"/>
  <c r="AG69" i="41"/>
  <c r="AE69" i="41"/>
  <c r="AC69" i="41"/>
  <c r="AA69" i="41"/>
  <c r="Y69" i="41"/>
  <c r="W69" i="41"/>
  <c r="U69" i="41"/>
  <c r="S69" i="41"/>
  <c r="Q69" i="41"/>
  <c r="O69" i="41"/>
  <c r="M69" i="41"/>
  <c r="K69" i="41"/>
  <c r="I69" i="41"/>
  <c r="G69" i="41"/>
  <c r="E69" i="41"/>
  <c r="AQ68" i="41"/>
  <c r="AO68" i="41"/>
  <c r="AM68" i="41"/>
  <c r="AK68" i="41"/>
  <c r="AI68" i="41"/>
  <c r="AG68" i="41"/>
  <c r="AE68" i="41"/>
  <c r="AC68" i="41"/>
  <c r="AA68" i="41"/>
  <c r="Y68" i="41"/>
  <c r="W68" i="41"/>
  <c r="U68" i="41"/>
  <c r="S68" i="41"/>
  <c r="Q68" i="41"/>
  <c r="O68" i="41"/>
  <c r="M68" i="41"/>
  <c r="K68" i="41"/>
  <c r="I68" i="41"/>
  <c r="G68" i="41"/>
  <c r="E68" i="41"/>
  <c r="AQ67" i="41"/>
  <c r="AO67" i="41"/>
  <c r="AM67" i="41"/>
  <c r="AK67" i="41"/>
  <c r="AI67" i="41"/>
  <c r="AG67" i="41"/>
  <c r="AE67" i="41"/>
  <c r="AC67" i="41"/>
  <c r="AA67" i="41"/>
  <c r="Y67" i="41"/>
  <c r="W67" i="41"/>
  <c r="U67" i="41"/>
  <c r="S67" i="41"/>
  <c r="Q67" i="41"/>
  <c r="O67" i="41"/>
  <c r="M67" i="41"/>
  <c r="K67" i="41"/>
  <c r="I67" i="41"/>
  <c r="G67" i="41"/>
  <c r="E67" i="41"/>
  <c r="AQ66" i="41"/>
  <c r="AO66" i="41"/>
  <c r="AM66" i="41"/>
  <c r="AK66" i="41"/>
  <c r="AI66" i="41"/>
  <c r="AG66" i="41"/>
  <c r="AE66" i="41"/>
  <c r="AC66" i="41"/>
  <c r="AA66" i="41"/>
  <c r="Y66" i="41"/>
  <c r="W66" i="41"/>
  <c r="U66" i="41"/>
  <c r="S66" i="41"/>
  <c r="Q66" i="41"/>
  <c r="O66" i="41"/>
  <c r="M66" i="41"/>
  <c r="K66" i="41"/>
  <c r="I66" i="41"/>
  <c r="G66" i="41"/>
  <c r="E66" i="41"/>
  <c r="AQ65" i="41"/>
  <c r="AO65" i="41"/>
  <c r="AM65" i="41"/>
  <c r="AK65" i="41"/>
  <c r="AI65" i="41"/>
  <c r="AG65" i="41"/>
  <c r="AE65" i="41"/>
  <c r="AC65" i="41"/>
  <c r="AA65" i="41"/>
  <c r="Y65" i="41"/>
  <c r="W65" i="41"/>
  <c r="U65" i="41"/>
  <c r="S65" i="41"/>
  <c r="Q65" i="41"/>
  <c r="O65" i="41"/>
  <c r="M65" i="41"/>
  <c r="K65" i="41"/>
  <c r="I65" i="41"/>
  <c r="G65" i="41"/>
  <c r="E65" i="41"/>
  <c r="AQ64" i="41"/>
  <c r="AO64" i="41"/>
  <c r="AM64" i="41"/>
  <c r="AK64" i="41"/>
  <c r="AI64" i="41"/>
  <c r="AG64" i="41"/>
  <c r="AE64" i="41"/>
  <c r="AC64" i="41"/>
  <c r="AA64" i="41"/>
  <c r="Y64" i="41"/>
  <c r="W64" i="41"/>
  <c r="U64" i="41"/>
  <c r="S64" i="41"/>
  <c r="Q64" i="41"/>
  <c r="O64" i="41"/>
  <c r="M64" i="41"/>
  <c r="K64" i="41"/>
  <c r="I64" i="41"/>
  <c r="G64" i="41"/>
  <c r="E64" i="41"/>
  <c r="AQ63" i="41"/>
  <c r="AO63" i="41"/>
  <c r="AM63" i="41"/>
  <c r="AK63" i="41"/>
  <c r="AI63" i="41"/>
  <c r="AG63" i="41"/>
  <c r="AE63" i="41"/>
  <c r="AC63" i="41"/>
  <c r="AA63" i="41"/>
  <c r="Y63" i="41"/>
  <c r="W63" i="41"/>
  <c r="U63" i="41"/>
  <c r="S63" i="41"/>
  <c r="Q63" i="41"/>
  <c r="O63" i="41"/>
  <c r="M63" i="41"/>
  <c r="K63" i="41"/>
  <c r="I63" i="41"/>
  <c r="G63" i="41"/>
  <c r="E63" i="41"/>
  <c r="AQ62" i="41"/>
  <c r="AO62" i="41"/>
  <c r="AM62" i="41"/>
  <c r="AK62" i="41"/>
  <c r="AI62" i="41"/>
  <c r="AG62" i="41"/>
  <c r="AE62" i="41"/>
  <c r="AC62" i="41"/>
  <c r="AA62" i="41"/>
  <c r="Y62" i="41"/>
  <c r="W62" i="41"/>
  <c r="U62" i="41"/>
  <c r="S62" i="41"/>
  <c r="Q62" i="41"/>
  <c r="O62" i="41"/>
  <c r="M62" i="41"/>
  <c r="K62" i="41"/>
  <c r="I62" i="41"/>
  <c r="G62" i="41"/>
  <c r="E62" i="41"/>
  <c r="AQ61" i="41"/>
  <c r="AO61" i="41"/>
  <c r="AM61" i="41"/>
  <c r="AK61" i="41"/>
  <c r="AI61" i="41"/>
  <c r="AG61" i="41"/>
  <c r="AE61" i="41"/>
  <c r="AC61" i="41"/>
  <c r="AA61" i="41"/>
  <c r="Y61" i="41"/>
  <c r="W61" i="41"/>
  <c r="U61" i="41"/>
  <c r="S61" i="41"/>
  <c r="Q61" i="41"/>
  <c r="O61" i="41"/>
  <c r="M61" i="41"/>
  <c r="K61" i="41"/>
  <c r="I61" i="41"/>
  <c r="G61" i="41"/>
  <c r="E61" i="41"/>
  <c r="AQ60" i="41"/>
  <c r="AO60" i="41"/>
  <c r="AM60" i="41"/>
  <c r="AK60" i="41"/>
  <c r="AI60" i="41"/>
  <c r="AG60" i="41"/>
  <c r="AE60" i="41"/>
  <c r="AC60" i="41"/>
  <c r="AA60" i="41"/>
  <c r="Y60" i="41"/>
  <c r="W60" i="41"/>
  <c r="U60" i="41"/>
  <c r="S60" i="41"/>
  <c r="Q60" i="41"/>
  <c r="O60" i="41"/>
  <c r="M60" i="41"/>
  <c r="K60" i="41"/>
  <c r="I60" i="41"/>
  <c r="G60" i="41"/>
  <c r="E60" i="41"/>
  <c r="AQ59" i="41"/>
  <c r="AO59" i="41"/>
  <c r="AM59" i="41"/>
  <c r="AK59" i="41"/>
  <c r="AI59" i="41"/>
  <c r="AG59" i="41"/>
  <c r="AE59" i="41"/>
  <c r="AC59" i="41"/>
  <c r="AA59" i="41"/>
  <c r="Y59" i="41"/>
  <c r="W59" i="41"/>
  <c r="U59" i="41"/>
  <c r="S59" i="41"/>
  <c r="Q59" i="41"/>
  <c r="O59" i="41"/>
  <c r="M59" i="41"/>
  <c r="K59" i="41"/>
  <c r="I59" i="41"/>
  <c r="G59" i="41"/>
  <c r="E59" i="41"/>
  <c r="AQ58" i="41"/>
  <c r="AO58" i="41"/>
  <c r="AM58" i="41"/>
  <c r="AK58" i="41"/>
  <c r="AI58" i="41"/>
  <c r="AG58" i="41"/>
  <c r="AE58" i="41"/>
  <c r="AC58" i="41"/>
  <c r="AA58" i="41"/>
  <c r="Y58" i="41"/>
  <c r="W58" i="41"/>
  <c r="U58" i="41"/>
  <c r="S58" i="41"/>
  <c r="Q58" i="41"/>
  <c r="O58" i="41"/>
  <c r="M58" i="41"/>
  <c r="K58" i="41"/>
  <c r="I58" i="41"/>
  <c r="G58" i="41"/>
  <c r="E58" i="41"/>
  <c r="AQ57" i="41"/>
  <c r="AO57" i="41"/>
  <c r="AM57" i="41"/>
  <c r="AK57" i="41"/>
  <c r="AI57" i="41"/>
  <c r="AG57" i="41"/>
  <c r="AE57" i="41"/>
  <c r="AC57" i="41"/>
  <c r="AA57" i="41"/>
  <c r="Y57" i="41"/>
  <c r="W57" i="41"/>
  <c r="U57" i="41"/>
  <c r="S57" i="41"/>
  <c r="Q57" i="41"/>
  <c r="O57" i="41"/>
  <c r="M57" i="41"/>
  <c r="K57" i="41"/>
  <c r="I57" i="41"/>
  <c r="G57" i="41"/>
  <c r="E57" i="41"/>
  <c r="AQ56" i="41"/>
  <c r="AO56" i="41"/>
  <c r="AM56" i="41"/>
  <c r="AK56" i="41"/>
  <c r="AI56" i="41"/>
  <c r="AG56" i="41"/>
  <c r="AE56" i="41"/>
  <c r="AC56" i="41"/>
  <c r="AA56" i="41"/>
  <c r="Y56" i="41"/>
  <c r="W56" i="41"/>
  <c r="U56" i="41"/>
  <c r="S56" i="41"/>
  <c r="Q56" i="41"/>
  <c r="O56" i="41"/>
  <c r="M56" i="41"/>
  <c r="K56" i="41"/>
  <c r="I56" i="41"/>
  <c r="G56" i="41"/>
  <c r="E56" i="41"/>
  <c r="AQ55" i="41"/>
  <c r="AO55" i="41"/>
  <c r="AM55" i="41"/>
  <c r="AK55" i="41"/>
  <c r="AI55" i="41"/>
  <c r="AG55" i="41"/>
  <c r="AE55" i="41"/>
  <c r="AC55" i="41"/>
  <c r="AA55" i="41"/>
  <c r="Y55" i="41"/>
  <c r="W55" i="41"/>
  <c r="U55" i="41"/>
  <c r="S55" i="41"/>
  <c r="Q55" i="41"/>
  <c r="O55" i="41"/>
  <c r="M55" i="41"/>
  <c r="K55" i="41"/>
  <c r="I55" i="41"/>
  <c r="G55" i="41"/>
  <c r="E55" i="41"/>
  <c r="AQ54" i="41"/>
  <c r="AO54" i="41"/>
  <c r="AM54" i="41"/>
  <c r="AK54" i="41"/>
  <c r="AI54" i="41"/>
  <c r="AG54" i="41"/>
  <c r="AE54" i="41"/>
  <c r="AC54" i="41"/>
  <c r="AA54" i="41"/>
  <c r="Y54" i="41"/>
  <c r="W54" i="41"/>
  <c r="U54" i="41"/>
  <c r="S54" i="41"/>
  <c r="Q54" i="41"/>
  <c r="O54" i="41"/>
  <c r="M54" i="41"/>
  <c r="K54" i="41"/>
  <c r="I54" i="41"/>
  <c r="G54" i="41"/>
  <c r="E54" i="41"/>
  <c r="AQ53" i="41"/>
  <c r="AO53" i="41"/>
  <c r="AM53" i="41"/>
  <c r="AK53" i="41"/>
  <c r="AI53" i="41"/>
  <c r="AG53" i="41"/>
  <c r="AE53" i="41"/>
  <c r="AC53" i="41"/>
  <c r="AA53" i="41"/>
  <c r="Y53" i="41"/>
  <c r="W53" i="41"/>
  <c r="U53" i="41"/>
  <c r="S53" i="41"/>
  <c r="Q53" i="41"/>
  <c r="O53" i="41"/>
  <c r="M53" i="41"/>
  <c r="K53" i="41"/>
  <c r="I53" i="41"/>
  <c r="G53" i="41"/>
  <c r="E53" i="41"/>
  <c r="AQ52" i="41"/>
  <c r="AO52" i="41"/>
  <c r="AM52" i="41"/>
  <c r="AK52" i="41"/>
  <c r="AI52" i="41"/>
  <c r="AG52" i="41"/>
  <c r="AE52" i="41"/>
  <c r="AC52" i="41"/>
  <c r="AA52" i="41"/>
  <c r="Y52" i="41"/>
  <c r="W52" i="41"/>
  <c r="U52" i="41"/>
  <c r="S52" i="41"/>
  <c r="Q52" i="41"/>
  <c r="O52" i="41"/>
  <c r="M52" i="41"/>
  <c r="K52" i="41"/>
  <c r="I52" i="41"/>
  <c r="G52" i="41"/>
  <c r="E52" i="41"/>
  <c r="AQ51" i="41"/>
  <c r="AO51" i="41"/>
  <c r="AM51" i="41"/>
  <c r="AK51" i="41"/>
  <c r="AI51" i="41"/>
  <c r="AG51" i="41"/>
  <c r="AE51" i="41"/>
  <c r="AC51" i="41"/>
  <c r="AA51" i="41"/>
  <c r="Y51" i="41"/>
  <c r="W51" i="41"/>
  <c r="U51" i="41"/>
  <c r="S51" i="41"/>
  <c r="Q51" i="41"/>
  <c r="O51" i="41"/>
  <c r="M51" i="41"/>
  <c r="K51" i="41"/>
  <c r="I51" i="41"/>
  <c r="G51" i="41"/>
  <c r="E51" i="41"/>
  <c r="AQ50" i="41"/>
  <c r="AO50" i="41"/>
  <c r="AM50" i="41"/>
  <c r="AK50" i="41"/>
  <c r="AI50" i="41"/>
  <c r="AG50" i="41"/>
  <c r="AE50" i="41"/>
  <c r="AC50" i="41"/>
  <c r="AA50" i="41"/>
  <c r="Y50" i="41"/>
  <c r="W50" i="41"/>
  <c r="U50" i="41"/>
  <c r="S50" i="41"/>
  <c r="Q50" i="41"/>
  <c r="O50" i="41"/>
  <c r="M50" i="41"/>
  <c r="K50" i="41"/>
  <c r="I50" i="41"/>
  <c r="G50" i="41"/>
  <c r="E50" i="41"/>
  <c r="AQ49" i="41"/>
  <c r="AO49" i="41"/>
  <c r="AM49" i="41"/>
  <c r="AK49" i="41"/>
  <c r="AI49" i="41"/>
  <c r="AG49" i="41"/>
  <c r="AE49" i="41"/>
  <c r="AC49" i="41"/>
  <c r="AA49" i="41"/>
  <c r="Y49" i="41"/>
  <c r="W49" i="41"/>
  <c r="U49" i="41"/>
  <c r="S49" i="41"/>
  <c r="Q49" i="41"/>
  <c r="O49" i="41"/>
  <c r="M49" i="41"/>
  <c r="K49" i="41"/>
  <c r="I49" i="41"/>
  <c r="G49" i="41"/>
  <c r="E49" i="41"/>
  <c r="AQ48" i="41"/>
  <c r="AO48" i="41"/>
  <c r="AM48" i="41"/>
  <c r="AK48" i="41"/>
  <c r="AI48" i="41"/>
  <c r="AG48" i="41"/>
  <c r="AE48" i="41"/>
  <c r="AC48" i="41"/>
  <c r="AA48" i="41"/>
  <c r="Y48" i="41"/>
  <c r="W48" i="41"/>
  <c r="U48" i="41"/>
  <c r="S48" i="41"/>
  <c r="Q48" i="41"/>
  <c r="O48" i="41"/>
  <c r="M48" i="41"/>
  <c r="K48" i="41"/>
  <c r="I48" i="41"/>
  <c r="G48" i="41"/>
  <c r="E48" i="41"/>
  <c r="AQ47" i="41"/>
  <c r="AO47" i="41"/>
  <c r="AM47" i="41"/>
  <c r="AK47" i="41"/>
  <c r="AI47" i="41"/>
  <c r="AG47" i="41"/>
  <c r="AE47" i="41"/>
  <c r="AC47" i="41"/>
  <c r="AA47" i="41"/>
  <c r="Y47" i="41"/>
  <c r="W47" i="41"/>
  <c r="U47" i="41"/>
  <c r="S47" i="41"/>
  <c r="Q47" i="41"/>
  <c r="O47" i="41"/>
  <c r="M47" i="41"/>
  <c r="K47" i="41"/>
  <c r="I47" i="41"/>
  <c r="G47" i="41"/>
  <c r="E47" i="41"/>
  <c r="AQ46" i="41"/>
  <c r="AO46" i="41"/>
  <c r="AM46" i="41"/>
  <c r="AK46" i="41"/>
  <c r="AI46" i="41"/>
  <c r="AG46" i="41"/>
  <c r="AE46" i="41"/>
  <c r="AC46" i="41"/>
  <c r="AA46" i="41"/>
  <c r="Y46" i="41"/>
  <c r="W46" i="41"/>
  <c r="U46" i="41"/>
  <c r="S46" i="41"/>
  <c r="Q46" i="41"/>
  <c r="O46" i="41"/>
  <c r="M46" i="41"/>
  <c r="K46" i="41"/>
  <c r="I46" i="41"/>
  <c r="G46" i="41"/>
  <c r="E46" i="41"/>
  <c r="AQ45" i="41"/>
  <c r="AO45" i="41"/>
  <c r="AM45" i="41"/>
  <c r="AK45" i="41"/>
  <c r="AI45" i="41"/>
  <c r="AG45" i="41"/>
  <c r="AE45" i="41"/>
  <c r="AC45" i="41"/>
  <c r="AA45" i="41"/>
  <c r="Y45" i="41"/>
  <c r="W45" i="41"/>
  <c r="U45" i="41"/>
  <c r="S45" i="41"/>
  <c r="Q45" i="41"/>
  <c r="O45" i="41"/>
  <c r="M45" i="41"/>
  <c r="K45" i="41"/>
  <c r="I45" i="41"/>
  <c r="G45" i="41"/>
  <c r="E45" i="41"/>
  <c r="AQ44" i="41"/>
  <c r="AO44" i="41"/>
  <c r="AM44" i="41"/>
  <c r="AK44" i="41"/>
  <c r="AI44" i="41"/>
  <c r="AG44" i="41"/>
  <c r="AE44" i="41"/>
  <c r="AC44" i="41"/>
  <c r="AA44" i="41"/>
  <c r="Y44" i="41"/>
  <c r="W44" i="41"/>
  <c r="U44" i="41"/>
  <c r="S44" i="41"/>
  <c r="Q44" i="41"/>
  <c r="O44" i="41"/>
  <c r="M44" i="41"/>
  <c r="K44" i="41"/>
  <c r="I44" i="41"/>
  <c r="G44" i="41"/>
  <c r="E44" i="41"/>
  <c r="AQ43" i="41"/>
  <c r="AO43" i="41"/>
  <c r="AM43" i="41"/>
  <c r="AK43" i="41"/>
  <c r="AI43" i="41"/>
  <c r="AG43" i="41"/>
  <c r="AE43" i="41"/>
  <c r="AC43" i="41"/>
  <c r="AA43" i="41"/>
  <c r="Y43" i="41"/>
  <c r="W43" i="41"/>
  <c r="U43" i="41"/>
  <c r="S43" i="41"/>
  <c r="Q43" i="41"/>
  <c r="O43" i="41"/>
  <c r="M43" i="41"/>
  <c r="K43" i="41"/>
  <c r="I43" i="41"/>
  <c r="G43" i="41"/>
  <c r="E43" i="41"/>
  <c r="AQ42" i="41"/>
  <c r="AO42" i="41"/>
  <c r="AM42" i="41"/>
  <c r="AK42" i="41"/>
  <c r="AI42" i="41"/>
  <c r="AG42" i="41"/>
  <c r="AE42" i="41"/>
  <c r="AC42" i="41"/>
  <c r="AA42" i="41"/>
  <c r="Y42" i="41"/>
  <c r="W42" i="41"/>
  <c r="U42" i="41"/>
  <c r="S42" i="41"/>
  <c r="Q42" i="41"/>
  <c r="O42" i="41"/>
  <c r="M42" i="41"/>
  <c r="K42" i="41"/>
  <c r="I42" i="41"/>
  <c r="G42" i="41"/>
  <c r="E42" i="41"/>
  <c r="AQ41" i="41"/>
  <c r="AO41" i="41"/>
  <c r="AM41" i="41"/>
  <c r="AK41" i="41"/>
  <c r="AI41" i="41"/>
  <c r="AG41" i="41"/>
  <c r="AE41" i="41"/>
  <c r="AC41" i="41"/>
  <c r="AA41" i="41"/>
  <c r="Y41" i="41"/>
  <c r="W41" i="41"/>
  <c r="U41" i="41"/>
  <c r="S41" i="41"/>
  <c r="Q41" i="41"/>
  <c r="O41" i="41"/>
  <c r="M41" i="41"/>
  <c r="K41" i="41"/>
  <c r="I41" i="41"/>
  <c r="G41" i="41"/>
  <c r="E41" i="41"/>
  <c r="AQ40" i="41"/>
  <c r="AO40" i="41"/>
  <c r="AM40" i="41"/>
  <c r="AK40" i="41"/>
  <c r="AI40" i="41"/>
  <c r="AG40" i="41"/>
  <c r="AE40" i="41"/>
  <c r="AC40" i="41"/>
  <c r="AA40" i="41"/>
  <c r="Y40" i="41"/>
  <c r="W40" i="41"/>
  <c r="U40" i="41"/>
  <c r="S40" i="41"/>
  <c r="Q40" i="41"/>
  <c r="O40" i="41"/>
  <c r="M40" i="41"/>
  <c r="K40" i="41"/>
  <c r="I40" i="41"/>
  <c r="G40" i="41"/>
  <c r="E40" i="41"/>
  <c r="AQ39" i="41"/>
  <c r="AO39" i="41"/>
  <c r="AM39" i="41"/>
  <c r="AK39" i="41"/>
  <c r="AI39" i="41"/>
  <c r="AG39" i="41"/>
  <c r="AE39" i="41"/>
  <c r="AC39" i="41"/>
  <c r="AA39" i="41"/>
  <c r="Y39" i="41"/>
  <c r="W39" i="41"/>
  <c r="U39" i="41"/>
  <c r="S39" i="41"/>
  <c r="Q39" i="41"/>
  <c r="O39" i="41"/>
  <c r="M39" i="41"/>
  <c r="K39" i="41"/>
  <c r="I39" i="41"/>
  <c r="G39" i="41"/>
  <c r="E39" i="41"/>
  <c r="AQ38" i="41"/>
  <c r="AO38" i="41"/>
  <c r="AM38" i="41"/>
  <c r="AK38" i="41"/>
  <c r="AI38" i="41"/>
  <c r="AG38" i="41"/>
  <c r="AE38" i="41"/>
  <c r="AC38" i="41"/>
  <c r="AA38" i="41"/>
  <c r="Y38" i="41"/>
  <c r="W38" i="41"/>
  <c r="U38" i="41"/>
  <c r="S38" i="41"/>
  <c r="Q38" i="41"/>
  <c r="O38" i="41"/>
  <c r="M38" i="41"/>
  <c r="K38" i="41"/>
  <c r="I38" i="41"/>
  <c r="G38" i="41"/>
  <c r="E38" i="41"/>
  <c r="AQ37" i="41"/>
  <c r="AO37" i="41"/>
  <c r="AM37" i="41"/>
  <c r="AK37" i="41"/>
  <c r="AI37" i="41"/>
  <c r="AG37" i="41"/>
  <c r="AE37" i="41"/>
  <c r="AC37" i="41"/>
  <c r="AA37" i="41"/>
  <c r="Y37" i="41"/>
  <c r="W37" i="41"/>
  <c r="U37" i="41"/>
  <c r="S37" i="41"/>
  <c r="Q37" i="41"/>
  <c r="O37" i="41"/>
  <c r="M37" i="41"/>
  <c r="K37" i="41"/>
  <c r="I37" i="41"/>
  <c r="G37" i="41"/>
  <c r="E37" i="41"/>
  <c r="AQ36" i="41"/>
  <c r="AO36" i="41"/>
  <c r="AM36" i="41"/>
  <c r="AK36" i="41"/>
  <c r="AI36" i="41"/>
  <c r="AG36" i="41"/>
  <c r="AE36" i="41"/>
  <c r="AC36" i="41"/>
  <c r="AA36" i="41"/>
  <c r="Y36" i="41"/>
  <c r="W36" i="41"/>
  <c r="U36" i="41"/>
  <c r="S36" i="41"/>
  <c r="Q36" i="41"/>
  <c r="O36" i="41"/>
  <c r="M36" i="41"/>
  <c r="K36" i="41"/>
  <c r="I36" i="41"/>
  <c r="G36" i="41"/>
  <c r="E36" i="41"/>
  <c r="AQ35" i="41"/>
  <c r="AO35" i="41"/>
  <c r="AM35" i="41"/>
  <c r="AK35" i="41"/>
  <c r="AI35" i="41"/>
  <c r="AG35" i="41"/>
  <c r="AE35" i="41"/>
  <c r="AC35" i="41"/>
  <c r="AA35" i="41"/>
  <c r="Y35" i="41"/>
  <c r="W35" i="41"/>
  <c r="U35" i="41"/>
  <c r="S35" i="41"/>
  <c r="Q35" i="41"/>
  <c r="O35" i="41"/>
  <c r="M35" i="41"/>
  <c r="K35" i="41"/>
  <c r="I35" i="41"/>
  <c r="G35" i="41"/>
  <c r="E35" i="41"/>
  <c r="AQ34" i="41"/>
  <c r="AO34" i="41"/>
  <c r="AM34" i="41"/>
  <c r="AK34" i="41"/>
  <c r="AI34" i="41"/>
  <c r="AG34" i="41"/>
  <c r="AE34" i="41"/>
  <c r="AC34" i="41"/>
  <c r="AA34" i="41"/>
  <c r="Y34" i="41"/>
  <c r="W34" i="41"/>
  <c r="U34" i="41"/>
  <c r="S34" i="41"/>
  <c r="Q34" i="41"/>
  <c r="O34" i="41"/>
  <c r="M34" i="41"/>
  <c r="K34" i="41"/>
  <c r="I34" i="41"/>
  <c r="G34" i="41"/>
  <c r="E34" i="41"/>
  <c r="AQ33" i="41"/>
  <c r="AO33" i="41"/>
  <c r="AM33" i="41"/>
  <c r="AK33" i="41"/>
  <c r="AI33" i="41"/>
  <c r="AG33" i="41"/>
  <c r="AE33" i="41"/>
  <c r="AC33" i="41"/>
  <c r="AA33" i="41"/>
  <c r="Y33" i="41"/>
  <c r="W33" i="41"/>
  <c r="U33" i="41"/>
  <c r="S33" i="41"/>
  <c r="Q33" i="41"/>
  <c r="O33" i="41"/>
  <c r="M33" i="41"/>
  <c r="K33" i="41"/>
  <c r="I33" i="41"/>
  <c r="G33" i="41"/>
  <c r="E33" i="41"/>
  <c r="AQ32" i="41"/>
  <c r="AO32" i="41"/>
  <c r="AM32" i="41"/>
  <c r="AK32" i="41"/>
  <c r="AI32" i="41"/>
  <c r="AG32" i="41"/>
  <c r="AE32" i="41"/>
  <c r="AC32" i="41"/>
  <c r="AA32" i="41"/>
  <c r="Y32" i="41"/>
  <c r="W32" i="41"/>
  <c r="U32" i="41"/>
  <c r="S32" i="41"/>
  <c r="Q32" i="41"/>
  <c r="O32" i="41"/>
  <c r="M32" i="41"/>
  <c r="K32" i="41"/>
  <c r="I32" i="41"/>
  <c r="G32" i="41"/>
  <c r="E32" i="41"/>
  <c r="AQ31" i="41"/>
  <c r="AO31" i="41"/>
  <c r="AM31" i="41"/>
  <c r="AK31" i="41"/>
  <c r="AI31" i="41"/>
  <c r="AG31" i="41"/>
  <c r="AE31" i="41"/>
  <c r="AC31" i="41"/>
  <c r="AA31" i="41"/>
  <c r="Y31" i="41"/>
  <c r="W31" i="41"/>
  <c r="U31" i="41"/>
  <c r="S31" i="41"/>
  <c r="Q31" i="41"/>
  <c r="O31" i="41"/>
  <c r="M31" i="41"/>
  <c r="K31" i="41"/>
  <c r="I31" i="41"/>
  <c r="G31" i="41"/>
  <c r="E31" i="41"/>
  <c r="AQ30" i="41"/>
  <c r="AO30" i="41"/>
  <c r="AM30" i="41"/>
  <c r="AK30" i="41"/>
  <c r="AI30" i="41"/>
  <c r="AG30" i="41"/>
  <c r="AE30" i="41"/>
  <c r="AC30" i="41"/>
  <c r="AA30" i="41"/>
  <c r="Y30" i="41"/>
  <c r="W30" i="41"/>
  <c r="U30" i="41"/>
  <c r="S30" i="41"/>
  <c r="Q30" i="41"/>
  <c r="O30" i="41"/>
  <c r="M30" i="41"/>
  <c r="K30" i="41"/>
  <c r="I30" i="41"/>
  <c r="G30" i="41"/>
  <c r="E30" i="41"/>
  <c r="AQ29" i="41"/>
  <c r="AO29" i="41"/>
  <c r="AM29" i="41"/>
  <c r="AK29" i="41"/>
  <c r="AI29" i="41"/>
  <c r="AG29" i="41"/>
  <c r="AE29" i="41"/>
  <c r="AC29" i="41"/>
  <c r="AA29" i="41"/>
  <c r="Y29" i="41"/>
  <c r="W29" i="41"/>
  <c r="U29" i="41"/>
  <c r="S29" i="41"/>
  <c r="Q29" i="41"/>
  <c r="O29" i="41"/>
  <c r="M29" i="41"/>
  <c r="K29" i="41"/>
  <c r="I29" i="41"/>
  <c r="G29" i="41"/>
  <c r="E29" i="41"/>
  <c r="AQ28" i="41"/>
  <c r="AO28" i="41"/>
  <c r="AM28" i="41"/>
  <c r="AK28" i="41"/>
  <c r="AI28" i="41"/>
  <c r="AG28" i="41"/>
  <c r="AE28" i="41"/>
  <c r="AC28" i="41"/>
  <c r="AA28" i="41"/>
  <c r="Y28" i="41"/>
  <c r="W28" i="41"/>
  <c r="U28" i="41"/>
  <c r="S28" i="41"/>
  <c r="Q28" i="41"/>
  <c r="O28" i="41"/>
  <c r="M28" i="41"/>
  <c r="K28" i="41"/>
  <c r="I28" i="41"/>
  <c r="G28" i="41"/>
  <c r="E28" i="41"/>
  <c r="AQ27" i="41"/>
  <c r="AO27" i="41"/>
  <c r="AM27" i="41"/>
  <c r="AK27" i="41"/>
  <c r="AI27" i="41"/>
  <c r="AG27" i="41"/>
  <c r="AE27" i="41"/>
  <c r="AC27" i="41"/>
  <c r="AA27" i="41"/>
  <c r="Y27" i="41"/>
  <c r="W27" i="41"/>
  <c r="U27" i="41"/>
  <c r="S27" i="41"/>
  <c r="Q27" i="41"/>
  <c r="O27" i="41"/>
  <c r="M27" i="41"/>
  <c r="K27" i="41"/>
  <c r="I27" i="41"/>
  <c r="G27" i="41"/>
  <c r="E27" i="41"/>
  <c r="AQ26" i="41"/>
  <c r="AO26" i="41"/>
  <c r="AM26" i="41"/>
  <c r="AK26" i="41"/>
  <c r="AI26" i="41"/>
  <c r="AG26" i="41"/>
  <c r="AE26" i="41"/>
  <c r="AC26" i="41"/>
  <c r="AA26" i="41"/>
  <c r="Y26" i="41"/>
  <c r="W26" i="41"/>
  <c r="U26" i="41"/>
  <c r="S26" i="41"/>
  <c r="Q26" i="41"/>
  <c r="O26" i="41"/>
  <c r="M26" i="41"/>
  <c r="K26" i="41"/>
  <c r="I26" i="41"/>
  <c r="G26" i="41"/>
  <c r="E26" i="41"/>
  <c r="AQ25" i="41"/>
  <c r="AO25" i="41"/>
  <c r="AM25" i="41"/>
  <c r="AK25" i="41"/>
  <c r="AI25" i="41"/>
  <c r="AG25" i="41"/>
  <c r="AE25" i="41"/>
  <c r="AC25" i="41"/>
  <c r="AA25" i="41"/>
  <c r="Y25" i="41"/>
  <c r="W25" i="41"/>
  <c r="U25" i="41"/>
  <c r="S25" i="41"/>
  <c r="Q25" i="41"/>
  <c r="O25" i="41"/>
  <c r="M25" i="41"/>
  <c r="K25" i="41"/>
  <c r="I25" i="41"/>
  <c r="G25" i="41"/>
  <c r="E25" i="41"/>
  <c r="AQ24" i="41"/>
  <c r="AO24" i="41"/>
  <c r="AM24" i="41"/>
  <c r="AK24" i="41"/>
  <c r="AI24" i="41"/>
  <c r="AG24" i="41"/>
  <c r="AE24" i="41"/>
  <c r="AC24" i="41"/>
  <c r="AA24" i="41"/>
  <c r="Y24" i="41"/>
  <c r="W24" i="41"/>
  <c r="U24" i="41"/>
  <c r="S24" i="41"/>
  <c r="Q24" i="41"/>
  <c r="O24" i="41"/>
  <c r="M24" i="41"/>
  <c r="K24" i="41"/>
  <c r="I24" i="41"/>
  <c r="G24" i="41"/>
  <c r="E24" i="41"/>
  <c r="AQ23" i="41"/>
  <c r="AO23" i="41"/>
  <c r="AM23" i="41"/>
  <c r="AK23" i="41"/>
  <c r="AI23" i="41"/>
  <c r="AG23" i="41"/>
  <c r="AE23" i="41"/>
  <c r="AC23" i="41"/>
  <c r="AA23" i="41"/>
  <c r="Y23" i="41"/>
  <c r="W23" i="41"/>
  <c r="U23" i="41"/>
  <c r="S23" i="41"/>
  <c r="Q23" i="41"/>
  <c r="O23" i="41"/>
  <c r="M23" i="41"/>
  <c r="K23" i="41"/>
  <c r="I23" i="41"/>
  <c r="G23" i="41"/>
  <c r="E23" i="41"/>
  <c r="AQ22" i="41"/>
  <c r="AO22" i="41"/>
  <c r="AM22" i="41"/>
  <c r="AK22" i="41"/>
  <c r="AI22" i="41"/>
  <c r="AG22" i="41"/>
  <c r="AE22" i="41"/>
  <c r="AC22" i="41"/>
  <c r="AA22" i="41"/>
  <c r="Y22" i="41"/>
  <c r="W22" i="41"/>
  <c r="U22" i="41"/>
  <c r="S22" i="41"/>
  <c r="Q22" i="41"/>
  <c r="O22" i="41"/>
  <c r="M22" i="41"/>
  <c r="K22" i="41"/>
  <c r="I22" i="41"/>
  <c r="G22" i="41"/>
  <c r="E22" i="41"/>
  <c r="AQ21" i="41"/>
  <c r="AO21" i="41"/>
  <c r="AM21" i="41"/>
  <c r="AK21" i="41"/>
  <c r="AI21" i="41"/>
  <c r="AG21" i="41"/>
  <c r="AE21" i="41"/>
  <c r="AC21" i="41"/>
  <c r="AA21" i="41"/>
  <c r="Y21" i="41"/>
  <c r="W21" i="41"/>
  <c r="U21" i="41"/>
  <c r="S21" i="41"/>
  <c r="Q21" i="41"/>
  <c r="O21" i="41"/>
  <c r="M21" i="41"/>
  <c r="K21" i="41"/>
  <c r="I21" i="41"/>
  <c r="G21" i="41"/>
  <c r="E21" i="41"/>
  <c r="AQ20" i="41"/>
  <c r="AO20" i="41"/>
  <c r="AM20" i="41"/>
  <c r="AK20" i="41"/>
  <c r="AI20" i="41"/>
  <c r="AG20" i="41"/>
  <c r="AE20" i="41"/>
  <c r="AC20" i="41"/>
  <c r="AA20" i="41"/>
  <c r="Y20" i="41"/>
  <c r="W20" i="41"/>
  <c r="U20" i="41"/>
  <c r="S20" i="41"/>
  <c r="Q20" i="41"/>
  <c r="O20" i="41"/>
  <c r="M20" i="41"/>
  <c r="K20" i="41"/>
  <c r="I20" i="41"/>
  <c r="G20" i="41"/>
  <c r="E20" i="41"/>
  <c r="AQ19" i="41"/>
  <c r="AO19" i="41"/>
  <c r="AM19" i="41"/>
  <c r="AK19" i="41"/>
  <c r="AI19" i="41"/>
  <c r="AG19" i="41"/>
  <c r="AE19" i="41"/>
  <c r="AC19" i="41"/>
  <c r="AA19" i="41"/>
  <c r="Y19" i="41"/>
  <c r="W19" i="41"/>
  <c r="U19" i="41"/>
  <c r="S19" i="41"/>
  <c r="Q19" i="41"/>
  <c r="O19" i="41"/>
  <c r="M19" i="41"/>
  <c r="K19" i="41"/>
  <c r="I19" i="41"/>
  <c r="G19" i="41"/>
  <c r="E19" i="41"/>
  <c r="AQ18" i="41"/>
  <c r="AO18" i="41"/>
  <c r="AM18" i="41"/>
  <c r="AK18" i="41"/>
  <c r="AI18" i="41"/>
  <c r="AG18" i="41"/>
  <c r="AE18" i="41"/>
  <c r="AC18" i="41"/>
  <c r="AA18" i="41"/>
  <c r="Y18" i="41"/>
  <c r="W18" i="41"/>
  <c r="U18" i="41"/>
  <c r="S18" i="41"/>
  <c r="Q18" i="41"/>
  <c r="O18" i="41"/>
  <c r="M18" i="41"/>
  <c r="K18" i="41"/>
  <c r="I18" i="41"/>
  <c r="G18" i="41"/>
  <c r="E18" i="41"/>
  <c r="AQ17" i="41"/>
  <c r="AO17" i="41"/>
  <c r="AM17" i="41"/>
  <c r="AK17" i="41"/>
  <c r="AI17" i="41"/>
  <c r="AG17" i="41"/>
  <c r="AE17" i="41"/>
  <c r="AC17" i="41"/>
  <c r="AA17" i="41"/>
  <c r="Y17" i="41"/>
  <c r="W17" i="41"/>
  <c r="U17" i="41"/>
  <c r="S17" i="41"/>
  <c r="Q17" i="41"/>
  <c r="O17" i="41"/>
  <c r="M17" i="41"/>
  <c r="K17" i="41"/>
  <c r="I17" i="41"/>
  <c r="G17" i="41"/>
  <c r="E17" i="41"/>
  <c r="AQ16" i="41"/>
  <c r="AO16" i="41"/>
  <c r="AM16" i="41"/>
  <c r="AK16" i="41"/>
  <c r="AI16" i="41"/>
  <c r="AG16" i="41"/>
  <c r="AE16" i="41"/>
  <c r="AC16" i="41"/>
  <c r="AA16" i="41"/>
  <c r="Y16" i="41"/>
  <c r="W16" i="41"/>
  <c r="U16" i="41"/>
  <c r="S16" i="41"/>
  <c r="Q16" i="41"/>
  <c r="O16" i="41"/>
  <c r="M16" i="41"/>
  <c r="K16" i="41"/>
  <c r="I16" i="41"/>
  <c r="G16" i="41"/>
  <c r="E16" i="41"/>
  <c r="AQ15" i="41"/>
  <c r="AO15" i="41"/>
  <c r="AM15" i="41"/>
  <c r="AK15" i="41"/>
  <c r="AI15" i="41"/>
  <c r="AG15" i="41"/>
  <c r="AE15" i="41"/>
  <c r="AC15" i="41"/>
  <c r="AA15" i="41"/>
  <c r="Y15" i="41"/>
  <c r="W15" i="41"/>
  <c r="U15" i="41"/>
  <c r="S15" i="41"/>
  <c r="Q15" i="41"/>
  <c r="O15" i="41"/>
  <c r="M15" i="41"/>
  <c r="K15" i="41"/>
  <c r="I15" i="41"/>
  <c r="G15" i="41"/>
  <c r="E15" i="41"/>
  <c r="AQ14" i="41"/>
  <c r="AO14" i="41"/>
  <c r="AM14" i="41"/>
  <c r="AK14" i="41"/>
  <c r="AI14" i="41"/>
  <c r="AG14" i="41"/>
  <c r="AE14" i="41"/>
  <c r="AC14" i="41"/>
  <c r="AA14" i="41"/>
  <c r="Y14" i="41"/>
  <c r="W14" i="41"/>
  <c r="U14" i="41"/>
  <c r="S14" i="41"/>
  <c r="Q14" i="41"/>
  <c r="O14" i="41"/>
  <c r="M14" i="41"/>
  <c r="K14" i="41"/>
  <c r="I14" i="41"/>
  <c r="G14" i="41"/>
  <c r="E14" i="41"/>
  <c r="AQ13" i="41"/>
  <c r="AO13" i="41"/>
  <c r="AM13" i="41"/>
  <c r="AK13" i="41"/>
  <c r="AI13" i="41"/>
  <c r="AG13" i="41"/>
  <c r="AE13" i="41"/>
  <c r="AC13" i="41"/>
  <c r="AA13" i="41"/>
  <c r="Y13" i="41"/>
  <c r="W13" i="41"/>
  <c r="U13" i="41"/>
  <c r="S13" i="41"/>
  <c r="Q13" i="41"/>
  <c r="O13" i="41"/>
  <c r="M13" i="41"/>
  <c r="K13" i="41"/>
  <c r="I13" i="41"/>
  <c r="G13" i="41"/>
  <c r="E13" i="41"/>
  <c r="AQ12" i="41"/>
  <c r="AO12" i="41"/>
  <c r="AM12" i="41"/>
  <c r="AK12" i="41"/>
  <c r="AI12" i="41"/>
  <c r="AG12" i="41"/>
  <c r="AE12" i="41"/>
  <c r="AC12" i="41"/>
  <c r="AA12" i="41"/>
  <c r="Y12" i="41"/>
  <c r="W12" i="41"/>
  <c r="U12" i="41"/>
  <c r="S12" i="41"/>
  <c r="Q12" i="41"/>
  <c r="O12" i="41"/>
  <c r="M12" i="41"/>
  <c r="M5" i="41" s="1"/>
  <c r="K12" i="41"/>
  <c r="I12" i="41"/>
  <c r="G12" i="41"/>
  <c r="E12" i="41"/>
  <c r="AQ10" i="41"/>
  <c r="AO10" i="41"/>
  <c r="AM10" i="41"/>
  <c r="AK10" i="41"/>
  <c r="AI10" i="41"/>
  <c r="AG10" i="41"/>
  <c r="AE10" i="41"/>
  <c r="AC10" i="41"/>
  <c r="AA10" i="41"/>
  <c r="Y10" i="41"/>
  <c r="W10" i="41"/>
  <c r="U10" i="41"/>
  <c r="S10" i="41"/>
  <c r="Q10" i="41"/>
  <c r="O10" i="41"/>
  <c r="M10" i="41"/>
  <c r="K10" i="41"/>
  <c r="I10" i="41"/>
  <c r="G10" i="41"/>
  <c r="E10" i="41"/>
  <c r="I6" i="42" l="1"/>
  <c r="W1" i="41"/>
  <c r="W3" i="41" s="1"/>
  <c r="E4" i="42"/>
  <c r="AO4" i="42"/>
  <c r="AO5" i="42"/>
  <c r="AK4" i="42"/>
  <c r="AK6" i="42"/>
  <c r="M2" i="41"/>
  <c r="K4" i="41"/>
  <c r="AA2" i="41"/>
  <c r="E6" i="42"/>
  <c r="U6" i="42"/>
  <c r="U4" i="42"/>
  <c r="AE1" i="41"/>
  <c r="AE3" i="41" s="1"/>
  <c r="O1" i="41"/>
  <c r="O3" i="41" s="1"/>
  <c r="AG3" i="41"/>
  <c r="Q1" i="41"/>
  <c r="Q3" i="41" s="1"/>
  <c r="U1" i="41"/>
  <c r="U3" i="41" s="1"/>
  <c r="K6" i="41"/>
  <c r="Y5" i="42"/>
  <c r="AE4" i="42"/>
  <c r="AE6" i="42"/>
  <c r="Q5" i="42"/>
  <c r="Y4" i="42"/>
  <c r="Q4" i="42"/>
  <c r="S6" i="42"/>
  <c r="W4" i="42"/>
  <c r="AA5" i="41"/>
  <c r="G1" i="41"/>
  <c r="G3" i="41" s="1"/>
  <c r="AM4" i="41"/>
  <c r="AM2" i="41"/>
  <c r="M4" i="41"/>
  <c r="AM5" i="41"/>
  <c r="AM3" i="41"/>
  <c r="AI3" i="41"/>
  <c r="K5" i="41"/>
  <c r="AA6" i="41"/>
  <c r="E1" i="41"/>
  <c r="E3" i="41" s="1"/>
  <c r="G4" i="42"/>
  <c r="G5" i="42"/>
  <c r="W5" i="42"/>
  <c r="S4" i="42"/>
  <c r="AG2" i="41"/>
  <c r="S1" i="41"/>
  <c r="S3" i="41" s="1"/>
  <c r="AQ1" i="41"/>
  <c r="AQ2" i="41" s="1"/>
  <c r="AA4" i="41"/>
  <c r="AK1" i="41"/>
  <c r="AK3" i="41" s="1"/>
  <c r="AI5" i="41"/>
  <c r="M6" i="41"/>
  <c r="K3" i="41"/>
  <c r="AM6" i="41"/>
  <c r="AG1" i="41"/>
  <c r="AA3" i="41"/>
  <c r="AI4" i="41"/>
  <c r="AG6" i="41"/>
  <c r="I1" i="41"/>
  <c r="I2" i="41" s="1"/>
  <c r="Y1" i="41"/>
  <c r="Y2" i="41" s="1"/>
  <c r="AO1" i="41"/>
  <c r="AO2" i="41" s="1"/>
  <c r="AG5" i="41"/>
  <c r="AA1" i="41"/>
  <c r="AG4" i="41"/>
  <c r="K1" i="41"/>
  <c r="AM1" i="41"/>
  <c r="AI6" i="41"/>
  <c r="K2" i="41"/>
  <c r="O4" i="42"/>
  <c r="O5" i="42"/>
  <c r="AI1" i="41"/>
  <c r="AI2" i="41"/>
  <c r="AQ4" i="42"/>
  <c r="AA5" i="42"/>
  <c r="AQ6" i="42"/>
  <c r="AC5" i="42"/>
  <c r="AA4" i="42"/>
  <c r="AC6" i="42"/>
  <c r="M1" i="41"/>
  <c r="AC1" i="41"/>
  <c r="AC2" i="41" s="1"/>
  <c r="M3" i="41"/>
  <c r="W2" i="41" l="1"/>
  <c r="W6" i="41" s="1"/>
  <c r="AE2" i="41"/>
  <c r="AE6" i="41" s="1"/>
  <c r="Q2" i="41"/>
  <c r="Q5" i="41" s="1"/>
  <c r="U2" i="41"/>
  <c r="U5" i="41" s="1"/>
  <c r="O2" i="41"/>
  <c r="O6" i="41" s="1"/>
  <c r="E2" i="41"/>
  <c r="E5" i="41" s="1"/>
  <c r="J17" i="57" s="1"/>
  <c r="P11" i="57" s="1"/>
  <c r="G2" i="41"/>
  <c r="G6" i="41" s="1"/>
  <c r="S2" i="41"/>
  <c r="S5" i="41" s="1"/>
  <c r="AO3" i="41"/>
  <c r="AO6" i="41" s="1"/>
  <c r="Y3" i="41"/>
  <c r="Y4" i="41" s="1"/>
  <c r="AQ3" i="41"/>
  <c r="AQ6" i="41" s="1"/>
  <c r="AK2" i="41"/>
  <c r="AK5" i="41" s="1"/>
  <c r="I3" i="41"/>
  <c r="I4" i="41" s="1"/>
  <c r="AC3" i="41"/>
  <c r="AC4" i="41" s="1"/>
  <c r="AQ300" i="40"/>
  <c r="AO300" i="40"/>
  <c r="AM300" i="40"/>
  <c r="AK300" i="40"/>
  <c r="AI300" i="40"/>
  <c r="AG300" i="40"/>
  <c r="AE300" i="40"/>
  <c r="AC300" i="40"/>
  <c r="AA300" i="40"/>
  <c r="Y300" i="40"/>
  <c r="W300" i="40"/>
  <c r="U300" i="40"/>
  <c r="S300" i="40"/>
  <c r="Q300" i="40"/>
  <c r="O300" i="40"/>
  <c r="M300" i="40"/>
  <c r="K300" i="40"/>
  <c r="I300" i="40"/>
  <c r="G300" i="40"/>
  <c r="E300" i="40"/>
  <c r="AQ299" i="40"/>
  <c r="AO299" i="40"/>
  <c r="AM299" i="40"/>
  <c r="AK299" i="40"/>
  <c r="AI299" i="40"/>
  <c r="AG299" i="40"/>
  <c r="AE299" i="40"/>
  <c r="AC299" i="40"/>
  <c r="AA299" i="40"/>
  <c r="Y299" i="40"/>
  <c r="W299" i="40"/>
  <c r="U299" i="40"/>
  <c r="S299" i="40"/>
  <c r="Q299" i="40"/>
  <c r="O299" i="40"/>
  <c r="M299" i="40"/>
  <c r="K299" i="40"/>
  <c r="I299" i="40"/>
  <c r="G299" i="40"/>
  <c r="E299" i="40"/>
  <c r="AQ298" i="40"/>
  <c r="AO298" i="40"/>
  <c r="AM298" i="40"/>
  <c r="AK298" i="40"/>
  <c r="AI298" i="40"/>
  <c r="AG298" i="40"/>
  <c r="AE298" i="40"/>
  <c r="AC298" i="40"/>
  <c r="AA298" i="40"/>
  <c r="Y298" i="40"/>
  <c r="W298" i="40"/>
  <c r="U298" i="40"/>
  <c r="S298" i="40"/>
  <c r="Q298" i="40"/>
  <c r="O298" i="40"/>
  <c r="M298" i="40"/>
  <c r="K298" i="40"/>
  <c r="I298" i="40"/>
  <c r="G298" i="40"/>
  <c r="E298" i="40"/>
  <c r="AQ297" i="40"/>
  <c r="AO297" i="40"/>
  <c r="AM297" i="40"/>
  <c r="AK297" i="40"/>
  <c r="AI297" i="40"/>
  <c r="AG297" i="40"/>
  <c r="AE297" i="40"/>
  <c r="AC297" i="40"/>
  <c r="AA297" i="40"/>
  <c r="Y297" i="40"/>
  <c r="W297" i="40"/>
  <c r="U297" i="40"/>
  <c r="S297" i="40"/>
  <c r="Q297" i="40"/>
  <c r="O297" i="40"/>
  <c r="M297" i="40"/>
  <c r="K297" i="40"/>
  <c r="I297" i="40"/>
  <c r="G297" i="40"/>
  <c r="E297" i="40"/>
  <c r="AQ296" i="40"/>
  <c r="AO296" i="40"/>
  <c r="AM296" i="40"/>
  <c r="AK296" i="40"/>
  <c r="AI296" i="40"/>
  <c r="AG296" i="40"/>
  <c r="AE296" i="40"/>
  <c r="AC296" i="40"/>
  <c r="AA296" i="40"/>
  <c r="Y296" i="40"/>
  <c r="W296" i="40"/>
  <c r="U296" i="40"/>
  <c r="S296" i="40"/>
  <c r="Q296" i="40"/>
  <c r="O296" i="40"/>
  <c r="M296" i="40"/>
  <c r="K296" i="40"/>
  <c r="I296" i="40"/>
  <c r="G296" i="40"/>
  <c r="E296" i="40"/>
  <c r="AQ295" i="40"/>
  <c r="AO295" i="40"/>
  <c r="AM295" i="40"/>
  <c r="AK295" i="40"/>
  <c r="AI295" i="40"/>
  <c r="AG295" i="40"/>
  <c r="AE295" i="40"/>
  <c r="AC295" i="40"/>
  <c r="AA295" i="40"/>
  <c r="Y295" i="40"/>
  <c r="W295" i="40"/>
  <c r="U295" i="40"/>
  <c r="S295" i="40"/>
  <c r="Q295" i="40"/>
  <c r="O295" i="40"/>
  <c r="M295" i="40"/>
  <c r="K295" i="40"/>
  <c r="I295" i="40"/>
  <c r="G295" i="40"/>
  <c r="E295" i="40"/>
  <c r="AQ294" i="40"/>
  <c r="AO294" i="40"/>
  <c r="AM294" i="40"/>
  <c r="AK294" i="40"/>
  <c r="AI294" i="40"/>
  <c r="AG294" i="40"/>
  <c r="AE294" i="40"/>
  <c r="AC294" i="40"/>
  <c r="AA294" i="40"/>
  <c r="Y294" i="40"/>
  <c r="W294" i="40"/>
  <c r="U294" i="40"/>
  <c r="S294" i="40"/>
  <c r="Q294" i="40"/>
  <c r="O294" i="40"/>
  <c r="M294" i="40"/>
  <c r="K294" i="40"/>
  <c r="I294" i="40"/>
  <c r="G294" i="40"/>
  <c r="E294" i="40"/>
  <c r="AQ293" i="40"/>
  <c r="AO293" i="40"/>
  <c r="AM293" i="40"/>
  <c r="AK293" i="40"/>
  <c r="AI293" i="40"/>
  <c r="AG293" i="40"/>
  <c r="AE293" i="40"/>
  <c r="AC293" i="40"/>
  <c r="AA293" i="40"/>
  <c r="Y293" i="40"/>
  <c r="W293" i="40"/>
  <c r="U293" i="40"/>
  <c r="S293" i="40"/>
  <c r="Q293" i="40"/>
  <c r="O293" i="40"/>
  <c r="M293" i="40"/>
  <c r="K293" i="40"/>
  <c r="I293" i="40"/>
  <c r="G293" i="40"/>
  <c r="E293" i="40"/>
  <c r="AQ292" i="40"/>
  <c r="AO292" i="40"/>
  <c r="AM292" i="40"/>
  <c r="AK292" i="40"/>
  <c r="AI292" i="40"/>
  <c r="AG292" i="40"/>
  <c r="AE292" i="40"/>
  <c r="AC292" i="40"/>
  <c r="AA292" i="40"/>
  <c r="Y292" i="40"/>
  <c r="W292" i="40"/>
  <c r="U292" i="40"/>
  <c r="S292" i="40"/>
  <c r="Q292" i="40"/>
  <c r="O292" i="40"/>
  <c r="M292" i="40"/>
  <c r="K292" i="40"/>
  <c r="I292" i="40"/>
  <c r="G292" i="40"/>
  <c r="E292" i="40"/>
  <c r="AQ291" i="40"/>
  <c r="AO291" i="40"/>
  <c r="AM291" i="40"/>
  <c r="AK291" i="40"/>
  <c r="AI291" i="40"/>
  <c r="AG291" i="40"/>
  <c r="AE291" i="40"/>
  <c r="AC291" i="40"/>
  <c r="AA291" i="40"/>
  <c r="Y291" i="40"/>
  <c r="W291" i="40"/>
  <c r="U291" i="40"/>
  <c r="S291" i="40"/>
  <c r="Q291" i="40"/>
  <c r="O291" i="40"/>
  <c r="M291" i="40"/>
  <c r="K291" i="40"/>
  <c r="I291" i="40"/>
  <c r="G291" i="40"/>
  <c r="E291" i="40"/>
  <c r="AQ290" i="40"/>
  <c r="AO290" i="40"/>
  <c r="AM290" i="40"/>
  <c r="AK290" i="40"/>
  <c r="AI290" i="40"/>
  <c r="AG290" i="40"/>
  <c r="AE290" i="40"/>
  <c r="AC290" i="40"/>
  <c r="AA290" i="40"/>
  <c r="Y290" i="40"/>
  <c r="W290" i="40"/>
  <c r="U290" i="40"/>
  <c r="S290" i="40"/>
  <c r="Q290" i="40"/>
  <c r="O290" i="40"/>
  <c r="M290" i="40"/>
  <c r="K290" i="40"/>
  <c r="I290" i="40"/>
  <c r="G290" i="40"/>
  <c r="E290" i="40"/>
  <c r="AQ289" i="40"/>
  <c r="AO289" i="40"/>
  <c r="AM289" i="40"/>
  <c r="AK289" i="40"/>
  <c r="AI289" i="40"/>
  <c r="AG289" i="40"/>
  <c r="AE289" i="40"/>
  <c r="AC289" i="40"/>
  <c r="AA289" i="40"/>
  <c r="Y289" i="40"/>
  <c r="W289" i="40"/>
  <c r="U289" i="40"/>
  <c r="S289" i="40"/>
  <c r="Q289" i="40"/>
  <c r="O289" i="40"/>
  <c r="M289" i="40"/>
  <c r="K289" i="40"/>
  <c r="I289" i="40"/>
  <c r="G289" i="40"/>
  <c r="E289" i="40"/>
  <c r="AQ288" i="40"/>
  <c r="AO288" i="40"/>
  <c r="AM288" i="40"/>
  <c r="AK288" i="40"/>
  <c r="AI288" i="40"/>
  <c r="AG288" i="40"/>
  <c r="AE288" i="40"/>
  <c r="AC288" i="40"/>
  <c r="AA288" i="40"/>
  <c r="Y288" i="40"/>
  <c r="W288" i="40"/>
  <c r="U288" i="40"/>
  <c r="S288" i="40"/>
  <c r="Q288" i="40"/>
  <c r="O288" i="40"/>
  <c r="M288" i="40"/>
  <c r="K288" i="40"/>
  <c r="I288" i="40"/>
  <c r="G288" i="40"/>
  <c r="E288" i="40"/>
  <c r="AQ287" i="40"/>
  <c r="AO287" i="40"/>
  <c r="AM287" i="40"/>
  <c r="AK287" i="40"/>
  <c r="AI287" i="40"/>
  <c r="AG287" i="40"/>
  <c r="AE287" i="40"/>
  <c r="AC287" i="40"/>
  <c r="AA287" i="40"/>
  <c r="Y287" i="40"/>
  <c r="W287" i="40"/>
  <c r="U287" i="40"/>
  <c r="S287" i="40"/>
  <c r="Q287" i="40"/>
  <c r="O287" i="40"/>
  <c r="M287" i="40"/>
  <c r="K287" i="40"/>
  <c r="I287" i="40"/>
  <c r="G287" i="40"/>
  <c r="E287" i="40"/>
  <c r="AQ286" i="40"/>
  <c r="AO286" i="40"/>
  <c r="AM286" i="40"/>
  <c r="AK286" i="40"/>
  <c r="AI286" i="40"/>
  <c r="AG286" i="40"/>
  <c r="AE286" i="40"/>
  <c r="AC286" i="40"/>
  <c r="AA286" i="40"/>
  <c r="Y286" i="40"/>
  <c r="W286" i="40"/>
  <c r="U286" i="40"/>
  <c r="S286" i="40"/>
  <c r="Q286" i="40"/>
  <c r="O286" i="40"/>
  <c r="M286" i="40"/>
  <c r="K286" i="40"/>
  <c r="I286" i="40"/>
  <c r="G286" i="40"/>
  <c r="E286" i="40"/>
  <c r="AQ285" i="40"/>
  <c r="AO285" i="40"/>
  <c r="AM285" i="40"/>
  <c r="AK285" i="40"/>
  <c r="AI285" i="40"/>
  <c r="AG285" i="40"/>
  <c r="AE285" i="40"/>
  <c r="AC285" i="40"/>
  <c r="AA285" i="40"/>
  <c r="Y285" i="40"/>
  <c r="W285" i="40"/>
  <c r="U285" i="40"/>
  <c r="S285" i="40"/>
  <c r="Q285" i="40"/>
  <c r="O285" i="40"/>
  <c r="M285" i="40"/>
  <c r="K285" i="40"/>
  <c r="I285" i="40"/>
  <c r="G285" i="40"/>
  <c r="E285" i="40"/>
  <c r="AQ284" i="40"/>
  <c r="AO284" i="40"/>
  <c r="AM284" i="40"/>
  <c r="AK284" i="40"/>
  <c r="AI284" i="40"/>
  <c r="AG284" i="40"/>
  <c r="AE284" i="40"/>
  <c r="AC284" i="40"/>
  <c r="AA284" i="40"/>
  <c r="Y284" i="40"/>
  <c r="W284" i="40"/>
  <c r="U284" i="40"/>
  <c r="S284" i="40"/>
  <c r="Q284" i="40"/>
  <c r="O284" i="40"/>
  <c r="M284" i="40"/>
  <c r="K284" i="40"/>
  <c r="I284" i="40"/>
  <c r="G284" i="40"/>
  <c r="E284" i="40"/>
  <c r="AQ283" i="40"/>
  <c r="AO283" i="40"/>
  <c r="AM283" i="40"/>
  <c r="AK283" i="40"/>
  <c r="AI283" i="40"/>
  <c r="AG283" i="40"/>
  <c r="AE283" i="40"/>
  <c r="AC283" i="40"/>
  <c r="AA283" i="40"/>
  <c r="Y283" i="40"/>
  <c r="W283" i="40"/>
  <c r="U283" i="40"/>
  <c r="S283" i="40"/>
  <c r="Q283" i="40"/>
  <c r="O283" i="40"/>
  <c r="M283" i="40"/>
  <c r="K283" i="40"/>
  <c r="I283" i="40"/>
  <c r="G283" i="40"/>
  <c r="E283" i="40"/>
  <c r="AQ282" i="40"/>
  <c r="AO282" i="40"/>
  <c r="AM282" i="40"/>
  <c r="AK282" i="40"/>
  <c r="AI282" i="40"/>
  <c r="AG282" i="40"/>
  <c r="AE282" i="40"/>
  <c r="AC282" i="40"/>
  <c r="AA282" i="40"/>
  <c r="Y282" i="40"/>
  <c r="W282" i="40"/>
  <c r="U282" i="40"/>
  <c r="S282" i="40"/>
  <c r="Q282" i="40"/>
  <c r="O282" i="40"/>
  <c r="M282" i="40"/>
  <c r="K282" i="40"/>
  <c r="I282" i="40"/>
  <c r="G282" i="40"/>
  <c r="E282" i="40"/>
  <c r="AQ281" i="40"/>
  <c r="AO281" i="40"/>
  <c r="AM281" i="40"/>
  <c r="AK281" i="40"/>
  <c r="AI281" i="40"/>
  <c r="AG281" i="40"/>
  <c r="AE281" i="40"/>
  <c r="AC281" i="40"/>
  <c r="AA281" i="40"/>
  <c r="Y281" i="40"/>
  <c r="W281" i="40"/>
  <c r="U281" i="40"/>
  <c r="S281" i="40"/>
  <c r="Q281" i="40"/>
  <c r="O281" i="40"/>
  <c r="M281" i="40"/>
  <c r="K281" i="40"/>
  <c r="I281" i="40"/>
  <c r="G281" i="40"/>
  <c r="E281" i="40"/>
  <c r="AQ280" i="40"/>
  <c r="AO280" i="40"/>
  <c r="AM280" i="40"/>
  <c r="AK280" i="40"/>
  <c r="AI280" i="40"/>
  <c r="AG280" i="40"/>
  <c r="AE280" i="40"/>
  <c r="AC280" i="40"/>
  <c r="AA280" i="40"/>
  <c r="Y280" i="40"/>
  <c r="W280" i="40"/>
  <c r="U280" i="40"/>
  <c r="S280" i="40"/>
  <c r="Q280" i="40"/>
  <c r="O280" i="40"/>
  <c r="M280" i="40"/>
  <c r="K280" i="40"/>
  <c r="I280" i="40"/>
  <c r="G280" i="40"/>
  <c r="E280" i="40"/>
  <c r="AQ279" i="40"/>
  <c r="AO279" i="40"/>
  <c r="AM279" i="40"/>
  <c r="AK279" i="40"/>
  <c r="AI279" i="40"/>
  <c r="AG279" i="40"/>
  <c r="AE279" i="40"/>
  <c r="AC279" i="40"/>
  <c r="AA279" i="40"/>
  <c r="Y279" i="40"/>
  <c r="W279" i="40"/>
  <c r="U279" i="40"/>
  <c r="S279" i="40"/>
  <c r="Q279" i="40"/>
  <c r="O279" i="40"/>
  <c r="M279" i="40"/>
  <c r="K279" i="40"/>
  <c r="I279" i="40"/>
  <c r="G279" i="40"/>
  <c r="E279" i="40"/>
  <c r="AQ278" i="40"/>
  <c r="AO278" i="40"/>
  <c r="AM278" i="40"/>
  <c r="AK278" i="40"/>
  <c r="AI278" i="40"/>
  <c r="AG278" i="40"/>
  <c r="AE278" i="40"/>
  <c r="AC278" i="40"/>
  <c r="AA278" i="40"/>
  <c r="Y278" i="40"/>
  <c r="W278" i="40"/>
  <c r="U278" i="40"/>
  <c r="S278" i="40"/>
  <c r="Q278" i="40"/>
  <c r="O278" i="40"/>
  <c r="M278" i="40"/>
  <c r="K278" i="40"/>
  <c r="I278" i="40"/>
  <c r="G278" i="40"/>
  <c r="E278" i="40"/>
  <c r="AQ277" i="40"/>
  <c r="AO277" i="40"/>
  <c r="AM277" i="40"/>
  <c r="AK277" i="40"/>
  <c r="AI277" i="40"/>
  <c r="AG277" i="40"/>
  <c r="AE277" i="40"/>
  <c r="AC277" i="40"/>
  <c r="AA277" i="40"/>
  <c r="Y277" i="40"/>
  <c r="W277" i="40"/>
  <c r="U277" i="40"/>
  <c r="S277" i="40"/>
  <c r="Q277" i="40"/>
  <c r="O277" i="40"/>
  <c r="M277" i="40"/>
  <c r="K277" i="40"/>
  <c r="I277" i="40"/>
  <c r="G277" i="40"/>
  <c r="E277" i="40"/>
  <c r="AQ276" i="40"/>
  <c r="AO276" i="40"/>
  <c r="AM276" i="40"/>
  <c r="AK276" i="40"/>
  <c r="AI276" i="40"/>
  <c r="AG276" i="40"/>
  <c r="AE276" i="40"/>
  <c r="AC276" i="40"/>
  <c r="AA276" i="40"/>
  <c r="Y276" i="40"/>
  <c r="W276" i="40"/>
  <c r="U276" i="40"/>
  <c r="S276" i="40"/>
  <c r="Q276" i="40"/>
  <c r="O276" i="40"/>
  <c r="M276" i="40"/>
  <c r="K276" i="40"/>
  <c r="I276" i="40"/>
  <c r="G276" i="40"/>
  <c r="E276" i="40"/>
  <c r="AQ275" i="40"/>
  <c r="AO275" i="40"/>
  <c r="AM275" i="40"/>
  <c r="AK275" i="40"/>
  <c r="AI275" i="40"/>
  <c r="AG275" i="40"/>
  <c r="AE275" i="40"/>
  <c r="AC275" i="40"/>
  <c r="AA275" i="40"/>
  <c r="Y275" i="40"/>
  <c r="W275" i="40"/>
  <c r="U275" i="40"/>
  <c r="S275" i="40"/>
  <c r="Q275" i="40"/>
  <c r="O275" i="40"/>
  <c r="M275" i="40"/>
  <c r="K275" i="40"/>
  <c r="I275" i="40"/>
  <c r="G275" i="40"/>
  <c r="E275" i="40"/>
  <c r="AQ274" i="40"/>
  <c r="AO274" i="40"/>
  <c r="AM274" i="40"/>
  <c r="AK274" i="40"/>
  <c r="AI274" i="40"/>
  <c r="AG274" i="40"/>
  <c r="AE274" i="40"/>
  <c r="AC274" i="40"/>
  <c r="AA274" i="40"/>
  <c r="Y274" i="40"/>
  <c r="W274" i="40"/>
  <c r="U274" i="40"/>
  <c r="S274" i="40"/>
  <c r="Q274" i="40"/>
  <c r="O274" i="40"/>
  <c r="M274" i="40"/>
  <c r="K274" i="40"/>
  <c r="I274" i="40"/>
  <c r="G274" i="40"/>
  <c r="E274" i="40"/>
  <c r="AQ273" i="40"/>
  <c r="AO273" i="40"/>
  <c r="AM273" i="40"/>
  <c r="AK273" i="40"/>
  <c r="AI273" i="40"/>
  <c r="AG273" i="40"/>
  <c r="AE273" i="40"/>
  <c r="AC273" i="40"/>
  <c r="AA273" i="40"/>
  <c r="Y273" i="40"/>
  <c r="W273" i="40"/>
  <c r="U273" i="40"/>
  <c r="S273" i="40"/>
  <c r="Q273" i="40"/>
  <c r="O273" i="40"/>
  <c r="M273" i="40"/>
  <c r="K273" i="40"/>
  <c r="I273" i="40"/>
  <c r="G273" i="40"/>
  <c r="E273" i="40"/>
  <c r="AQ272" i="40"/>
  <c r="AO272" i="40"/>
  <c r="AM272" i="40"/>
  <c r="AK272" i="40"/>
  <c r="AI272" i="40"/>
  <c r="AG272" i="40"/>
  <c r="AE272" i="40"/>
  <c r="AC272" i="40"/>
  <c r="AA272" i="40"/>
  <c r="Y272" i="40"/>
  <c r="W272" i="40"/>
  <c r="U272" i="40"/>
  <c r="S272" i="40"/>
  <c r="Q272" i="40"/>
  <c r="O272" i="40"/>
  <c r="M272" i="40"/>
  <c r="K272" i="40"/>
  <c r="I272" i="40"/>
  <c r="G272" i="40"/>
  <c r="E272" i="40"/>
  <c r="AQ271" i="40"/>
  <c r="AO271" i="40"/>
  <c r="AM271" i="40"/>
  <c r="AK271" i="40"/>
  <c r="AI271" i="40"/>
  <c r="AG271" i="40"/>
  <c r="AE271" i="40"/>
  <c r="AC271" i="40"/>
  <c r="AA271" i="40"/>
  <c r="Y271" i="40"/>
  <c r="W271" i="40"/>
  <c r="U271" i="40"/>
  <c r="S271" i="40"/>
  <c r="Q271" i="40"/>
  <c r="O271" i="40"/>
  <c r="M271" i="40"/>
  <c r="K271" i="40"/>
  <c r="I271" i="40"/>
  <c r="G271" i="40"/>
  <c r="E271" i="40"/>
  <c r="AQ270" i="40"/>
  <c r="AO270" i="40"/>
  <c r="AM270" i="40"/>
  <c r="AK270" i="40"/>
  <c r="AI270" i="40"/>
  <c r="AG270" i="40"/>
  <c r="AE270" i="40"/>
  <c r="AC270" i="40"/>
  <c r="AA270" i="40"/>
  <c r="Y270" i="40"/>
  <c r="W270" i="40"/>
  <c r="U270" i="40"/>
  <c r="S270" i="40"/>
  <c r="Q270" i="40"/>
  <c r="O270" i="40"/>
  <c r="M270" i="40"/>
  <c r="K270" i="40"/>
  <c r="I270" i="40"/>
  <c r="G270" i="40"/>
  <c r="E270" i="40"/>
  <c r="AQ269" i="40"/>
  <c r="AO269" i="40"/>
  <c r="AM269" i="40"/>
  <c r="AK269" i="40"/>
  <c r="AI269" i="40"/>
  <c r="AG269" i="40"/>
  <c r="AE269" i="40"/>
  <c r="AC269" i="40"/>
  <c r="AA269" i="40"/>
  <c r="Y269" i="40"/>
  <c r="W269" i="40"/>
  <c r="U269" i="40"/>
  <c r="S269" i="40"/>
  <c r="Q269" i="40"/>
  <c r="O269" i="40"/>
  <c r="M269" i="40"/>
  <c r="K269" i="40"/>
  <c r="I269" i="40"/>
  <c r="G269" i="40"/>
  <c r="E269" i="40"/>
  <c r="AQ268" i="40"/>
  <c r="AO268" i="40"/>
  <c r="AM268" i="40"/>
  <c r="AK268" i="40"/>
  <c r="AI268" i="40"/>
  <c r="AG268" i="40"/>
  <c r="AE268" i="40"/>
  <c r="AC268" i="40"/>
  <c r="AA268" i="40"/>
  <c r="Y268" i="40"/>
  <c r="W268" i="40"/>
  <c r="U268" i="40"/>
  <c r="S268" i="40"/>
  <c r="Q268" i="40"/>
  <c r="O268" i="40"/>
  <c r="M268" i="40"/>
  <c r="K268" i="40"/>
  <c r="I268" i="40"/>
  <c r="G268" i="40"/>
  <c r="E268" i="40"/>
  <c r="AQ267" i="40"/>
  <c r="AO267" i="40"/>
  <c r="AM267" i="40"/>
  <c r="AK267" i="40"/>
  <c r="AI267" i="40"/>
  <c r="AG267" i="40"/>
  <c r="AE267" i="40"/>
  <c r="AC267" i="40"/>
  <c r="AA267" i="40"/>
  <c r="Y267" i="40"/>
  <c r="W267" i="40"/>
  <c r="U267" i="40"/>
  <c r="S267" i="40"/>
  <c r="Q267" i="40"/>
  <c r="O267" i="40"/>
  <c r="M267" i="40"/>
  <c r="K267" i="40"/>
  <c r="I267" i="40"/>
  <c r="G267" i="40"/>
  <c r="E267" i="40"/>
  <c r="AQ266" i="40"/>
  <c r="AO266" i="40"/>
  <c r="AM266" i="40"/>
  <c r="AK266" i="40"/>
  <c r="AI266" i="40"/>
  <c r="AG266" i="40"/>
  <c r="AE266" i="40"/>
  <c r="AC266" i="40"/>
  <c r="AA266" i="40"/>
  <c r="Y266" i="40"/>
  <c r="W266" i="40"/>
  <c r="U266" i="40"/>
  <c r="S266" i="40"/>
  <c r="Q266" i="40"/>
  <c r="O266" i="40"/>
  <c r="M266" i="40"/>
  <c r="K266" i="40"/>
  <c r="I266" i="40"/>
  <c r="G266" i="40"/>
  <c r="E266" i="40"/>
  <c r="AQ265" i="40"/>
  <c r="AO265" i="40"/>
  <c r="AM265" i="40"/>
  <c r="AK265" i="40"/>
  <c r="AI265" i="40"/>
  <c r="AG265" i="40"/>
  <c r="AE265" i="40"/>
  <c r="AC265" i="40"/>
  <c r="AA265" i="40"/>
  <c r="Y265" i="40"/>
  <c r="W265" i="40"/>
  <c r="U265" i="40"/>
  <c r="S265" i="40"/>
  <c r="Q265" i="40"/>
  <c r="O265" i="40"/>
  <c r="M265" i="40"/>
  <c r="K265" i="40"/>
  <c r="I265" i="40"/>
  <c r="G265" i="40"/>
  <c r="E265" i="40"/>
  <c r="AQ264" i="40"/>
  <c r="AO264" i="40"/>
  <c r="AM264" i="40"/>
  <c r="AK264" i="40"/>
  <c r="AI264" i="40"/>
  <c r="AG264" i="40"/>
  <c r="AE264" i="40"/>
  <c r="AC264" i="40"/>
  <c r="AA264" i="40"/>
  <c r="Y264" i="40"/>
  <c r="W264" i="40"/>
  <c r="U264" i="40"/>
  <c r="S264" i="40"/>
  <c r="Q264" i="40"/>
  <c r="O264" i="40"/>
  <c r="M264" i="40"/>
  <c r="K264" i="40"/>
  <c r="I264" i="40"/>
  <c r="G264" i="40"/>
  <c r="E264" i="40"/>
  <c r="AQ263" i="40"/>
  <c r="AO263" i="40"/>
  <c r="AM263" i="40"/>
  <c r="AK263" i="40"/>
  <c r="AI263" i="40"/>
  <c r="AG263" i="40"/>
  <c r="AE263" i="40"/>
  <c r="AC263" i="40"/>
  <c r="AA263" i="40"/>
  <c r="Y263" i="40"/>
  <c r="W263" i="40"/>
  <c r="U263" i="40"/>
  <c r="S263" i="40"/>
  <c r="Q263" i="40"/>
  <c r="O263" i="40"/>
  <c r="M263" i="40"/>
  <c r="K263" i="40"/>
  <c r="I263" i="40"/>
  <c r="G263" i="40"/>
  <c r="E263" i="40"/>
  <c r="AQ262" i="40"/>
  <c r="AO262" i="40"/>
  <c r="AM262" i="40"/>
  <c r="AK262" i="40"/>
  <c r="AI262" i="40"/>
  <c r="AG262" i="40"/>
  <c r="AE262" i="40"/>
  <c r="AC262" i="40"/>
  <c r="AA262" i="40"/>
  <c r="Y262" i="40"/>
  <c r="W262" i="40"/>
  <c r="U262" i="40"/>
  <c r="S262" i="40"/>
  <c r="Q262" i="40"/>
  <c r="O262" i="40"/>
  <c r="M262" i="40"/>
  <c r="K262" i="40"/>
  <c r="I262" i="40"/>
  <c r="G262" i="40"/>
  <c r="E262" i="40"/>
  <c r="AQ261" i="40"/>
  <c r="AO261" i="40"/>
  <c r="AM261" i="40"/>
  <c r="AK261" i="40"/>
  <c r="AI261" i="40"/>
  <c r="AG261" i="40"/>
  <c r="AE261" i="40"/>
  <c r="AC261" i="40"/>
  <c r="AA261" i="40"/>
  <c r="Y261" i="40"/>
  <c r="W261" i="40"/>
  <c r="U261" i="40"/>
  <c r="S261" i="40"/>
  <c r="Q261" i="40"/>
  <c r="O261" i="40"/>
  <c r="M261" i="40"/>
  <c r="K261" i="40"/>
  <c r="I261" i="40"/>
  <c r="G261" i="40"/>
  <c r="E261" i="40"/>
  <c r="AQ260" i="40"/>
  <c r="AO260" i="40"/>
  <c r="AM260" i="40"/>
  <c r="AK260" i="40"/>
  <c r="AI260" i="40"/>
  <c r="AG260" i="40"/>
  <c r="AE260" i="40"/>
  <c r="AC260" i="40"/>
  <c r="AA260" i="40"/>
  <c r="Y260" i="40"/>
  <c r="W260" i="40"/>
  <c r="U260" i="40"/>
  <c r="S260" i="40"/>
  <c r="Q260" i="40"/>
  <c r="O260" i="40"/>
  <c r="M260" i="40"/>
  <c r="K260" i="40"/>
  <c r="I260" i="40"/>
  <c r="G260" i="40"/>
  <c r="E260" i="40"/>
  <c r="AQ259" i="40"/>
  <c r="AO259" i="40"/>
  <c r="AM259" i="40"/>
  <c r="AK259" i="40"/>
  <c r="AI259" i="40"/>
  <c r="AG259" i="40"/>
  <c r="AE259" i="40"/>
  <c r="AC259" i="40"/>
  <c r="AA259" i="40"/>
  <c r="Y259" i="40"/>
  <c r="W259" i="40"/>
  <c r="U259" i="40"/>
  <c r="S259" i="40"/>
  <c r="Q259" i="40"/>
  <c r="O259" i="40"/>
  <c r="M259" i="40"/>
  <c r="K259" i="40"/>
  <c r="I259" i="40"/>
  <c r="G259" i="40"/>
  <c r="E259" i="40"/>
  <c r="AQ258" i="40"/>
  <c r="AO258" i="40"/>
  <c r="AM258" i="40"/>
  <c r="AK258" i="40"/>
  <c r="AI258" i="40"/>
  <c r="AG258" i="40"/>
  <c r="AE258" i="40"/>
  <c r="AC258" i="40"/>
  <c r="AA258" i="40"/>
  <c r="Y258" i="40"/>
  <c r="W258" i="40"/>
  <c r="U258" i="40"/>
  <c r="S258" i="40"/>
  <c r="Q258" i="40"/>
  <c r="O258" i="40"/>
  <c r="M258" i="40"/>
  <c r="K258" i="40"/>
  <c r="I258" i="40"/>
  <c r="G258" i="40"/>
  <c r="E258" i="40"/>
  <c r="AQ257" i="40"/>
  <c r="AO257" i="40"/>
  <c r="AM257" i="40"/>
  <c r="AK257" i="40"/>
  <c r="AI257" i="40"/>
  <c r="AG257" i="40"/>
  <c r="AE257" i="40"/>
  <c r="AC257" i="40"/>
  <c r="AA257" i="40"/>
  <c r="Y257" i="40"/>
  <c r="W257" i="40"/>
  <c r="U257" i="40"/>
  <c r="S257" i="40"/>
  <c r="Q257" i="40"/>
  <c r="O257" i="40"/>
  <c r="M257" i="40"/>
  <c r="K257" i="40"/>
  <c r="I257" i="40"/>
  <c r="G257" i="40"/>
  <c r="E257" i="40"/>
  <c r="AQ256" i="40"/>
  <c r="AO256" i="40"/>
  <c r="AM256" i="40"/>
  <c r="AK256" i="40"/>
  <c r="AI256" i="40"/>
  <c r="AG256" i="40"/>
  <c r="AE256" i="40"/>
  <c r="AC256" i="40"/>
  <c r="AA256" i="40"/>
  <c r="Y256" i="40"/>
  <c r="W256" i="40"/>
  <c r="U256" i="40"/>
  <c r="S256" i="40"/>
  <c r="Q256" i="40"/>
  <c r="O256" i="40"/>
  <c r="M256" i="40"/>
  <c r="K256" i="40"/>
  <c r="I256" i="40"/>
  <c r="G256" i="40"/>
  <c r="E256" i="40"/>
  <c r="AQ255" i="40"/>
  <c r="AO255" i="40"/>
  <c r="AM255" i="40"/>
  <c r="AK255" i="40"/>
  <c r="AI255" i="40"/>
  <c r="AG255" i="40"/>
  <c r="AE255" i="40"/>
  <c r="AC255" i="40"/>
  <c r="AA255" i="40"/>
  <c r="Y255" i="40"/>
  <c r="W255" i="40"/>
  <c r="U255" i="40"/>
  <c r="S255" i="40"/>
  <c r="Q255" i="40"/>
  <c r="O255" i="40"/>
  <c r="M255" i="40"/>
  <c r="K255" i="40"/>
  <c r="I255" i="40"/>
  <c r="G255" i="40"/>
  <c r="E255" i="40"/>
  <c r="AQ254" i="40"/>
  <c r="AO254" i="40"/>
  <c r="AM254" i="40"/>
  <c r="AK254" i="40"/>
  <c r="AI254" i="40"/>
  <c r="AG254" i="40"/>
  <c r="AE254" i="40"/>
  <c r="AC254" i="40"/>
  <c r="AA254" i="40"/>
  <c r="Y254" i="40"/>
  <c r="W254" i="40"/>
  <c r="U254" i="40"/>
  <c r="S254" i="40"/>
  <c r="Q254" i="40"/>
  <c r="O254" i="40"/>
  <c r="M254" i="40"/>
  <c r="K254" i="40"/>
  <c r="I254" i="40"/>
  <c r="G254" i="40"/>
  <c r="E254" i="40"/>
  <c r="AQ253" i="40"/>
  <c r="AO253" i="40"/>
  <c r="AM253" i="40"/>
  <c r="AK253" i="40"/>
  <c r="AI253" i="40"/>
  <c r="AG253" i="40"/>
  <c r="AE253" i="40"/>
  <c r="AC253" i="40"/>
  <c r="AA253" i="40"/>
  <c r="Y253" i="40"/>
  <c r="W253" i="40"/>
  <c r="U253" i="40"/>
  <c r="S253" i="40"/>
  <c r="Q253" i="40"/>
  <c r="O253" i="40"/>
  <c r="M253" i="40"/>
  <c r="K253" i="40"/>
  <c r="I253" i="40"/>
  <c r="G253" i="40"/>
  <c r="E253" i="40"/>
  <c r="AQ252" i="40"/>
  <c r="AO252" i="40"/>
  <c r="AM252" i="40"/>
  <c r="AK252" i="40"/>
  <c r="AI252" i="40"/>
  <c r="AG252" i="40"/>
  <c r="AE252" i="40"/>
  <c r="AC252" i="40"/>
  <c r="AA252" i="40"/>
  <c r="Y252" i="40"/>
  <c r="W252" i="40"/>
  <c r="U252" i="40"/>
  <c r="S252" i="40"/>
  <c r="Q252" i="40"/>
  <c r="O252" i="40"/>
  <c r="M252" i="40"/>
  <c r="K252" i="40"/>
  <c r="I252" i="40"/>
  <c r="G252" i="40"/>
  <c r="E252" i="40"/>
  <c r="AQ251" i="40"/>
  <c r="AO251" i="40"/>
  <c r="AM251" i="40"/>
  <c r="AK251" i="40"/>
  <c r="AI251" i="40"/>
  <c r="AG251" i="40"/>
  <c r="AE251" i="40"/>
  <c r="AC251" i="40"/>
  <c r="AA251" i="40"/>
  <c r="Y251" i="40"/>
  <c r="W251" i="40"/>
  <c r="U251" i="40"/>
  <c r="S251" i="40"/>
  <c r="Q251" i="40"/>
  <c r="O251" i="40"/>
  <c r="M251" i="40"/>
  <c r="K251" i="40"/>
  <c r="I251" i="40"/>
  <c r="G251" i="40"/>
  <c r="E251" i="40"/>
  <c r="AQ250" i="40"/>
  <c r="AO250" i="40"/>
  <c r="AM250" i="40"/>
  <c r="AK250" i="40"/>
  <c r="AI250" i="40"/>
  <c r="AG250" i="40"/>
  <c r="AE250" i="40"/>
  <c r="AC250" i="40"/>
  <c r="AA250" i="40"/>
  <c r="Y250" i="40"/>
  <c r="W250" i="40"/>
  <c r="U250" i="40"/>
  <c r="S250" i="40"/>
  <c r="Q250" i="40"/>
  <c r="O250" i="40"/>
  <c r="M250" i="40"/>
  <c r="K250" i="40"/>
  <c r="I250" i="40"/>
  <c r="G250" i="40"/>
  <c r="E250" i="40"/>
  <c r="AQ249" i="40"/>
  <c r="AO249" i="40"/>
  <c r="AM249" i="40"/>
  <c r="AK249" i="40"/>
  <c r="AI249" i="40"/>
  <c r="AG249" i="40"/>
  <c r="AE249" i="40"/>
  <c r="AC249" i="40"/>
  <c r="AA249" i="40"/>
  <c r="Y249" i="40"/>
  <c r="W249" i="40"/>
  <c r="U249" i="40"/>
  <c r="S249" i="40"/>
  <c r="Q249" i="40"/>
  <c r="O249" i="40"/>
  <c r="M249" i="40"/>
  <c r="K249" i="40"/>
  <c r="I249" i="40"/>
  <c r="G249" i="40"/>
  <c r="E249" i="40"/>
  <c r="AQ248" i="40"/>
  <c r="AO248" i="40"/>
  <c r="AM248" i="40"/>
  <c r="AK248" i="40"/>
  <c r="AI248" i="40"/>
  <c r="AG248" i="40"/>
  <c r="AE248" i="40"/>
  <c r="AC248" i="40"/>
  <c r="AA248" i="40"/>
  <c r="Y248" i="40"/>
  <c r="W248" i="40"/>
  <c r="U248" i="40"/>
  <c r="S248" i="40"/>
  <c r="Q248" i="40"/>
  <c r="O248" i="40"/>
  <c r="M248" i="40"/>
  <c r="K248" i="40"/>
  <c r="I248" i="40"/>
  <c r="G248" i="40"/>
  <c r="E248" i="40"/>
  <c r="AQ247" i="40"/>
  <c r="AO247" i="40"/>
  <c r="AM247" i="40"/>
  <c r="AK247" i="40"/>
  <c r="AI247" i="40"/>
  <c r="AG247" i="40"/>
  <c r="AE247" i="40"/>
  <c r="AC247" i="40"/>
  <c r="AA247" i="40"/>
  <c r="Y247" i="40"/>
  <c r="W247" i="40"/>
  <c r="U247" i="40"/>
  <c r="S247" i="40"/>
  <c r="Q247" i="40"/>
  <c r="O247" i="40"/>
  <c r="M247" i="40"/>
  <c r="K247" i="40"/>
  <c r="I247" i="40"/>
  <c r="G247" i="40"/>
  <c r="E247" i="40"/>
  <c r="AQ246" i="40"/>
  <c r="AO246" i="40"/>
  <c r="AM246" i="40"/>
  <c r="AK246" i="40"/>
  <c r="AI246" i="40"/>
  <c r="AG246" i="40"/>
  <c r="AE246" i="40"/>
  <c r="AC246" i="40"/>
  <c r="AA246" i="40"/>
  <c r="Y246" i="40"/>
  <c r="W246" i="40"/>
  <c r="U246" i="40"/>
  <c r="S246" i="40"/>
  <c r="Q246" i="40"/>
  <c r="O246" i="40"/>
  <c r="M246" i="40"/>
  <c r="K246" i="40"/>
  <c r="I246" i="40"/>
  <c r="G246" i="40"/>
  <c r="E246" i="40"/>
  <c r="AQ245" i="40"/>
  <c r="AO245" i="40"/>
  <c r="AM245" i="40"/>
  <c r="AK245" i="40"/>
  <c r="AI245" i="40"/>
  <c r="AG245" i="40"/>
  <c r="AE245" i="40"/>
  <c r="AC245" i="40"/>
  <c r="AA245" i="40"/>
  <c r="Y245" i="40"/>
  <c r="W245" i="40"/>
  <c r="U245" i="40"/>
  <c r="S245" i="40"/>
  <c r="Q245" i="40"/>
  <c r="O245" i="40"/>
  <c r="M245" i="40"/>
  <c r="K245" i="40"/>
  <c r="I245" i="40"/>
  <c r="G245" i="40"/>
  <c r="E245" i="40"/>
  <c r="AQ244" i="40"/>
  <c r="AO244" i="40"/>
  <c r="AM244" i="40"/>
  <c r="AK244" i="40"/>
  <c r="AI244" i="40"/>
  <c r="AG244" i="40"/>
  <c r="AE244" i="40"/>
  <c r="AC244" i="40"/>
  <c r="AA244" i="40"/>
  <c r="Y244" i="40"/>
  <c r="W244" i="40"/>
  <c r="U244" i="40"/>
  <c r="S244" i="40"/>
  <c r="Q244" i="40"/>
  <c r="O244" i="40"/>
  <c r="M244" i="40"/>
  <c r="K244" i="40"/>
  <c r="I244" i="40"/>
  <c r="G244" i="40"/>
  <c r="E244" i="40"/>
  <c r="AQ243" i="40"/>
  <c r="AO243" i="40"/>
  <c r="AM243" i="40"/>
  <c r="AK243" i="40"/>
  <c r="AI243" i="40"/>
  <c r="AG243" i="40"/>
  <c r="AE243" i="40"/>
  <c r="AC243" i="40"/>
  <c r="AA243" i="40"/>
  <c r="Y243" i="40"/>
  <c r="W243" i="40"/>
  <c r="U243" i="40"/>
  <c r="S243" i="40"/>
  <c r="Q243" i="40"/>
  <c r="O243" i="40"/>
  <c r="M243" i="40"/>
  <c r="K243" i="40"/>
  <c r="I243" i="40"/>
  <c r="G243" i="40"/>
  <c r="E243" i="40"/>
  <c r="AQ242" i="40"/>
  <c r="AO242" i="40"/>
  <c r="AM242" i="40"/>
  <c r="AK242" i="40"/>
  <c r="AI242" i="40"/>
  <c r="AG242" i="40"/>
  <c r="AE242" i="40"/>
  <c r="AC242" i="40"/>
  <c r="AA242" i="40"/>
  <c r="Y242" i="40"/>
  <c r="W242" i="40"/>
  <c r="U242" i="40"/>
  <c r="S242" i="40"/>
  <c r="Q242" i="40"/>
  <c r="O242" i="40"/>
  <c r="M242" i="40"/>
  <c r="K242" i="40"/>
  <c r="I242" i="40"/>
  <c r="G242" i="40"/>
  <c r="E242" i="40"/>
  <c r="AQ241" i="40"/>
  <c r="AO241" i="40"/>
  <c r="AM241" i="40"/>
  <c r="AK241" i="40"/>
  <c r="AI241" i="40"/>
  <c r="AG241" i="40"/>
  <c r="AE241" i="40"/>
  <c r="AC241" i="40"/>
  <c r="AA241" i="40"/>
  <c r="Y241" i="40"/>
  <c r="W241" i="40"/>
  <c r="U241" i="40"/>
  <c r="S241" i="40"/>
  <c r="Q241" i="40"/>
  <c r="O241" i="40"/>
  <c r="M241" i="40"/>
  <c r="K241" i="40"/>
  <c r="I241" i="40"/>
  <c r="G241" i="40"/>
  <c r="E241" i="40"/>
  <c r="AQ240" i="40"/>
  <c r="AO240" i="40"/>
  <c r="AM240" i="40"/>
  <c r="AK240" i="40"/>
  <c r="AI240" i="40"/>
  <c r="AG240" i="40"/>
  <c r="AE240" i="40"/>
  <c r="AC240" i="40"/>
  <c r="AA240" i="40"/>
  <c r="Y240" i="40"/>
  <c r="W240" i="40"/>
  <c r="U240" i="40"/>
  <c r="S240" i="40"/>
  <c r="Q240" i="40"/>
  <c r="O240" i="40"/>
  <c r="M240" i="40"/>
  <c r="K240" i="40"/>
  <c r="I240" i="40"/>
  <c r="G240" i="40"/>
  <c r="E240" i="40"/>
  <c r="AQ239" i="40"/>
  <c r="AO239" i="40"/>
  <c r="AM239" i="40"/>
  <c r="AK239" i="40"/>
  <c r="AI239" i="40"/>
  <c r="AG239" i="40"/>
  <c r="AE239" i="40"/>
  <c r="AC239" i="40"/>
  <c r="AA239" i="40"/>
  <c r="Y239" i="40"/>
  <c r="W239" i="40"/>
  <c r="U239" i="40"/>
  <c r="S239" i="40"/>
  <c r="Q239" i="40"/>
  <c r="O239" i="40"/>
  <c r="M239" i="40"/>
  <c r="K239" i="40"/>
  <c r="I239" i="40"/>
  <c r="G239" i="40"/>
  <c r="E239" i="40"/>
  <c r="AQ238" i="40"/>
  <c r="AO238" i="40"/>
  <c r="AM238" i="40"/>
  <c r="AK238" i="40"/>
  <c r="AI238" i="40"/>
  <c r="AG238" i="40"/>
  <c r="AE238" i="40"/>
  <c r="AC238" i="40"/>
  <c r="AA238" i="40"/>
  <c r="Y238" i="40"/>
  <c r="W238" i="40"/>
  <c r="U238" i="40"/>
  <c r="S238" i="40"/>
  <c r="Q238" i="40"/>
  <c r="O238" i="40"/>
  <c r="M238" i="40"/>
  <c r="K238" i="40"/>
  <c r="I238" i="40"/>
  <c r="G238" i="40"/>
  <c r="E238" i="40"/>
  <c r="AQ237" i="40"/>
  <c r="AO237" i="40"/>
  <c r="AM237" i="40"/>
  <c r="AK237" i="40"/>
  <c r="AI237" i="40"/>
  <c r="AG237" i="40"/>
  <c r="AE237" i="40"/>
  <c r="AC237" i="40"/>
  <c r="AA237" i="40"/>
  <c r="Y237" i="40"/>
  <c r="W237" i="40"/>
  <c r="U237" i="40"/>
  <c r="S237" i="40"/>
  <c r="Q237" i="40"/>
  <c r="O237" i="40"/>
  <c r="M237" i="40"/>
  <c r="K237" i="40"/>
  <c r="I237" i="40"/>
  <c r="G237" i="40"/>
  <c r="E237" i="40"/>
  <c r="AQ236" i="40"/>
  <c r="AO236" i="40"/>
  <c r="AM236" i="40"/>
  <c r="AK236" i="40"/>
  <c r="AI236" i="40"/>
  <c r="AG236" i="40"/>
  <c r="AE236" i="40"/>
  <c r="AC236" i="40"/>
  <c r="AA236" i="40"/>
  <c r="Y236" i="40"/>
  <c r="W236" i="40"/>
  <c r="U236" i="40"/>
  <c r="S236" i="40"/>
  <c r="Q236" i="40"/>
  <c r="O236" i="40"/>
  <c r="M236" i="40"/>
  <c r="K236" i="40"/>
  <c r="I236" i="40"/>
  <c r="G236" i="40"/>
  <c r="E236" i="40"/>
  <c r="AQ235" i="40"/>
  <c r="AO235" i="40"/>
  <c r="AM235" i="40"/>
  <c r="AK235" i="40"/>
  <c r="AI235" i="40"/>
  <c r="AG235" i="40"/>
  <c r="AE235" i="40"/>
  <c r="AC235" i="40"/>
  <c r="AA235" i="40"/>
  <c r="Y235" i="40"/>
  <c r="W235" i="40"/>
  <c r="U235" i="40"/>
  <c r="S235" i="40"/>
  <c r="Q235" i="40"/>
  <c r="O235" i="40"/>
  <c r="M235" i="40"/>
  <c r="K235" i="40"/>
  <c r="I235" i="40"/>
  <c r="G235" i="40"/>
  <c r="E235" i="40"/>
  <c r="AQ234" i="40"/>
  <c r="AO234" i="40"/>
  <c r="AM234" i="40"/>
  <c r="AK234" i="40"/>
  <c r="AI234" i="40"/>
  <c r="AG234" i="40"/>
  <c r="AE234" i="40"/>
  <c r="AC234" i="40"/>
  <c r="AA234" i="40"/>
  <c r="Y234" i="40"/>
  <c r="W234" i="40"/>
  <c r="U234" i="40"/>
  <c r="S234" i="40"/>
  <c r="Q234" i="40"/>
  <c r="O234" i="40"/>
  <c r="M234" i="40"/>
  <c r="K234" i="40"/>
  <c r="I234" i="40"/>
  <c r="G234" i="40"/>
  <c r="E234" i="40"/>
  <c r="AQ233" i="40"/>
  <c r="AO233" i="40"/>
  <c r="AM233" i="40"/>
  <c r="AK233" i="40"/>
  <c r="AI233" i="40"/>
  <c r="AG233" i="40"/>
  <c r="AE233" i="40"/>
  <c r="AC233" i="40"/>
  <c r="AA233" i="40"/>
  <c r="Y233" i="40"/>
  <c r="W233" i="40"/>
  <c r="U233" i="40"/>
  <c r="S233" i="40"/>
  <c r="Q233" i="40"/>
  <c r="O233" i="40"/>
  <c r="M233" i="40"/>
  <c r="K233" i="40"/>
  <c r="I233" i="40"/>
  <c r="G233" i="40"/>
  <c r="E233" i="40"/>
  <c r="AQ232" i="40"/>
  <c r="AO232" i="40"/>
  <c r="AM232" i="40"/>
  <c r="AK232" i="40"/>
  <c r="AI232" i="40"/>
  <c r="AG232" i="40"/>
  <c r="AE232" i="40"/>
  <c r="AC232" i="40"/>
  <c r="AA232" i="40"/>
  <c r="Y232" i="40"/>
  <c r="W232" i="40"/>
  <c r="U232" i="40"/>
  <c r="S232" i="40"/>
  <c r="Q232" i="40"/>
  <c r="O232" i="40"/>
  <c r="M232" i="40"/>
  <c r="K232" i="40"/>
  <c r="I232" i="40"/>
  <c r="G232" i="40"/>
  <c r="E232" i="40"/>
  <c r="AQ231" i="40"/>
  <c r="AO231" i="40"/>
  <c r="AM231" i="40"/>
  <c r="AK231" i="40"/>
  <c r="AI231" i="40"/>
  <c r="AG231" i="40"/>
  <c r="AE231" i="40"/>
  <c r="AC231" i="40"/>
  <c r="AA231" i="40"/>
  <c r="Y231" i="40"/>
  <c r="W231" i="40"/>
  <c r="U231" i="40"/>
  <c r="S231" i="40"/>
  <c r="Q231" i="40"/>
  <c r="O231" i="40"/>
  <c r="M231" i="40"/>
  <c r="K231" i="40"/>
  <c r="I231" i="40"/>
  <c r="G231" i="40"/>
  <c r="E231" i="40"/>
  <c r="AQ230" i="40"/>
  <c r="AO230" i="40"/>
  <c r="AM230" i="40"/>
  <c r="AK230" i="40"/>
  <c r="AI230" i="40"/>
  <c r="AG230" i="40"/>
  <c r="AE230" i="40"/>
  <c r="AC230" i="40"/>
  <c r="AA230" i="40"/>
  <c r="Y230" i="40"/>
  <c r="W230" i="40"/>
  <c r="U230" i="40"/>
  <c r="S230" i="40"/>
  <c r="Q230" i="40"/>
  <c r="O230" i="40"/>
  <c r="M230" i="40"/>
  <c r="K230" i="40"/>
  <c r="I230" i="40"/>
  <c r="G230" i="40"/>
  <c r="E230" i="40"/>
  <c r="AQ229" i="40"/>
  <c r="AO229" i="40"/>
  <c r="AM229" i="40"/>
  <c r="AK229" i="40"/>
  <c r="AI229" i="40"/>
  <c r="AG229" i="40"/>
  <c r="AE229" i="40"/>
  <c r="AC229" i="40"/>
  <c r="AA229" i="40"/>
  <c r="Y229" i="40"/>
  <c r="W229" i="40"/>
  <c r="U229" i="40"/>
  <c r="S229" i="40"/>
  <c r="Q229" i="40"/>
  <c r="O229" i="40"/>
  <c r="M229" i="40"/>
  <c r="K229" i="40"/>
  <c r="I229" i="40"/>
  <c r="G229" i="40"/>
  <c r="E229" i="40"/>
  <c r="AQ228" i="40"/>
  <c r="AO228" i="40"/>
  <c r="AM228" i="40"/>
  <c r="AK228" i="40"/>
  <c r="AI228" i="40"/>
  <c r="AG228" i="40"/>
  <c r="AE228" i="40"/>
  <c r="AC228" i="40"/>
  <c r="AA228" i="40"/>
  <c r="Y228" i="40"/>
  <c r="W228" i="40"/>
  <c r="U228" i="40"/>
  <c r="S228" i="40"/>
  <c r="Q228" i="40"/>
  <c r="O228" i="40"/>
  <c r="M228" i="40"/>
  <c r="K228" i="40"/>
  <c r="I228" i="40"/>
  <c r="G228" i="40"/>
  <c r="E228" i="40"/>
  <c r="AQ227" i="40"/>
  <c r="AO227" i="40"/>
  <c r="AM227" i="40"/>
  <c r="AK227" i="40"/>
  <c r="AI227" i="40"/>
  <c r="AG227" i="40"/>
  <c r="AE227" i="40"/>
  <c r="AC227" i="40"/>
  <c r="AA227" i="40"/>
  <c r="Y227" i="40"/>
  <c r="W227" i="40"/>
  <c r="U227" i="40"/>
  <c r="S227" i="40"/>
  <c r="Q227" i="40"/>
  <c r="O227" i="40"/>
  <c r="M227" i="40"/>
  <c r="K227" i="40"/>
  <c r="I227" i="40"/>
  <c r="G227" i="40"/>
  <c r="E227" i="40"/>
  <c r="AQ226" i="40"/>
  <c r="AO226" i="40"/>
  <c r="AM226" i="40"/>
  <c r="AK226" i="40"/>
  <c r="AI226" i="40"/>
  <c r="AG226" i="40"/>
  <c r="AE226" i="40"/>
  <c r="AC226" i="40"/>
  <c r="AA226" i="40"/>
  <c r="Y226" i="40"/>
  <c r="W226" i="40"/>
  <c r="U226" i="40"/>
  <c r="S226" i="40"/>
  <c r="Q226" i="40"/>
  <c r="O226" i="40"/>
  <c r="M226" i="40"/>
  <c r="K226" i="40"/>
  <c r="I226" i="40"/>
  <c r="G226" i="40"/>
  <c r="E226" i="40"/>
  <c r="AQ225" i="40"/>
  <c r="AO225" i="40"/>
  <c r="AM225" i="40"/>
  <c r="AK225" i="40"/>
  <c r="AI225" i="40"/>
  <c r="AG225" i="40"/>
  <c r="AE225" i="40"/>
  <c r="AC225" i="40"/>
  <c r="AA225" i="40"/>
  <c r="Y225" i="40"/>
  <c r="W225" i="40"/>
  <c r="U225" i="40"/>
  <c r="S225" i="40"/>
  <c r="Q225" i="40"/>
  <c r="O225" i="40"/>
  <c r="M225" i="40"/>
  <c r="K225" i="40"/>
  <c r="I225" i="40"/>
  <c r="G225" i="40"/>
  <c r="E225" i="40"/>
  <c r="AQ224" i="40"/>
  <c r="AO224" i="40"/>
  <c r="AM224" i="40"/>
  <c r="AK224" i="40"/>
  <c r="AI224" i="40"/>
  <c r="AG224" i="40"/>
  <c r="AE224" i="40"/>
  <c r="AC224" i="40"/>
  <c r="AA224" i="40"/>
  <c r="Y224" i="40"/>
  <c r="W224" i="40"/>
  <c r="U224" i="40"/>
  <c r="S224" i="40"/>
  <c r="Q224" i="40"/>
  <c r="O224" i="40"/>
  <c r="M224" i="40"/>
  <c r="K224" i="40"/>
  <c r="I224" i="40"/>
  <c r="G224" i="40"/>
  <c r="E224" i="40"/>
  <c r="AQ223" i="40"/>
  <c r="AO223" i="40"/>
  <c r="AM223" i="40"/>
  <c r="AK223" i="40"/>
  <c r="AI223" i="40"/>
  <c r="AG223" i="40"/>
  <c r="AE223" i="40"/>
  <c r="AC223" i="40"/>
  <c r="AA223" i="40"/>
  <c r="Y223" i="40"/>
  <c r="W223" i="40"/>
  <c r="U223" i="40"/>
  <c r="S223" i="40"/>
  <c r="Q223" i="40"/>
  <c r="O223" i="40"/>
  <c r="M223" i="40"/>
  <c r="K223" i="40"/>
  <c r="I223" i="40"/>
  <c r="G223" i="40"/>
  <c r="E223" i="40"/>
  <c r="AQ222" i="40"/>
  <c r="AO222" i="40"/>
  <c r="AM222" i="40"/>
  <c r="AK222" i="40"/>
  <c r="AI222" i="40"/>
  <c r="AG222" i="40"/>
  <c r="AE222" i="40"/>
  <c r="AC222" i="40"/>
  <c r="AA222" i="40"/>
  <c r="Y222" i="40"/>
  <c r="W222" i="40"/>
  <c r="U222" i="40"/>
  <c r="S222" i="40"/>
  <c r="Q222" i="40"/>
  <c r="O222" i="40"/>
  <c r="M222" i="40"/>
  <c r="K222" i="40"/>
  <c r="I222" i="40"/>
  <c r="G222" i="40"/>
  <c r="E222" i="40"/>
  <c r="AQ221" i="40"/>
  <c r="AO221" i="40"/>
  <c r="AM221" i="40"/>
  <c r="AK221" i="40"/>
  <c r="AI221" i="40"/>
  <c r="AG221" i="40"/>
  <c r="AE221" i="40"/>
  <c r="AC221" i="40"/>
  <c r="AA221" i="40"/>
  <c r="Y221" i="40"/>
  <c r="W221" i="40"/>
  <c r="U221" i="40"/>
  <c r="S221" i="40"/>
  <c r="Q221" i="40"/>
  <c r="O221" i="40"/>
  <c r="M221" i="40"/>
  <c r="K221" i="40"/>
  <c r="I221" i="40"/>
  <c r="G221" i="40"/>
  <c r="E221" i="40"/>
  <c r="AQ220" i="40"/>
  <c r="AO220" i="40"/>
  <c r="AM220" i="40"/>
  <c r="AK220" i="40"/>
  <c r="AI220" i="40"/>
  <c r="AG220" i="40"/>
  <c r="AE220" i="40"/>
  <c r="AC220" i="40"/>
  <c r="AA220" i="40"/>
  <c r="Y220" i="40"/>
  <c r="W220" i="40"/>
  <c r="U220" i="40"/>
  <c r="S220" i="40"/>
  <c r="Q220" i="40"/>
  <c r="O220" i="40"/>
  <c r="M220" i="40"/>
  <c r="K220" i="40"/>
  <c r="I220" i="40"/>
  <c r="G220" i="40"/>
  <c r="E220" i="40"/>
  <c r="AQ219" i="40"/>
  <c r="AO219" i="40"/>
  <c r="AM219" i="40"/>
  <c r="AK219" i="40"/>
  <c r="AI219" i="40"/>
  <c r="AG219" i="40"/>
  <c r="AE219" i="40"/>
  <c r="AC219" i="40"/>
  <c r="AA219" i="40"/>
  <c r="Y219" i="40"/>
  <c r="W219" i="40"/>
  <c r="U219" i="40"/>
  <c r="S219" i="40"/>
  <c r="Q219" i="40"/>
  <c r="O219" i="40"/>
  <c r="M219" i="40"/>
  <c r="K219" i="40"/>
  <c r="I219" i="40"/>
  <c r="G219" i="40"/>
  <c r="E219" i="40"/>
  <c r="AQ218" i="40"/>
  <c r="AO218" i="40"/>
  <c r="AM218" i="40"/>
  <c r="AK218" i="40"/>
  <c r="AI218" i="40"/>
  <c r="AG218" i="40"/>
  <c r="AE218" i="40"/>
  <c r="AC218" i="40"/>
  <c r="AA218" i="40"/>
  <c r="Y218" i="40"/>
  <c r="W218" i="40"/>
  <c r="U218" i="40"/>
  <c r="S218" i="40"/>
  <c r="Q218" i="40"/>
  <c r="O218" i="40"/>
  <c r="M218" i="40"/>
  <c r="K218" i="40"/>
  <c r="I218" i="40"/>
  <c r="G218" i="40"/>
  <c r="E218" i="40"/>
  <c r="AQ217" i="40"/>
  <c r="AO217" i="40"/>
  <c r="AM217" i="40"/>
  <c r="AK217" i="40"/>
  <c r="AI217" i="40"/>
  <c r="AG217" i="40"/>
  <c r="AE217" i="40"/>
  <c r="AC217" i="40"/>
  <c r="AA217" i="40"/>
  <c r="Y217" i="40"/>
  <c r="W217" i="40"/>
  <c r="U217" i="40"/>
  <c r="S217" i="40"/>
  <c r="Q217" i="40"/>
  <c r="O217" i="40"/>
  <c r="M217" i="40"/>
  <c r="K217" i="40"/>
  <c r="I217" i="40"/>
  <c r="G217" i="40"/>
  <c r="E217" i="40"/>
  <c r="AQ216" i="40"/>
  <c r="AO216" i="40"/>
  <c r="AM216" i="40"/>
  <c r="AK216" i="40"/>
  <c r="AI216" i="40"/>
  <c r="AG216" i="40"/>
  <c r="AE216" i="40"/>
  <c r="AC216" i="40"/>
  <c r="AA216" i="40"/>
  <c r="Y216" i="40"/>
  <c r="W216" i="40"/>
  <c r="U216" i="40"/>
  <c r="S216" i="40"/>
  <c r="Q216" i="40"/>
  <c r="O216" i="40"/>
  <c r="M216" i="40"/>
  <c r="K216" i="40"/>
  <c r="I216" i="40"/>
  <c r="G216" i="40"/>
  <c r="E216" i="40"/>
  <c r="AQ215" i="40"/>
  <c r="AO215" i="40"/>
  <c r="AM215" i="40"/>
  <c r="AK215" i="40"/>
  <c r="AI215" i="40"/>
  <c r="AG215" i="40"/>
  <c r="AE215" i="40"/>
  <c r="AC215" i="40"/>
  <c r="AA215" i="40"/>
  <c r="Y215" i="40"/>
  <c r="W215" i="40"/>
  <c r="U215" i="40"/>
  <c r="S215" i="40"/>
  <c r="Q215" i="40"/>
  <c r="O215" i="40"/>
  <c r="M215" i="40"/>
  <c r="K215" i="40"/>
  <c r="I215" i="40"/>
  <c r="G215" i="40"/>
  <c r="E215" i="40"/>
  <c r="AQ214" i="40"/>
  <c r="AO214" i="40"/>
  <c r="AM214" i="40"/>
  <c r="AK214" i="40"/>
  <c r="AI214" i="40"/>
  <c r="AG214" i="40"/>
  <c r="AE214" i="40"/>
  <c r="AC214" i="40"/>
  <c r="AA214" i="40"/>
  <c r="Y214" i="40"/>
  <c r="W214" i="40"/>
  <c r="U214" i="40"/>
  <c r="S214" i="40"/>
  <c r="Q214" i="40"/>
  <c r="O214" i="40"/>
  <c r="M214" i="40"/>
  <c r="K214" i="40"/>
  <c r="I214" i="40"/>
  <c r="G214" i="40"/>
  <c r="E214" i="40"/>
  <c r="AQ213" i="40"/>
  <c r="AO213" i="40"/>
  <c r="AM213" i="40"/>
  <c r="AK213" i="40"/>
  <c r="AI213" i="40"/>
  <c r="AG213" i="40"/>
  <c r="AE213" i="40"/>
  <c r="AC213" i="40"/>
  <c r="AA213" i="40"/>
  <c r="Y213" i="40"/>
  <c r="W213" i="40"/>
  <c r="U213" i="40"/>
  <c r="S213" i="40"/>
  <c r="Q213" i="40"/>
  <c r="O213" i="40"/>
  <c r="M213" i="40"/>
  <c r="K213" i="40"/>
  <c r="I213" i="40"/>
  <c r="G213" i="40"/>
  <c r="E213" i="40"/>
  <c r="AQ212" i="40"/>
  <c r="AO212" i="40"/>
  <c r="AM212" i="40"/>
  <c r="AK212" i="40"/>
  <c r="AI212" i="40"/>
  <c r="AG212" i="40"/>
  <c r="AE212" i="40"/>
  <c r="AC212" i="40"/>
  <c r="AA212" i="40"/>
  <c r="Y212" i="40"/>
  <c r="W212" i="40"/>
  <c r="U212" i="40"/>
  <c r="S212" i="40"/>
  <c r="Q212" i="40"/>
  <c r="O212" i="40"/>
  <c r="M212" i="40"/>
  <c r="K212" i="40"/>
  <c r="I212" i="40"/>
  <c r="G212" i="40"/>
  <c r="E212" i="40"/>
  <c r="AQ211" i="40"/>
  <c r="AO211" i="40"/>
  <c r="AM211" i="40"/>
  <c r="AK211" i="40"/>
  <c r="AI211" i="40"/>
  <c r="AG211" i="40"/>
  <c r="AE211" i="40"/>
  <c r="AC211" i="40"/>
  <c r="AA211" i="40"/>
  <c r="Y211" i="40"/>
  <c r="W211" i="40"/>
  <c r="U211" i="40"/>
  <c r="S211" i="40"/>
  <c r="Q211" i="40"/>
  <c r="O211" i="40"/>
  <c r="M211" i="40"/>
  <c r="K211" i="40"/>
  <c r="I211" i="40"/>
  <c r="G211" i="40"/>
  <c r="E211" i="40"/>
  <c r="AQ210" i="40"/>
  <c r="AO210" i="40"/>
  <c r="AM210" i="40"/>
  <c r="AK210" i="40"/>
  <c r="AI210" i="40"/>
  <c r="AG210" i="40"/>
  <c r="AE210" i="40"/>
  <c r="AC210" i="40"/>
  <c r="AA210" i="40"/>
  <c r="Y210" i="40"/>
  <c r="W210" i="40"/>
  <c r="U210" i="40"/>
  <c r="S210" i="40"/>
  <c r="Q210" i="40"/>
  <c r="O210" i="40"/>
  <c r="M210" i="40"/>
  <c r="K210" i="40"/>
  <c r="I210" i="40"/>
  <c r="G210" i="40"/>
  <c r="E210" i="40"/>
  <c r="AQ209" i="40"/>
  <c r="AO209" i="40"/>
  <c r="AM209" i="40"/>
  <c r="AK209" i="40"/>
  <c r="AI209" i="40"/>
  <c r="AG209" i="40"/>
  <c r="AE209" i="40"/>
  <c r="AC209" i="40"/>
  <c r="AA209" i="40"/>
  <c r="Y209" i="40"/>
  <c r="W209" i="40"/>
  <c r="U209" i="40"/>
  <c r="S209" i="40"/>
  <c r="Q209" i="40"/>
  <c r="O209" i="40"/>
  <c r="M209" i="40"/>
  <c r="K209" i="40"/>
  <c r="I209" i="40"/>
  <c r="G209" i="40"/>
  <c r="E209" i="40"/>
  <c r="AQ208" i="40"/>
  <c r="AO208" i="40"/>
  <c r="AM208" i="40"/>
  <c r="AK208" i="40"/>
  <c r="AI208" i="40"/>
  <c r="AG208" i="40"/>
  <c r="AE208" i="40"/>
  <c r="AC208" i="40"/>
  <c r="AA208" i="40"/>
  <c r="Y208" i="40"/>
  <c r="W208" i="40"/>
  <c r="U208" i="40"/>
  <c r="S208" i="40"/>
  <c r="Q208" i="40"/>
  <c r="O208" i="40"/>
  <c r="M208" i="40"/>
  <c r="K208" i="40"/>
  <c r="I208" i="40"/>
  <c r="G208" i="40"/>
  <c r="E208" i="40"/>
  <c r="AQ207" i="40"/>
  <c r="AO207" i="40"/>
  <c r="AM207" i="40"/>
  <c r="AK207" i="40"/>
  <c r="AI207" i="40"/>
  <c r="AG207" i="40"/>
  <c r="AE207" i="40"/>
  <c r="AC207" i="40"/>
  <c r="AA207" i="40"/>
  <c r="Y207" i="40"/>
  <c r="W207" i="40"/>
  <c r="U207" i="40"/>
  <c r="S207" i="40"/>
  <c r="Q207" i="40"/>
  <c r="O207" i="40"/>
  <c r="M207" i="40"/>
  <c r="K207" i="40"/>
  <c r="I207" i="40"/>
  <c r="G207" i="40"/>
  <c r="E207" i="40"/>
  <c r="AQ206" i="40"/>
  <c r="AO206" i="40"/>
  <c r="AM206" i="40"/>
  <c r="AK206" i="40"/>
  <c r="AI206" i="40"/>
  <c r="AG206" i="40"/>
  <c r="AE206" i="40"/>
  <c r="AC206" i="40"/>
  <c r="AA206" i="40"/>
  <c r="Y206" i="40"/>
  <c r="W206" i="40"/>
  <c r="U206" i="40"/>
  <c r="S206" i="40"/>
  <c r="Q206" i="40"/>
  <c r="O206" i="40"/>
  <c r="M206" i="40"/>
  <c r="K206" i="40"/>
  <c r="I206" i="40"/>
  <c r="G206" i="40"/>
  <c r="E206" i="40"/>
  <c r="AQ205" i="40"/>
  <c r="AO205" i="40"/>
  <c r="AM205" i="40"/>
  <c r="AK205" i="40"/>
  <c r="AI205" i="40"/>
  <c r="AG205" i="40"/>
  <c r="AE205" i="40"/>
  <c r="AC205" i="40"/>
  <c r="AA205" i="40"/>
  <c r="Y205" i="40"/>
  <c r="W205" i="40"/>
  <c r="U205" i="40"/>
  <c r="S205" i="40"/>
  <c r="Q205" i="40"/>
  <c r="O205" i="40"/>
  <c r="M205" i="40"/>
  <c r="K205" i="40"/>
  <c r="I205" i="40"/>
  <c r="G205" i="40"/>
  <c r="E205" i="40"/>
  <c r="AQ204" i="40"/>
  <c r="AO204" i="40"/>
  <c r="AM204" i="40"/>
  <c r="AK204" i="40"/>
  <c r="AI204" i="40"/>
  <c r="AG204" i="40"/>
  <c r="AE204" i="40"/>
  <c r="AC204" i="40"/>
  <c r="AA204" i="40"/>
  <c r="Y204" i="40"/>
  <c r="W204" i="40"/>
  <c r="U204" i="40"/>
  <c r="S204" i="40"/>
  <c r="Q204" i="40"/>
  <c r="O204" i="40"/>
  <c r="M204" i="40"/>
  <c r="K204" i="40"/>
  <c r="I204" i="40"/>
  <c r="G204" i="40"/>
  <c r="E204" i="40"/>
  <c r="AQ203" i="40"/>
  <c r="AO203" i="40"/>
  <c r="AM203" i="40"/>
  <c r="AK203" i="40"/>
  <c r="AI203" i="40"/>
  <c r="AG203" i="40"/>
  <c r="AE203" i="40"/>
  <c r="AC203" i="40"/>
  <c r="AA203" i="40"/>
  <c r="Y203" i="40"/>
  <c r="W203" i="40"/>
  <c r="U203" i="40"/>
  <c r="S203" i="40"/>
  <c r="Q203" i="40"/>
  <c r="O203" i="40"/>
  <c r="M203" i="40"/>
  <c r="K203" i="40"/>
  <c r="I203" i="40"/>
  <c r="G203" i="40"/>
  <c r="E203" i="40"/>
  <c r="AQ202" i="40"/>
  <c r="AO202" i="40"/>
  <c r="AM202" i="40"/>
  <c r="AK202" i="40"/>
  <c r="AI202" i="40"/>
  <c r="AG202" i="40"/>
  <c r="AE202" i="40"/>
  <c r="AC202" i="40"/>
  <c r="AA202" i="40"/>
  <c r="Y202" i="40"/>
  <c r="W202" i="40"/>
  <c r="U202" i="40"/>
  <c r="S202" i="40"/>
  <c r="Q202" i="40"/>
  <c r="O202" i="40"/>
  <c r="M202" i="40"/>
  <c r="K202" i="40"/>
  <c r="I202" i="40"/>
  <c r="G202" i="40"/>
  <c r="E202" i="40"/>
  <c r="AQ201" i="40"/>
  <c r="AO201" i="40"/>
  <c r="AM201" i="40"/>
  <c r="AK201" i="40"/>
  <c r="AI201" i="40"/>
  <c r="AG201" i="40"/>
  <c r="AE201" i="40"/>
  <c r="AC201" i="40"/>
  <c r="AA201" i="40"/>
  <c r="Y201" i="40"/>
  <c r="W201" i="40"/>
  <c r="U201" i="40"/>
  <c r="S201" i="40"/>
  <c r="Q201" i="40"/>
  <c r="O201" i="40"/>
  <c r="M201" i="40"/>
  <c r="K201" i="40"/>
  <c r="I201" i="40"/>
  <c r="G201" i="40"/>
  <c r="E201" i="40"/>
  <c r="AQ200" i="40"/>
  <c r="AO200" i="40"/>
  <c r="AM200" i="40"/>
  <c r="AK200" i="40"/>
  <c r="AI200" i="40"/>
  <c r="AG200" i="40"/>
  <c r="AE200" i="40"/>
  <c r="AC200" i="40"/>
  <c r="AA200" i="40"/>
  <c r="Y200" i="40"/>
  <c r="W200" i="40"/>
  <c r="U200" i="40"/>
  <c r="S200" i="40"/>
  <c r="Q200" i="40"/>
  <c r="O200" i="40"/>
  <c r="M200" i="40"/>
  <c r="K200" i="40"/>
  <c r="I200" i="40"/>
  <c r="G200" i="40"/>
  <c r="E200" i="40"/>
  <c r="AQ199" i="40"/>
  <c r="AO199" i="40"/>
  <c r="AM199" i="40"/>
  <c r="AK199" i="40"/>
  <c r="AI199" i="40"/>
  <c r="AG199" i="40"/>
  <c r="AE199" i="40"/>
  <c r="AC199" i="40"/>
  <c r="AA199" i="40"/>
  <c r="Y199" i="40"/>
  <c r="W199" i="40"/>
  <c r="U199" i="40"/>
  <c r="S199" i="40"/>
  <c r="Q199" i="40"/>
  <c r="O199" i="40"/>
  <c r="M199" i="40"/>
  <c r="K199" i="40"/>
  <c r="I199" i="40"/>
  <c r="G199" i="40"/>
  <c r="E199" i="40"/>
  <c r="AQ198" i="40"/>
  <c r="AO198" i="40"/>
  <c r="AM198" i="40"/>
  <c r="AK198" i="40"/>
  <c r="AI198" i="40"/>
  <c r="AG198" i="40"/>
  <c r="AE198" i="40"/>
  <c r="AC198" i="40"/>
  <c r="AA198" i="40"/>
  <c r="Y198" i="40"/>
  <c r="W198" i="40"/>
  <c r="U198" i="40"/>
  <c r="S198" i="40"/>
  <c r="Q198" i="40"/>
  <c r="O198" i="40"/>
  <c r="M198" i="40"/>
  <c r="K198" i="40"/>
  <c r="I198" i="40"/>
  <c r="G198" i="40"/>
  <c r="E198" i="40"/>
  <c r="AQ197" i="40"/>
  <c r="AO197" i="40"/>
  <c r="AM197" i="40"/>
  <c r="AK197" i="40"/>
  <c r="AI197" i="40"/>
  <c r="AG197" i="40"/>
  <c r="AE197" i="40"/>
  <c r="AC197" i="40"/>
  <c r="AA197" i="40"/>
  <c r="Y197" i="40"/>
  <c r="W197" i="40"/>
  <c r="U197" i="40"/>
  <c r="S197" i="40"/>
  <c r="Q197" i="40"/>
  <c r="O197" i="40"/>
  <c r="M197" i="40"/>
  <c r="K197" i="40"/>
  <c r="I197" i="40"/>
  <c r="G197" i="40"/>
  <c r="E197" i="40"/>
  <c r="AQ196" i="40"/>
  <c r="AO196" i="40"/>
  <c r="AM196" i="40"/>
  <c r="AK196" i="40"/>
  <c r="AI196" i="40"/>
  <c r="AG196" i="40"/>
  <c r="AE196" i="40"/>
  <c r="AC196" i="40"/>
  <c r="AA196" i="40"/>
  <c r="Y196" i="40"/>
  <c r="W196" i="40"/>
  <c r="U196" i="40"/>
  <c r="S196" i="40"/>
  <c r="Q196" i="40"/>
  <c r="O196" i="40"/>
  <c r="M196" i="40"/>
  <c r="K196" i="40"/>
  <c r="I196" i="40"/>
  <c r="G196" i="40"/>
  <c r="E196" i="40"/>
  <c r="AQ195" i="40"/>
  <c r="AO195" i="40"/>
  <c r="AM195" i="40"/>
  <c r="AK195" i="40"/>
  <c r="AI195" i="40"/>
  <c r="AG195" i="40"/>
  <c r="AE195" i="40"/>
  <c r="AC195" i="40"/>
  <c r="AA195" i="40"/>
  <c r="Y195" i="40"/>
  <c r="W195" i="40"/>
  <c r="U195" i="40"/>
  <c r="S195" i="40"/>
  <c r="Q195" i="40"/>
  <c r="O195" i="40"/>
  <c r="M195" i="40"/>
  <c r="K195" i="40"/>
  <c r="I195" i="40"/>
  <c r="G195" i="40"/>
  <c r="E195" i="40"/>
  <c r="AQ194" i="40"/>
  <c r="AO194" i="40"/>
  <c r="AM194" i="40"/>
  <c r="AK194" i="40"/>
  <c r="AI194" i="40"/>
  <c r="AG194" i="40"/>
  <c r="AE194" i="40"/>
  <c r="AC194" i="40"/>
  <c r="AA194" i="40"/>
  <c r="Y194" i="40"/>
  <c r="W194" i="40"/>
  <c r="U194" i="40"/>
  <c r="S194" i="40"/>
  <c r="Q194" i="40"/>
  <c r="O194" i="40"/>
  <c r="M194" i="40"/>
  <c r="K194" i="40"/>
  <c r="I194" i="40"/>
  <c r="G194" i="40"/>
  <c r="E194" i="40"/>
  <c r="AQ193" i="40"/>
  <c r="AO193" i="40"/>
  <c r="AM193" i="40"/>
  <c r="AK193" i="40"/>
  <c r="AI193" i="40"/>
  <c r="AG193" i="40"/>
  <c r="AE193" i="40"/>
  <c r="AC193" i="40"/>
  <c r="AA193" i="40"/>
  <c r="Y193" i="40"/>
  <c r="W193" i="40"/>
  <c r="U193" i="40"/>
  <c r="S193" i="40"/>
  <c r="Q193" i="40"/>
  <c r="O193" i="40"/>
  <c r="M193" i="40"/>
  <c r="K193" i="40"/>
  <c r="I193" i="40"/>
  <c r="G193" i="40"/>
  <c r="E193" i="40"/>
  <c r="AQ192" i="40"/>
  <c r="AO192" i="40"/>
  <c r="AM192" i="40"/>
  <c r="AK192" i="40"/>
  <c r="AI192" i="40"/>
  <c r="AG192" i="40"/>
  <c r="AE192" i="40"/>
  <c r="AC192" i="40"/>
  <c r="AA192" i="40"/>
  <c r="Y192" i="40"/>
  <c r="W192" i="40"/>
  <c r="U192" i="40"/>
  <c r="S192" i="40"/>
  <c r="Q192" i="40"/>
  <c r="O192" i="40"/>
  <c r="M192" i="40"/>
  <c r="K192" i="40"/>
  <c r="I192" i="40"/>
  <c r="G192" i="40"/>
  <c r="E192" i="40"/>
  <c r="AQ191" i="40"/>
  <c r="AO191" i="40"/>
  <c r="AM191" i="40"/>
  <c r="AK191" i="40"/>
  <c r="AI191" i="40"/>
  <c r="AG191" i="40"/>
  <c r="AE191" i="40"/>
  <c r="AC191" i="40"/>
  <c r="AA191" i="40"/>
  <c r="Y191" i="40"/>
  <c r="W191" i="40"/>
  <c r="U191" i="40"/>
  <c r="S191" i="40"/>
  <c r="Q191" i="40"/>
  <c r="O191" i="40"/>
  <c r="M191" i="40"/>
  <c r="K191" i="40"/>
  <c r="I191" i="40"/>
  <c r="G191" i="40"/>
  <c r="E191" i="40"/>
  <c r="AQ190" i="40"/>
  <c r="AO190" i="40"/>
  <c r="AM190" i="40"/>
  <c r="AK190" i="40"/>
  <c r="AI190" i="40"/>
  <c r="AG190" i="40"/>
  <c r="AE190" i="40"/>
  <c r="AC190" i="40"/>
  <c r="AA190" i="40"/>
  <c r="Y190" i="40"/>
  <c r="W190" i="40"/>
  <c r="U190" i="40"/>
  <c r="S190" i="40"/>
  <c r="Q190" i="40"/>
  <c r="O190" i="40"/>
  <c r="M190" i="40"/>
  <c r="K190" i="40"/>
  <c r="I190" i="40"/>
  <c r="G190" i="40"/>
  <c r="E190" i="40"/>
  <c r="AQ189" i="40"/>
  <c r="AO189" i="40"/>
  <c r="AM189" i="40"/>
  <c r="AK189" i="40"/>
  <c r="AI189" i="40"/>
  <c r="AG189" i="40"/>
  <c r="AE189" i="40"/>
  <c r="AC189" i="40"/>
  <c r="AA189" i="40"/>
  <c r="Y189" i="40"/>
  <c r="W189" i="40"/>
  <c r="U189" i="40"/>
  <c r="S189" i="40"/>
  <c r="Q189" i="40"/>
  <c r="O189" i="40"/>
  <c r="M189" i="40"/>
  <c r="K189" i="40"/>
  <c r="I189" i="40"/>
  <c r="G189" i="40"/>
  <c r="E189" i="40"/>
  <c r="AQ188" i="40"/>
  <c r="AO188" i="40"/>
  <c r="AM188" i="40"/>
  <c r="AK188" i="40"/>
  <c r="AI188" i="40"/>
  <c r="AG188" i="40"/>
  <c r="AE188" i="40"/>
  <c r="AC188" i="40"/>
  <c r="AA188" i="40"/>
  <c r="Y188" i="40"/>
  <c r="W188" i="40"/>
  <c r="U188" i="40"/>
  <c r="S188" i="40"/>
  <c r="Q188" i="40"/>
  <c r="O188" i="40"/>
  <c r="M188" i="40"/>
  <c r="K188" i="40"/>
  <c r="I188" i="40"/>
  <c r="G188" i="40"/>
  <c r="E188" i="40"/>
  <c r="AQ187" i="40"/>
  <c r="AO187" i="40"/>
  <c r="AM187" i="40"/>
  <c r="AK187" i="40"/>
  <c r="AI187" i="40"/>
  <c r="AG187" i="40"/>
  <c r="AE187" i="40"/>
  <c r="AC187" i="40"/>
  <c r="AA187" i="40"/>
  <c r="Y187" i="40"/>
  <c r="W187" i="40"/>
  <c r="U187" i="40"/>
  <c r="S187" i="40"/>
  <c r="Q187" i="40"/>
  <c r="O187" i="40"/>
  <c r="M187" i="40"/>
  <c r="K187" i="40"/>
  <c r="I187" i="40"/>
  <c r="G187" i="40"/>
  <c r="E187" i="40"/>
  <c r="AQ186" i="40"/>
  <c r="AO186" i="40"/>
  <c r="AM186" i="40"/>
  <c r="AK186" i="40"/>
  <c r="AI186" i="40"/>
  <c r="AG186" i="40"/>
  <c r="AE186" i="40"/>
  <c r="AC186" i="40"/>
  <c r="AA186" i="40"/>
  <c r="Y186" i="40"/>
  <c r="W186" i="40"/>
  <c r="U186" i="40"/>
  <c r="S186" i="40"/>
  <c r="Q186" i="40"/>
  <c r="O186" i="40"/>
  <c r="M186" i="40"/>
  <c r="K186" i="40"/>
  <c r="I186" i="40"/>
  <c r="G186" i="40"/>
  <c r="E186" i="40"/>
  <c r="AQ185" i="40"/>
  <c r="AO185" i="40"/>
  <c r="AM185" i="40"/>
  <c r="AK185" i="40"/>
  <c r="AI185" i="40"/>
  <c r="AG185" i="40"/>
  <c r="AE185" i="40"/>
  <c r="AC185" i="40"/>
  <c r="AA185" i="40"/>
  <c r="Y185" i="40"/>
  <c r="W185" i="40"/>
  <c r="U185" i="40"/>
  <c r="S185" i="40"/>
  <c r="Q185" i="40"/>
  <c r="O185" i="40"/>
  <c r="M185" i="40"/>
  <c r="K185" i="40"/>
  <c r="I185" i="40"/>
  <c r="G185" i="40"/>
  <c r="E185" i="40"/>
  <c r="AQ184" i="40"/>
  <c r="AO184" i="40"/>
  <c r="AM184" i="40"/>
  <c r="AK184" i="40"/>
  <c r="AI184" i="40"/>
  <c r="AG184" i="40"/>
  <c r="AE184" i="40"/>
  <c r="AC184" i="40"/>
  <c r="AA184" i="40"/>
  <c r="Y184" i="40"/>
  <c r="W184" i="40"/>
  <c r="U184" i="40"/>
  <c r="S184" i="40"/>
  <c r="Q184" i="40"/>
  <c r="O184" i="40"/>
  <c r="M184" i="40"/>
  <c r="K184" i="40"/>
  <c r="I184" i="40"/>
  <c r="G184" i="40"/>
  <c r="E184" i="40"/>
  <c r="AQ183" i="40"/>
  <c r="AO183" i="40"/>
  <c r="AM183" i="40"/>
  <c r="AK183" i="40"/>
  <c r="AI183" i="40"/>
  <c r="AG183" i="40"/>
  <c r="AE183" i="40"/>
  <c r="AC183" i="40"/>
  <c r="AA183" i="40"/>
  <c r="Y183" i="40"/>
  <c r="W183" i="40"/>
  <c r="U183" i="40"/>
  <c r="S183" i="40"/>
  <c r="Q183" i="40"/>
  <c r="O183" i="40"/>
  <c r="M183" i="40"/>
  <c r="K183" i="40"/>
  <c r="I183" i="40"/>
  <c r="G183" i="40"/>
  <c r="E183" i="40"/>
  <c r="AQ182" i="40"/>
  <c r="AO182" i="40"/>
  <c r="AM182" i="40"/>
  <c r="AK182" i="40"/>
  <c r="AI182" i="40"/>
  <c r="AG182" i="40"/>
  <c r="AE182" i="40"/>
  <c r="AC182" i="40"/>
  <c r="AA182" i="40"/>
  <c r="Y182" i="40"/>
  <c r="W182" i="40"/>
  <c r="U182" i="40"/>
  <c r="S182" i="40"/>
  <c r="Q182" i="40"/>
  <c r="O182" i="40"/>
  <c r="M182" i="40"/>
  <c r="K182" i="40"/>
  <c r="I182" i="40"/>
  <c r="G182" i="40"/>
  <c r="E182" i="40"/>
  <c r="AQ181" i="40"/>
  <c r="AO181" i="40"/>
  <c r="AM181" i="40"/>
  <c r="AK181" i="40"/>
  <c r="AI181" i="40"/>
  <c r="AG181" i="40"/>
  <c r="AE181" i="40"/>
  <c r="AC181" i="40"/>
  <c r="AA181" i="40"/>
  <c r="Y181" i="40"/>
  <c r="W181" i="40"/>
  <c r="U181" i="40"/>
  <c r="S181" i="40"/>
  <c r="Q181" i="40"/>
  <c r="O181" i="40"/>
  <c r="M181" i="40"/>
  <c r="K181" i="40"/>
  <c r="I181" i="40"/>
  <c r="G181" i="40"/>
  <c r="E181" i="40"/>
  <c r="AQ180" i="40"/>
  <c r="AO180" i="40"/>
  <c r="AM180" i="40"/>
  <c r="AK180" i="40"/>
  <c r="AI180" i="40"/>
  <c r="AG180" i="40"/>
  <c r="AE180" i="40"/>
  <c r="AC180" i="40"/>
  <c r="AA180" i="40"/>
  <c r="Y180" i="40"/>
  <c r="W180" i="40"/>
  <c r="U180" i="40"/>
  <c r="S180" i="40"/>
  <c r="Q180" i="40"/>
  <c r="O180" i="40"/>
  <c r="M180" i="40"/>
  <c r="K180" i="40"/>
  <c r="I180" i="40"/>
  <c r="G180" i="40"/>
  <c r="E180" i="40"/>
  <c r="AQ179" i="40"/>
  <c r="AO179" i="40"/>
  <c r="AM179" i="40"/>
  <c r="AK179" i="40"/>
  <c r="AI179" i="40"/>
  <c r="AG179" i="40"/>
  <c r="AE179" i="40"/>
  <c r="AC179" i="40"/>
  <c r="AA179" i="40"/>
  <c r="Y179" i="40"/>
  <c r="W179" i="40"/>
  <c r="U179" i="40"/>
  <c r="S179" i="40"/>
  <c r="Q179" i="40"/>
  <c r="O179" i="40"/>
  <c r="M179" i="40"/>
  <c r="K179" i="40"/>
  <c r="I179" i="40"/>
  <c r="G179" i="40"/>
  <c r="E179" i="40"/>
  <c r="AQ178" i="40"/>
  <c r="AO178" i="40"/>
  <c r="AM178" i="40"/>
  <c r="AK178" i="40"/>
  <c r="AI178" i="40"/>
  <c r="AG178" i="40"/>
  <c r="AE178" i="40"/>
  <c r="AC178" i="40"/>
  <c r="AA178" i="40"/>
  <c r="Y178" i="40"/>
  <c r="W178" i="40"/>
  <c r="U178" i="40"/>
  <c r="S178" i="40"/>
  <c r="Q178" i="40"/>
  <c r="O178" i="40"/>
  <c r="M178" i="40"/>
  <c r="K178" i="40"/>
  <c r="I178" i="40"/>
  <c r="G178" i="40"/>
  <c r="E178" i="40"/>
  <c r="AQ177" i="40"/>
  <c r="AO177" i="40"/>
  <c r="AM177" i="40"/>
  <c r="AK177" i="40"/>
  <c r="AI177" i="40"/>
  <c r="AG177" i="40"/>
  <c r="AE177" i="40"/>
  <c r="AC177" i="40"/>
  <c r="AA177" i="40"/>
  <c r="Y177" i="40"/>
  <c r="W177" i="40"/>
  <c r="U177" i="40"/>
  <c r="S177" i="40"/>
  <c r="Q177" i="40"/>
  <c r="O177" i="40"/>
  <c r="M177" i="40"/>
  <c r="K177" i="40"/>
  <c r="I177" i="40"/>
  <c r="G177" i="40"/>
  <c r="E177" i="40"/>
  <c r="AQ176" i="40"/>
  <c r="AO176" i="40"/>
  <c r="AM176" i="40"/>
  <c r="AK176" i="40"/>
  <c r="AI176" i="40"/>
  <c r="AG176" i="40"/>
  <c r="AE176" i="40"/>
  <c r="AC176" i="40"/>
  <c r="AA176" i="40"/>
  <c r="Y176" i="40"/>
  <c r="W176" i="40"/>
  <c r="U176" i="40"/>
  <c r="S176" i="40"/>
  <c r="Q176" i="40"/>
  <c r="O176" i="40"/>
  <c r="M176" i="40"/>
  <c r="K176" i="40"/>
  <c r="I176" i="40"/>
  <c r="G176" i="40"/>
  <c r="E176" i="40"/>
  <c r="AQ175" i="40"/>
  <c r="AO175" i="40"/>
  <c r="AM175" i="40"/>
  <c r="AK175" i="40"/>
  <c r="AI175" i="40"/>
  <c r="AG175" i="40"/>
  <c r="AE175" i="40"/>
  <c r="AC175" i="40"/>
  <c r="AA175" i="40"/>
  <c r="Y175" i="40"/>
  <c r="W175" i="40"/>
  <c r="U175" i="40"/>
  <c r="S175" i="40"/>
  <c r="Q175" i="40"/>
  <c r="O175" i="40"/>
  <c r="M175" i="40"/>
  <c r="K175" i="40"/>
  <c r="I175" i="40"/>
  <c r="G175" i="40"/>
  <c r="E175" i="40"/>
  <c r="AQ174" i="40"/>
  <c r="AO174" i="40"/>
  <c r="AM174" i="40"/>
  <c r="AK174" i="40"/>
  <c r="AI174" i="40"/>
  <c r="AG174" i="40"/>
  <c r="AE174" i="40"/>
  <c r="AC174" i="40"/>
  <c r="AA174" i="40"/>
  <c r="Y174" i="40"/>
  <c r="W174" i="40"/>
  <c r="U174" i="40"/>
  <c r="S174" i="40"/>
  <c r="Q174" i="40"/>
  <c r="O174" i="40"/>
  <c r="M174" i="40"/>
  <c r="K174" i="40"/>
  <c r="I174" i="40"/>
  <c r="G174" i="40"/>
  <c r="E174" i="40"/>
  <c r="AQ173" i="40"/>
  <c r="AO173" i="40"/>
  <c r="AM173" i="40"/>
  <c r="AK173" i="40"/>
  <c r="AI173" i="40"/>
  <c r="AG173" i="40"/>
  <c r="AE173" i="40"/>
  <c r="AC173" i="40"/>
  <c r="AA173" i="40"/>
  <c r="Y173" i="40"/>
  <c r="W173" i="40"/>
  <c r="U173" i="40"/>
  <c r="S173" i="40"/>
  <c r="Q173" i="40"/>
  <c r="O173" i="40"/>
  <c r="M173" i="40"/>
  <c r="K173" i="40"/>
  <c r="I173" i="40"/>
  <c r="G173" i="40"/>
  <c r="E173" i="40"/>
  <c r="AQ172" i="40"/>
  <c r="AO172" i="40"/>
  <c r="AM172" i="40"/>
  <c r="AK172" i="40"/>
  <c r="AI172" i="40"/>
  <c r="AG172" i="40"/>
  <c r="AE172" i="40"/>
  <c r="AC172" i="40"/>
  <c r="AA172" i="40"/>
  <c r="Y172" i="40"/>
  <c r="W172" i="40"/>
  <c r="U172" i="40"/>
  <c r="S172" i="40"/>
  <c r="Q172" i="40"/>
  <c r="O172" i="40"/>
  <c r="M172" i="40"/>
  <c r="K172" i="40"/>
  <c r="I172" i="40"/>
  <c r="G172" i="40"/>
  <c r="E172" i="40"/>
  <c r="AQ171" i="40"/>
  <c r="AO171" i="40"/>
  <c r="AM171" i="40"/>
  <c r="AK171" i="40"/>
  <c r="AI171" i="40"/>
  <c r="AG171" i="40"/>
  <c r="AE171" i="40"/>
  <c r="AC171" i="40"/>
  <c r="AA171" i="40"/>
  <c r="Y171" i="40"/>
  <c r="W171" i="40"/>
  <c r="U171" i="40"/>
  <c r="S171" i="40"/>
  <c r="Q171" i="40"/>
  <c r="O171" i="40"/>
  <c r="M171" i="40"/>
  <c r="K171" i="40"/>
  <c r="I171" i="40"/>
  <c r="G171" i="40"/>
  <c r="E171" i="40"/>
  <c r="AQ170" i="40"/>
  <c r="AO170" i="40"/>
  <c r="AM170" i="40"/>
  <c r="AK170" i="40"/>
  <c r="AI170" i="40"/>
  <c r="AG170" i="40"/>
  <c r="AE170" i="40"/>
  <c r="AC170" i="40"/>
  <c r="AA170" i="40"/>
  <c r="Y170" i="40"/>
  <c r="W170" i="40"/>
  <c r="U170" i="40"/>
  <c r="S170" i="40"/>
  <c r="Q170" i="40"/>
  <c r="O170" i="40"/>
  <c r="M170" i="40"/>
  <c r="K170" i="40"/>
  <c r="I170" i="40"/>
  <c r="G170" i="40"/>
  <c r="E170" i="40"/>
  <c r="AQ169" i="40"/>
  <c r="AO169" i="40"/>
  <c r="AM169" i="40"/>
  <c r="AK169" i="40"/>
  <c r="AI169" i="40"/>
  <c r="AG169" i="40"/>
  <c r="AE169" i="40"/>
  <c r="AC169" i="40"/>
  <c r="AA169" i="40"/>
  <c r="Y169" i="40"/>
  <c r="W169" i="40"/>
  <c r="U169" i="40"/>
  <c r="S169" i="40"/>
  <c r="Q169" i="40"/>
  <c r="O169" i="40"/>
  <c r="M169" i="40"/>
  <c r="K169" i="40"/>
  <c r="I169" i="40"/>
  <c r="G169" i="40"/>
  <c r="E169" i="40"/>
  <c r="AQ168" i="40"/>
  <c r="AO168" i="40"/>
  <c r="AM168" i="40"/>
  <c r="AK168" i="40"/>
  <c r="AI168" i="40"/>
  <c r="AG168" i="40"/>
  <c r="AE168" i="40"/>
  <c r="AC168" i="40"/>
  <c r="AA168" i="40"/>
  <c r="Y168" i="40"/>
  <c r="W168" i="40"/>
  <c r="U168" i="40"/>
  <c r="S168" i="40"/>
  <c r="Q168" i="40"/>
  <c r="O168" i="40"/>
  <c r="M168" i="40"/>
  <c r="K168" i="40"/>
  <c r="I168" i="40"/>
  <c r="G168" i="40"/>
  <c r="E168" i="40"/>
  <c r="AQ167" i="40"/>
  <c r="AO167" i="40"/>
  <c r="AM167" i="40"/>
  <c r="AK167" i="40"/>
  <c r="AI167" i="40"/>
  <c r="AG167" i="40"/>
  <c r="AE167" i="40"/>
  <c r="AC167" i="40"/>
  <c r="AA167" i="40"/>
  <c r="Y167" i="40"/>
  <c r="W167" i="40"/>
  <c r="U167" i="40"/>
  <c r="S167" i="40"/>
  <c r="Q167" i="40"/>
  <c r="O167" i="40"/>
  <c r="M167" i="40"/>
  <c r="K167" i="40"/>
  <c r="I167" i="40"/>
  <c r="G167" i="40"/>
  <c r="E167" i="40"/>
  <c r="AQ166" i="40"/>
  <c r="AO166" i="40"/>
  <c r="AM166" i="40"/>
  <c r="AK166" i="40"/>
  <c r="AI166" i="40"/>
  <c r="AG166" i="40"/>
  <c r="AE166" i="40"/>
  <c r="AC166" i="40"/>
  <c r="AA166" i="40"/>
  <c r="Y166" i="40"/>
  <c r="W166" i="40"/>
  <c r="U166" i="40"/>
  <c r="S166" i="40"/>
  <c r="Q166" i="40"/>
  <c r="O166" i="40"/>
  <c r="M166" i="40"/>
  <c r="K166" i="40"/>
  <c r="I166" i="40"/>
  <c r="G166" i="40"/>
  <c r="E166" i="40"/>
  <c r="AQ165" i="40"/>
  <c r="AO165" i="40"/>
  <c r="AM165" i="40"/>
  <c r="AK165" i="40"/>
  <c r="AI165" i="40"/>
  <c r="AG165" i="40"/>
  <c r="AE165" i="40"/>
  <c r="AC165" i="40"/>
  <c r="AA165" i="40"/>
  <c r="Y165" i="40"/>
  <c r="W165" i="40"/>
  <c r="U165" i="40"/>
  <c r="S165" i="40"/>
  <c r="Q165" i="40"/>
  <c r="O165" i="40"/>
  <c r="M165" i="40"/>
  <c r="K165" i="40"/>
  <c r="I165" i="40"/>
  <c r="G165" i="40"/>
  <c r="E165" i="40"/>
  <c r="AQ164" i="40"/>
  <c r="AO164" i="40"/>
  <c r="AM164" i="40"/>
  <c r="AK164" i="40"/>
  <c r="AI164" i="40"/>
  <c r="AG164" i="40"/>
  <c r="AE164" i="40"/>
  <c r="AC164" i="40"/>
  <c r="AA164" i="40"/>
  <c r="Y164" i="40"/>
  <c r="W164" i="40"/>
  <c r="U164" i="40"/>
  <c r="S164" i="40"/>
  <c r="Q164" i="40"/>
  <c r="O164" i="40"/>
  <c r="M164" i="40"/>
  <c r="K164" i="40"/>
  <c r="I164" i="40"/>
  <c r="G164" i="40"/>
  <c r="E164" i="40"/>
  <c r="AQ163" i="40"/>
  <c r="AO163" i="40"/>
  <c r="AM163" i="40"/>
  <c r="AK163" i="40"/>
  <c r="AI163" i="40"/>
  <c r="AG163" i="40"/>
  <c r="AE163" i="40"/>
  <c r="AC163" i="40"/>
  <c r="AA163" i="40"/>
  <c r="Y163" i="40"/>
  <c r="W163" i="40"/>
  <c r="U163" i="40"/>
  <c r="S163" i="40"/>
  <c r="Q163" i="40"/>
  <c r="O163" i="40"/>
  <c r="M163" i="40"/>
  <c r="K163" i="40"/>
  <c r="I163" i="40"/>
  <c r="G163" i="40"/>
  <c r="E163" i="40"/>
  <c r="AQ162" i="40"/>
  <c r="AO162" i="40"/>
  <c r="AM162" i="40"/>
  <c r="AK162" i="40"/>
  <c r="AI162" i="40"/>
  <c r="AG162" i="40"/>
  <c r="AE162" i="40"/>
  <c r="AC162" i="40"/>
  <c r="AA162" i="40"/>
  <c r="Y162" i="40"/>
  <c r="W162" i="40"/>
  <c r="U162" i="40"/>
  <c r="S162" i="40"/>
  <c r="Q162" i="40"/>
  <c r="O162" i="40"/>
  <c r="M162" i="40"/>
  <c r="K162" i="40"/>
  <c r="I162" i="40"/>
  <c r="G162" i="40"/>
  <c r="E162" i="40"/>
  <c r="AQ161" i="40"/>
  <c r="AO161" i="40"/>
  <c r="AM161" i="40"/>
  <c r="AK161" i="40"/>
  <c r="AI161" i="40"/>
  <c r="AG161" i="40"/>
  <c r="AE161" i="40"/>
  <c r="AC161" i="40"/>
  <c r="AA161" i="40"/>
  <c r="Y161" i="40"/>
  <c r="W161" i="40"/>
  <c r="U161" i="40"/>
  <c r="S161" i="40"/>
  <c r="Q161" i="40"/>
  <c r="O161" i="40"/>
  <c r="M161" i="40"/>
  <c r="K161" i="40"/>
  <c r="I161" i="40"/>
  <c r="G161" i="40"/>
  <c r="E161" i="40"/>
  <c r="AQ160" i="40"/>
  <c r="AO160" i="40"/>
  <c r="AM160" i="40"/>
  <c r="AK160" i="40"/>
  <c r="AI160" i="40"/>
  <c r="AG160" i="40"/>
  <c r="AE160" i="40"/>
  <c r="AC160" i="40"/>
  <c r="AA160" i="40"/>
  <c r="Y160" i="40"/>
  <c r="W160" i="40"/>
  <c r="U160" i="40"/>
  <c r="S160" i="40"/>
  <c r="Q160" i="40"/>
  <c r="O160" i="40"/>
  <c r="M160" i="40"/>
  <c r="K160" i="40"/>
  <c r="I160" i="40"/>
  <c r="G160" i="40"/>
  <c r="E160" i="40"/>
  <c r="AQ159" i="40"/>
  <c r="AO159" i="40"/>
  <c r="AM159" i="40"/>
  <c r="AK159" i="40"/>
  <c r="AI159" i="40"/>
  <c r="AG159" i="40"/>
  <c r="AE159" i="40"/>
  <c r="AC159" i="40"/>
  <c r="AA159" i="40"/>
  <c r="Y159" i="40"/>
  <c r="W159" i="40"/>
  <c r="U159" i="40"/>
  <c r="S159" i="40"/>
  <c r="Q159" i="40"/>
  <c r="O159" i="40"/>
  <c r="M159" i="40"/>
  <c r="K159" i="40"/>
  <c r="I159" i="40"/>
  <c r="G159" i="40"/>
  <c r="E159" i="40"/>
  <c r="AQ158" i="40"/>
  <c r="AO158" i="40"/>
  <c r="AM158" i="40"/>
  <c r="AK158" i="40"/>
  <c r="AI158" i="40"/>
  <c r="AG158" i="40"/>
  <c r="AE158" i="40"/>
  <c r="AC158" i="40"/>
  <c r="AA158" i="40"/>
  <c r="Y158" i="40"/>
  <c r="W158" i="40"/>
  <c r="U158" i="40"/>
  <c r="S158" i="40"/>
  <c r="Q158" i="40"/>
  <c r="O158" i="40"/>
  <c r="M158" i="40"/>
  <c r="K158" i="40"/>
  <c r="I158" i="40"/>
  <c r="G158" i="40"/>
  <c r="E158" i="40"/>
  <c r="AQ157" i="40"/>
  <c r="AO157" i="40"/>
  <c r="AM157" i="40"/>
  <c r="AK157" i="40"/>
  <c r="AI157" i="40"/>
  <c r="AG157" i="40"/>
  <c r="AE157" i="40"/>
  <c r="AC157" i="40"/>
  <c r="AA157" i="40"/>
  <c r="Y157" i="40"/>
  <c r="W157" i="40"/>
  <c r="U157" i="40"/>
  <c r="S157" i="40"/>
  <c r="Q157" i="40"/>
  <c r="O157" i="40"/>
  <c r="M157" i="40"/>
  <c r="K157" i="40"/>
  <c r="I157" i="40"/>
  <c r="G157" i="40"/>
  <c r="E157" i="40"/>
  <c r="AQ156" i="40"/>
  <c r="AO156" i="40"/>
  <c r="AM156" i="40"/>
  <c r="AK156" i="40"/>
  <c r="AI156" i="40"/>
  <c r="AG156" i="40"/>
  <c r="AE156" i="40"/>
  <c r="AC156" i="40"/>
  <c r="AA156" i="40"/>
  <c r="Y156" i="40"/>
  <c r="W156" i="40"/>
  <c r="U156" i="40"/>
  <c r="S156" i="40"/>
  <c r="Q156" i="40"/>
  <c r="O156" i="40"/>
  <c r="M156" i="40"/>
  <c r="K156" i="40"/>
  <c r="I156" i="40"/>
  <c r="G156" i="40"/>
  <c r="E156" i="40"/>
  <c r="AQ155" i="40"/>
  <c r="AO155" i="40"/>
  <c r="AM155" i="40"/>
  <c r="AK155" i="40"/>
  <c r="AI155" i="40"/>
  <c r="AG155" i="40"/>
  <c r="AE155" i="40"/>
  <c r="AC155" i="40"/>
  <c r="AA155" i="40"/>
  <c r="Y155" i="40"/>
  <c r="W155" i="40"/>
  <c r="U155" i="40"/>
  <c r="S155" i="40"/>
  <c r="Q155" i="40"/>
  <c r="O155" i="40"/>
  <c r="M155" i="40"/>
  <c r="K155" i="40"/>
  <c r="I155" i="40"/>
  <c r="G155" i="40"/>
  <c r="E155" i="40"/>
  <c r="AQ154" i="40"/>
  <c r="AO154" i="40"/>
  <c r="AM154" i="40"/>
  <c r="AK154" i="40"/>
  <c r="AI154" i="40"/>
  <c r="AG154" i="40"/>
  <c r="AE154" i="40"/>
  <c r="AC154" i="40"/>
  <c r="AA154" i="40"/>
  <c r="Y154" i="40"/>
  <c r="W154" i="40"/>
  <c r="U154" i="40"/>
  <c r="S154" i="40"/>
  <c r="Q154" i="40"/>
  <c r="O154" i="40"/>
  <c r="M154" i="40"/>
  <c r="K154" i="40"/>
  <c r="I154" i="40"/>
  <c r="G154" i="40"/>
  <c r="E154" i="40"/>
  <c r="AQ153" i="40"/>
  <c r="AO153" i="40"/>
  <c r="AM153" i="40"/>
  <c r="AK153" i="40"/>
  <c r="AI153" i="40"/>
  <c r="AG153" i="40"/>
  <c r="AE153" i="40"/>
  <c r="AC153" i="40"/>
  <c r="AA153" i="40"/>
  <c r="Y153" i="40"/>
  <c r="W153" i="40"/>
  <c r="U153" i="40"/>
  <c r="S153" i="40"/>
  <c r="Q153" i="40"/>
  <c r="O153" i="40"/>
  <c r="M153" i="40"/>
  <c r="K153" i="40"/>
  <c r="I153" i="40"/>
  <c r="G153" i="40"/>
  <c r="E153" i="40"/>
  <c r="AQ152" i="40"/>
  <c r="AO152" i="40"/>
  <c r="AM152" i="40"/>
  <c r="AK152" i="40"/>
  <c r="AI152" i="40"/>
  <c r="AG152" i="40"/>
  <c r="AE152" i="40"/>
  <c r="AC152" i="40"/>
  <c r="AA152" i="40"/>
  <c r="Y152" i="40"/>
  <c r="W152" i="40"/>
  <c r="U152" i="40"/>
  <c r="S152" i="40"/>
  <c r="Q152" i="40"/>
  <c r="O152" i="40"/>
  <c r="M152" i="40"/>
  <c r="K152" i="40"/>
  <c r="I152" i="40"/>
  <c r="G152" i="40"/>
  <c r="E152" i="40"/>
  <c r="AQ151" i="40"/>
  <c r="AO151" i="40"/>
  <c r="AM151" i="40"/>
  <c r="AK151" i="40"/>
  <c r="AI151" i="40"/>
  <c r="AG151" i="40"/>
  <c r="AE151" i="40"/>
  <c r="AC151" i="40"/>
  <c r="AA151" i="40"/>
  <c r="Y151" i="40"/>
  <c r="W151" i="40"/>
  <c r="U151" i="40"/>
  <c r="S151" i="40"/>
  <c r="Q151" i="40"/>
  <c r="O151" i="40"/>
  <c r="M151" i="40"/>
  <c r="K151" i="40"/>
  <c r="I151" i="40"/>
  <c r="G151" i="40"/>
  <c r="E151" i="40"/>
  <c r="AQ150" i="40"/>
  <c r="AO150" i="40"/>
  <c r="AM150" i="40"/>
  <c r="AK150" i="40"/>
  <c r="AI150" i="40"/>
  <c r="AG150" i="40"/>
  <c r="AE150" i="40"/>
  <c r="AC150" i="40"/>
  <c r="AA150" i="40"/>
  <c r="Y150" i="40"/>
  <c r="W150" i="40"/>
  <c r="U150" i="40"/>
  <c r="S150" i="40"/>
  <c r="Q150" i="40"/>
  <c r="O150" i="40"/>
  <c r="M150" i="40"/>
  <c r="K150" i="40"/>
  <c r="I150" i="40"/>
  <c r="G150" i="40"/>
  <c r="E150" i="40"/>
  <c r="AQ149" i="40"/>
  <c r="AO149" i="40"/>
  <c r="AM149" i="40"/>
  <c r="AK149" i="40"/>
  <c r="AI149" i="40"/>
  <c r="AG149" i="40"/>
  <c r="AE149" i="40"/>
  <c r="AC149" i="40"/>
  <c r="AA149" i="40"/>
  <c r="Y149" i="40"/>
  <c r="W149" i="40"/>
  <c r="U149" i="40"/>
  <c r="S149" i="40"/>
  <c r="Q149" i="40"/>
  <c r="O149" i="40"/>
  <c r="M149" i="40"/>
  <c r="K149" i="40"/>
  <c r="I149" i="40"/>
  <c r="G149" i="40"/>
  <c r="E149" i="40"/>
  <c r="AQ148" i="40"/>
  <c r="AO148" i="40"/>
  <c r="AM148" i="40"/>
  <c r="AK148" i="40"/>
  <c r="AI148" i="40"/>
  <c r="AG148" i="40"/>
  <c r="AE148" i="40"/>
  <c r="AC148" i="40"/>
  <c r="AA148" i="40"/>
  <c r="Y148" i="40"/>
  <c r="W148" i="40"/>
  <c r="U148" i="40"/>
  <c r="S148" i="40"/>
  <c r="Q148" i="40"/>
  <c r="O148" i="40"/>
  <c r="M148" i="40"/>
  <c r="K148" i="40"/>
  <c r="I148" i="40"/>
  <c r="G148" i="40"/>
  <c r="E148" i="40"/>
  <c r="AQ147" i="40"/>
  <c r="AO147" i="40"/>
  <c r="AM147" i="40"/>
  <c r="AK147" i="40"/>
  <c r="AI147" i="40"/>
  <c r="AG147" i="40"/>
  <c r="AE147" i="40"/>
  <c r="AC147" i="40"/>
  <c r="AA147" i="40"/>
  <c r="Y147" i="40"/>
  <c r="W147" i="40"/>
  <c r="U147" i="40"/>
  <c r="S147" i="40"/>
  <c r="Q147" i="40"/>
  <c r="O147" i="40"/>
  <c r="M147" i="40"/>
  <c r="K147" i="40"/>
  <c r="I147" i="40"/>
  <c r="G147" i="40"/>
  <c r="E147" i="40"/>
  <c r="AQ146" i="40"/>
  <c r="AO146" i="40"/>
  <c r="AM146" i="40"/>
  <c r="AK146" i="40"/>
  <c r="AI146" i="40"/>
  <c r="AG146" i="40"/>
  <c r="AE146" i="40"/>
  <c r="AC146" i="40"/>
  <c r="AA146" i="40"/>
  <c r="Y146" i="40"/>
  <c r="W146" i="40"/>
  <c r="U146" i="40"/>
  <c r="S146" i="40"/>
  <c r="Q146" i="40"/>
  <c r="O146" i="40"/>
  <c r="M146" i="40"/>
  <c r="K146" i="40"/>
  <c r="I146" i="40"/>
  <c r="G146" i="40"/>
  <c r="E146" i="40"/>
  <c r="AQ145" i="40"/>
  <c r="AO145" i="40"/>
  <c r="AM145" i="40"/>
  <c r="AK145" i="40"/>
  <c r="AI145" i="40"/>
  <c r="AG145" i="40"/>
  <c r="AE145" i="40"/>
  <c r="AC145" i="40"/>
  <c r="AA145" i="40"/>
  <c r="Y145" i="40"/>
  <c r="W145" i="40"/>
  <c r="U145" i="40"/>
  <c r="S145" i="40"/>
  <c r="Q145" i="40"/>
  <c r="O145" i="40"/>
  <c r="M145" i="40"/>
  <c r="K145" i="40"/>
  <c r="I145" i="40"/>
  <c r="G145" i="40"/>
  <c r="E145" i="40"/>
  <c r="AQ144" i="40"/>
  <c r="AO144" i="40"/>
  <c r="AM144" i="40"/>
  <c r="AK144" i="40"/>
  <c r="AI144" i="40"/>
  <c r="AG144" i="40"/>
  <c r="AE144" i="40"/>
  <c r="AC144" i="40"/>
  <c r="AA144" i="40"/>
  <c r="Y144" i="40"/>
  <c r="W144" i="40"/>
  <c r="U144" i="40"/>
  <c r="S144" i="40"/>
  <c r="Q144" i="40"/>
  <c r="O144" i="40"/>
  <c r="M144" i="40"/>
  <c r="K144" i="40"/>
  <c r="I144" i="40"/>
  <c r="G144" i="40"/>
  <c r="E144" i="40"/>
  <c r="AQ143" i="40"/>
  <c r="AO143" i="40"/>
  <c r="AM143" i="40"/>
  <c r="AK143" i="40"/>
  <c r="AI143" i="40"/>
  <c r="AG143" i="40"/>
  <c r="AE143" i="40"/>
  <c r="AC143" i="40"/>
  <c r="AA143" i="40"/>
  <c r="Y143" i="40"/>
  <c r="W143" i="40"/>
  <c r="U143" i="40"/>
  <c r="S143" i="40"/>
  <c r="Q143" i="40"/>
  <c r="O143" i="40"/>
  <c r="M143" i="40"/>
  <c r="K143" i="40"/>
  <c r="I143" i="40"/>
  <c r="G143" i="40"/>
  <c r="E143" i="40"/>
  <c r="AQ142" i="40"/>
  <c r="AO142" i="40"/>
  <c r="AM142" i="40"/>
  <c r="AK142" i="40"/>
  <c r="AI142" i="40"/>
  <c r="AG142" i="40"/>
  <c r="AE142" i="40"/>
  <c r="AC142" i="40"/>
  <c r="AA142" i="40"/>
  <c r="Y142" i="40"/>
  <c r="W142" i="40"/>
  <c r="U142" i="40"/>
  <c r="S142" i="40"/>
  <c r="Q142" i="40"/>
  <c r="O142" i="40"/>
  <c r="M142" i="40"/>
  <c r="K142" i="40"/>
  <c r="I142" i="40"/>
  <c r="G142" i="40"/>
  <c r="E142" i="40"/>
  <c r="AQ141" i="40"/>
  <c r="AO141" i="40"/>
  <c r="AM141" i="40"/>
  <c r="AK141" i="40"/>
  <c r="AI141" i="40"/>
  <c r="AG141" i="40"/>
  <c r="AE141" i="40"/>
  <c r="AC141" i="40"/>
  <c r="AA141" i="40"/>
  <c r="Y141" i="40"/>
  <c r="W141" i="40"/>
  <c r="U141" i="40"/>
  <c r="S141" i="40"/>
  <c r="Q141" i="40"/>
  <c r="O141" i="40"/>
  <c r="M141" i="40"/>
  <c r="K141" i="40"/>
  <c r="I141" i="40"/>
  <c r="G141" i="40"/>
  <c r="E141" i="40"/>
  <c r="AQ140" i="40"/>
  <c r="AO140" i="40"/>
  <c r="AM140" i="40"/>
  <c r="AK140" i="40"/>
  <c r="AI140" i="40"/>
  <c r="AG140" i="40"/>
  <c r="AE140" i="40"/>
  <c r="AC140" i="40"/>
  <c r="AA140" i="40"/>
  <c r="Y140" i="40"/>
  <c r="W140" i="40"/>
  <c r="U140" i="40"/>
  <c r="S140" i="40"/>
  <c r="Q140" i="40"/>
  <c r="O140" i="40"/>
  <c r="M140" i="40"/>
  <c r="K140" i="40"/>
  <c r="I140" i="40"/>
  <c r="G140" i="40"/>
  <c r="E140" i="40"/>
  <c r="AQ139" i="40"/>
  <c r="AO139" i="40"/>
  <c r="AM139" i="40"/>
  <c r="AK139" i="40"/>
  <c r="AI139" i="40"/>
  <c r="AG139" i="40"/>
  <c r="AE139" i="40"/>
  <c r="AC139" i="40"/>
  <c r="AA139" i="40"/>
  <c r="Y139" i="40"/>
  <c r="W139" i="40"/>
  <c r="U139" i="40"/>
  <c r="S139" i="40"/>
  <c r="Q139" i="40"/>
  <c r="O139" i="40"/>
  <c r="M139" i="40"/>
  <c r="K139" i="40"/>
  <c r="I139" i="40"/>
  <c r="G139" i="40"/>
  <c r="E139" i="40"/>
  <c r="AQ138" i="40"/>
  <c r="AO138" i="40"/>
  <c r="AM138" i="40"/>
  <c r="AK138" i="40"/>
  <c r="AI138" i="40"/>
  <c r="AG138" i="40"/>
  <c r="AE138" i="40"/>
  <c r="AC138" i="40"/>
  <c r="AA138" i="40"/>
  <c r="Y138" i="40"/>
  <c r="W138" i="40"/>
  <c r="U138" i="40"/>
  <c r="S138" i="40"/>
  <c r="Q138" i="40"/>
  <c r="O138" i="40"/>
  <c r="M138" i="40"/>
  <c r="K138" i="40"/>
  <c r="I138" i="40"/>
  <c r="G138" i="40"/>
  <c r="E138" i="40"/>
  <c r="AQ137" i="40"/>
  <c r="AO137" i="40"/>
  <c r="AM137" i="40"/>
  <c r="AK137" i="40"/>
  <c r="AI137" i="40"/>
  <c r="AG137" i="40"/>
  <c r="AE137" i="40"/>
  <c r="AC137" i="40"/>
  <c r="AA137" i="40"/>
  <c r="Y137" i="40"/>
  <c r="W137" i="40"/>
  <c r="U137" i="40"/>
  <c r="S137" i="40"/>
  <c r="Q137" i="40"/>
  <c r="O137" i="40"/>
  <c r="M137" i="40"/>
  <c r="K137" i="40"/>
  <c r="I137" i="40"/>
  <c r="G137" i="40"/>
  <c r="E137" i="40"/>
  <c r="AQ136" i="40"/>
  <c r="AO136" i="40"/>
  <c r="AM136" i="40"/>
  <c r="AK136" i="40"/>
  <c r="AI136" i="40"/>
  <c r="AG136" i="40"/>
  <c r="AE136" i="40"/>
  <c r="AC136" i="40"/>
  <c r="AA136" i="40"/>
  <c r="Y136" i="40"/>
  <c r="W136" i="40"/>
  <c r="U136" i="40"/>
  <c r="S136" i="40"/>
  <c r="Q136" i="40"/>
  <c r="O136" i="40"/>
  <c r="M136" i="40"/>
  <c r="K136" i="40"/>
  <c r="I136" i="40"/>
  <c r="G136" i="40"/>
  <c r="E136" i="40"/>
  <c r="AQ135" i="40"/>
  <c r="AO135" i="40"/>
  <c r="AM135" i="40"/>
  <c r="AK135" i="40"/>
  <c r="AI135" i="40"/>
  <c r="AG135" i="40"/>
  <c r="AE135" i="40"/>
  <c r="AC135" i="40"/>
  <c r="AA135" i="40"/>
  <c r="Y135" i="40"/>
  <c r="W135" i="40"/>
  <c r="U135" i="40"/>
  <c r="S135" i="40"/>
  <c r="Q135" i="40"/>
  <c r="O135" i="40"/>
  <c r="M135" i="40"/>
  <c r="K135" i="40"/>
  <c r="I135" i="40"/>
  <c r="G135" i="40"/>
  <c r="E135" i="40"/>
  <c r="AQ134" i="40"/>
  <c r="AO134" i="40"/>
  <c r="AM134" i="40"/>
  <c r="AK134" i="40"/>
  <c r="AI134" i="40"/>
  <c r="AG134" i="40"/>
  <c r="AE134" i="40"/>
  <c r="AC134" i="40"/>
  <c r="AA134" i="40"/>
  <c r="Y134" i="40"/>
  <c r="W134" i="40"/>
  <c r="U134" i="40"/>
  <c r="S134" i="40"/>
  <c r="Q134" i="40"/>
  <c r="O134" i="40"/>
  <c r="M134" i="40"/>
  <c r="K134" i="40"/>
  <c r="I134" i="40"/>
  <c r="G134" i="40"/>
  <c r="E134" i="40"/>
  <c r="AQ133" i="40"/>
  <c r="AO133" i="40"/>
  <c r="AM133" i="40"/>
  <c r="AK133" i="40"/>
  <c r="AI133" i="40"/>
  <c r="AG133" i="40"/>
  <c r="AE133" i="40"/>
  <c r="AC133" i="40"/>
  <c r="AA133" i="40"/>
  <c r="Y133" i="40"/>
  <c r="W133" i="40"/>
  <c r="U133" i="40"/>
  <c r="S133" i="40"/>
  <c r="Q133" i="40"/>
  <c r="O133" i="40"/>
  <c r="M133" i="40"/>
  <c r="K133" i="40"/>
  <c r="I133" i="40"/>
  <c r="G133" i="40"/>
  <c r="E133" i="40"/>
  <c r="AQ132" i="40"/>
  <c r="AO132" i="40"/>
  <c r="AM132" i="40"/>
  <c r="AK132" i="40"/>
  <c r="AI132" i="40"/>
  <c r="AG132" i="40"/>
  <c r="AE132" i="40"/>
  <c r="AC132" i="40"/>
  <c r="AA132" i="40"/>
  <c r="Y132" i="40"/>
  <c r="W132" i="40"/>
  <c r="U132" i="40"/>
  <c r="S132" i="40"/>
  <c r="Q132" i="40"/>
  <c r="O132" i="40"/>
  <c r="M132" i="40"/>
  <c r="K132" i="40"/>
  <c r="I132" i="40"/>
  <c r="G132" i="40"/>
  <c r="E132" i="40"/>
  <c r="AQ131" i="40"/>
  <c r="AO131" i="40"/>
  <c r="AM131" i="40"/>
  <c r="AK131" i="40"/>
  <c r="AI131" i="40"/>
  <c r="AG131" i="40"/>
  <c r="AE131" i="40"/>
  <c r="AC131" i="40"/>
  <c r="AA131" i="40"/>
  <c r="Y131" i="40"/>
  <c r="W131" i="40"/>
  <c r="U131" i="40"/>
  <c r="S131" i="40"/>
  <c r="Q131" i="40"/>
  <c r="O131" i="40"/>
  <c r="M131" i="40"/>
  <c r="K131" i="40"/>
  <c r="I131" i="40"/>
  <c r="G131" i="40"/>
  <c r="E131" i="40"/>
  <c r="AQ130" i="40"/>
  <c r="AO130" i="40"/>
  <c r="AM130" i="40"/>
  <c r="AK130" i="40"/>
  <c r="AI130" i="40"/>
  <c r="AG130" i="40"/>
  <c r="AE130" i="40"/>
  <c r="AC130" i="40"/>
  <c r="AA130" i="40"/>
  <c r="Y130" i="40"/>
  <c r="W130" i="40"/>
  <c r="U130" i="40"/>
  <c r="S130" i="40"/>
  <c r="Q130" i="40"/>
  <c r="O130" i="40"/>
  <c r="M130" i="40"/>
  <c r="K130" i="40"/>
  <c r="I130" i="40"/>
  <c r="G130" i="40"/>
  <c r="E130" i="40"/>
  <c r="AQ129" i="40"/>
  <c r="AO129" i="40"/>
  <c r="AM129" i="40"/>
  <c r="AK129" i="40"/>
  <c r="AI129" i="40"/>
  <c r="AG129" i="40"/>
  <c r="AE129" i="40"/>
  <c r="AC129" i="40"/>
  <c r="AA129" i="40"/>
  <c r="Y129" i="40"/>
  <c r="W129" i="40"/>
  <c r="U129" i="40"/>
  <c r="S129" i="40"/>
  <c r="Q129" i="40"/>
  <c r="O129" i="40"/>
  <c r="M129" i="40"/>
  <c r="K129" i="40"/>
  <c r="I129" i="40"/>
  <c r="G129" i="40"/>
  <c r="E129" i="40"/>
  <c r="AQ128" i="40"/>
  <c r="AO128" i="40"/>
  <c r="AM128" i="40"/>
  <c r="AK128" i="40"/>
  <c r="AI128" i="40"/>
  <c r="AG128" i="40"/>
  <c r="AE128" i="40"/>
  <c r="AC128" i="40"/>
  <c r="AA128" i="40"/>
  <c r="Y128" i="40"/>
  <c r="W128" i="40"/>
  <c r="U128" i="40"/>
  <c r="S128" i="40"/>
  <c r="Q128" i="40"/>
  <c r="O128" i="40"/>
  <c r="M128" i="40"/>
  <c r="K128" i="40"/>
  <c r="I128" i="40"/>
  <c r="G128" i="40"/>
  <c r="E128" i="40"/>
  <c r="AQ127" i="40"/>
  <c r="AO127" i="40"/>
  <c r="AM127" i="40"/>
  <c r="AK127" i="40"/>
  <c r="AI127" i="40"/>
  <c r="AG127" i="40"/>
  <c r="AE127" i="40"/>
  <c r="AC127" i="40"/>
  <c r="AA127" i="40"/>
  <c r="Y127" i="40"/>
  <c r="W127" i="40"/>
  <c r="U127" i="40"/>
  <c r="S127" i="40"/>
  <c r="Q127" i="40"/>
  <c r="O127" i="40"/>
  <c r="M127" i="40"/>
  <c r="K127" i="40"/>
  <c r="I127" i="40"/>
  <c r="G127" i="40"/>
  <c r="E127" i="40"/>
  <c r="AQ126" i="40"/>
  <c r="AO126" i="40"/>
  <c r="AM126" i="40"/>
  <c r="AK126" i="40"/>
  <c r="AI126" i="40"/>
  <c r="AG126" i="40"/>
  <c r="AE126" i="40"/>
  <c r="AC126" i="40"/>
  <c r="AA126" i="40"/>
  <c r="Y126" i="40"/>
  <c r="W126" i="40"/>
  <c r="U126" i="40"/>
  <c r="S126" i="40"/>
  <c r="Q126" i="40"/>
  <c r="O126" i="40"/>
  <c r="M126" i="40"/>
  <c r="K126" i="40"/>
  <c r="I126" i="40"/>
  <c r="G126" i="40"/>
  <c r="E126" i="40"/>
  <c r="AQ125" i="40"/>
  <c r="AO125" i="40"/>
  <c r="AM125" i="40"/>
  <c r="AK125" i="40"/>
  <c r="AI125" i="40"/>
  <c r="AG125" i="40"/>
  <c r="AE125" i="40"/>
  <c r="AC125" i="40"/>
  <c r="AA125" i="40"/>
  <c r="Y125" i="40"/>
  <c r="W125" i="40"/>
  <c r="U125" i="40"/>
  <c r="S125" i="40"/>
  <c r="Q125" i="40"/>
  <c r="O125" i="40"/>
  <c r="M125" i="40"/>
  <c r="K125" i="40"/>
  <c r="I125" i="40"/>
  <c r="G125" i="40"/>
  <c r="E125" i="40"/>
  <c r="AQ124" i="40"/>
  <c r="AO124" i="40"/>
  <c r="AM124" i="40"/>
  <c r="AK124" i="40"/>
  <c r="AI124" i="40"/>
  <c r="AG124" i="40"/>
  <c r="AE124" i="40"/>
  <c r="AC124" i="40"/>
  <c r="AA124" i="40"/>
  <c r="Y124" i="40"/>
  <c r="W124" i="40"/>
  <c r="U124" i="40"/>
  <c r="S124" i="40"/>
  <c r="Q124" i="40"/>
  <c r="O124" i="40"/>
  <c r="M124" i="40"/>
  <c r="K124" i="40"/>
  <c r="I124" i="40"/>
  <c r="G124" i="40"/>
  <c r="E124" i="40"/>
  <c r="AQ123" i="40"/>
  <c r="AO123" i="40"/>
  <c r="AM123" i="40"/>
  <c r="AK123" i="40"/>
  <c r="AI123" i="40"/>
  <c r="AG123" i="40"/>
  <c r="AE123" i="40"/>
  <c r="AC123" i="40"/>
  <c r="AA123" i="40"/>
  <c r="Y123" i="40"/>
  <c r="W123" i="40"/>
  <c r="U123" i="40"/>
  <c r="S123" i="40"/>
  <c r="Q123" i="40"/>
  <c r="O123" i="40"/>
  <c r="M123" i="40"/>
  <c r="K123" i="40"/>
  <c r="I123" i="40"/>
  <c r="G123" i="40"/>
  <c r="E123" i="40"/>
  <c r="AQ122" i="40"/>
  <c r="AO122" i="40"/>
  <c r="AM122" i="40"/>
  <c r="AK122" i="40"/>
  <c r="AI122" i="40"/>
  <c r="AG122" i="40"/>
  <c r="AE122" i="40"/>
  <c r="AC122" i="40"/>
  <c r="AA122" i="40"/>
  <c r="Y122" i="40"/>
  <c r="W122" i="40"/>
  <c r="U122" i="40"/>
  <c r="S122" i="40"/>
  <c r="Q122" i="40"/>
  <c r="O122" i="40"/>
  <c r="M122" i="40"/>
  <c r="K122" i="40"/>
  <c r="I122" i="40"/>
  <c r="G122" i="40"/>
  <c r="E122" i="40"/>
  <c r="AQ121" i="40"/>
  <c r="AO121" i="40"/>
  <c r="AM121" i="40"/>
  <c r="AK121" i="40"/>
  <c r="AI121" i="40"/>
  <c r="AG121" i="40"/>
  <c r="AE121" i="40"/>
  <c r="AC121" i="40"/>
  <c r="AA121" i="40"/>
  <c r="Y121" i="40"/>
  <c r="W121" i="40"/>
  <c r="U121" i="40"/>
  <c r="S121" i="40"/>
  <c r="Q121" i="40"/>
  <c r="O121" i="40"/>
  <c r="M121" i="40"/>
  <c r="K121" i="40"/>
  <c r="I121" i="40"/>
  <c r="G121" i="40"/>
  <c r="E121" i="40"/>
  <c r="AQ120" i="40"/>
  <c r="AO120" i="40"/>
  <c r="AM120" i="40"/>
  <c r="AK120" i="40"/>
  <c r="AI120" i="40"/>
  <c r="AG120" i="40"/>
  <c r="AE120" i="40"/>
  <c r="AC120" i="40"/>
  <c r="AA120" i="40"/>
  <c r="Y120" i="40"/>
  <c r="W120" i="40"/>
  <c r="U120" i="40"/>
  <c r="S120" i="40"/>
  <c r="Q120" i="40"/>
  <c r="O120" i="40"/>
  <c r="M120" i="40"/>
  <c r="K120" i="40"/>
  <c r="I120" i="40"/>
  <c r="G120" i="40"/>
  <c r="E120" i="40"/>
  <c r="AQ119" i="40"/>
  <c r="AO119" i="40"/>
  <c r="AM119" i="40"/>
  <c r="AK119" i="40"/>
  <c r="AI119" i="40"/>
  <c r="AG119" i="40"/>
  <c r="AE119" i="40"/>
  <c r="AC119" i="40"/>
  <c r="AA119" i="40"/>
  <c r="Y119" i="40"/>
  <c r="W119" i="40"/>
  <c r="U119" i="40"/>
  <c r="S119" i="40"/>
  <c r="Q119" i="40"/>
  <c r="O119" i="40"/>
  <c r="M119" i="40"/>
  <c r="K119" i="40"/>
  <c r="I119" i="40"/>
  <c r="G119" i="40"/>
  <c r="E119" i="40"/>
  <c r="AQ118" i="40"/>
  <c r="AO118" i="40"/>
  <c r="AM118" i="40"/>
  <c r="AK118" i="40"/>
  <c r="AI118" i="40"/>
  <c r="AG118" i="40"/>
  <c r="AE118" i="40"/>
  <c r="AC118" i="40"/>
  <c r="AA118" i="40"/>
  <c r="Y118" i="40"/>
  <c r="W118" i="40"/>
  <c r="U118" i="40"/>
  <c r="S118" i="40"/>
  <c r="Q118" i="40"/>
  <c r="O118" i="40"/>
  <c r="M118" i="40"/>
  <c r="K118" i="40"/>
  <c r="I118" i="40"/>
  <c r="G118" i="40"/>
  <c r="E118" i="40"/>
  <c r="AQ117" i="40"/>
  <c r="AO117" i="40"/>
  <c r="AM117" i="40"/>
  <c r="AK117" i="40"/>
  <c r="AI117" i="40"/>
  <c r="AG117" i="40"/>
  <c r="AE117" i="40"/>
  <c r="AC117" i="40"/>
  <c r="AA117" i="40"/>
  <c r="Y117" i="40"/>
  <c r="W117" i="40"/>
  <c r="U117" i="40"/>
  <c r="S117" i="40"/>
  <c r="Q117" i="40"/>
  <c r="O117" i="40"/>
  <c r="M117" i="40"/>
  <c r="K117" i="40"/>
  <c r="I117" i="40"/>
  <c r="G117" i="40"/>
  <c r="E117" i="40"/>
  <c r="AQ116" i="40"/>
  <c r="AO116" i="40"/>
  <c r="AM116" i="40"/>
  <c r="AK116" i="40"/>
  <c r="AI116" i="40"/>
  <c r="AG116" i="40"/>
  <c r="AE116" i="40"/>
  <c r="AC116" i="40"/>
  <c r="AA116" i="40"/>
  <c r="Y116" i="40"/>
  <c r="W116" i="40"/>
  <c r="U116" i="40"/>
  <c r="S116" i="40"/>
  <c r="Q116" i="40"/>
  <c r="O116" i="40"/>
  <c r="M116" i="40"/>
  <c r="K116" i="40"/>
  <c r="I116" i="40"/>
  <c r="G116" i="40"/>
  <c r="E116" i="40"/>
  <c r="AQ115" i="40"/>
  <c r="AO115" i="40"/>
  <c r="AM115" i="40"/>
  <c r="AK115" i="40"/>
  <c r="AI115" i="40"/>
  <c r="AG115" i="40"/>
  <c r="AE115" i="40"/>
  <c r="AC115" i="40"/>
  <c r="AA115" i="40"/>
  <c r="Y115" i="40"/>
  <c r="W115" i="40"/>
  <c r="U115" i="40"/>
  <c r="S115" i="40"/>
  <c r="Q115" i="40"/>
  <c r="O115" i="40"/>
  <c r="M115" i="40"/>
  <c r="K115" i="40"/>
  <c r="I115" i="40"/>
  <c r="G115" i="40"/>
  <c r="E115" i="40"/>
  <c r="AQ114" i="40"/>
  <c r="AO114" i="40"/>
  <c r="AM114" i="40"/>
  <c r="AK114" i="40"/>
  <c r="AI114" i="40"/>
  <c r="AG114" i="40"/>
  <c r="AE114" i="40"/>
  <c r="AC114" i="40"/>
  <c r="AA114" i="40"/>
  <c r="Y114" i="40"/>
  <c r="W114" i="40"/>
  <c r="U114" i="40"/>
  <c r="S114" i="40"/>
  <c r="Q114" i="40"/>
  <c r="O114" i="40"/>
  <c r="M114" i="40"/>
  <c r="K114" i="40"/>
  <c r="I114" i="40"/>
  <c r="G114" i="40"/>
  <c r="E114" i="40"/>
  <c r="AQ113" i="40"/>
  <c r="AO113" i="40"/>
  <c r="AM113" i="40"/>
  <c r="AK113" i="40"/>
  <c r="AI113" i="40"/>
  <c r="AG113" i="40"/>
  <c r="AE113" i="40"/>
  <c r="AC113" i="40"/>
  <c r="AA113" i="40"/>
  <c r="Y113" i="40"/>
  <c r="W113" i="40"/>
  <c r="U113" i="40"/>
  <c r="S113" i="40"/>
  <c r="Q113" i="40"/>
  <c r="O113" i="40"/>
  <c r="M113" i="40"/>
  <c r="K113" i="40"/>
  <c r="I113" i="40"/>
  <c r="G113" i="40"/>
  <c r="E113" i="40"/>
  <c r="AQ112" i="40"/>
  <c r="AO112" i="40"/>
  <c r="AM112" i="40"/>
  <c r="AK112" i="40"/>
  <c r="AI112" i="40"/>
  <c r="AG112" i="40"/>
  <c r="AE112" i="40"/>
  <c r="AC112" i="40"/>
  <c r="AA112" i="40"/>
  <c r="Y112" i="40"/>
  <c r="W112" i="40"/>
  <c r="U112" i="40"/>
  <c r="S112" i="40"/>
  <c r="Q112" i="40"/>
  <c r="O112" i="40"/>
  <c r="M112" i="40"/>
  <c r="K112" i="40"/>
  <c r="I112" i="40"/>
  <c r="G112" i="40"/>
  <c r="E112" i="40"/>
  <c r="AQ111" i="40"/>
  <c r="AO111" i="40"/>
  <c r="AM111" i="40"/>
  <c r="AK111" i="40"/>
  <c r="AI111" i="40"/>
  <c r="AG111" i="40"/>
  <c r="AE111" i="40"/>
  <c r="AC111" i="40"/>
  <c r="AA111" i="40"/>
  <c r="Y111" i="40"/>
  <c r="W111" i="40"/>
  <c r="U111" i="40"/>
  <c r="S111" i="40"/>
  <c r="Q111" i="40"/>
  <c r="O111" i="40"/>
  <c r="M111" i="40"/>
  <c r="K111" i="40"/>
  <c r="I111" i="40"/>
  <c r="G111" i="40"/>
  <c r="E111" i="40"/>
  <c r="AQ110" i="40"/>
  <c r="AO110" i="40"/>
  <c r="AM110" i="40"/>
  <c r="AK110" i="40"/>
  <c r="AI110" i="40"/>
  <c r="AG110" i="40"/>
  <c r="AE110" i="40"/>
  <c r="AC110" i="40"/>
  <c r="AA110" i="40"/>
  <c r="Y110" i="40"/>
  <c r="W110" i="40"/>
  <c r="U110" i="40"/>
  <c r="S110" i="40"/>
  <c r="Q110" i="40"/>
  <c r="O110" i="40"/>
  <c r="M110" i="40"/>
  <c r="K110" i="40"/>
  <c r="I110" i="40"/>
  <c r="G110" i="40"/>
  <c r="E110" i="40"/>
  <c r="AQ109" i="40"/>
  <c r="AO109" i="40"/>
  <c r="AM109" i="40"/>
  <c r="AK109" i="40"/>
  <c r="AI109" i="40"/>
  <c r="AG109" i="40"/>
  <c r="AE109" i="40"/>
  <c r="AC109" i="40"/>
  <c r="AA109" i="40"/>
  <c r="Y109" i="40"/>
  <c r="W109" i="40"/>
  <c r="U109" i="40"/>
  <c r="S109" i="40"/>
  <c r="Q109" i="40"/>
  <c r="O109" i="40"/>
  <c r="M109" i="40"/>
  <c r="K109" i="40"/>
  <c r="I109" i="40"/>
  <c r="G109" i="40"/>
  <c r="E109" i="40"/>
  <c r="AQ108" i="40"/>
  <c r="AO108" i="40"/>
  <c r="AM108" i="40"/>
  <c r="AK108" i="40"/>
  <c r="AI108" i="40"/>
  <c r="AG108" i="40"/>
  <c r="AE108" i="40"/>
  <c r="AC108" i="40"/>
  <c r="AA108" i="40"/>
  <c r="Y108" i="40"/>
  <c r="W108" i="40"/>
  <c r="U108" i="40"/>
  <c r="S108" i="40"/>
  <c r="Q108" i="40"/>
  <c r="O108" i="40"/>
  <c r="M108" i="40"/>
  <c r="K108" i="40"/>
  <c r="I108" i="40"/>
  <c r="G108" i="40"/>
  <c r="E108" i="40"/>
  <c r="AQ107" i="40"/>
  <c r="AO107" i="40"/>
  <c r="AM107" i="40"/>
  <c r="AK107" i="40"/>
  <c r="AI107" i="40"/>
  <c r="AG107" i="40"/>
  <c r="AE107" i="40"/>
  <c r="AC107" i="40"/>
  <c r="AA107" i="40"/>
  <c r="Y107" i="40"/>
  <c r="W107" i="40"/>
  <c r="U107" i="40"/>
  <c r="S107" i="40"/>
  <c r="Q107" i="40"/>
  <c r="O107" i="40"/>
  <c r="M107" i="40"/>
  <c r="K107" i="40"/>
  <c r="I107" i="40"/>
  <c r="G107" i="40"/>
  <c r="E107" i="40"/>
  <c r="AQ106" i="40"/>
  <c r="AO106" i="40"/>
  <c r="AM106" i="40"/>
  <c r="AK106" i="40"/>
  <c r="AI106" i="40"/>
  <c r="AG106" i="40"/>
  <c r="AE106" i="40"/>
  <c r="AC106" i="40"/>
  <c r="AA106" i="40"/>
  <c r="Y106" i="40"/>
  <c r="W106" i="40"/>
  <c r="U106" i="40"/>
  <c r="S106" i="40"/>
  <c r="Q106" i="40"/>
  <c r="O106" i="40"/>
  <c r="M106" i="40"/>
  <c r="K106" i="40"/>
  <c r="I106" i="40"/>
  <c r="G106" i="40"/>
  <c r="E106" i="40"/>
  <c r="AQ105" i="40"/>
  <c r="AO105" i="40"/>
  <c r="AM105" i="40"/>
  <c r="AK105" i="40"/>
  <c r="AI105" i="40"/>
  <c r="AG105" i="40"/>
  <c r="AE105" i="40"/>
  <c r="AC105" i="40"/>
  <c r="AA105" i="40"/>
  <c r="Y105" i="40"/>
  <c r="W105" i="40"/>
  <c r="U105" i="40"/>
  <c r="S105" i="40"/>
  <c r="Q105" i="40"/>
  <c r="O105" i="40"/>
  <c r="M105" i="40"/>
  <c r="K105" i="40"/>
  <c r="I105" i="40"/>
  <c r="G105" i="40"/>
  <c r="E105" i="40"/>
  <c r="AQ104" i="40"/>
  <c r="AO104" i="40"/>
  <c r="AM104" i="40"/>
  <c r="AK104" i="40"/>
  <c r="AI104" i="40"/>
  <c r="AG104" i="40"/>
  <c r="AE104" i="40"/>
  <c r="AC104" i="40"/>
  <c r="AA104" i="40"/>
  <c r="Y104" i="40"/>
  <c r="W104" i="40"/>
  <c r="U104" i="40"/>
  <c r="S104" i="40"/>
  <c r="Q104" i="40"/>
  <c r="O104" i="40"/>
  <c r="M104" i="40"/>
  <c r="K104" i="40"/>
  <c r="I104" i="40"/>
  <c r="G104" i="40"/>
  <c r="E104" i="40"/>
  <c r="AQ103" i="40"/>
  <c r="AO103" i="40"/>
  <c r="AM103" i="40"/>
  <c r="AK103" i="40"/>
  <c r="AI103" i="40"/>
  <c r="AG103" i="40"/>
  <c r="AE103" i="40"/>
  <c r="AC103" i="40"/>
  <c r="AA103" i="40"/>
  <c r="Y103" i="40"/>
  <c r="W103" i="40"/>
  <c r="U103" i="40"/>
  <c r="S103" i="40"/>
  <c r="Q103" i="40"/>
  <c r="O103" i="40"/>
  <c r="M103" i="40"/>
  <c r="K103" i="40"/>
  <c r="I103" i="40"/>
  <c r="G103" i="40"/>
  <c r="E103" i="40"/>
  <c r="AQ102" i="40"/>
  <c r="AO102" i="40"/>
  <c r="AM102" i="40"/>
  <c r="AK102" i="40"/>
  <c r="AI102" i="40"/>
  <c r="AG102" i="40"/>
  <c r="AE102" i="40"/>
  <c r="AC102" i="40"/>
  <c r="AA102" i="40"/>
  <c r="Y102" i="40"/>
  <c r="W102" i="40"/>
  <c r="U102" i="40"/>
  <c r="S102" i="40"/>
  <c r="Q102" i="40"/>
  <c r="O102" i="40"/>
  <c r="M102" i="40"/>
  <c r="K102" i="40"/>
  <c r="I102" i="40"/>
  <c r="G102" i="40"/>
  <c r="E102" i="40"/>
  <c r="AQ101" i="40"/>
  <c r="AO101" i="40"/>
  <c r="AM101" i="40"/>
  <c r="AK101" i="40"/>
  <c r="AI101" i="40"/>
  <c r="AG101" i="40"/>
  <c r="AE101" i="40"/>
  <c r="AC101" i="40"/>
  <c r="AA101" i="40"/>
  <c r="Y101" i="40"/>
  <c r="W101" i="40"/>
  <c r="U101" i="40"/>
  <c r="S101" i="40"/>
  <c r="Q101" i="40"/>
  <c r="O101" i="40"/>
  <c r="M101" i="40"/>
  <c r="K101" i="40"/>
  <c r="I101" i="40"/>
  <c r="G101" i="40"/>
  <c r="E101" i="40"/>
  <c r="AQ100" i="40"/>
  <c r="AO100" i="40"/>
  <c r="AM100" i="40"/>
  <c r="AK100" i="40"/>
  <c r="AI100" i="40"/>
  <c r="AG100" i="40"/>
  <c r="AE100" i="40"/>
  <c r="AC100" i="40"/>
  <c r="AA100" i="40"/>
  <c r="Y100" i="40"/>
  <c r="W100" i="40"/>
  <c r="U100" i="40"/>
  <c r="S100" i="40"/>
  <c r="Q100" i="40"/>
  <c r="O100" i="40"/>
  <c r="M100" i="40"/>
  <c r="K100" i="40"/>
  <c r="I100" i="40"/>
  <c r="G100" i="40"/>
  <c r="E100" i="40"/>
  <c r="AQ99" i="40"/>
  <c r="AO99" i="40"/>
  <c r="AM99" i="40"/>
  <c r="AK99" i="40"/>
  <c r="AI99" i="40"/>
  <c r="AG99" i="40"/>
  <c r="AE99" i="40"/>
  <c r="AC99" i="40"/>
  <c r="AA99" i="40"/>
  <c r="Y99" i="40"/>
  <c r="W99" i="40"/>
  <c r="U99" i="40"/>
  <c r="S99" i="40"/>
  <c r="Q99" i="40"/>
  <c r="O99" i="40"/>
  <c r="M99" i="40"/>
  <c r="K99" i="40"/>
  <c r="I99" i="40"/>
  <c r="G99" i="40"/>
  <c r="E99" i="40"/>
  <c r="AQ98" i="40"/>
  <c r="AO98" i="40"/>
  <c r="AM98" i="40"/>
  <c r="AK98" i="40"/>
  <c r="AI98" i="40"/>
  <c r="AG98" i="40"/>
  <c r="AE98" i="40"/>
  <c r="AC98" i="40"/>
  <c r="AA98" i="40"/>
  <c r="Y98" i="40"/>
  <c r="W98" i="40"/>
  <c r="U98" i="40"/>
  <c r="S98" i="40"/>
  <c r="Q98" i="40"/>
  <c r="O98" i="40"/>
  <c r="M98" i="40"/>
  <c r="K98" i="40"/>
  <c r="I98" i="40"/>
  <c r="G98" i="40"/>
  <c r="E98" i="40"/>
  <c r="AQ97" i="40"/>
  <c r="AO97" i="40"/>
  <c r="AM97" i="40"/>
  <c r="AK97" i="40"/>
  <c r="AI97" i="40"/>
  <c r="AG97" i="40"/>
  <c r="AE97" i="40"/>
  <c r="AC97" i="40"/>
  <c r="AA97" i="40"/>
  <c r="Y97" i="40"/>
  <c r="W97" i="40"/>
  <c r="U97" i="40"/>
  <c r="S97" i="40"/>
  <c r="Q97" i="40"/>
  <c r="O97" i="40"/>
  <c r="M97" i="40"/>
  <c r="K97" i="40"/>
  <c r="I97" i="40"/>
  <c r="G97" i="40"/>
  <c r="E97" i="40"/>
  <c r="AQ96" i="40"/>
  <c r="AO96" i="40"/>
  <c r="AM96" i="40"/>
  <c r="AK96" i="40"/>
  <c r="AI96" i="40"/>
  <c r="AG96" i="40"/>
  <c r="AE96" i="40"/>
  <c r="AC96" i="40"/>
  <c r="AA96" i="40"/>
  <c r="Y96" i="40"/>
  <c r="W96" i="40"/>
  <c r="U96" i="40"/>
  <c r="S96" i="40"/>
  <c r="Q96" i="40"/>
  <c r="O96" i="40"/>
  <c r="M96" i="40"/>
  <c r="K96" i="40"/>
  <c r="I96" i="40"/>
  <c r="G96" i="40"/>
  <c r="E96" i="40"/>
  <c r="AQ95" i="40"/>
  <c r="AO95" i="40"/>
  <c r="AM95" i="40"/>
  <c r="AK95" i="40"/>
  <c r="AI95" i="40"/>
  <c r="AG95" i="40"/>
  <c r="AE95" i="40"/>
  <c r="AC95" i="40"/>
  <c r="AA95" i="40"/>
  <c r="Y95" i="40"/>
  <c r="W95" i="40"/>
  <c r="U95" i="40"/>
  <c r="S95" i="40"/>
  <c r="Q95" i="40"/>
  <c r="O95" i="40"/>
  <c r="M95" i="40"/>
  <c r="K95" i="40"/>
  <c r="I95" i="40"/>
  <c r="G95" i="40"/>
  <c r="E95" i="40"/>
  <c r="AQ94" i="40"/>
  <c r="AO94" i="40"/>
  <c r="AM94" i="40"/>
  <c r="AK94" i="40"/>
  <c r="AI94" i="40"/>
  <c r="AG94" i="40"/>
  <c r="AE94" i="40"/>
  <c r="AC94" i="40"/>
  <c r="AA94" i="40"/>
  <c r="Y94" i="40"/>
  <c r="W94" i="40"/>
  <c r="U94" i="40"/>
  <c r="S94" i="40"/>
  <c r="Q94" i="40"/>
  <c r="O94" i="40"/>
  <c r="M94" i="40"/>
  <c r="K94" i="40"/>
  <c r="I94" i="40"/>
  <c r="G94" i="40"/>
  <c r="E94" i="40"/>
  <c r="AQ93" i="40"/>
  <c r="AO93" i="40"/>
  <c r="AM93" i="40"/>
  <c r="AK93" i="40"/>
  <c r="AI93" i="40"/>
  <c r="AG93" i="40"/>
  <c r="AE93" i="40"/>
  <c r="AC93" i="40"/>
  <c r="AA93" i="40"/>
  <c r="Y93" i="40"/>
  <c r="W93" i="40"/>
  <c r="U93" i="40"/>
  <c r="S93" i="40"/>
  <c r="Q93" i="40"/>
  <c r="O93" i="40"/>
  <c r="M93" i="40"/>
  <c r="K93" i="40"/>
  <c r="I93" i="40"/>
  <c r="G93" i="40"/>
  <c r="E93" i="40"/>
  <c r="AQ92" i="40"/>
  <c r="AO92" i="40"/>
  <c r="AM92" i="40"/>
  <c r="AK92" i="40"/>
  <c r="AI92" i="40"/>
  <c r="AG92" i="40"/>
  <c r="AE92" i="40"/>
  <c r="AC92" i="40"/>
  <c r="AA92" i="40"/>
  <c r="Y92" i="40"/>
  <c r="W92" i="40"/>
  <c r="U92" i="40"/>
  <c r="S92" i="40"/>
  <c r="Q92" i="40"/>
  <c r="O92" i="40"/>
  <c r="M92" i="40"/>
  <c r="K92" i="40"/>
  <c r="I92" i="40"/>
  <c r="G92" i="40"/>
  <c r="E92" i="40"/>
  <c r="AQ91" i="40"/>
  <c r="AO91" i="40"/>
  <c r="AM91" i="40"/>
  <c r="AK91" i="40"/>
  <c r="AI91" i="40"/>
  <c r="AG91" i="40"/>
  <c r="AE91" i="40"/>
  <c r="AC91" i="40"/>
  <c r="AA91" i="40"/>
  <c r="Y91" i="40"/>
  <c r="W91" i="40"/>
  <c r="U91" i="40"/>
  <c r="S91" i="40"/>
  <c r="Q91" i="40"/>
  <c r="O91" i="40"/>
  <c r="M91" i="40"/>
  <c r="K91" i="40"/>
  <c r="I91" i="40"/>
  <c r="G91" i="40"/>
  <c r="E91" i="40"/>
  <c r="AQ90" i="40"/>
  <c r="AO90" i="40"/>
  <c r="AM90" i="40"/>
  <c r="AK90" i="40"/>
  <c r="AI90" i="40"/>
  <c r="AG90" i="40"/>
  <c r="AE90" i="40"/>
  <c r="AC90" i="40"/>
  <c r="AA90" i="40"/>
  <c r="Y90" i="40"/>
  <c r="W90" i="40"/>
  <c r="U90" i="40"/>
  <c r="S90" i="40"/>
  <c r="Q90" i="40"/>
  <c r="O90" i="40"/>
  <c r="M90" i="40"/>
  <c r="K90" i="40"/>
  <c r="I90" i="40"/>
  <c r="G90" i="40"/>
  <c r="E90" i="40"/>
  <c r="AQ89" i="40"/>
  <c r="AO89" i="40"/>
  <c r="AM89" i="40"/>
  <c r="AK89" i="40"/>
  <c r="AI89" i="40"/>
  <c r="AG89" i="40"/>
  <c r="AE89" i="40"/>
  <c r="AC89" i="40"/>
  <c r="AA89" i="40"/>
  <c r="Y89" i="40"/>
  <c r="W89" i="40"/>
  <c r="U89" i="40"/>
  <c r="S89" i="40"/>
  <c r="Q89" i="40"/>
  <c r="O89" i="40"/>
  <c r="M89" i="40"/>
  <c r="K89" i="40"/>
  <c r="I89" i="40"/>
  <c r="G89" i="40"/>
  <c r="E89" i="40"/>
  <c r="AQ88" i="40"/>
  <c r="AO88" i="40"/>
  <c r="AM88" i="40"/>
  <c r="AK88" i="40"/>
  <c r="AI88" i="40"/>
  <c r="AG88" i="40"/>
  <c r="AE88" i="40"/>
  <c r="AC88" i="40"/>
  <c r="AA88" i="40"/>
  <c r="Y88" i="40"/>
  <c r="W88" i="40"/>
  <c r="U88" i="40"/>
  <c r="S88" i="40"/>
  <c r="Q88" i="40"/>
  <c r="O88" i="40"/>
  <c r="M88" i="40"/>
  <c r="K88" i="40"/>
  <c r="I88" i="40"/>
  <c r="G88" i="40"/>
  <c r="E88" i="40"/>
  <c r="AQ87" i="40"/>
  <c r="AO87" i="40"/>
  <c r="AM87" i="40"/>
  <c r="AK87" i="40"/>
  <c r="AI87" i="40"/>
  <c r="AG87" i="40"/>
  <c r="AE87" i="40"/>
  <c r="AC87" i="40"/>
  <c r="AA87" i="40"/>
  <c r="Y87" i="40"/>
  <c r="W87" i="40"/>
  <c r="U87" i="40"/>
  <c r="S87" i="40"/>
  <c r="Q87" i="40"/>
  <c r="O87" i="40"/>
  <c r="M87" i="40"/>
  <c r="K87" i="40"/>
  <c r="I87" i="40"/>
  <c r="G87" i="40"/>
  <c r="E87" i="40"/>
  <c r="AQ86" i="40"/>
  <c r="AO86" i="40"/>
  <c r="AM86" i="40"/>
  <c r="AK86" i="40"/>
  <c r="AI86" i="40"/>
  <c r="AG86" i="40"/>
  <c r="AE86" i="40"/>
  <c r="AC86" i="40"/>
  <c r="AA86" i="40"/>
  <c r="Y86" i="40"/>
  <c r="W86" i="40"/>
  <c r="U86" i="40"/>
  <c r="S86" i="40"/>
  <c r="Q86" i="40"/>
  <c r="O86" i="40"/>
  <c r="M86" i="40"/>
  <c r="K86" i="40"/>
  <c r="I86" i="40"/>
  <c r="G86" i="40"/>
  <c r="E86" i="40"/>
  <c r="AQ85" i="40"/>
  <c r="AO85" i="40"/>
  <c r="AM85" i="40"/>
  <c r="AK85" i="40"/>
  <c r="AI85" i="40"/>
  <c r="AG85" i="40"/>
  <c r="AE85" i="40"/>
  <c r="AC85" i="40"/>
  <c r="AA85" i="40"/>
  <c r="Y85" i="40"/>
  <c r="W85" i="40"/>
  <c r="U85" i="40"/>
  <c r="S85" i="40"/>
  <c r="Q85" i="40"/>
  <c r="O85" i="40"/>
  <c r="M85" i="40"/>
  <c r="K85" i="40"/>
  <c r="I85" i="40"/>
  <c r="G85" i="40"/>
  <c r="E85" i="40"/>
  <c r="AQ84" i="40"/>
  <c r="AO84" i="40"/>
  <c r="AM84" i="40"/>
  <c r="AK84" i="40"/>
  <c r="AI84" i="40"/>
  <c r="AG84" i="40"/>
  <c r="AE84" i="40"/>
  <c r="AC84" i="40"/>
  <c r="AA84" i="40"/>
  <c r="Y84" i="40"/>
  <c r="W84" i="40"/>
  <c r="U84" i="40"/>
  <c r="S84" i="40"/>
  <c r="Q84" i="40"/>
  <c r="O84" i="40"/>
  <c r="M84" i="40"/>
  <c r="K84" i="40"/>
  <c r="I84" i="40"/>
  <c r="G84" i="40"/>
  <c r="E84" i="40"/>
  <c r="AQ83" i="40"/>
  <c r="AO83" i="40"/>
  <c r="AM83" i="40"/>
  <c r="AK83" i="40"/>
  <c r="AI83" i="40"/>
  <c r="AG83" i="40"/>
  <c r="AE83" i="40"/>
  <c r="AC83" i="40"/>
  <c r="AA83" i="40"/>
  <c r="Y83" i="40"/>
  <c r="W83" i="40"/>
  <c r="U83" i="40"/>
  <c r="S83" i="40"/>
  <c r="Q83" i="40"/>
  <c r="O83" i="40"/>
  <c r="M83" i="40"/>
  <c r="K83" i="40"/>
  <c r="I83" i="40"/>
  <c r="G83" i="40"/>
  <c r="E83" i="40"/>
  <c r="AQ82" i="40"/>
  <c r="AO82" i="40"/>
  <c r="AM82" i="40"/>
  <c r="AK82" i="40"/>
  <c r="AI82" i="40"/>
  <c r="AG82" i="40"/>
  <c r="AE82" i="40"/>
  <c r="AC82" i="40"/>
  <c r="AA82" i="40"/>
  <c r="Y82" i="40"/>
  <c r="W82" i="40"/>
  <c r="U82" i="40"/>
  <c r="S82" i="40"/>
  <c r="Q82" i="40"/>
  <c r="O82" i="40"/>
  <c r="M82" i="40"/>
  <c r="K82" i="40"/>
  <c r="I82" i="40"/>
  <c r="G82" i="40"/>
  <c r="E82" i="40"/>
  <c r="AQ81" i="40"/>
  <c r="AO81" i="40"/>
  <c r="AM81" i="40"/>
  <c r="AK81" i="40"/>
  <c r="AI81" i="40"/>
  <c r="AG81" i="40"/>
  <c r="AE81" i="40"/>
  <c r="AC81" i="40"/>
  <c r="AA81" i="40"/>
  <c r="Y81" i="40"/>
  <c r="W81" i="40"/>
  <c r="U81" i="40"/>
  <c r="S81" i="40"/>
  <c r="Q81" i="40"/>
  <c r="O81" i="40"/>
  <c r="M81" i="40"/>
  <c r="K81" i="40"/>
  <c r="I81" i="40"/>
  <c r="G81" i="40"/>
  <c r="E81" i="40"/>
  <c r="AQ80" i="40"/>
  <c r="AO80" i="40"/>
  <c r="AM80" i="40"/>
  <c r="AK80" i="40"/>
  <c r="AI80" i="40"/>
  <c r="AG80" i="40"/>
  <c r="AE80" i="40"/>
  <c r="AC80" i="40"/>
  <c r="AA80" i="40"/>
  <c r="Y80" i="40"/>
  <c r="W80" i="40"/>
  <c r="U80" i="40"/>
  <c r="S80" i="40"/>
  <c r="Q80" i="40"/>
  <c r="O80" i="40"/>
  <c r="M80" i="40"/>
  <c r="K80" i="40"/>
  <c r="I80" i="40"/>
  <c r="G80" i="40"/>
  <c r="E80" i="40"/>
  <c r="AQ79" i="40"/>
  <c r="AO79" i="40"/>
  <c r="AM79" i="40"/>
  <c r="AK79" i="40"/>
  <c r="AI79" i="40"/>
  <c r="AG79" i="40"/>
  <c r="AE79" i="40"/>
  <c r="AC79" i="40"/>
  <c r="AA79" i="40"/>
  <c r="Y79" i="40"/>
  <c r="W79" i="40"/>
  <c r="U79" i="40"/>
  <c r="S79" i="40"/>
  <c r="Q79" i="40"/>
  <c r="O79" i="40"/>
  <c r="M79" i="40"/>
  <c r="K79" i="40"/>
  <c r="I79" i="40"/>
  <c r="G79" i="40"/>
  <c r="E79" i="40"/>
  <c r="AQ78" i="40"/>
  <c r="AO78" i="40"/>
  <c r="AM78" i="40"/>
  <c r="AK78" i="40"/>
  <c r="AI78" i="40"/>
  <c r="AG78" i="40"/>
  <c r="AE78" i="40"/>
  <c r="AC78" i="40"/>
  <c r="AA78" i="40"/>
  <c r="Y78" i="40"/>
  <c r="W78" i="40"/>
  <c r="U78" i="40"/>
  <c r="S78" i="40"/>
  <c r="Q78" i="40"/>
  <c r="O78" i="40"/>
  <c r="M78" i="40"/>
  <c r="K78" i="40"/>
  <c r="I78" i="40"/>
  <c r="G78" i="40"/>
  <c r="E78" i="40"/>
  <c r="AQ77" i="40"/>
  <c r="AO77" i="40"/>
  <c r="AM77" i="40"/>
  <c r="AK77" i="40"/>
  <c r="AI77" i="40"/>
  <c r="AG77" i="40"/>
  <c r="AE77" i="40"/>
  <c r="AC77" i="40"/>
  <c r="AA77" i="40"/>
  <c r="Y77" i="40"/>
  <c r="W77" i="40"/>
  <c r="U77" i="40"/>
  <c r="S77" i="40"/>
  <c r="Q77" i="40"/>
  <c r="O77" i="40"/>
  <c r="M77" i="40"/>
  <c r="K77" i="40"/>
  <c r="I77" i="40"/>
  <c r="G77" i="40"/>
  <c r="E77" i="40"/>
  <c r="AQ76" i="40"/>
  <c r="AO76" i="40"/>
  <c r="AM76" i="40"/>
  <c r="AK76" i="40"/>
  <c r="AI76" i="40"/>
  <c r="AG76" i="40"/>
  <c r="AE76" i="40"/>
  <c r="AC76" i="40"/>
  <c r="AA76" i="40"/>
  <c r="Y76" i="40"/>
  <c r="W76" i="40"/>
  <c r="U76" i="40"/>
  <c r="S76" i="40"/>
  <c r="Q76" i="40"/>
  <c r="O76" i="40"/>
  <c r="M76" i="40"/>
  <c r="K76" i="40"/>
  <c r="I76" i="40"/>
  <c r="G76" i="40"/>
  <c r="E76" i="40"/>
  <c r="AQ75" i="40"/>
  <c r="AO75" i="40"/>
  <c r="AM75" i="40"/>
  <c r="AK75" i="40"/>
  <c r="AI75" i="40"/>
  <c r="AG75" i="40"/>
  <c r="AE75" i="40"/>
  <c r="AC75" i="40"/>
  <c r="AA75" i="40"/>
  <c r="Y75" i="40"/>
  <c r="W75" i="40"/>
  <c r="U75" i="40"/>
  <c r="S75" i="40"/>
  <c r="Q75" i="40"/>
  <c r="O75" i="40"/>
  <c r="M75" i="40"/>
  <c r="K75" i="40"/>
  <c r="I75" i="40"/>
  <c r="G75" i="40"/>
  <c r="E75" i="40"/>
  <c r="AQ74" i="40"/>
  <c r="AO74" i="40"/>
  <c r="AM74" i="40"/>
  <c r="AK74" i="40"/>
  <c r="AI74" i="40"/>
  <c r="AG74" i="40"/>
  <c r="AE74" i="40"/>
  <c r="AC74" i="40"/>
  <c r="AA74" i="40"/>
  <c r="Y74" i="40"/>
  <c r="W74" i="40"/>
  <c r="U74" i="40"/>
  <c r="S74" i="40"/>
  <c r="Q74" i="40"/>
  <c r="O74" i="40"/>
  <c r="M74" i="40"/>
  <c r="K74" i="40"/>
  <c r="I74" i="40"/>
  <c r="G74" i="40"/>
  <c r="E74" i="40"/>
  <c r="AQ73" i="40"/>
  <c r="AO73" i="40"/>
  <c r="AM73" i="40"/>
  <c r="AK73" i="40"/>
  <c r="AI73" i="40"/>
  <c r="AG73" i="40"/>
  <c r="AE73" i="40"/>
  <c r="AC73" i="40"/>
  <c r="AA73" i="40"/>
  <c r="Y73" i="40"/>
  <c r="W73" i="40"/>
  <c r="U73" i="40"/>
  <c r="S73" i="40"/>
  <c r="Q73" i="40"/>
  <c r="O73" i="40"/>
  <c r="M73" i="40"/>
  <c r="K73" i="40"/>
  <c r="I73" i="40"/>
  <c r="G73" i="40"/>
  <c r="E73" i="40"/>
  <c r="AQ72" i="40"/>
  <c r="AO72" i="40"/>
  <c r="AM72" i="40"/>
  <c r="AK72" i="40"/>
  <c r="AI72" i="40"/>
  <c r="AG72" i="40"/>
  <c r="AE72" i="40"/>
  <c r="AC72" i="40"/>
  <c r="AA72" i="40"/>
  <c r="Y72" i="40"/>
  <c r="W72" i="40"/>
  <c r="U72" i="40"/>
  <c r="S72" i="40"/>
  <c r="Q72" i="40"/>
  <c r="O72" i="40"/>
  <c r="M72" i="40"/>
  <c r="K72" i="40"/>
  <c r="I72" i="40"/>
  <c r="G72" i="40"/>
  <c r="E72" i="40"/>
  <c r="AQ71" i="40"/>
  <c r="AO71" i="40"/>
  <c r="AM71" i="40"/>
  <c r="AK71" i="40"/>
  <c r="AI71" i="40"/>
  <c r="AG71" i="40"/>
  <c r="AE71" i="40"/>
  <c r="AC71" i="40"/>
  <c r="AA71" i="40"/>
  <c r="Y71" i="40"/>
  <c r="W71" i="40"/>
  <c r="U71" i="40"/>
  <c r="S71" i="40"/>
  <c r="Q71" i="40"/>
  <c r="O71" i="40"/>
  <c r="M71" i="40"/>
  <c r="K71" i="40"/>
  <c r="I71" i="40"/>
  <c r="G71" i="40"/>
  <c r="E71" i="40"/>
  <c r="AQ70" i="40"/>
  <c r="AO70" i="40"/>
  <c r="AM70" i="40"/>
  <c r="AK70" i="40"/>
  <c r="AI70" i="40"/>
  <c r="AG70" i="40"/>
  <c r="AE70" i="40"/>
  <c r="AC70" i="40"/>
  <c r="AA70" i="40"/>
  <c r="Y70" i="40"/>
  <c r="W70" i="40"/>
  <c r="U70" i="40"/>
  <c r="S70" i="40"/>
  <c r="Q70" i="40"/>
  <c r="O70" i="40"/>
  <c r="M70" i="40"/>
  <c r="K70" i="40"/>
  <c r="I70" i="40"/>
  <c r="G70" i="40"/>
  <c r="E70" i="40"/>
  <c r="AQ69" i="40"/>
  <c r="AO69" i="40"/>
  <c r="AM69" i="40"/>
  <c r="AK69" i="40"/>
  <c r="AI69" i="40"/>
  <c r="AG69" i="40"/>
  <c r="AE69" i="40"/>
  <c r="AC69" i="40"/>
  <c r="AA69" i="40"/>
  <c r="Y69" i="40"/>
  <c r="W69" i="40"/>
  <c r="U69" i="40"/>
  <c r="S69" i="40"/>
  <c r="Q69" i="40"/>
  <c r="O69" i="40"/>
  <c r="M69" i="40"/>
  <c r="K69" i="40"/>
  <c r="I69" i="40"/>
  <c r="G69" i="40"/>
  <c r="E69" i="40"/>
  <c r="AQ68" i="40"/>
  <c r="AO68" i="40"/>
  <c r="AM68" i="40"/>
  <c r="AK68" i="40"/>
  <c r="AI68" i="40"/>
  <c r="AG68" i="40"/>
  <c r="AE68" i="40"/>
  <c r="AC68" i="40"/>
  <c r="AA68" i="40"/>
  <c r="Y68" i="40"/>
  <c r="W68" i="40"/>
  <c r="U68" i="40"/>
  <c r="S68" i="40"/>
  <c r="Q68" i="40"/>
  <c r="O68" i="40"/>
  <c r="M68" i="40"/>
  <c r="K68" i="40"/>
  <c r="I68" i="40"/>
  <c r="G68" i="40"/>
  <c r="E68" i="40"/>
  <c r="AQ67" i="40"/>
  <c r="AO67" i="40"/>
  <c r="AM67" i="40"/>
  <c r="AK67" i="40"/>
  <c r="AI67" i="40"/>
  <c r="AG67" i="40"/>
  <c r="AE67" i="40"/>
  <c r="AC67" i="40"/>
  <c r="AA67" i="40"/>
  <c r="Y67" i="40"/>
  <c r="W67" i="40"/>
  <c r="U67" i="40"/>
  <c r="S67" i="40"/>
  <c r="Q67" i="40"/>
  <c r="O67" i="40"/>
  <c r="M67" i="40"/>
  <c r="K67" i="40"/>
  <c r="I67" i="40"/>
  <c r="G67" i="40"/>
  <c r="E67" i="40"/>
  <c r="AQ66" i="40"/>
  <c r="AO66" i="40"/>
  <c r="AM66" i="40"/>
  <c r="AK66" i="40"/>
  <c r="AI66" i="40"/>
  <c r="AG66" i="40"/>
  <c r="AE66" i="40"/>
  <c r="AC66" i="40"/>
  <c r="AA66" i="40"/>
  <c r="Y66" i="40"/>
  <c r="W66" i="40"/>
  <c r="U66" i="40"/>
  <c r="S66" i="40"/>
  <c r="Q66" i="40"/>
  <c r="O66" i="40"/>
  <c r="M66" i="40"/>
  <c r="K66" i="40"/>
  <c r="I66" i="40"/>
  <c r="G66" i="40"/>
  <c r="E66" i="40"/>
  <c r="AQ65" i="40"/>
  <c r="AO65" i="40"/>
  <c r="AM65" i="40"/>
  <c r="AK65" i="40"/>
  <c r="AI65" i="40"/>
  <c r="AG65" i="40"/>
  <c r="AE65" i="40"/>
  <c r="AC65" i="40"/>
  <c r="AA65" i="40"/>
  <c r="Y65" i="40"/>
  <c r="W65" i="40"/>
  <c r="U65" i="40"/>
  <c r="S65" i="40"/>
  <c r="Q65" i="40"/>
  <c r="O65" i="40"/>
  <c r="M65" i="40"/>
  <c r="K65" i="40"/>
  <c r="I65" i="40"/>
  <c r="G65" i="40"/>
  <c r="E65" i="40"/>
  <c r="AQ64" i="40"/>
  <c r="AO64" i="40"/>
  <c r="AM64" i="40"/>
  <c r="AK64" i="40"/>
  <c r="AI64" i="40"/>
  <c r="AG64" i="40"/>
  <c r="AE64" i="40"/>
  <c r="AC64" i="40"/>
  <c r="AA64" i="40"/>
  <c r="Y64" i="40"/>
  <c r="W64" i="40"/>
  <c r="U64" i="40"/>
  <c r="S64" i="40"/>
  <c r="Q64" i="40"/>
  <c r="O64" i="40"/>
  <c r="M64" i="40"/>
  <c r="K64" i="40"/>
  <c r="I64" i="40"/>
  <c r="G64" i="40"/>
  <c r="E64" i="40"/>
  <c r="AQ63" i="40"/>
  <c r="AO63" i="40"/>
  <c r="AM63" i="40"/>
  <c r="AK63" i="40"/>
  <c r="AI63" i="40"/>
  <c r="AG63" i="40"/>
  <c r="AE63" i="40"/>
  <c r="AC63" i="40"/>
  <c r="AA63" i="40"/>
  <c r="Y63" i="40"/>
  <c r="W63" i="40"/>
  <c r="U63" i="40"/>
  <c r="S63" i="40"/>
  <c r="Q63" i="40"/>
  <c r="O63" i="40"/>
  <c r="M63" i="40"/>
  <c r="K63" i="40"/>
  <c r="I63" i="40"/>
  <c r="G63" i="40"/>
  <c r="E63" i="40"/>
  <c r="AQ62" i="40"/>
  <c r="AO62" i="40"/>
  <c r="AM62" i="40"/>
  <c r="AK62" i="40"/>
  <c r="AI62" i="40"/>
  <c r="AG62" i="40"/>
  <c r="AE62" i="40"/>
  <c r="AC62" i="40"/>
  <c r="AA62" i="40"/>
  <c r="Y62" i="40"/>
  <c r="W62" i="40"/>
  <c r="U62" i="40"/>
  <c r="S62" i="40"/>
  <c r="Q62" i="40"/>
  <c r="O62" i="40"/>
  <c r="M62" i="40"/>
  <c r="K62" i="40"/>
  <c r="I62" i="40"/>
  <c r="G62" i="40"/>
  <c r="E62" i="40"/>
  <c r="AQ61" i="40"/>
  <c r="AO61" i="40"/>
  <c r="AM61" i="40"/>
  <c r="AK61" i="40"/>
  <c r="AI61" i="40"/>
  <c r="AG61" i="40"/>
  <c r="AE61" i="40"/>
  <c r="AC61" i="40"/>
  <c r="AA61" i="40"/>
  <c r="Y61" i="40"/>
  <c r="W61" i="40"/>
  <c r="U61" i="40"/>
  <c r="S61" i="40"/>
  <c r="Q61" i="40"/>
  <c r="O61" i="40"/>
  <c r="M61" i="40"/>
  <c r="K61" i="40"/>
  <c r="I61" i="40"/>
  <c r="G61" i="40"/>
  <c r="E61" i="40"/>
  <c r="AQ60" i="40"/>
  <c r="AO60" i="40"/>
  <c r="AM60" i="40"/>
  <c r="AK60" i="40"/>
  <c r="AI60" i="40"/>
  <c r="AG60" i="40"/>
  <c r="AE60" i="40"/>
  <c r="AC60" i="40"/>
  <c r="AA60" i="40"/>
  <c r="Y60" i="40"/>
  <c r="W60" i="40"/>
  <c r="U60" i="40"/>
  <c r="S60" i="40"/>
  <c r="Q60" i="40"/>
  <c r="O60" i="40"/>
  <c r="M60" i="40"/>
  <c r="K60" i="40"/>
  <c r="I60" i="40"/>
  <c r="G60" i="40"/>
  <c r="E60" i="40"/>
  <c r="AQ59" i="40"/>
  <c r="AO59" i="40"/>
  <c r="AM59" i="40"/>
  <c r="AK59" i="40"/>
  <c r="AI59" i="40"/>
  <c r="AG59" i="40"/>
  <c r="AE59" i="40"/>
  <c r="AC59" i="40"/>
  <c r="AA59" i="40"/>
  <c r="Y59" i="40"/>
  <c r="W59" i="40"/>
  <c r="U59" i="40"/>
  <c r="S59" i="40"/>
  <c r="Q59" i="40"/>
  <c r="O59" i="40"/>
  <c r="M59" i="40"/>
  <c r="K59" i="40"/>
  <c r="I59" i="40"/>
  <c r="G59" i="40"/>
  <c r="E59" i="40"/>
  <c r="AQ58" i="40"/>
  <c r="AO58" i="40"/>
  <c r="AM58" i="40"/>
  <c r="AK58" i="40"/>
  <c r="AI58" i="40"/>
  <c r="AG58" i="40"/>
  <c r="AE58" i="40"/>
  <c r="AC58" i="40"/>
  <c r="AA58" i="40"/>
  <c r="Y58" i="40"/>
  <c r="W58" i="40"/>
  <c r="U58" i="40"/>
  <c r="S58" i="40"/>
  <c r="Q58" i="40"/>
  <c r="O58" i="40"/>
  <c r="M58" i="40"/>
  <c r="K58" i="40"/>
  <c r="I58" i="40"/>
  <c r="G58" i="40"/>
  <c r="E58" i="40"/>
  <c r="AQ57" i="40"/>
  <c r="AO57" i="40"/>
  <c r="AM57" i="40"/>
  <c r="AK57" i="40"/>
  <c r="AI57" i="40"/>
  <c r="AG57" i="40"/>
  <c r="AE57" i="40"/>
  <c r="AC57" i="40"/>
  <c r="AA57" i="40"/>
  <c r="Y57" i="40"/>
  <c r="W57" i="40"/>
  <c r="U57" i="40"/>
  <c r="S57" i="40"/>
  <c r="Q57" i="40"/>
  <c r="O57" i="40"/>
  <c r="M57" i="40"/>
  <c r="K57" i="40"/>
  <c r="I57" i="40"/>
  <c r="G57" i="40"/>
  <c r="E57" i="40"/>
  <c r="AQ56" i="40"/>
  <c r="AO56" i="40"/>
  <c r="AM56" i="40"/>
  <c r="AK56" i="40"/>
  <c r="AI56" i="40"/>
  <c r="AG56" i="40"/>
  <c r="AE56" i="40"/>
  <c r="AC56" i="40"/>
  <c r="AA56" i="40"/>
  <c r="Y56" i="40"/>
  <c r="W56" i="40"/>
  <c r="U56" i="40"/>
  <c r="S56" i="40"/>
  <c r="Q56" i="40"/>
  <c r="O56" i="40"/>
  <c r="M56" i="40"/>
  <c r="K56" i="40"/>
  <c r="I56" i="40"/>
  <c r="G56" i="40"/>
  <c r="E56" i="40"/>
  <c r="AQ55" i="40"/>
  <c r="AO55" i="40"/>
  <c r="AM55" i="40"/>
  <c r="AK55" i="40"/>
  <c r="AI55" i="40"/>
  <c r="AG55" i="40"/>
  <c r="AE55" i="40"/>
  <c r="AC55" i="40"/>
  <c r="AA55" i="40"/>
  <c r="Y55" i="40"/>
  <c r="W55" i="40"/>
  <c r="U55" i="40"/>
  <c r="S55" i="40"/>
  <c r="Q55" i="40"/>
  <c r="O55" i="40"/>
  <c r="M55" i="40"/>
  <c r="K55" i="40"/>
  <c r="I55" i="40"/>
  <c r="G55" i="40"/>
  <c r="E55" i="40"/>
  <c r="AQ54" i="40"/>
  <c r="AO54" i="40"/>
  <c r="AM54" i="40"/>
  <c r="AK54" i="40"/>
  <c r="AI54" i="40"/>
  <c r="AG54" i="40"/>
  <c r="AE54" i="40"/>
  <c r="AC54" i="40"/>
  <c r="AA54" i="40"/>
  <c r="Y54" i="40"/>
  <c r="W54" i="40"/>
  <c r="U54" i="40"/>
  <c r="S54" i="40"/>
  <c r="Q54" i="40"/>
  <c r="O54" i="40"/>
  <c r="M54" i="40"/>
  <c r="K54" i="40"/>
  <c r="I54" i="40"/>
  <c r="G54" i="40"/>
  <c r="E54" i="40"/>
  <c r="AQ53" i="40"/>
  <c r="AO53" i="40"/>
  <c r="AM53" i="40"/>
  <c r="AK53" i="40"/>
  <c r="AI53" i="40"/>
  <c r="AG53" i="40"/>
  <c r="AE53" i="40"/>
  <c r="AC53" i="40"/>
  <c r="AA53" i="40"/>
  <c r="Y53" i="40"/>
  <c r="W53" i="40"/>
  <c r="U53" i="40"/>
  <c r="S53" i="40"/>
  <c r="Q53" i="40"/>
  <c r="O53" i="40"/>
  <c r="M53" i="40"/>
  <c r="K53" i="40"/>
  <c r="I53" i="40"/>
  <c r="G53" i="40"/>
  <c r="E53" i="40"/>
  <c r="AQ52" i="40"/>
  <c r="AO52" i="40"/>
  <c r="AM52" i="40"/>
  <c r="AK52" i="40"/>
  <c r="AI52" i="40"/>
  <c r="AG52" i="40"/>
  <c r="AE52" i="40"/>
  <c r="AC52" i="40"/>
  <c r="AA52" i="40"/>
  <c r="Y52" i="40"/>
  <c r="W52" i="40"/>
  <c r="U52" i="40"/>
  <c r="S52" i="40"/>
  <c r="Q52" i="40"/>
  <c r="O52" i="40"/>
  <c r="M52" i="40"/>
  <c r="K52" i="40"/>
  <c r="I52" i="40"/>
  <c r="G52" i="40"/>
  <c r="E52" i="40"/>
  <c r="AQ51" i="40"/>
  <c r="AO51" i="40"/>
  <c r="AM51" i="40"/>
  <c r="AK51" i="40"/>
  <c r="AI51" i="40"/>
  <c r="AG51" i="40"/>
  <c r="AE51" i="40"/>
  <c r="AC51" i="40"/>
  <c r="AA51" i="40"/>
  <c r="Y51" i="40"/>
  <c r="W51" i="40"/>
  <c r="U51" i="40"/>
  <c r="S51" i="40"/>
  <c r="Q51" i="40"/>
  <c r="O51" i="40"/>
  <c r="M51" i="40"/>
  <c r="K51" i="40"/>
  <c r="I51" i="40"/>
  <c r="G51" i="40"/>
  <c r="E51" i="40"/>
  <c r="AQ50" i="40"/>
  <c r="AO50" i="40"/>
  <c r="AM50" i="40"/>
  <c r="AK50" i="40"/>
  <c r="AI50" i="40"/>
  <c r="AG50" i="40"/>
  <c r="AE50" i="40"/>
  <c r="AC50" i="40"/>
  <c r="AA50" i="40"/>
  <c r="Y50" i="40"/>
  <c r="W50" i="40"/>
  <c r="U50" i="40"/>
  <c r="S50" i="40"/>
  <c r="Q50" i="40"/>
  <c r="O50" i="40"/>
  <c r="M50" i="40"/>
  <c r="K50" i="40"/>
  <c r="I50" i="40"/>
  <c r="G50" i="40"/>
  <c r="E50" i="40"/>
  <c r="AQ49" i="40"/>
  <c r="AO49" i="40"/>
  <c r="AM49" i="40"/>
  <c r="AK49" i="40"/>
  <c r="AI49" i="40"/>
  <c r="AG49" i="40"/>
  <c r="AE49" i="40"/>
  <c r="AC49" i="40"/>
  <c r="AA49" i="40"/>
  <c r="Y49" i="40"/>
  <c r="W49" i="40"/>
  <c r="U49" i="40"/>
  <c r="S49" i="40"/>
  <c r="Q49" i="40"/>
  <c r="O49" i="40"/>
  <c r="M49" i="40"/>
  <c r="K49" i="40"/>
  <c r="I49" i="40"/>
  <c r="G49" i="40"/>
  <c r="E49" i="40"/>
  <c r="AQ48" i="40"/>
  <c r="AO48" i="40"/>
  <c r="AM48" i="40"/>
  <c r="AK48" i="40"/>
  <c r="AI48" i="40"/>
  <c r="AG48" i="40"/>
  <c r="AE48" i="40"/>
  <c r="AC48" i="40"/>
  <c r="AA48" i="40"/>
  <c r="Y48" i="40"/>
  <c r="W48" i="40"/>
  <c r="U48" i="40"/>
  <c r="S48" i="40"/>
  <c r="Q48" i="40"/>
  <c r="O48" i="40"/>
  <c r="M48" i="40"/>
  <c r="K48" i="40"/>
  <c r="I48" i="40"/>
  <c r="G48" i="40"/>
  <c r="E48" i="40"/>
  <c r="AQ47" i="40"/>
  <c r="AO47" i="40"/>
  <c r="AM47" i="40"/>
  <c r="AK47" i="40"/>
  <c r="AI47" i="40"/>
  <c r="AG47" i="40"/>
  <c r="AE47" i="40"/>
  <c r="AC47" i="40"/>
  <c r="AA47" i="40"/>
  <c r="Y47" i="40"/>
  <c r="W47" i="40"/>
  <c r="U47" i="40"/>
  <c r="S47" i="40"/>
  <c r="Q47" i="40"/>
  <c r="O47" i="40"/>
  <c r="M47" i="40"/>
  <c r="K47" i="40"/>
  <c r="I47" i="40"/>
  <c r="G47" i="40"/>
  <c r="E47" i="40"/>
  <c r="AQ46" i="40"/>
  <c r="AO46" i="40"/>
  <c r="AM46" i="40"/>
  <c r="AK46" i="40"/>
  <c r="AI46" i="40"/>
  <c r="AG46" i="40"/>
  <c r="AE46" i="40"/>
  <c r="AC46" i="40"/>
  <c r="AA46" i="40"/>
  <c r="Y46" i="40"/>
  <c r="W46" i="40"/>
  <c r="U46" i="40"/>
  <c r="S46" i="40"/>
  <c r="Q46" i="40"/>
  <c r="O46" i="40"/>
  <c r="M46" i="40"/>
  <c r="K46" i="40"/>
  <c r="I46" i="40"/>
  <c r="G46" i="40"/>
  <c r="E46" i="40"/>
  <c r="AQ45" i="40"/>
  <c r="AO45" i="40"/>
  <c r="AM45" i="40"/>
  <c r="AK45" i="40"/>
  <c r="AI45" i="40"/>
  <c r="AG45" i="40"/>
  <c r="AE45" i="40"/>
  <c r="AC45" i="40"/>
  <c r="AA45" i="40"/>
  <c r="Y45" i="40"/>
  <c r="W45" i="40"/>
  <c r="U45" i="40"/>
  <c r="S45" i="40"/>
  <c r="Q45" i="40"/>
  <c r="O45" i="40"/>
  <c r="M45" i="40"/>
  <c r="K45" i="40"/>
  <c r="I45" i="40"/>
  <c r="G45" i="40"/>
  <c r="E45" i="40"/>
  <c r="AQ44" i="40"/>
  <c r="AO44" i="40"/>
  <c r="AM44" i="40"/>
  <c r="AK44" i="40"/>
  <c r="AI44" i="40"/>
  <c r="AG44" i="40"/>
  <c r="AE44" i="40"/>
  <c r="AC44" i="40"/>
  <c r="AA44" i="40"/>
  <c r="Y44" i="40"/>
  <c r="W44" i="40"/>
  <c r="U44" i="40"/>
  <c r="S44" i="40"/>
  <c r="Q44" i="40"/>
  <c r="O44" i="40"/>
  <c r="M44" i="40"/>
  <c r="K44" i="40"/>
  <c r="I44" i="40"/>
  <c r="G44" i="40"/>
  <c r="E44" i="40"/>
  <c r="AQ43" i="40"/>
  <c r="AO43" i="40"/>
  <c r="AM43" i="40"/>
  <c r="AK43" i="40"/>
  <c r="AI43" i="40"/>
  <c r="AG43" i="40"/>
  <c r="AE43" i="40"/>
  <c r="AC43" i="40"/>
  <c r="AA43" i="40"/>
  <c r="Y43" i="40"/>
  <c r="W43" i="40"/>
  <c r="U43" i="40"/>
  <c r="S43" i="40"/>
  <c r="Q43" i="40"/>
  <c r="O43" i="40"/>
  <c r="M43" i="40"/>
  <c r="K43" i="40"/>
  <c r="I43" i="40"/>
  <c r="G43" i="40"/>
  <c r="E43" i="40"/>
  <c r="AQ42" i="40"/>
  <c r="AO42" i="40"/>
  <c r="AM42" i="40"/>
  <c r="AK42" i="40"/>
  <c r="AI42" i="40"/>
  <c r="AG42" i="40"/>
  <c r="AE42" i="40"/>
  <c r="AC42" i="40"/>
  <c r="AA42" i="40"/>
  <c r="Y42" i="40"/>
  <c r="W42" i="40"/>
  <c r="U42" i="40"/>
  <c r="S42" i="40"/>
  <c r="Q42" i="40"/>
  <c r="O42" i="40"/>
  <c r="M42" i="40"/>
  <c r="K42" i="40"/>
  <c r="I42" i="40"/>
  <c r="G42" i="40"/>
  <c r="E42" i="40"/>
  <c r="AQ41" i="40"/>
  <c r="AO41" i="40"/>
  <c r="AM41" i="40"/>
  <c r="AK41" i="40"/>
  <c r="AI41" i="40"/>
  <c r="AG41" i="40"/>
  <c r="AE41" i="40"/>
  <c r="AC41" i="40"/>
  <c r="AA41" i="40"/>
  <c r="Y41" i="40"/>
  <c r="W41" i="40"/>
  <c r="U41" i="40"/>
  <c r="S41" i="40"/>
  <c r="Q41" i="40"/>
  <c r="O41" i="40"/>
  <c r="M41" i="40"/>
  <c r="K41" i="40"/>
  <c r="I41" i="40"/>
  <c r="G41" i="40"/>
  <c r="E41" i="40"/>
  <c r="AQ40" i="40"/>
  <c r="AO40" i="40"/>
  <c r="AM40" i="40"/>
  <c r="AK40" i="40"/>
  <c r="AI40" i="40"/>
  <c r="AG40" i="40"/>
  <c r="AE40" i="40"/>
  <c r="AC40" i="40"/>
  <c r="AA40" i="40"/>
  <c r="Y40" i="40"/>
  <c r="W40" i="40"/>
  <c r="U40" i="40"/>
  <c r="S40" i="40"/>
  <c r="Q40" i="40"/>
  <c r="O40" i="40"/>
  <c r="M40" i="40"/>
  <c r="K40" i="40"/>
  <c r="I40" i="40"/>
  <c r="G40" i="40"/>
  <c r="E40" i="40"/>
  <c r="AQ39" i="40"/>
  <c r="AO39" i="40"/>
  <c r="AM39" i="40"/>
  <c r="AK39" i="40"/>
  <c r="AI39" i="40"/>
  <c r="AG39" i="40"/>
  <c r="AE39" i="40"/>
  <c r="AC39" i="40"/>
  <c r="AA39" i="40"/>
  <c r="Y39" i="40"/>
  <c r="W39" i="40"/>
  <c r="U39" i="40"/>
  <c r="S39" i="40"/>
  <c r="Q39" i="40"/>
  <c r="O39" i="40"/>
  <c r="M39" i="40"/>
  <c r="K39" i="40"/>
  <c r="I39" i="40"/>
  <c r="G39" i="40"/>
  <c r="E39" i="40"/>
  <c r="AQ38" i="40"/>
  <c r="AO38" i="40"/>
  <c r="AM38" i="40"/>
  <c r="AK38" i="40"/>
  <c r="AI38" i="40"/>
  <c r="AG38" i="40"/>
  <c r="AE38" i="40"/>
  <c r="AC38" i="40"/>
  <c r="AA38" i="40"/>
  <c r="Y38" i="40"/>
  <c r="W38" i="40"/>
  <c r="U38" i="40"/>
  <c r="S38" i="40"/>
  <c r="Q38" i="40"/>
  <c r="O38" i="40"/>
  <c r="M38" i="40"/>
  <c r="K38" i="40"/>
  <c r="I38" i="40"/>
  <c r="G38" i="40"/>
  <c r="E38" i="40"/>
  <c r="AQ37" i="40"/>
  <c r="AO37" i="40"/>
  <c r="AM37" i="40"/>
  <c r="AK37" i="40"/>
  <c r="AI37" i="40"/>
  <c r="AG37" i="40"/>
  <c r="AE37" i="40"/>
  <c r="AC37" i="40"/>
  <c r="AA37" i="40"/>
  <c r="Y37" i="40"/>
  <c r="W37" i="40"/>
  <c r="U37" i="40"/>
  <c r="S37" i="40"/>
  <c r="Q37" i="40"/>
  <c r="O37" i="40"/>
  <c r="M37" i="40"/>
  <c r="K37" i="40"/>
  <c r="I37" i="40"/>
  <c r="G37" i="40"/>
  <c r="E37" i="40"/>
  <c r="AQ36" i="40"/>
  <c r="AO36" i="40"/>
  <c r="AM36" i="40"/>
  <c r="AK36" i="40"/>
  <c r="AI36" i="40"/>
  <c r="AG36" i="40"/>
  <c r="AE36" i="40"/>
  <c r="AC36" i="40"/>
  <c r="AA36" i="40"/>
  <c r="Y36" i="40"/>
  <c r="W36" i="40"/>
  <c r="U36" i="40"/>
  <c r="S36" i="40"/>
  <c r="Q36" i="40"/>
  <c r="O36" i="40"/>
  <c r="M36" i="40"/>
  <c r="K36" i="40"/>
  <c r="I36" i="40"/>
  <c r="G36" i="40"/>
  <c r="E36" i="40"/>
  <c r="AQ35" i="40"/>
  <c r="AO35" i="40"/>
  <c r="AM35" i="40"/>
  <c r="AK35" i="40"/>
  <c r="AI35" i="40"/>
  <c r="AG35" i="40"/>
  <c r="AE35" i="40"/>
  <c r="AC35" i="40"/>
  <c r="AA35" i="40"/>
  <c r="Y35" i="40"/>
  <c r="W35" i="40"/>
  <c r="U35" i="40"/>
  <c r="S35" i="40"/>
  <c r="Q35" i="40"/>
  <c r="O35" i="40"/>
  <c r="M35" i="40"/>
  <c r="K35" i="40"/>
  <c r="I35" i="40"/>
  <c r="G35" i="40"/>
  <c r="E35" i="40"/>
  <c r="AQ34" i="40"/>
  <c r="AO34" i="40"/>
  <c r="AM34" i="40"/>
  <c r="AK34" i="40"/>
  <c r="AI34" i="40"/>
  <c r="AG34" i="40"/>
  <c r="AE34" i="40"/>
  <c r="AC34" i="40"/>
  <c r="AA34" i="40"/>
  <c r="Y34" i="40"/>
  <c r="W34" i="40"/>
  <c r="U34" i="40"/>
  <c r="S34" i="40"/>
  <c r="Q34" i="40"/>
  <c r="O34" i="40"/>
  <c r="M34" i="40"/>
  <c r="K34" i="40"/>
  <c r="I34" i="40"/>
  <c r="G34" i="40"/>
  <c r="E34" i="40"/>
  <c r="AQ33" i="40"/>
  <c r="AO33" i="40"/>
  <c r="AM33" i="40"/>
  <c r="AK33" i="40"/>
  <c r="AI33" i="40"/>
  <c r="AG33" i="40"/>
  <c r="AE33" i="40"/>
  <c r="AC33" i="40"/>
  <c r="AA33" i="40"/>
  <c r="Y33" i="40"/>
  <c r="W33" i="40"/>
  <c r="U33" i="40"/>
  <c r="S33" i="40"/>
  <c r="Q33" i="40"/>
  <c r="O33" i="40"/>
  <c r="M33" i="40"/>
  <c r="K33" i="40"/>
  <c r="I33" i="40"/>
  <c r="G33" i="40"/>
  <c r="E33" i="40"/>
  <c r="AQ32" i="40"/>
  <c r="AO32" i="40"/>
  <c r="AM32" i="40"/>
  <c r="AK32" i="40"/>
  <c r="AI32" i="40"/>
  <c r="AG32" i="40"/>
  <c r="AE32" i="40"/>
  <c r="AC32" i="40"/>
  <c r="AA32" i="40"/>
  <c r="Y32" i="40"/>
  <c r="W32" i="40"/>
  <c r="U32" i="40"/>
  <c r="S32" i="40"/>
  <c r="Q32" i="40"/>
  <c r="O32" i="40"/>
  <c r="M32" i="40"/>
  <c r="K32" i="40"/>
  <c r="I32" i="40"/>
  <c r="G32" i="40"/>
  <c r="E32" i="40"/>
  <c r="AQ31" i="40"/>
  <c r="AO31" i="40"/>
  <c r="AM31" i="40"/>
  <c r="AK31" i="40"/>
  <c r="AI31" i="40"/>
  <c r="AG31" i="40"/>
  <c r="AE31" i="40"/>
  <c r="AC31" i="40"/>
  <c r="AA31" i="40"/>
  <c r="Y31" i="40"/>
  <c r="W31" i="40"/>
  <c r="U31" i="40"/>
  <c r="S31" i="40"/>
  <c r="Q31" i="40"/>
  <c r="O31" i="40"/>
  <c r="M31" i="40"/>
  <c r="K31" i="40"/>
  <c r="I31" i="40"/>
  <c r="G31" i="40"/>
  <c r="E31" i="40"/>
  <c r="AQ30" i="40"/>
  <c r="AO30" i="40"/>
  <c r="AM30" i="40"/>
  <c r="AK30" i="40"/>
  <c r="AI30" i="40"/>
  <c r="AG30" i="40"/>
  <c r="AE30" i="40"/>
  <c r="AC30" i="40"/>
  <c r="AA30" i="40"/>
  <c r="Y30" i="40"/>
  <c r="W30" i="40"/>
  <c r="U30" i="40"/>
  <c r="S30" i="40"/>
  <c r="Q30" i="40"/>
  <c r="O30" i="40"/>
  <c r="M30" i="40"/>
  <c r="K30" i="40"/>
  <c r="I30" i="40"/>
  <c r="G30" i="40"/>
  <c r="E30" i="40"/>
  <c r="AQ29" i="40"/>
  <c r="AO29" i="40"/>
  <c r="AM29" i="40"/>
  <c r="AK29" i="40"/>
  <c r="AI29" i="40"/>
  <c r="AG29" i="40"/>
  <c r="AE29" i="40"/>
  <c r="AC29" i="40"/>
  <c r="AA29" i="40"/>
  <c r="Y29" i="40"/>
  <c r="W29" i="40"/>
  <c r="U29" i="40"/>
  <c r="S29" i="40"/>
  <c r="Q29" i="40"/>
  <c r="O29" i="40"/>
  <c r="M29" i="40"/>
  <c r="K29" i="40"/>
  <c r="I29" i="40"/>
  <c r="G29" i="40"/>
  <c r="E29" i="40"/>
  <c r="AQ28" i="40"/>
  <c r="AO28" i="40"/>
  <c r="AM28" i="40"/>
  <c r="AK28" i="40"/>
  <c r="AI28" i="40"/>
  <c r="AG28" i="40"/>
  <c r="AE28" i="40"/>
  <c r="AC28" i="40"/>
  <c r="AA28" i="40"/>
  <c r="Y28" i="40"/>
  <c r="W28" i="40"/>
  <c r="U28" i="40"/>
  <c r="S28" i="40"/>
  <c r="Q28" i="40"/>
  <c r="O28" i="40"/>
  <c r="M28" i="40"/>
  <c r="K28" i="40"/>
  <c r="I28" i="40"/>
  <c r="G28" i="40"/>
  <c r="E28" i="40"/>
  <c r="AQ27" i="40"/>
  <c r="AO27" i="40"/>
  <c r="AM27" i="40"/>
  <c r="AK27" i="40"/>
  <c r="AI27" i="40"/>
  <c r="AG27" i="40"/>
  <c r="AE27" i="40"/>
  <c r="AC27" i="40"/>
  <c r="AA27" i="40"/>
  <c r="Y27" i="40"/>
  <c r="W27" i="40"/>
  <c r="U27" i="40"/>
  <c r="S27" i="40"/>
  <c r="Q27" i="40"/>
  <c r="O27" i="40"/>
  <c r="M27" i="40"/>
  <c r="K27" i="40"/>
  <c r="I27" i="40"/>
  <c r="G27" i="40"/>
  <c r="E27" i="40"/>
  <c r="AQ26" i="40"/>
  <c r="AO26" i="40"/>
  <c r="AM26" i="40"/>
  <c r="AK26" i="40"/>
  <c r="AI26" i="40"/>
  <c r="AG26" i="40"/>
  <c r="AE26" i="40"/>
  <c r="AC26" i="40"/>
  <c r="AA26" i="40"/>
  <c r="Y26" i="40"/>
  <c r="W26" i="40"/>
  <c r="U26" i="40"/>
  <c r="S26" i="40"/>
  <c r="Q26" i="40"/>
  <c r="O26" i="40"/>
  <c r="M26" i="40"/>
  <c r="K26" i="40"/>
  <c r="I26" i="40"/>
  <c r="G26" i="40"/>
  <c r="E26" i="40"/>
  <c r="AQ25" i="40"/>
  <c r="AO25" i="40"/>
  <c r="AM25" i="40"/>
  <c r="AK25" i="40"/>
  <c r="AI25" i="40"/>
  <c r="AG25" i="40"/>
  <c r="AE25" i="40"/>
  <c r="AC25" i="40"/>
  <c r="AA25" i="40"/>
  <c r="Y25" i="40"/>
  <c r="W25" i="40"/>
  <c r="U25" i="40"/>
  <c r="S25" i="40"/>
  <c r="Q25" i="40"/>
  <c r="O25" i="40"/>
  <c r="M25" i="40"/>
  <c r="K25" i="40"/>
  <c r="I25" i="40"/>
  <c r="G25" i="40"/>
  <c r="E25" i="40"/>
  <c r="AQ24" i="40"/>
  <c r="AO24" i="40"/>
  <c r="AM24" i="40"/>
  <c r="AK24" i="40"/>
  <c r="AI24" i="40"/>
  <c r="AG24" i="40"/>
  <c r="AE24" i="40"/>
  <c r="AC24" i="40"/>
  <c r="AA24" i="40"/>
  <c r="Y24" i="40"/>
  <c r="W24" i="40"/>
  <c r="U24" i="40"/>
  <c r="S24" i="40"/>
  <c r="Q24" i="40"/>
  <c r="O24" i="40"/>
  <c r="M24" i="40"/>
  <c r="K24" i="40"/>
  <c r="I24" i="40"/>
  <c r="G24" i="40"/>
  <c r="E24" i="40"/>
  <c r="AQ23" i="40"/>
  <c r="AO23" i="40"/>
  <c r="AM23" i="40"/>
  <c r="AK23" i="40"/>
  <c r="AI23" i="40"/>
  <c r="AG23" i="40"/>
  <c r="AE23" i="40"/>
  <c r="AC23" i="40"/>
  <c r="AA23" i="40"/>
  <c r="Y23" i="40"/>
  <c r="W23" i="40"/>
  <c r="U23" i="40"/>
  <c r="S23" i="40"/>
  <c r="Q23" i="40"/>
  <c r="O23" i="40"/>
  <c r="M23" i="40"/>
  <c r="K23" i="40"/>
  <c r="I23" i="40"/>
  <c r="G23" i="40"/>
  <c r="E23" i="40"/>
  <c r="AQ22" i="40"/>
  <c r="AO22" i="40"/>
  <c r="AM22" i="40"/>
  <c r="AK22" i="40"/>
  <c r="AI22" i="40"/>
  <c r="AG22" i="40"/>
  <c r="AE22" i="40"/>
  <c r="AC22" i="40"/>
  <c r="AA22" i="40"/>
  <c r="Y22" i="40"/>
  <c r="W22" i="40"/>
  <c r="U22" i="40"/>
  <c r="S22" i="40"/>
  <c r="Q22" i="40"/>
  <c r="O22" i="40"/>
  <c r="M22" i="40"/>
  <c r="K22" i="40"/>
  <c r="I22" i="40"/>
  <c r="G22" i="40"/>
  <c r="E22" i="40"/>
  <c r="AQ21" i="40"/>
  <c r="AO21" i="40"/>
  <c r="AM21" i="40"/>
  <c r="AK21" i="40"/>
  <c r="AI21" i="40"/>
  <c r="AG21" i="40"/>
  <c r="AE21" i="40"/>
  <c r="AC21" i="40"/>
  <c r="AA21" i="40"/>
  <c r="Y21" i="40"/>
  <c r="W21" i="40"/>
  <c r="U21" i="40"/>
  <c r="S21" i="40"/>
  <c r="Q21" i="40"/>
  <c r="O21" i="40"/>
  <c r="M21" i="40"/>
  <c r="K21" i="40"/>
  <c r="I21" i="40"/>
  <c r="G21" i="40"/>
  <c r="E21" i="40"/>
  <c r="AQ20" i="40"/>
  <c r="AO20" i="40"/>
  <c r="AM20" i="40"/>
  <c r="AK20" i="40"/>
  <c r="AI20" i="40"/>
  <c r="AG20" i="40"/>
  <c r="AE20" i="40"/>
  <c r="AC20" i="40"/>
  <c r="AA20" i="40"/>
  <c r="Y20" i="40"/>
  <c r="W20" i="40"/>
  <c r="U20" i="40"/>
  <c r="S20" i="40"/>
  <c r="Q20" i="40"/>
  <c r="O20" i="40"/>
  <c r="M20" i="40"/>
  <c r="K20" i="40"/>
  <c r="I20" i="40"/>
  <c r="G20" i="40"/>
  <c r="E20" i="40"/>
  <c r="AQ19" i="40"/>
  <c r="AO19" i="40"/>
  <c r="AM19" i="40"/>
  <c r="AK19" i="40"/>
  <c r="AI19" i="40"/>
  <c r="AG19" i="40"/>
  <c r="AE19" i="40"/>
  <c r="AC19" i="40"/>
  <c r="AA19" i="40"/>
  <c r="Y19" i="40"/>
  <c r="W19" i="40"/>
  <c r="U19" i="40"/>
  <c r="S19" i="40"/>
  <c r="Q19" i="40"/>
  <c r="O19" i="40"/>
  <c r="M19" i="40"/>
  <c r="K19" i="40"/>
  <c r="I19" i="40"/>
  <c r="G19" i="40"/>
  <c r="E19" i="40"/>
  <c r="AQ18" i="40"/>
  <c r="AO18" i="40"/>
  <c r="AM18" i="40"/>
  <c r="AK18" i="40"/>
  <c r="AI18" i="40"/>
  <c r="AG18" i="40"/>
  <c r="AE18" i="40"/>
  <c r="AC18" i="40"/>
  <c r="AA18" i="40"/>
  <c r="Y18" i="40"/>
  <c r="W18" i="40"/>
  <c r="U18" i="40"/>
  <c r="S18" i="40"/>
  <c r="Q18" i="40"/>
  <c r="O18" i="40"/>
  <c r="M18" i="40"/>
  <c r="K18" i="40"/>
  <c r="I18" i="40"/>
  <c r="G18" i="40"/>
  <c r="E18" i="40"/>
  <c r="AQ17" i="40"/>
  <c r="AO17" i="40"/>
  <c r="AM17" i="40"/>
  <c r="AK17" i="40"/>
  <c r="AI17" i="40"/>
  <c r="AG17" i="40"/>
  <c r="AE17" i="40"/>
  <c r="AC17" i="40"/>
  <c r="AA17" i="40"/>
  <c r="Y17" i="40"/>
  <c r="W17" i="40"/>
  <c r="U17" i="40"/>
  <c r="S17" i="40"/>
  <c r="Q17" i="40"/>
  <c r="O17" i="40"/>
  <c r="M17" i="40"/>
  <c r="K17" i="40"/>
  <c r="I17" i="40"/>
  <c r="G17" i="40"/>
  <c r="E17" i="40"/>
  <c r="AQ16" i="40"/>
  <c r="AO16" i="40"/>
  <c r="AM16" i="40"/>
  <c r="AK16" i="40"/>
  <c r="AI16" i="40"/>
  <c r="AG16" i="40"/>
  <c r="AE16" i="40"/>
  <c r="AC16" i="40"/>
  <c r="AA16" i="40"/>
  <c r="Y16" i="40"/>
  <c r="W16" i="40"/>
  <c r="U16" i="40"/>
  <c r="S16" i="40"/>
  <c r="Q16" i="40"/>
  <c r="O16" i="40"/>
  <c r="M16" i="40"/>
  <c r="K16" i="40"/>
  <c r="I16" i="40"/>
  <c r="G16" i="40"/>
  <c r="E16" i="40"/>
  <c r="AQ15" i="40"/>
  <c r="AO15" i="40"/>
  <c r="AM15" i="40"/>
  <c r="AK15" i="40"/>
  <c r="AI15" i="40"/>
  <c r="AG15" i="40"/>
  <c r="AE15" i="40"/>
  <c r="AC15" i="40"/>
  <c r="AA15" i="40"/>
  <c r="Y15" i="40"/>
  <c r="W15" i="40"/>
  <c r="U15" i="40"/>
  <c r="S15" i="40"/>
  <c r="Q15" i="40"/>
  <c r="O15" i="40"/>
  <c r="M15" i="40"/>
  <c r="K15" i="40"/>
  <c r="I15" i="40"/>
  <c r="G15" i="40"/>
  <c r="E15" i="40"/>
  <c r="AQ14" i="40"/>
  <c r="AO14" i="40"/>
  <c r="AM14" i="40"/>
  <c r="AK14" i="40"/>
  <c r="AI14" i="40"/>
  <c r="AG14" i="40"/>
  <c r="AE14" i="40"/>
  <c r="AC14" i="40"/>
  <c r="AA14" i="40"/>
  <c r="Y14" i="40"/>
  <c r="W14" i="40"/>
  <c r="U14" i="40"/>
  <c r="S14" i="40"/>
  <c r="Q14" i="40"/>
  <c r="O14" i="40"/>
  <c r="M14" i="40"/>
  <c r="K14" i="40"/>
  <c r="I14" i="40"/>
  <c r="G14" i="40"/>
  <c r="E14" i="40"/>
  <c r="AQ13" i="40"/>
  <c r="AO13" i="40"/>
  <c r="AM13" i="40"/>
  <c r="AK13" i="40"/>
  <c r="AI13" i="40"/>
  <c r="AG13" i="40"/>
  <c r="AE13" i="40"/>
  <c r="AC13" i="40"/>
  <c r="AA13" i="40"/>
  <c r="Y13" i="40"/>
  <c r="W13" i="40"/>
  <c r="U13" i="40"/>
  <c r="S13" i="40"/>
  <c r="Q13" i="40"/>
  <c r="O13" i="40"/>
  <c r="M13" i="40"/>
  <c r="K13" i="40"/>
  <c r="I13" i="40"/>
  <c r="G13" i="40"/>
  <c r="E13" i="40"/>
  <c r="AQ12" i="40"/>
  <c r="AO12" i="40"/>
  <c r="AM12" i="40"/>
  <c r="AK12" i="40"/>
  <c r="AI12" i="40"/>
  <c r="AG12" i="40"/>
  <c r="AE12" i="40"/>
  <c r="AC12" i="40"/>
  <c r="AA12" i="40"/>
  <c r="Y12" i="40"/>
  <c r="W12" i="40"/>
  <c r="U12" i="40"/>
  <c r="S12" i="40"/>
  <c r="Q12" i="40"/>
  <c r="O12" i="40"/>
  <c r="M12" i="40"/>
  <c r="K12" i="40"/>
  <c r="I12" i="40"/>
  <c r="G12" i="40"/>
  <c r="E12" i="40"/>
  <c r="AQ10" i="40"/>
  <c r="AO10" i="40"/>
  <c r="AM10" i="40"/>
  <c r="AK10" i="40"/>
  <c r="AI10" i="40"/>
  <c r="AG10" i="40"/>
  <c r="AE10" i="40"/>
  <c r="AC10" i="40"/>
  <c r="AA10" i="40"/>
  <c r="Y10" i="40"/>
  <c r="W10" i="40"/>
  <c r="U10" i="40"/>
  <c r="S10" i="40"/>
  <c r="Q10" i="40"/>
  <c r="O10" i="40"/>
  <c r="M10" i="40"/>
  <c r="K10" i="40"/>
  <c r="I10" i="40"/>
  <c r="G10" i="40"/>
  <c r="E10" i="40"/>
  <c r="AK1" i="40" l="1"/>
  <c r="AK2" i="40" s="1"/>
  <c r="AC3" i="40"/>
  <c r="W5" i="41"/>
  <c r="W4" i="41"/>
  <c r="O5" i="41"/>
  <c r="O4" i="41"/>
  <c r="S1" i="40"/>
  <c r="S3" i="40" s="1"/>
  <c r="AI1" i="40"/>
  <c r="AM5" i="40"/>
  <c r="U6" i="41"/>
  <c r="U4" i="41"/>
  <c r="AE5" i="41"/>
  <c r="AE4" i="41"/>
  <c r="Y1" i="40"/>
  <c r="Y2" i="40" s="1"/>
  <c r="AG5" i="40"/>
  <c r="I1" i="40"/>
  <c r="I2" i="40" s="1"/>
  <c r="AO1" i="40"/>
  <c r="AO2" i="40" s="1"/>
  <c r="AC1" i="40"/>
  <c r="Q4" i="41"/>
  <c r="Q6" i="41"/>
  <c r="M3" i="40"/>
  <c r="AC6" i="40"/>
  <c r="AM1" i="40"/>
  <c r="AC2" i="40"/>
  <c r="Q1" i="40"/>
  <c r="Q3" i="40" s="1"/>
  <c r="S4" i="41"/>
  <c r="S6" i="41"/>
  <c r="W11" i="57"/>
  <c r="AO4" i="41"/>
  <c r="E4" i="41"/>
  <c r="Y5" i="41"/>
  <c r="AO5" i="41"/>
  <c r="E6" i="41"/>
  <c r="G5" i="41"/>
  <c r="G4" i="41"/>
  <c r="AG2" i="40"/>
  <c r="AG6" i="40"/>
  <c r="K5" i="40"/>
  <c r="AI6" i="40"/>
  <c r="AG3" i="40"/>
  <c r="AG1" i="40"/>
  <c r="M4" i="40"/>
  <c r="U1" i="40"/>
  <c r="U2" i="40" s="1"/>
  <c r="AC5" i="40"/>
  <c r="AG4" i="40"/>
  <c r="M5" i="40"/>
  <c r="M2" i="40"/>
  <c r="W1" i="40"/>
  <c r="W3" i="40" s="1"/>
  <c r="AM3" i="40"/>
  <c r="AQ5" i="41"/>
  <c r="AK4" i="41"/>
  <c r="Y6" i="41"/>
  <c r="AQ4" i="41"/>
  <c r="I6" i="41"/>
  <c r="AK6" i="41"/>
  <c r="I5" i="41"/>
  <c r="AM6" i="40"/>
  <c r="AI3" i="40"/>
  <c r="K2" i="40"/>
  <c r="AI5" i="40"/>
  <c r="K4" i="40"/>
  <c r="K6" i="40"/>
  <c r="AC4" i="40"/>
  <c r="M6" i="40"/>
  <c r="M1" i="40"/>
  <c r="E1" i="40"/>
  <c r="E2" i="40" s="1"/>
  <c r="AC5" i="41"/>
  <c r="AC6" i="41"/>
  <c r="AK3" i="40"/>
  <c r="AK6" i="40" s="1"/>
  <c r="K1" i="40"/>
  <c r="AA1" i="40"/>
  <c r="AA2" i="40" s="1"/>
  <c r="AQ1" i="40"/>
  <c r="AQ2" i="40" s="1"/>
  <c r="AI2" i="40"/>
  <c r="K3" i="40"/>
  <c r="AI4" i="40"/>
  <c r="O1" i="40"/>
  <c r="O2" i="40" s="1"/>
  <c r="AE1" i="40"/>
  <c r="AE2" i="40" s="1"/>
  <c r="AM2" i="40"/>
  <c r="AM4" i="40"/>
  <c r="G1" i="40"/>
  <c r="G3" i="40" s="1"/>
  <c r="Q11" i="57" l="1"/>
  <c r="T11" i="57"/>
  <c r="S2" i="40"/>
  <c r="S5" i="40" s="1"/>
  <c r="AO3" i="40"/>
  <c r="AO6" i="40" s="1"/>
  <c r="Y3" i="40"/>
  <c r="Y6" i="40" s="1"/>
  <c r="I3" i="40"/>
  <c r="I6" i="40" s="1"/>
  <c r="Q2" i="40"/>
  <c r="Q5" i="40" s="1"/>
  <c r="P29" i="57"/>
  <c r="W29" i="57" s="1"/>
  <c r="W2" i="40"/>
  <c r="W5" i="40" s="1"/>
  <c r="U3" i="40"/>
  <c r="U6" i="40" s="1"/>
  <c r="E3" i="40"/>
  <c r="E5" i="40" s="1"/>
  <c r="AQ3" i="40"/>
  <c r="AQ5" i="40" s="1"/>
  <c r="AA3" i="40"/>
  <c r="AA5" i="40" s="1"/>
  <c r="G2" i="40"/>
  <c r="AK5" i="40"/>
  <c r="AK4" i="40"/>
  <c r="AE3" i="40"/>
  <c r="AE5" i="40" s="1"/>
  <c r="O3" i="40"/>
  <c r="O4" i="40" s="1"/>
  <c r="AQ300" i="39"/>
  <c r="AO300" i="39"/>
  <c r="AM300" i="39"/>
  <c r="AK300" i="39"/>
  <c r="AI300" i="39"/>
  <c r="AG300" i="39"/>
  <c r="AE300" i="39"/>
  <c r="AC300" i="39"/>
  <c r="AA300" i="39"/>
  <c r="Y300" i="39"/>
  <c r="W300" i="39"/>
  <c r="U300" i="39"/>
  <c r="S300" i="39"/>
  <c r="Q300" i="39"/>
  <c r="O300" i="39"/>
  <c r="M300" i="39"/>
  <c r="K300" i="39"/>
  <c r="I300" i="39"/>
  <c r="G300" i="39"/>
  <c r="E300" i="39"/>
  <c r="AQ299" i="39"/>
  <c r="AO299" i="39"/>
  <c r="AM299" i="39"/>
  <c r="AK299" i="39"/>
  <c r="AI299" i="39"/>
  <c r="AG299" i="39"/>
  <c r="AE299" i="39"/>
  <c r="AC299" i="39"/>
  <c r="AA299" i="39"/>
  <c r="Y299" i="39"/>
  <c r="W299" i="39"/>
  <c r="U299" i="39"/>
  <c r="S299" i="39"/>
  <c r="Q299" i="39"/>
  <c r="O299" i="39"/>
  <c r="M299" i="39"/>
  <c r="K299" i="39"/>
  <c r="I299" i="39"/>
  <c r="G299" i="39"/>
  <c r="E299" i="39"/>
  <c r="AQ298" i="39"/>
  <c r="AO298" i="39"/>
  <c r="AM298" i="39"/>
  <c r="AK298" i="39"/>
  <c r="AI298" i="39"/>
  <c r="AG298" i="39"/>
  <c r="AE298" i="39"/>
  <c r="AC298" i="39"/>
  <c r="AA298" i="39"/>
  <c r="Y298" i="39"/>
  <c r="W298" i="39"/>
  <c r="U298" i="39"/>
  <c r="S298" i="39"/>
  <c r="Q298" i="39"/>
  <c r="O298" i="39"/>
  <c r="M298" i="39"/>
  <c r="K298" i="39"/>
  <c r="I298" i="39"/>
  <c r="G298" i="39"/>
  <c r="E298" i="39"/>
  <c r="AQ297" i="39"/>
  <c r="AO297" i="39"/>
  <c r="AM297" i="39"/>
  <c r="AK297" i="39"/>
  <c r="AI297" i="39"/>
  <c r="AG297" i="39"/>
  <c r="AE297" i="39"/>
  <c r="AC297" i="39"/>
  <c r="AA297" i="39"/>
  <c r="Y297" i="39"/>
  <c r="W297" i="39"/>
  <c r="U297" i="39"/>
  <c r="S297" i="39"/>
  <c r="Q297" i="39"/>
  <c r="O297" i="39"/>
  <c r="M297" i="39"/>
  <c r="K297" i="39"/>
  <c r="I297" i="39"/>
  <c r="G297" i="39"/>
  <c r="E297" i="39"/>
  <c r="AQ296" i="39"/>
  <c r="AO296" i="39"/>
  <c r="AM296" i="39"/>
  <c r="AK296" i="39"/>
  <c r="AI296" i="39"/>
  <c r="AG296" i="39"/>
  <c r="AE296" i="39"/>
  <c r="AC296" i="39"/>
  <c r="AA296" i="39"/>
  <c r="Y296" i="39"/>
  <c r="W296" i="39"/>
  <c r="U296" i="39"/>
  <c r="S296" i="39"/>
  <c r="Q296" i="39"/>
  <c r="O296" i="39"/>
  <c r="M296" i="39"/>
  <c r="K296" i="39"/>
  <c r="I296" i="39"/>
  <c r="G296" i="39"/>
  <c r="E296" i="39"/>
  <c r="AQ295" i="39"/>
  <c r="AO295" i="39"/>
  <c r="AM295" i="39"/>
  <c r="AK295" i="39"/>
  <c r="AI295" i="39"/>
  <c r="AG295" i="39"/>
  <c r="AE295" i="39"/>
  <c r="AC295" i="39"/>
  <c r="AA295" i="39"/>
  <c r="Y295" i="39"/>
  <c r="W295" i="39"/>
  <c r="U295" i="39"/>
  <c r="S295" i="39"/>
  <c r="Q295" i="39"/>
  <c r="O295" i="39"/>
  <c r="M295" i="39"/>
  <c r="K295" i="39"/>
  <c r="I295" i="39"/>
  <c r="G295" i="39"/>
  <c r="E295" i="39"/>
  <c r="AQ294" i="39"/>
  <c r="AO294" i="39"/>
  <c r="AM294" i="39"/>
  <c r="AK294" i="39"/>
  <c r="AI294" i="39"/>
  <c r="AG294" i="39"/>
  <c r="AE294" i="39"/>
  <c r="AC294" i="39"/>
  <c r="AA294" i="39"/>
  <c r="Y294" i="39"/>
  <c r="W294" i="39"/>
  <c r="U294" i="39"/>
  <c r="S294" i="39"/>
  <c r="Q294" i="39"/>
  <c r="O294" i="39"/>
  <c r="M294" i="39"/>
  <c r="K294" i="39"/>
  <c r="I294" i="39"/>
  <c r="G294" i="39"/>
  <c r="E294" i="39"/>
  <c r="AQ293" i="39"/>
  <c r="AO293" i="39"/>
  <c r="AM293" i="39"/>
  <c r="AK293" i="39"/>
  <c r="AI293" i="39"/>
  <c r="AG293" i="39"/>
  <c r="AE293" i="39"/>
  <c r="AC293" i="39"/>
  <c r="AA293" i="39"/>
  <c r="Y293" i="39"/>
  <c r="W293" i="39"/>
  <c r="U293" i="39"/>
  <c r="S293" i="39"/>
  <c r="Q293" i="39"/>
  <c r="O293" i="39"/>
  <c r="M293" i="39"/>
  <c r="K293" i="39"/>
  <c r="I293" i="39"/>
  <c r="G293" i="39"/>
  <c r="E293" i="39"/>
  <c r="AQ292" i="39"/>
  <c r="AO292" i="39"/>
  <c r="AM292" i="39"/>
  <c r="AK292" i="39"/>
  <c r="AI292" i="39"/>
  <c r="AG292" i="39"/>
  <c r="AE292" i="39"/>
  <c r="AC292" i="39"/>
  <c r="AA292" i="39"/>
  <c r="Y292" i="39"/>
  <c r="W292" i="39"/>
  <c r="U292" i="39"/>
  <c r="S292" i="39"/>
  <c r="Q292" i="39"/>
  <c r="O292" i="39"/>
  <c r="M292" i="39"/>
  <c r="K292" i="39"/>
  <c r="I292" i="39"/>
  <c r="G292" i="39"/>
  <c r="E292" i="39"/>
  <c r="AQ291" i="39"/>
  <c r="AO291" i="39"/>
  <c r="AM291" i="39"/>
  <c r="AK291" i="39"/>
  <c r="AI291" i="39"/>
  <c r="AG291" i="39"/>
  <c r="AE291" i="39"/>
  <c r="AC291" i="39"/>
  <c r="AA291" i="39"/>
  <c r="Y291" i="39"/>
  <c r="W291" i="39"/>
  <c r="U291" i="39"/>
  <c r="S291" i="39"/>
  <c r="Q291" i="39"/>
  <c r="O291" i="39"/>
  <c r="M291" i="39"/>
  <c r="K291" i="39"/>
  <c r="I291" i="39"/>
  <c r="G291" i="39"/>
  <c r="E291" i="39"/>
  <c r="AQ290" i="39"/>
  <c r="AO290" i="39"/>
  <c r="AM290" i="39"/>
  <c r="AK290" i="39"/>
  <c r="AI290" i="39"/>
  <c r="AG290" i="39"/>
  <c r="AE290" i="39"/>
  <c r="AC290" i="39"/>
  <c r="AA290" i="39"/>
  <c r="Y290" i="39"/>
  <c r="W290" i="39"/>
  <c r="U290" i="39"/>
  <c r="S290" i="39"/>
  <c r="Q290" i="39"/>
  <c r="O290" i="39"/>
  <c r="M290" i="39"/>
  <c r="K290" i="39"/>
  <c r="I290" i="39"/>
  <c r="G290" i="39"/>
  <c r="E290" i="39"/>
  <c r="AQ289" i="39"/>
  <c r="AO289" i="39"/>
  <c r="AM289" i="39"/>
  <c r="AK289" i="39"/>
  <c r="AI289" i="39"/>
  <c r="AG289" i="39"/>
  <c r="AE289" i="39"/>
  <c r="AC289" i="39"/>
  <c r="AA289" i="39"/>
  <c r="Y289" i="39"/>
  <c r="W289" i="39"/>
  <c r="U289" i="39"/>
  <c r="S289" i="39"/>
  <c r="Q289" i="39"/>
  <c r="O289" i="39"/>
  <c r="M289" i="39"/>
  <c r="K289" i="39"/>
  <c r="I289" i="39"/>
  <c r="G289" i="39"/>
  <c r="E289" i="39"/>
  <c r="AQ288" i="39"/>
  <c r="AO288" i="39"/>
  <c r="AM288" i="39"/>
  <c r="AK288" i="39"/>
  <c r="AI288" i="39"/>
  <c r="AG288" i="39"/>
  <c r="AE288" i="39"/>
  <c r="AC288" i="39"/>
  <c r="AA288" i="39"/>
  <c r="Y288" i="39"/>
  <c r="W288" i="39"/>
  <c r="U288" i="39"/>
  <c r="S288" i="39"/>
  <c r="Q288" i="39"/>
  <c r="O288" i="39"/>
  <c r="M288" i="39"/>
  <c r="K288" i="39"/>
  <c r="I288" i="39"/>
  <c r="G288" i="39"/>
  <c r="E288" i="39"/>
  <c r="AQ287" i="39"/>
  <c r="AO287" i="39"/>
  <c r="AM287" i="39"/>
  <c r="AK287" i="39"/>
  <c r="AI287" i="39"/>
  <c r="AG287" i="39"/>
  <c r="AE287" i="39"/>
  <c r="AC287" i="39"/>
  <c r="AA287" i="39"/>
  <c r="Y287" i="39"/>
  <c r="W287" i="39"/>
  <c r="U287" i="39"/>
  <c r="S287" i="39"/>
  <c r="Q287" i="39"/>
  <c r="O287" i="39"/>
  <c r="M287" i="39"/>
  <c r="K287" i="39"/>
  <c r="I287" i="39"/>
  <c r="G287" i="39"/>
  <c r="E287" i="39"/>
  <c r="AQ286" i="39"/>
  <c r="AO286" i="39"/>
  <c r="AM286" i="39"/>
  <c r="AK286" i="39"/>
  <c r="AI286" i="39"/>
  <c r="AG286" i="39"/>
  <c r="AE286" i="39"/>
  <c r="AC286" i="39"/>
  <c r="AA286" i="39"/>
  <c r="Y286" i="39"/>
  <c r="W286" i="39"/>
  <c r="U286" i="39"/>
  <c r="S286" i="39"/>
  <c r="Q286" i="39"/>
  <c r="O286" i="39"/>
  <c r="M286" i="39"/>
  <c r="K286" i="39"/>
  <c r="I286" i="39"/>
  <c r="G286" i="39"/>
  <c r="E286" i="39"/>
  <c r="AQ285" i="39"/>
  <c r="AO285" i="39"/>
  <c r="AM285" i="39"/>
  <c r="AK285" i="39"/>
  <c r="AI285" i="39"/>
  <c r="AG285" i="39"/>
  <c r="AE285" i="39"/>
  <c r="AC285" i="39"/>
  <c r="AA285" i="39"/>
  <c r="Y285" i="39"/>
  <c r="W285" i="39"/>
  <c r="U285" i="39"/>
  <c r="S285" i="39"/>
  <c r="Q285" i="39"/>
  <c r="O285" i="39"/>
  <c r="M285" i="39"/>
  <c r="K285" i="39"/>
  <c r="I285" i="39"/>
  <c r="G285" i="39"/>
  <c r="E285" i="39"/>
  <c r="AQ284" i="39"/>
  <c r="AO284" i="39"/>
  <c r="AM284" i="39"/>
  <c r="AK284" i="39"/>
  <c r="AI284" i="39"/>
  <c r="AG284" i="39"/>
  <c r="AE284" i="39"/>
  <c r="AC284" i="39"/>
  <c r="AA284" i="39"/>
  <c r="Y284" i="39"/>
  <c r="W284" i="39"/>
  <c r="U284" i="39"/>
  <c r="S284" i="39"/>
  <c r="Q284" i="39"/>
  <c r="O284" i="39"/>
  <c r="M284" i="39"/>
  <c r="K284" i="39"/>
  <c r="I284" i="39"/>
  <c r="G284" i="39"/>
  <c r="E284" i="39"/>
  <c r="AQ283" i="39"/>
  <c r="AO283" i="39"/>
  <c r="AM283" i="39"/>
  <c r="AK283" i="39"/>
  <c r="AI283" i="39"/>
  <c r="AG283" i="39"/>
  <c r="AE283" i="39"/>
  <c r="AC283" i="39"/>
  <c r="AA283" i="39"/>
  <c r="Y283" i="39"/>
  <c r="W283" i="39"/>
  <c r="U283" i="39"/>
  <c r="S283" i="39"/>
  <c r="Q283" i="39"/>
  <c r="O283" i="39"/>
  <c r="M283" i="39"/>
  <c r="K283" i="39"/>
  <c r="I283" i="39"/>
  <c r="G283" i="39"/>
  <c r="E283" i="39"/>
  <c r="AQ282" i="39"/>
  <c r="AO282" i="39"/>
  <c r="AM282" i="39"/>
  <c r="AK282" i="39"/>
  <c r="AI282" i="39"/>
  <c r="AG282" i="39"/>
  <c r="AE282" i="39"/>
  <c r="AC282" i="39"/>
  <c r="AA282" i="39"/>
  <c r="Y282" i="39"/>
  <c r="W282" i="39"/>
  <c r="U282" i="39"/>
  <c r="S282" i="39"/>
  <c r="Q282" i="39"/>
  <c r="O282" i="39"/>
  <c r="M282" i="39"/>
  <c r="K282" i="39"/>
  <c r="I282" i="39"/>
  <c r="G282" i="39"/>
  <c r="E282" i="39"/>
  <c r="AQ281" i="39"/>
  <c r="AO281" i="39"/>
  <c r="AM281" i="39"/>
  <c r="AK281" i="39"/>
  <c r="AI281" i="39"/>
  <c r="AG281" i="39"/>
  <c r="AE281" i="39"/>
  <c r="AC281" i="39"/>
  <c r="AA281" i="39"/>
  <c r="Y281" i="39"/>
  <c r="W281" i="39"/>
  <c r="U281" i="39"/>
  <c r="S281" i="39"/>
  <c r="Q281" i="39"/>
  <c r="O281" i="39"/>
  <c r="M281" i="39"/>
  <c r="K281" i="39"/>
  <c r="I281" i="39"/>
  <c r="G281" i="39"/>
  <c r="E281" i="39"/>
  <c r="AQ280" i="39"/>
  <c r="AO280" i="39"/>
  <c r="AM280" i="39"/>
  <c r="AK280" i="39"/>
  <c r="AI280" i="39"/>
  <c r="AG280" i="39"/>
  <c r="AE280" i="39"/>
  <c r="AC280" i="39"/>
  <c r="AA280" i="39"/>
  <c r="Y280" i="39"/>
  <c r="W280" i="39"/>
  <c r="U280" i="39"/>
  <c r="S280" i="39"/>
  <c r="Q280" i="39"/>
  <c r="O280" i="39"/>
  <c r="M280" i="39"/>
  <c r="K280" i="39"/>
  <c r="I280" i="39"/>
  <c r="G280" i="39"/>
  <c r="E280" i="39"/>
  <c r="AQ279" i="39"/>
  <c r="AO279" i="39"/>
  <c r="AM279" i="39"/>
  <c r="AK279" i="39"/>
  <c r="AI279" i="39"/>
  <c r="AG279" i="39"/>
  <c r="AE279" i="39"/>
  <c r="AC279" i="39"/>
  <c r="AA279" i="39"/>
  <c r="Y279" i="39"/>
  <c r="W279" i="39"/>
  <c r="U279" i="39"/>
  <c r="S279" i="39"/>
  <c r="Q279" i="39"/>
  <c r="O279" i="39"/>
  <c r="M279" i="39"/>
  <c r="K279" i="39"/>
  <c r="I279" i="39"/>
  <c r="G279" i="39"/>
  <c r="E279" i="39"/>
  <c r="AQ278" i="39"/>
  <c r="AO278" i="39"/>
  <c r="AM278" i="39"/>
  <c r="AK278" i="39"/>
  <c r="AI278" i="39"/>
  <c r="AG278" i="39"/>
  <c r="AE278" i="39"/>
  <c r="AC278" i="39"/>
  <c r="AA278" i="39"/>
  <c r="Y278" i="39"/>
  <c r="W278" i="39"/>
  <c r="U278" i="39"/>
  <c r="S278" i="39"/>
  <c r="Q278" i="39"/>
  <c r="O278" i="39"/>
  <c r="M278" i="39"/>
  <c r="K278" i="39"/>
  <c r="I278" i="39"/>
  <c r="G278" i="39"/>
  <c r="E278" i="39"/>
  <c r="AQ277" i="39"/>
  <c r="AO277" i="39"/>
  <c r="AM277" i="39"/>
  <c r="AK277" i="39"/>
  <c r="AI277" i="39"/>
  <c r="AG277" i="39"/>
  <c r="AE277" i="39"/>
  <c r="AC277" i="39"/>
  <c r="AA277" i="39"/>
  <c r="Y277" i="39"/>
  <c r="W277" i="39"/>
  <c r="U277" i="39"/>
  <c r="S277" i="39"/>
  <c r="Q277" i="39"/>
  <c r="O277" i="39"/>
  <c r="M277" i="39"/>
  <c r="K277" i="39"/>
  <c r="I277" i="39"/>
  <c r="G277" i="39"/>
  <c r="E277" i="39"/>
  <c r="AQ276" i="39"/>
  <c r="AO276" i="39"/>
  <c r="AM276" i="39"/>
  <c r="AK276" i="39"/>
  <c r="AI276" i="39"/>
  <c r="AG276" i="39"/>
  <c r="AE276" i="39"/>
  <c r="AC276" i="39"/>
  <c r="AA276" i="39"/>
  <c r="Y276" i="39"/>
  <c r="W276" i="39"/>
  <c r="U276" i="39"/>
  <c r="S276" i="39"/>
  <c r="Q276" i="39"/>
  <c r="O276" i="39"/>
  <c r="M276" i="39"/>
  <c r="K276" i="39"/>
  <c r="I276" i="39"/>
  <c r="G276" i="39"/>
  <c r="E276" i="39"/>
  <c r="AQ275" i="39"/>
  <c r="AO275" i="39"/>
  <c r="AM275" i="39"/>
  <c r="AK275" i="39"/>
  <c r="AI275" i="39"/>
  <c r="AG275" i="39"/>
  <c r="AE275" i="39"/>
  <c r="AC275" i="39"/>
  <c r="AA275" i="39"/>
  <c r="Y275" i="39"/>
  <c r="W275" i="39"/>
  <c r="U275" i="39"/>
  <c r="S275" i="39"/>
  <c r="Q275" i="39"/>
  <c r="O275" i="39"/>
  <c r="M275" i="39"/>
  <c r="K275" i="39"/>
  <c r="I275" i="39"/>
  <c r="G275" i="39"/>
  <c r="E275" i="39"/>
  <c r="AQ274" i="39"/>
  <c r="AO274" i="39"/>
  <c r="AM274" i="39"/>
  <c r="AK274" i="39"/>
  <c r="AI274" i="39"/>
  <c r="AG274" i="39"/>
  <c r="AE274" i="39"/>
  <c r="AC274" i="39"/>
  <c r="AA274" i="39"/>
  <c r="Y274" i="39"/>
  <c r="W274" i="39"/>
  <c r="U274" i="39"/>
  <c r="S274" i="39"/>
  <c r="Q274" i="39"/>
  <c r="O274" i="39"/>
  <c r="M274" i="39"/>
  <c r="K274" i="39"/>
  <c r="I274" i="39"/>
  <c r="G274" i="39"/>
  <c r="E274" i="39"/>
  <c r="AQ273" i="39"/>
  <c r="AO273" i="39"/>
  <c r="AM273" i="39"/>
  <c r="AK273" i="39"/>
  <c r="AI273" i="39"/>
  <c r="AG273" i="39"/>
  <c r="AE273" i="39"/>
  <c r="AC273" i="39"/>
  <c r="AA273" i="39"/>
  <c r="Y273" i="39"/>
  <c r="W273" i="39"/>
  <c r="U273" i="39"/>
  <c r="S273" i="39"/>
  <c r="Q273" i="39"/>
  <c r="O273" i="39"/>
  <c r="M273" i="39"/>
  <c r="K273" i="39"/>
  <c r="I273" i="39"/>
  <c r="G273" i="39"/>
  <c r="E273" i="39"/>
  <c r="AQ272" i="39"/>
  <c r="AO272" i="39"/>
  <c r="AM272" i="39"/>
  <c r="AK272" i="39"/>
  <c r="AI272" i="39"/>
  <c r="AG272" i="39"/>
  <c r="AE272" i="39"/>
  <c r="AC272" i="39"/>
  <c r="AA272" i="39"/>
  <c r="Y272" i="39"/>
  <c r="W272" i="39"/>
  <c r="U272" i="39"/>
  <c r="S272" i="39"/>
  <c r="Q272" i="39"/>
  <c r="O272" i="39"/>
  <c r="M272" i="39"/>
  <c r="K272" i="39"/>
  <c r="I272" i="39"/>
  <c r="G272" i="39"/>
  <c r="E272" i="39"/>
  <c r="AQ271" i="39"/>
  <c r="AO271" i="39"/>
  <c r="AM271" i="39"/>
  <c r="AK271" i="39"/>
  <c r="AI271" i="39"/>
  <c r="AG271" i="39"/>
  <c r="AE271" i="39"/>
  <c r="AC271" i="39"/>
  <c r="AA271" i="39"/>
  <c r="Y271" i="39"/>
  <c r="W271" i="39"/>
  <c r="U271" i="39"/>
  <c r="S271" i="39"/>
  <c r="Q271" i="39"/>
  <c r="O271" i="39"/>
  <c r="M271" i="39"/>
  <c r="K271" i="39"/>
  <c r="I271" i="39"/>
  <c r="G271" i="39"/>
  <c r="E271" i="39"/>
  <c r="AQ270" i="39"/>
  <c r="AO270" i="39"/>
  <c r="AM270" i="39"/>
  <c r="AK270" i="39"/>
  <c r="AI270" i="39"/>
  <c r="AG270" i="39"/>
  <c r="AE270" i="39"/>
  <c r="AC270" i="39"/>
  <c r="AA270" i="39"/>
  <c r="Y270" i="39"/>
  <c r="W270" i="39"/>
  <c r="U270" i="39"/>
  <c r="S270" i="39"/>
  <c r="Q270" i="39"/>
  <c r="O270" i="39"/>
  <c r="M270" i="39"/>
  <c r="K270" i="39"/>
  <c r="I270" i="39"/>
  <c r="G270" i="39"/>
  <c r="E270" i="39"/>
  <c r="AQ269" i="39"/>
  <c r="AO269" i="39"/>
  <c r="AM269" i="39"/>
  <c r="AK269" i="39"/>
  <c r="AI269" i="39"/>
  <c r="AG269" i="39"/>
  <c r="AE269" i="39"/>
  <c r="AC269" i="39"/>
  <c r="AA269" i="39"/>
  <c r="Y269" i="39"/>
  <c r="W269" i="39"/>
  <c r="U269" i="39"/>
  <c r="S269" i="39"/>
  <c r="Q269" i="39"/>
  <c r="O269" i="39"/>
  <c r="M269" i="39"/>
  <c r="K269" i="39"/>
  <c r="I269" i="39"/>
  <c r="G269" i="39"/>
  <c r="E269" i="39"/>
  <c r="AQ268" i="39"/>
  <c r="AO268" i="39"/>
  <c r="AM268" i="39"/>
  <c r="AK268" i="39"/>
  <c r="AI268" i="39"/>
  <c r="AG268" i="39"/>
  <c r="AE268" i="39"/>
  <c r="AC268" i="39"/>
  <c r="AA268" i="39"/>
  <c r="Y268" i="39"/>
  <c r="W268" i="39"/>
  <c r="U268" i="39"/>
  <c r="S268" i="39"/>
  <c r="Q268" i="39"/>
  <c r="O268" i="39"/>
  <c r="M268" i="39"/>
  <c r="K268" i="39"/>
  <c r="I268" i="39"/>
  <c r="G268" i="39"/>
  <c r="E268" i="39"/>
  <c r="AQ267" i="39"/>
  <c r="AO267" i="39"/>
  <c r="AM267" i="39"/>
  <c r="AK267" i="39"/>
  <c r="AI267" i="39"/>
  <c r="AG267" i="39"/>
  <c r="AE267" i="39"/>
  <c r="AC267" i="39"/>
  <c r="AA267" i="39"/>
  <c r="Y267" i="39"/>
  <c r="W267" i="39"/>
  <c r="U267" i="39"/>
  <c r="S267" i="39"/>
  <c r="Q267" i="39"/>
  <c r="O267" i="39"/>
  <c r="M267" i="39"/>
  <c r="K267" i="39"/>
  <c r="I267" i="39"/>
  <c r="G267" i="39"/>
  <c r="E267" i="39"/>
  <c r="AQ266" i="39"/>
  <c r="AO266" i="39"/>
  <c r="AM266" i="39"/>
  <c r="AK266" i="39"/>
  <c r="AI266" i="39"/>
  <c r="AG266" i="39"/>
  <c r="AE266" i="39"/>
  <c r="AC266" i="39"/>
  <c r="AA266" i="39"/>
  <c r="Y266" i="39"/>
  <c r="W266" i="39"/>
  <c r="U266" i="39"/>
  <c r="S266" i="39"/>
  <c r="Q266" i="39"/>
  <c r="O266" i="39"/>
  <c r="M266" i="39"/>
  <c r="K266" i="39"/>
  <c r="I266" i="39"/>
  <c r="G266" i="39"/>
  <c r="E266" i="39"/>
  <c r="AQ265" i="39"/>
  <c r="AO265" i="39"/>
  <c r="AM265" i="39"/>
  <c r="AK265" i="39"/>
  <c r="AI265" i="39"/>
  <c r="AG265" i="39"/>
  <c r="AE265" i="39"/>
  <c r="AC265" i="39"/>
  <c r="AA265" i="39"/>
  <c r="Y265" i="39"/>
  <c r="W265" i="39"/>
  <c r="U265" i="39"/>
  <c r="S265" i="39"/>
  <c r="Q265" i="39"/>
  <c r="O265" i="39"/>
  <c r="M265" i="39"/>
  <c r="K265" i="39"/>
  <c r="I265" i="39"/>
  <c r="G265" i="39"/>
  <c r="E265" i="39"/>
  <c r="AQ264" i="39"/>
  <c r="AO264" i="39"/>
  <c r="AM264" i="39"/>
  <c r="AK264" i="39"/>
  <c r="AI264" i="39"/>
  <c r="AG264" i="39"/>
  <c r="AE264" i="39"/>
  <c r="AC264" i="39"/>
  <c r="AA264" i="39"/>
  <c r="Y264" i="39"/>
  <c r="W264" i="39"/>
  <c r="U264" i="39"/>
  <c r="S264" i="39"/>
  <c r="Q264" i="39"/>
  <c r="O264" i="39"/>
  <c r="M264" i="39"/>
  <c r="K264" i="39"/>
  <c r="I264" i="39"/>
  <c r="G264" i="39"/>
  <c r="E264" i="39"/>
  <c r="AQ263" i="39"/>
  <c r="AO263" i="39"/>
  <c r="AM263" i="39"/>
  <c r="AK263" i="39"/>
  <c r="AI263" i="39"/>
  <c r="AG263" i="39"/>
  <c r="AE263" i="39"/>
  <c r="AC263" i="39"/>
  <c r="AA263" i="39"/>
  <c r="Y263" i="39"/>
  <c r="W263" i="39"/>
  <c r="U263" i="39"/>
  <c r="S263" i="39"/>
  <c r="Q263" i="39"/>
  <c r="O263" i="39"/>
  <c r="M263" i="39"/>
  <c r="K263" i="39"/>
  <c r="I263" i="39"/>
  <c r="G263" i="39"/>
  <c r="E263" i="39"/>
  <c r="AQ262" i="39"/>
  <c r="AO262" i="39"/>
  <c r="AM262" i="39"/>
  <c r="AK262" i="39"/>
  <c r="AI262" i="39"/>
  <c r="AG262" i="39"/>
  <c r="AE262" i="39"/>
  <c r="AC262" i="39"/>
  <c r="AA262" i="39"/>
  <c r="Y262" i="39"/>
  <c r="W262" i="39"/>
  <c r="U262" i="39"/>
  <c r="S262" i="39"/>
  <c r="Q262" i="39"/>
  <c r="O262" i="39"/>
  <c r="M262" i="39"/>
  <c r="K262" i="39"/>
  <c r="I262" i="39"/>
  <c r="G262" i="39"/>
  <c r="E262" i="39"/>
  <c r="AQ261" i="39"/>
  <c r="AO261" i="39"/>
  <c r="AM261" i="39"/>
  <c r="AK261" i="39"/>
  <c r="AI261" i="39"/>
  <c r="AG261" i="39"/>
  <c r="AE261" i="39"/>
  <c r="AC261" i="39"/>
  <c r="AA261" i="39"/>
  <c r="Y261" i="39"/>
  <c r="W261" i="39"/>
  <c r="U261" i="39"/>
  <c r="S261" i="39"/>
  <c r="Q261" i="39"/>
  <c r="O261" i="39"/>
  <c r="M261" i="39"/>
  <c r="K261" i="39"/>
  <c r="I261" i="39"/>
  <c r="G261" i="39"/>
  <c r="E261" i="39"/>
  <c r="AQ260" i="39"/>
  <c r="AO260" i="39"/>
  <c r="AM260" i="39"/>
  <c r="AK260" i="39"/>
  <c r="AI260" i="39"/>
  <c r="AG260" i="39"/>
  <c r="AE260" i="39"/>
  <c r="AC260" i="39"/>
  <c r="AA260" i="39"/>
  <c r="Y260" i="39"/>
  <c r="W260" i="39"/>
  <c r="U260" i="39"/>
  <c r="S260" i="39"/>
  <c r="Q260" i="39"/>
  <c r="O260" i="39"/>
  <c r="M260" i="39"/>
  <c r="K260" i="39"/>
  <c r="I260" i="39"/>
  <c r="G260" i="39"/>
  <c r="E260" i="39"/>
  <c r="AQ259" i="39"/>
  <c r="AO259" i="39"/>
  <c r="AM259" i="39"/>
  <c r="AK259" i="39"/>
  <c r="AI259" i="39"/>
  <c r="AG259" i="39"/>
  <c r="AE259" i="39"/>
  <c r="AC259" i="39"/>
  <c r="AA259" i="39"/>
  <c r="Y259" i="39"/>
  <c r="W259" i="39"/>
  <c r="U259" i="39"/>
  <c r="S259" i="39"/>
  <c r="Q259" i="39"/>
  <c r="O259" i="39"/>
  <c r="M259" i="39"/>
  <c r="K259" i="39"/>
  <c r="I259" i="39"/>
  <c r="G259" i="39"/>
  <c r="E259" i="39"/>
  <c r="AQ258" i="39"/>
  <c r="AO258" i="39"/>
  <c r="AM258" i="39"/>
  <c r="AK258" i="39"/>
  <c r="AI258" i="39"/>
  <c r="AG258" i="39"/>
  <c r="AE258" i="39"/>
  <c r="AC258" i="39"/>
  <c r="AA258" i="39"/>
  <c r="Y258" i="39"/>
  <c r="W258" i="39"/>
  <c r="U258" i="39"/>
  <c r="S258" i="39"/>
  <c r="Q258" i="39"/>
  <c r="O258" i="39"/>
  <c r="M258" i="39"/>
  <c r="K258" i="39"/>
  <c r="I258" i="39"/>
  <c r="G258" i="39"/>
  <c r="E258" i="39"/>
  <c r="AQ257" i="39"/>
  <c r="AO257" i="39"/>
  <c r="AM257" i="39"/>
  <c r="AK257" i="39"/>
  <c r="AI257" i="39"/>
  <c r="AG257" i="39"/>
  <c r="AE257" i="39"/>
  <c r="AC257" i="39"/>
  <c r="AA257" i="39"/>
  <c r="Y257" i="39"/>
  <c r="W257" i="39"/>
  <c r="U257" i="39"/>
  <c r="S257" i="39"/>
  <c r="Q257" i="39"/>
  <c r="O257" i="39"/>
  <c r="M257" i="39"/>
  <c r="K257" i="39"/>
  <c r="I257" i="39"/>
  <c r="G257" i="39"/>
  <c r="E257" i="39"/>
  <c r="AQ256" i="39"/>
  <c r="AO256" i="39"/>
  <c r="AM256" i="39"/>
  <c r="AK256" i="39"/>
  <c r="AI256" i="39"/>
  <c r="AG256" i="39"/>
  <c r="AE256" i="39"/>
  <c r="AC256" i="39"/>
  <c r="AA256" i="39"/>
  <c r="Y256" i="39"/>
  <c r="W256" i="39"/>
  <c r="U256" i="39"/>
  <c r="S256" i="39"/>
  <c r="Q256" i="39"/>
  <c r="O256" i="39"/>
  <c r="M256" i="39"/>
  <c r="K256" i="39"/>
  <c r="I256" i="39"/>
  <c r="G256" i="39"/>
  <c r="E256" i="39"/>
  <c r="AQ255" i="39"/>
  <c r="AO255" i="39"/>
  <c r="AM255" i="39"/>
  <c r="AK255" i="39"/>
  <c r="AI255" i="39"/>
  <c r="AG255" i="39"/>
  <c r="AE255" i="39"/>
  <c r="AC255" i="39"/>
  <c r="AA255" i="39"/>
  <c r="Y255" i="39"/>
  <c r="W255" i="39"/>
  <c r="U255" i="39"/>
  <c r="S255" i="39"/>
  <c r="Q255" i="39"/>
  <c r="O255" i="39"/>
  <c r="M255" i="39"/>
  <c r="K255" i="39"/>
  <c r="I255" i="39"/>
  <c r="G255" i="39"/>
  <c r="E255" i="39"/>
  <c r="AQ254" i="39"/>
  <c r="AO254" i="39"/>
  <c r="AM254" i="39"/>
  <c r="AK254" i="39"/>
  <c r="AI254" i="39"/>
  <c r="AG254" i="39"/>
  <c r="AE254" i="39"/>
  <c r="AC254" i="39"/>
  <c r="AA254" i="39"/>
  <c r="Y254" i="39"/>
  <c r="W254" i="39"/>
  <c r="U254" i="39"/>
  <c r="S254" i="39"/>
  <c r="Q254" i="39"/>
  <c r="O254" i="39"/>
  <c r="M254" i="39"/>
  <c r="K254" i="39"/>
  <c r="I254" i="39"/>
  <c r="G254" i="39"/>
  <c r="E254" i="39"/>
  <c r="AQ253" i="39"/>
  <c r="AO253" i="39"/>
  <c r="AM253" i="39"/>
  <c r="AK253" i="39"/>
  <c r="AI253" i="39"/>
  <c r="AG253" i="39"/>
  <c r="AE253" i="39"/>
  <c r="AC253" i="39"/>
  <c r="AA253" i="39"/>
  <c r="Y253" i="39"/>
  <c r="W253" i="39"/>
  <c r="U253" i="39"/>
  <c r="S253" i="39"/>
  <c r="Q253" i="39"/>
  <c r="O253" i="39"/>
  <c r="M253" i="39"/>
  <c r="K253" i="39"/>
  <c r="I253" i="39"/>
  <c r="G253" i="39"/>
  <c r="E253" i="39"/>
  <c r="AQ252" i="39"/>
  <c r="AO252" i="39"/>
  <c r="AM252" i="39"/>
  <c r="AK252" i="39"/>
  <c r="AI252" i="39"/>
  <c r="AG252" i="39"/>
  <c r="AE252" i="39"/>
  <c r="AC252" i="39"/>
  <c r="AA252" i="39"/>
  <c r="Y252" i="39"/>
  <c r="W252" i="39"/>
  <c r="U252" i="39"/>
  <c r="S252" i="39"/>
  <c r="Q252" i="39"/>
  <c r="O252" i="39"/>
  <c r="M252" i="39"/>
  <c r="K252" i="39"/>
  <c r="I252" i="39"/>
  <c r="G252" i="39"/>
  <c r="E252" i="39"/>
  <c r="AQ251" i="39"/>
  <c r="AO251" i="39"/>
  <c r="AM251" i="39"/>
  <c r="AK251" i="39"/>
  <c r="AI251" i="39"/>
  <c r="AG251" i="39"/>
  <c r="AE251" i="39"/>
  <c r="AC251" i="39"/>
  <c r="AA251" i="39"/>
  <c r="Y251" i="39"/>
  <c r="W251" i="39"/>
  <c r="U251" i="39"/>
  <c r="S251" i="39"/>
  <c r="Q251" i="39"/>
  <c r="O251" i="39"/>
  <c r="M251" i="39"/>
  <c r="K251" i="39"/>
  <c r="I251" i="39"/>
  <c r="G251" i="39"/>
  <c r="E251" i="39"/>
  <c r="AQ250" i="39"/>
  <c r="AO250" i="39"/>
  <c r="AM250" i="39"/>
  <c r="AK250" i="39"/>
  <c r="AI250" i="39"/>
  <c r="AG250" i="39"/>
  <c r="AE250" i="39"/>
  <c r="AC250" i="39"/>
  <c r="AA250" i="39"/>
  <c r="Y250" i="39"/>
  <c r="W250" i="39"/>
  <c r="U250" i="39"/>
  <c r="S250" i="39"/>
  <c r="Q250" i="39"/>
  <c r="O250" i="39"/>
  <c r="M250" i="39"/>
  <c r="K250" i="39"/>
  <c r="I250" i="39"/>
  <c r="G250" i="39"/>
  <c r="E250" i="39"/>
  <c r="AQ249" i="39"/>
  <c r="AO249" i="39"/>
  <c r="AM249" i="39"/>
  <c r="AK249" i="39"/>
  <c r="AI249" i="39"/>
  <c r="AG249" i="39"/>
  <c r="AE249" i="39"/>
  <c r="AC249" i="39"/>
  <c r="AA249" i="39"/>
  <c r="Y249" i="39"/>
  <c r="W249" i="39"/>
  <c r="U249" i="39"/>
  <c r="S249" i="39"/>
  <c r="Q249" i="39"/>
  <c r="O249" i="39"/>
  <c r="M249" i="39"/>
  <c r="K249" i="39"/>
  <c r="I249" i="39"/>
  <c r="G249" i="39"/>
  <c r="E249" i="39"/>
  <c r="AQ248" i="39"/>
  <c r="AO248" i="39"/>
  <c r="AM248" i="39"/>
  <c r="AK248" i="39"/>
  <c r="AI248" i="39"/>
  <c r="AG248" i="39"/>
  <c r="AE248" i="39"/>
  <c r="AC248" i="39"/>
  <c r="AA248" i="39"/>
  <c r="Y248" i="39"/>
  <c r="W248" i="39"/>
  <c r="U248" i="39"/>
  <c r="S248" i="39"/>
  <c r="Q248" i="39"/>
  <c r="O248" i="39"/>
  <c r="M248" i="39"/>
  <c r="K248" i="39"/>
  <c r="I248" i="39"/>
  <c r="G248" i="39"/>
  <c r="E248" i="39"/>
  <c r="AQ247" i="39"/>
  <c r="AO247" i="39"/>
  <c r="AM247" i="39"/>
  <c r="AK247" i="39"/>
  <c r="AI247" i="39"/>
  <c r="AG247" i="39"/>
  <c r="AE247" i="39"/>
  <c r="AC247" i="39"/>
  <c r="AA247" i="39"/>
  <c r="Y247" i="39"/>
  <c r="W247" i="39"/>
  <c r="U247" i="39"/>
  <c r="S247" i="39"/>
  <c r="Q247" i="39"/>
  <c r="O247" i="39"/>
  <c r="M247" i="39"/>
  <c r="K247" i="39"/>
  <c r="I247" i="39"/>
  <c r="G247" i="39"/>
  <c r="E247" i="39"/>
  <c r="AQ246" i="39"/>
  <c r="AO246" i="39"/>
  <c r="AM246" i="39"/>
  <c r="AK246" i="39"/>
  <c r="AI246" i="39"/>
  <c r="AG246" i="39"/>
  <c r="AE246" i="39"/>
  <c r="AC246" i="39"/>
  <c r="AA246" i="39"/>
  <c r="Y246" i="39"/>
  <c r="W246" i="39"/>
  <c r="U246" i="39"/>
  <c r="S246" i="39"/>
  <c r="Q246" i="39"/>
  <c r="O246" i="39"/>
  <c r="M246" i="39"/>
  <c r="K246" i="39"/>
  <c r="I246" i="39"/>
  <c r="G246" i="39"/>
  <c r="E246" i="39"/>
  <c r="AQ245" i="39"/>
  <c r="AO245" i="39"/>
  <c r="AM245" i="39"/>
  <c r="AK245" i="39"/>
  <c r="AI245" i="39"/>
  <c r="AG245" i="39"/>
  <c r="AE245" i="39"/>
  <c r="AC245" i="39"/>
  <c r="AA245" i="39"/>
  <c r="Y245" i="39"/>
  <c r="W245" i="39"/>
  <c r="U245" i="39"/>
  <c r="S245" i="39"/>
  <c r="Q245" i="39"/>
  <c r="O245" i="39"/>
  <c r="M245" i="39"/>
  <c r="K245" i="39"/>
  <c r="I245" i="39"/>
  <c r="G245" i="39"/>
  <c r="E245" i="39"/>
  <c r="AQ244" i="39"/>
  <c r="AO244" i="39"/>
  <c r="AM244" i="39"/>
  <c r="AK244" i="39"/>
  <c r="AI244" i="39"/>
  <c r="AG244" i="39"/>
  <c r="AE244" i="39"/>
  <c r="AC244" i="39"/>
  <c r="AA244" i="39"/>
  <c r="Y244" i="39"/>
  <c r="W244" i="39"/>
  <c r="U244" i="39"/>
  <c r="S244" i="39"/>
  <c r="Q244" i="39"/>
  <c r="O244" i="39"/>
  <c r="M244" i="39"/>
  <c r="K244" i="39"/>
  <c r="I244" i="39"/>
  <c r="G244" i="39"/>
  <c r="E244" i="39"/>
  <c r="AQ243" i="39"/>
  <c r="AO243" i="39"/>
  <c r="AM243" i="39"/>
  <c r="AK243" i="39"/>
  <c r="AI243" i="39"/>
  <c r="AG243" i="39"/>
  <c r="AE243" i="39"/>
  <c r="AC243" i="39"/>
  <c r="AA243" i="39"/>
  <c r="Y243" i="39"/>
  <c r="W243" i="39"/>
  <c r="U243" i="39"/>
  <c r="S243" i="39"/>
  <c r="Q243" i="39"/>
  <c r="O243" i="39"/>
  <c r="M243" i="39"/>
  <c r="K243" i="39"/>
  <c r="I243" i="39"/>
  <c r="G243" i="39"/>
  <c r="E243" i="39"/>
  <c r="AQ242" i="39"/>
  <c r="AO242" i="39"/>
  <c r="AM242" i="39"/>
  <c r="AK242" i="39"/>
  <c r="AI242" i="39"/>
  <c r="AG242" i="39"/>
  <c r="AE242" i="39"/>
  <c r="AC242" i="39"/>
  <c r="AA242" i="39"/>
  <c r="Y242" i="39"/>
  <c r="W242" i="39"/>
  <c r="U242" i="39"/>
  <c r="S242" i="39"/>
  <c r="Q242" i="39"/>
  <c r="O242" i="39"/>
  <c r="M242" i="39"/>
  <c r="K242" i="39"/>
  <c r="I242" i="39"/>
  <c r="G242" i="39"/>
  <c r="E242" i="39"/>
  <c r="AQ241" i="39"/>
  <c r="AO241" i="39"/>
  <c r="AM241" i="39"/>
  <c r="AK241" i="39"/>
  <c r="AI241" i="39"/>
  <c r="AG241" i="39"/>
  <c r="AE241" i="39"/>
  <c r="AC241" i="39"/>
  <c r="AA241" i="39"/>
  <c r="Y241" i="39"/>
  <c r="W241" i="39"/>
  <c r="U241" i="39"/>
  <c r="S241" i="39"/>
  <c r="Q241" i="39"/>
  <c r="O241" i="39"/>
  <c r="M241" i="39"/>
  <c r="K241" i="39"/>
  <c r="I241" i="39"/>
  <c r="G241" i="39"/>
  <c r="E241" i="39"/>
  <c r="AQ240" i="39"/>
  <c r="AO240" i="39"/>
  <c r="AM240" i="39"/>
  <c r="AK240" i="39"/>
  <c r="AI240" i="39"/>
  <c r="AG240" i="39"/>
  <c r="AE240" i="39"/>
  <c r="AC240" i="39"/>
  <c r="AA240" i="39"/>
  <c r="Y240" i="39"/>
  <c r="W240" i="39"/>
  <c r="U240" i="39"/>
  <c r="S240" i="39"/>
  <c r="Q240" i="39"/>
  <c r="O240" i="39"/>
  <c r="M240" i="39"/>
  <c r="K240" i="39"/>
  <c r="I240" i="39"/>
  <c r="G240" i="39"/>
  <c r="E240" i="39"/>
  <c r="AQ239" i="39"/>
  <c r="AO239" i="39"/>
  <c r="AM239" i="39"/>
  <c r="AK239" i="39"/>
  <c r="AI239" i="39"/>
  <c r="AG239" i="39"/>
  <c r="AE239" i="39"/>
  <c r="AC239" i="39"/>
  <c r="AA239" i="39"/>
  <c r="Y239" i="39"/>
  <c r="W239" i="39"/>
  <c r="U239" i="39"/>
  <c r="S239" i="39"/>
  <c r="Q239" i="39"/>
  <c r="O239" i="39"/>
  <c r="M239" i="39"/>
  <c r="K239" i="39"/>
  <c r="I239" i="39"/>
  <c r="G239" i="39"/>
  <c r="E239" i="39"/>
  <c r="AQ238" i="39"/>
  <c r="AO238" i="39"/>
  <c r="AM238" i="39"/>
  <c r="AK238" i="39"/>
  <c r="AI238" i="39"/>
  <c r="AG238" i="39"/>
  <c r="AE238" i="39"/>
  <c r="AC238" i="39"/>
  <c r="AA238" i="39"/>
  <c r="Y238" i="39"/>
  <c r="W238" i="39"/>
  <c r="U238" i="39"/>
  <c r="S238" i="39"/>
  <c r="Q238" i="39"/>
  <c r="O238" i="39"/>
  <c r="M238" i="39"/>
  <c r="K238" i="39"/>
  <c r="I238" i="39"/>
  <c r="G238" i="39"/>
  <c r="E238" i="39"/>
  <c r="AQ237" i="39"/>
  <c r="AO237" i="39"/>
  <c r="AM237" i="39"/>
  <c r="AK237" i="39"/>
  <c r="AI237" i="39"/>
  <c r="AG237" i="39"/>
  <c r="AE237" i="39"/>
  <c r="AC237" i="39"/>
  <c r="AA237" i="39"/>
  <c r="Y237" i="39"/>
  <c r="W237" i="39"/>
  <c r="U237" i="39"/>
  <c r="S237" i="39"/>
  <c r="Q237" i="39"/>
  <c r="O237" i="39"/>
  <c r="M237" i="39"/>
  <c r="K237" i="39"/>
  <c r="I237" i="39"/>
  <c r="G237" i="39"/>
  <c r="E237" i="39"/>
  <c r="AQ236" i="39"/>
  <c r="AO236" i="39"/>
  <c r="AM236" i="39"/>
  <c r="AK236" i="39"/>
  <c r="AI236" i="39"/>
  <c r="AG236" i="39"/>
  <c r="AE236" i="39"/>
  <c r="AC236" i="39"/>
  <c r="AA236" i="39"/>
  <c r="Y236" i="39"/>
  <c r="W236" i="39"/>
  <c r="U236" i="39"/>
  <c r="S236" i="39"/>
  <c r="Q236" i="39"/>
  <c r="O236" i="39"/>
  <c r="M236" i="39"/>
  <c r="K236" i="39"/>
  <c r="I236" i="39"/>
  <c r="G236" i="39"/>
  <c r="E236" i="39"/>
  <c r="AQ235" i="39"/>
  <c r="AO235" i="39"/>
  <c r="AM235" i="39"/>
  <c r="AK235" i="39"/>
  <c r="AI235" i="39"/>
  <c r="AG235" i="39"/>
  <c r="AE235" i="39"/>
  <c r="AC235" i="39"/>
  <c r="AA235" i="39"/>
  <c r="Y235" i="39"/>
  <c r="W235" i="39"/>
  <c r="U235" i="39"/>
  <c r="S235" i="39"/>
  <c r="Q235" i="39"/>
  <c r="O235" i="39"/>
  <c r="M235" i="39"/>
  <c r="K235" i="39"/>
  <c r="I235" i="39"/>
  <c r="G235" i="39"/>
  <c r="E235" i="39"/>
  <c r="AQ234" i="39"/>
  <c r="AO234" i="39"/>
  <c r="AM234" i="39"/>
  <c r="AK234" i="39"/>
  <c r="AI234" i="39"/>
  <c r="AG234" i="39"/>
  <c r="AE234" i="39"/>
  <c r="AC234" i="39"/>
  <c r="AA234" i="39"/>
  <c r="Y234" i="39"/>
  <c r="W234" i="39"/>
  <c r="U234" i="39"/>
  <c r="S234" i="39"/>
  <c r="Q234" i="39"/>
  <c r="O234" i="39"/>
  <c r="M234" i="39"/>
  <c r="K234" i="39"/>
  <c r="I234" i="39"/>
  <c r="G234" i="39"/>
  <c r="E234" i="39"/>
  <c r="AQ233" i="39"/>
  <c r="AO233" i="39"/>
  <c r="AM233" i="39"/>
  <c r="AK233" i="39"/>
  <c r="AI233" i="39"/>
  <c r="AG233" i="39"/>
  <c r="AE233" i="39"/>
  <c r="AC233" i="39"/>
  <c r="AA233" i="39"/>
  <c r="Y233" i="39"/>
  <c r="W233" i="39"/>
  <c r="U233" i="39"/>
  <c r="S233" i="39"/>
  <c r="Q233" i="39"/>
  <c r="O233" i="39"/>
  <c r="M233" i="39"/>
  <c r="K233" i="39"/>
  <c r="I233" i="39"/>
  <c r="G233" i="39"/>
  <c r="E233" i="39"/>
  <c r="AQ232" i="39"/>
  <c r="AO232" i="39"/>
  <c r="AM232" i="39"/>
  <c r="AK232" i="39"/>
  <c r="AI232" i="39"/>
  <c r="AG232" i="39"/>
  <c r="AE232" i="39"/>
  <c r="AC232" i="39"/>
  <c r="AA232" i="39"/>
  <c r="Y232" i="39"/>
  <c r="W232" i="39"/>
  <c r="U232" i="39"/>
  <c r="S232" i="39"/>
  <c r="Q232" i="39"/>
  <c r="O232" i="39"/>
  <c r="M232" i="39"/>
  <c r="K232" i="39"/>
  <c r="I232" i="39"/>
  <c r="G232" i="39"/>
  <c r="E232" i="39"/>
  <c r="AQ231" i="39"/>
  <c r="AO231" i="39"/>
  <c r="AM231" i="39"/>
  <c r="AK231" i="39"/>
  <c r="AI231" i="39"/>
  <c r="AG231" i="39"/>
  <c r="AE231" i="39"/>
  <c r="AC231" i="39"/>
  <c r="AA231" i="39"/>
  <c r="Y231" i="39"/>
  <c r="W231" i="39"/>
  <c r="U231" i="39"/>
  <c r="S231" i="39"/>
  <c r="Q231" i="39"/>
  <c r="O231" i="39"/>
  <c r="M231" i="39"/>
  <c r="K231" i="39"/>
  <c r="I231" i="39"/>
  <c r="G231" i="39"/>
  <c r="E231" i="39"/>
  <c r="AQ230" i="39"/>
  <c r="AO230" i="39"/>
  <c r="AM230" i="39"/>
  <c r="AK230" i="39"/>
  <c r="AI230" i="39"/>
  <c r="AG230" i="39"/>
  <c r="AE230" i="39"/>
  <c r="AC230" i="39"/>
  <c r="AA230" i="39"/>
  <c r="Y230" i="39"/>
  <c r="W230" i="39"/>
  <c r="U230" i="39"/>
  <c r="S230" i="39"/>
  <c r="Q230" i="39"/>
  <c r="O230" i="39"/>
  <c r="M230" i="39"/>
  <c r="K230" i="39"/>
  <c r="I230" i="39"/>
  <c r="G230" i="39"/>
  <c r="E230" i="39"/>
  <c r="AQ229" i="39"/>
  <c r="AO229" i="39"/>
  <c r="AM229" i="39"/>
  <c r="AK229" i="39"/>
  <c r="AI229" i="39"/>
  <c r="AG229" i="39"/>
  <c r="AE229" i="39"/>
  <c r="AC229" i="39"/>
  <c r="AA229" i="39"/>
  <c r="Y229" i="39"/>
  <c r="W229" i="39"/>
  <c r="U229" i="39"/>
  <c r="S229" i="39"/>
  <c r="Q229" i="39"/>
  <c r="O229" i="39"/>
  <c r="M229" i="39"/>
  <c r="K229" i="39"/>
  <c r="I229" i="39"/>
  <c r="G229" i="39"/>
  <c r="E229" i="39"/>
  <c r="AQ228" i="39"/>
  <c r="AO228" i="39"/>
  <c r="AM228" i="39"/>
  <c r="AK228" i="39"/>
  <c r="AI228" i="39"/>
  <c r="AG228" i="39"/>
  <c r="AE228" i="39"/>
  <c r="AC228" i="39"/>
  <c r="AA228" i="39"/>
  <c r="Y228" i="39"/>
  <c r="W228" i="39"/>
  <c r="U228" i="39"/>
  <c r="S228" i="39"/>
  <c r="Q228" i="39"/>
  <c r="O228" i="39"/>
  <c r="M228" i="39"/>
  <c r="K228" i="39"/>
  <c r="I228" i="39"/>
  <c r="G228" i="39"/>
  <c r="E228" i="39"/>
  <c r="AQ227" i="39"/>
  <c r="AO227" i="39"/>
  <c r="AM227" i="39"/>
  <c r="AK227" i="39"/>
  <c r="AI227" i="39"/>
  <c r="AG227" i="39"/>
  <c r="AE227" i="39"/>
  <c r="AC227" i="39"/>
  <c r="AA227" i="39"/>
  <c r="Y227" i="39"/>
  <c r="W227" i="39"/>
  <c r="U227" i="39"/>
  <c r="S227" i="39"/>
  <c r="Q227" i="39"/>
  <c r="O227" i="39"/>
  <c r="M227" i="39"/>
  <c r="K227" i="39"/>
  <c r="I227" i="39"/>
  <c r="G227" i="39"/>
  <c r="E227" i="39"/>
  <c r="AQ226" i="39"/>
  <c r="AO226" i="39"/>
  <c r="AM226" i="39"/>
  <c r="AK226" i="39"/>
  <c r="AI226" i="39"/>
  <c r="AG226" i="39"/>
  <c r="AE226" i="39"/>
  <c r="AC226" i="39"/>
  <c r="AA226" i="39"/>
  <c r="Y226" i="39"/>
  <c r="W226" i="39"/>
  <c r="U226" i="39"/>
  <c r="S226" i="39"/>
  <c r="Q226" i="39"/>
  <c r="O226" i="39"/>
  <c r="M226" i="39"/>
  <c r="K226" i="39"/>
  <c r="I226" i="39"/>
  <c r="G226" i="39"/>
  <c r="E226" i="39"/>
  <c r="AQ225" i="39"/>
  <c r="AO225" i="39"/>
  <c r="AM225" i="39"/>
  <c r="AK225" i="39"/>
  <c r="AI225" i="39"/>
  <c r="AG225" i="39"/>
  <c r="AE225" i="39"/>
  <c r="AC225" i="39"/>
  <c r="AA225" i="39"/>
  <c r="Y225" i="39"/>
  <c r="W225" i="39"/>
  <c r="U225" i="39"/>
  <c r="S225" i="39"/>
  <c r="Q225" i="39"/>
  <c r="O225" i="39"/>
  <c r="M225" i="39"/>
  <c r="K225" i="39"/>
  <c r="I225" i="39"/>
  <c r="G225" i="39"/>
  <c r="E225" i="39"/>
  <c r="AQ224" i="39"/>
  <c r="AO224" i="39"/>
  <c r="AM224" i="39"/>
  <c r="AK224" i="39"/>
  <c r="AI224" i="39"/>
  <c r="AG224" i="39"/>
  <c r="AE224" i="39"/>
  <c r="AC224" i="39"/>
  <c r="AA224" i="39"/>
  <c r="Y224" i="39"/>
  <c r="W224" i="39"/>
  <c r="U224" i="39"/>
  <c r="S224" i="39"/>
  <c r="Q224" i="39"/>
  <c r="O224" i="39"/>
  <c r="M224" i="39"/>
  <c r="K224" i="39"/>
  <c r="I224" i="39"/>
  <c r="G224" i="39"/>
  <c r="E224" i="39"/>
  <c r="AQ223" i="39"/>
  <c r="AO223" i="39"/>
  <c r="AM223" i="39"/>
  <c r="AK223" i="39"/>
  <c r="AI223" i="39"/>
  <c r="AG223" i="39"/>
  <c r="AE223" i="39"/>
  <c r="AC223" i="39"/>
  <c r="AA223" i="39"/>
  <c r="Y223" i="39"/>
  <c r="W223" i="39"/>
  <c r="U223" i="39"/>
  <c r="S223" i="39"/>
  <c r="Q223" i="39"/>
  <c r="O223" i="39"/>
  <c r="M223" i="39"/>
  <c r="K223" i="39"/>
  <c r="I223" i="39"/>
  <c r="G223" i="39"/>
  <c r="E223" i="39"/>
  <c r="AQ222" i="39"/>
  <c r="AO222" i="39"/>
  <c r="AM222" i="39"/>
  <c r="AK222" i="39"/>
  <c r="AI222" i="39"/>
  <c r="AG222" i="39"/>
  <c r="AE222" i="39"/>
  <c r="AC222" i="39"/>
  <c r="AA222" i="39"/>
  <c r="Y222" i="39"/>
  <c r="W222" i="39"/>
  <c r="U222" i="39"/>
  <c r="S222" i="39"/>
  <c r="Q222" i="39"/>
  <c r="O222" i="39"/>
  <c r="M222" i="39"/>
  <c r="K222" i="39"/>
  <c r="I222" i="39"/>
  <c r="G222" i="39"/>
  <c r="E222" i="39"/>
  <c r="AQ221" i="39"/>
  <c r="AO221" i="39"/>
  <c r="AM221" i="39"/>
  <c r="AK221" i="39"/>
  <c r="AI221" i="39"/>
  <c r="AG221" i="39"/>
  <c r="AE221" i="39"/>
  <c r="AC221" i="39"/>
  <c r="AA221" i="39"/>
  <c r="Y221" i="39"/>
  <c r="W221" i="39"/>
  <c r="U221" i="39"/>
  <c r="S221" i="39"/>
  <c r="Q221" i="39"/>
  <c r="O221" i="39"/>
  <c r="M221" i="39"/>
  <c r="K221" i="39"/>
  <c r="I221" i="39"/>
  <c r="G221" i="39"/>
  <c r="E221" i="39"/>
  <c r="AQ220" i="39"/>
  <c r="AO220" i="39"/>
  <c r="AM220" i="39"/>
  <c r="AK220" i="39"/>
  <c r="AI220" i="39"/>
  <c r="AG220" i="39"/>
  <c r="AE220" i="39"/>
  <c r="AC220" i="39"/>
  <c r="AA220" i="39"/>
  <c r="Y220" i="39"/>
  <c r="W220" i="39"/>
  <c r="U220" i="39"/>
  <c r="S220" i="39"/>
  <c r="Q220" i="39"/>
  <c r="O220" i="39"/>
  <c r="M220" i="39"/>
  <c r="K220" i="39"/>
  <c r="I220" i="39"/>
  <c r="G220" i="39"/>
  <c r="E220" i="39"/>
  <c r="AQ219" i="39"/>
  <c r="AO219" i="39"/>
  <c r="AM219" i="39"/>
  <c r="AK219" i="39"/>
  <c r="AI219" i="39"/>
  <c r="AG219" i="39"/>
  <c r="AE219" i="39"/>
  <c r="AC219" i="39"/>
  <c r="AA219" i="39"/>
  <c r="Y219" i="39"/>
  <c r="W219" i="39"/>
  <c r="U219" i="39"/>
  <c r="S219" i="39"/>
  <c r="Q219" i="39"/>
  <c r="O219" i="39"/>
  <c r="M219" i="39"/>
  <c r="K219" i="39"/>
  <c r="I219" i="39"/>
  <c r="G219" i="39"/>
  <c r="E219" i="39"/>
  <c r="AQ218" i="39"/>
  <c r="AO218" i="39"/>
  <c r="AM218" i="39"/>
  <c r="AK218" i="39"/>
  <c r="AI218" i="39"/>
  <c r="AG218" i="39"/>
  <c r="AE218" i="39"/>
  <c r="AC218" i="39"/>
  <c r="AA218" i="39"/>
  <c r="Y218" i="39"/>
  <c r="W218" i="39"/>
  <c r="U218" i="39"/>
  <c r="S218" i="39"/>
  <c r="Q218" i="39"/>
  <c r="O218" i="39"/>
  <c r="M218" i="39"/>
  <c r="K218" i="39"/>
  <c r="I218" i="39"/>
  <c r="G218" i="39"/>
  <c r="E218" i="39"/>
  <c r="AQ217" i="39"/>
  <c r="AO217" i="39"/>
  <c r="AM217" i="39"/>
  <c r="AK217" i="39"/>
  <c r="AI217" i="39"/>
  <c r="AG217" i="39"/>
  <c r="AE217" i="39"/>
  <c r="AC217" i="39"/>
  <c r="AA217" i="39"/>
  <c r="Y217" i="39"/>
  <c r="W217" i="39"/>
  <c r="U217" i="39"/>
  <c r="S217" i="39"/>
  <c r="Q217" i="39"/>
  <c r="O217" i="39"/>
  <c r="M217" i="39"/>
  <c r="K217" i="39"/>
  <c r="I217" i="39"/>
  <c r="G217" i="39"/>
  <c r="E217" i="39"/>
  <c r="AQ216" i="39"/>
  <c r="AO216" i="39"/>
  <c r="AM216" i="39"/>
  <c r="AK216" i="39"/>
  <c r="AI216" i="39"/>
  <c r="AG216" i="39"/>
  <c r="AE216" i="39"/>
  <c r="AC216" i="39"/>
  <c r="AA216" i="39"/>
  <c r="Y216" i="39"/>
  <c r="W216" i="39"/>
  <c r="U216" i="39"/>
  <c r="S216" i="39"/>
  <c r="Q216" i="39"/>
  <c r="O216" i="39"/>
  <c r="M216" i="39"/>
  <c r="K216" i="39"/>
  <c r="I216" i="39"/>
  <c r="G216" i="39"/>
  <c r="E216" i="39"/>
  <c r="AQ215" i="39"/>
  <c r="AO215" i="39"/>
  <c r="AM215" i="39"/>
  <c r="AK215" i="39"/>
  <c r="AI215" i="39"/>
  <c r="AG215" i="39"/>
  <c r="AE215" i="39"/>
  <c r="AC215" i="39"/>
  <c r="AA215" i="39"/>
  <c r="Y215" i="39"/>
  <c r="W215" i="39"/>
  <c r="U215" i="39"/>
  <c r="S215" i="39"/>
  <c r="Q215" i="39"/>
  <c r="O215" i="39"/>
  <c r="M215" i="39"/>
  <c r="K215" i="39"/>
  <c r="I215" i="39"/>
  <c r="G215" i="39"/>
  <c r="E215" i="39"/>
  <c r="AQ214" i="39"/>
  <c r="AO214" i="39"/>
  <c r="AM214" i="39"/>
  <c r="AK214" i="39"/>
  <c r="AI214" i="39"/>
  <c r="AG214" i="39"/>
  <c r="AE214" i="39"/>
  <c r="AC214" i="39"/>
  <c r="AA214" i="39"/>
  <c r="Y214" i="39"/>
  <c r="W214" i="39"/>
  <c r="U214" i="39"/>
  <c r="S214" i="39"/>
  <c r="Q214" i="39"/>
  <c r="O214" i="39"/>
  <c r="M214" i="39"/>
  <c r="K214" i="39"/>
  <c r="I214" i="39"/>
  <c r="G214" i="39"/>
  <c r="E214" i="39"/>
  <c r="AQ213" i="39"/>
  <c r="AO213" i="39"/>
  <c r="AM213" i="39"/>
  <c r="AK213" i="39"/>
  <c r="AI213" i="39"/>
  <c r="AG213" i="39"/>
  <c r="AE213" i="39"/>
  <c r="AC213" i="39"/>
  <c r="AA213" i="39"/>
  <c r="Y213" i="39"/>
  <c r="W213" i="39"/>
  <c r="U213" i="39"/>
  <c r="S213" i="39"/>
  <c r="Q213" i="39"/>
  <c r="O213" i="39"/>
  <c r="M213" i="39"/>
  <c r="K213" i="39"/>
  <c r="I213" i="39"/>
  <c r="G213" i="39"/>
  <c r="E213" i="39"/>
  <c r="AQ212" i="39"/>
  <c r="AO212" i="39"/>
  <c r="AM212" i="39"/>
  <c r="AK212" i="39"/>
  <c r="AI212" i="39"/>
  <c r="AG212" i="39"/>
  <c r="AE212" i="39"/>
  <c r="AC212" i="39"/>
  <c r="AA212" i="39"/>
  <c r="Y212" i="39"/>
  <c r="W212" i="39"/>
  <c r="U212" i="39"/>
  <c r="S212" i="39"/>
  <c r="Q212" i="39"/>
  <c r="O212" i="39"/>
  <c r="M212" i="39"/>
  <c r="K212" i="39"/>
  <c r="I212" i="39"/>
  <c r="G212" i="39"/>
  <c r="E212" i="39"/>
  <c r="AQ211" i="39"/>
  <c r="AO211" i="39"/>
  <c r="AM211" i="39"/>
  <c r="AK211" i="39"/>
  <c r="AI211" i="39"/>
  <c r="AG211" i="39"/>
  <c r="AE211" i="39"/>
  <c r="AC211" i="39"/>
  <c r="AA211" i="39"/>
  <c r="Y211" i="39"/>
  <c r="W211" i="39"/>
  <c r="U211" i="39"/>
  <c r="S211" i="39"/>
  <c r="Q211" i="39"/>
  <c r="O211" i="39"/>
  <c r="M211" i="39"/>
  <c r="K211" i="39"/>
  <c r="I211" i="39"/>
  <c r="G211" i="39"/>
  <c r="E211" i="39"/>
  <c r="AQ210" i="39"/>
  <c r="AO210" i="39"/>
  <c r="AM210" i="39"/>
  <c r="AK210" i="39"/>
  <c r="AI210" i="39"/>
  <c r="AG210" i="39"/>
  <c r="AE210" i="39"/>
  <c r="AC210" i="39"/>
  <c r="AA210" i="39"/>
  <c r="Y210" i="39"/>
  <c r="W210" i="39"/>
  <c r="U210" i="39"/>
  <c r="S210" i="39"/>
  <c r="Q210" i="39"/>
  <c r="O210" i="39"/>
  <c r="M210" i="39"/>
  <c r="K210" i="39"/>
  <c r="I210" i="39"/>
  <c r="G210" i="39"/>
  <c r="E210" i="39"/>
  <c r="AQ209" i="39"/>
  <c r="AO209" i="39"/>
  <c r="AM209" i="39"/>
  <c r="AK209" i="39"/>
  <c r="AI209" i="39"/>
  <c r="AG209" i="39"/>
  <c r="AE209" i="39"/>
  <c r="AC209" i="39"/>
  <c r="AA209" i="39"/>
  <c r="Y209" i="39"/>
  <c r="W209" i="39"/>
  <c r="U209" i="39"/>
  <c r="S209" i="39"/>
  <c r="Q209" i="39"/>
  <c r="O209" i="39"/>
  <c r="M209" i="39"/>
  <c r="K209" i="39"/>
  <c r="I209" i="39"/>
  <c r="G209" i="39"/>
  <c r="E209" i="39"/>
  <c r="AQ208" i="39"/>
  <c r="AO208" i="39"/>
  <c r="AM208" i="39"/>
  <c r="AK208" i="39"/>
  <c r="AI208" i="39"/>
  <c r="AG208" i="39"/>
  <c r="AE208" i="39"/>
  <c r="AC208" i="39"/>
  <c r="AA208" i="39"/>
  <c r="Y208" i="39"/>
  <c r="W208" i="39"/>
  <c r="U208" i="39"/>
  <c r="S208" i="39"/>
  <c r="Q208" i="39"/>
  <c r="O208" i="39"/>
  <c r="M208" i="39"/>
  <c r="K208" i="39"/>
  <c r="I208" i="39"/>
  <c r="G208" i="39"/>
  <c r="E208" i="39"/>
  <c r="AQ207" i="39"/>
  <c r="AO207" i="39"/>
  <c r="AM207" i="39"/>
  <c r="AK207" i="39"/>
  <c r="AI207" i="39"/>
  <c r="AG207" i="39"/>
  <c r="AE207" i="39"/>
  <c r="AC207" i="39"/>
  <c r="AA207" i="39"/>
  <c r="Y207" i="39"/>
  <c r="W207" i="39"/>
  <c r="U207" i="39"/>
  <c r="S207" i="39"/>
  <c r="Q207" i="39"/>
  <c r="O207" i="39"/>
  <c r="M207" i="39"/>
  <c r="K207" i="39"/>
  <c r="I207" i="39"/>
  <c r="G207" i="39"/>
  <c r="E207" i="39"/>
  <c r="AQ206" i="39"/>
  <c r="AO206" i="39"/>
  <c r="AM206" i="39"/>
  <c r="AK206" i="39"/>
  <c r="AI206" i="39"/>
  <c r="AG206" i="39"/>
  <c r="AE206" i="39"/>
  <c r="AC206" i="39"/>
  <c r="AA206" i="39"/>
  <c r="Y206" i="39"/>
  <c r="W206" i="39"/>
  <c r="U206" i="39"/>
  <c r="S206" i="39"/>
  <c r="Q206" i="39"/>
  <c r="O206" i="39"/>
  <c r="M206" i="39"/>
  <c r="K206" i="39"/>
  <c r="I206" i="39"/>
  <c r="G206" i="39"/>
  <c r="E206" i="39"/>
  <c r="AQ205" i="39"/>
  <c r="AO205" i="39"/>
  <c r="AM205" i="39"/>
  <c r="AK205" i="39"/>
  <c r="AI205" i="39"/>
  <c r="AG205" i="39"/>
  <c r="AE205" i="39"/>
  <c r="AC205" i="39"/>
  <c r="AA205" i="39"/>
  <c r="Y205" i="39"/>
  <c r="W205" i="39"/>
  <c r="U205" i="39"/>
  <c r="S205" i="39"/>
  <c r="Q205" i="39"/>
  <c r="O205" i="39"/>
  <c r="M205" i="39"/>
  <c r="K205" i="39"/>
  <c r="I205" i="39"/>
  <c r="G205" i="39"/>
  <c r="E205" i="39"/>
  <c r="AQ204" i="39"/>
  <c r="AO204" i="39"/>
  <c r="AM204" i="39"/>
  <c r="AK204" i="39"/>
  <c r="AI204" i="39"/>
  <c r="AG204" i="39"/>
  <c r="AE204" i="39"/>
  <c r="AC204" i="39"/>
  <c r="AA204" i="39"/>
  <c r="Y204" i="39"/>
  <c r="W204" i="39"/>
  <c r="U204" i="39"/>
  <c r="S204" i="39"/>
  <c r="Q204" i="39"/>
  <c r="O204" i="39"/>
  <c r="M204" i="39"/>
  <c r="K204" i="39"/>
  <c r="I204" i="39"/>
  <c r="G204" i="39"/>
  <c r="E204" i="39"/>
  <c r="AQ203" i="39"/>
  <c r="AO203" i="39"/>
  <c r="AM203" i="39"/>
  <c r="AK203" i="39"/>
  <c r="AI203" i="39"/>
  <c r="AG203" i="39"/>
  <c r="AE203" i="39"/>
  <c r="AC203" i="39"/>
  <c r="AA203" i="39"/>
  <c r="Y203" i="39"/>
  <c r="W203" i="39"/>
  <c r="U203" i="39"/>
  <c r="S203" i="39"/>
  <c r="Q203" i="39"/>
  <c r="O203" i="39"/>
  <c r="M203" i="39"/>
  <c r="K203" i="39"/>
  <c r="I203" i="39"/>
  <c r="G203" i="39"/>
  <c r="E203" i="39"/>
  <c r="AQ202" i="39"/>
  <c r="AO202" i="39"/>
  <c r="AM202" i="39"/>
  <c r="AK202" i="39"/>
  <c r="AI202" i="39"/>
  <c r="AG202" i="39"/>
  <c r="AE202" i="39"/>
  <c r="AC202" i="39"/>
  <c r="AA202" i="39"/>
  <c r="Y202" i="39"/>
  <c r="W202" i="39"/>
  <c r="U202" i="39"/>
  <c r="S202" i="39"/>
  <c r="Q202" i="39"/>
  <c r="O202" i="39"/>
  <c r="M202" i="39"/>
  <c r="K202" i="39"/>
  <c r="I202" i="39"/>
  <c r="G202" i="39"/>
  <c r="E202" i="39"/>
  <c r="AQ201" i="39"/>
  <c r="AO201" i="39"/>
  <c r="AM201" i="39"/>
  <c r="AK201" i="39"/>
  <c r="AI201" i="39"/>
  <c r="AG201" i="39"/>
  <c r="AE201" i="39"/>
  <c r="AC201" i="39"/>
  <c r="AA201" i="39"/>
  <c r="Y201" i="39"/>
  <c r="W201" i="39"/>
  <c r="U201" i="39"/>
  <c r="S201" i="39"/>
  <c r="Q201" i="39"/>
  <c r="O201" i="39"/>
  <c r="M201" i="39"/>
  <c r="K201" i="39"/>
  <c r="I201" i="39"/>
  <c r="G201" i="39"/>
  <c r="E201" i="39"/>
  <c r="AQ200" i="39"/>
  <c r="AO200" i="39"/>
  <c r="AM200" i="39"/>
  <c r="AK200" i="39"/>
  <c r="AI200" i="39"/>
  <c r="AG200" i="39"/>
  <c r="AE200" i="39"/>
  <c r="AC200" i="39"/>
  <c r="AA200" i="39"/>
  <c r="Y200" i="39"/>
  <c r="W200" i="39"/>
  <c r="U200" i="39"/>
  <c r="S200" i="39"/>
  <c r="Q200" i="39"/>
  <c r="O200" i="39"/>
  <c r="M200" i="39"/>
  <c r="K200" i="39"/>
  <c r="I200" i="39"/>
  <c r="G200" i="39"/>
  <c r="E200" i="39"/>
  <c r="AQ199" i="39"/>
  <c r="AO199" i="39"/>
  <c r="AM199" i="39"/>
  <c r="AK199" i="39"/>
  <c r="AI199" i="39"/>
  <c r="AG199" i="39"/>
  <c r="AE199" i="39"/>
  <c r="AC199" i="39"/>
  <c r="AA199" i="39"/>
  <c r="Y199" i="39"/>
  <c r="W199" i="39"/>
  <c r="U199" i="39"/>
  <c r="S199" i="39"/>
  <c r="Q199" i="39"/>
  <c r="O199" i="39"/>
  <c r="M199" i="39"/>
  <c r="K199" i="39"/>
  <c r="I199" i="39"/>
  <c r="G199" i="39"/>
  <c r="E199" i="39"/>
  <c r="AQ198" i="39"/>
  <c r="AO198" i="39"/>
  <c r="AM198" i="39"/>
  <c r="AK198" i="39"/>
  <c r="AI198" i="39"/>
  <c r="AG198" i="39"/>
  <c r="AE198" i="39"/>
  <c r="AC198" i="39"/>
  <c r="AA198" i="39"/>
  <c r="Y198" i="39"/>
  <c r="W198" i="39"/>
  <c r="U198" i="39"/>
  <c r="S198" i="39"/>
  <c r="Q198" i="39"/>
  <c r="O198" i="39"/>
  <c r="M198" i="39"/>
  <c r="K198" i="39"/>
  <c r="I198" i="39"/>
  <c r="G198" i="39"/>
  <c r="E198" i="39"/>
  <c r="AQ197" i="39"/>
  <c r="AO197" i="39"/>
  <c r="AM197" i="39"/>
  <c r="AK197" i="39"/>
  <c r="AI197" i="39"/>
  <c r="AG197" i="39"/>
  <c r="AE197" i="39"/>
  <c r="AC197" i="39"/>
  <c r="AA197" i="39"/>
  <c r="Y197" i="39"/>
  <c r="W197" i="39"/>
  <c r="U197" i="39"/>
  <c r="S197" i="39"/>
  <c r="Q197" i="39"/>
  <c r="O197" i="39"/>
  <c r="M197" i="39"/>
  <c r="K197" i="39"/>
  <c r="I197" i="39"/>
  <c r="G197" i="39"/>
  <c r="E197" i="39"/>
  <c r="AQ196" i="39"/>
  <c r="AO196" i="39"/>
  <c r="AM196" i="39"/>
  <c r="AK196" i="39"/>
  <c r="AI196" i="39"/>
  <c r="AG196" i="39"/>
  <c r="AE196" i="39"/>
  <c r="AC196" i="39"/>
  <c r="AA196" i="39"/>
  <c r="Y196" i="39"/>
  <c r="W196" i="39"/>
  <c r="U196" i="39"/>
  <c r="S196" i="39"/>
  <c r="Q196" i="39"/>
  <c r="O196" i="39"/>
  <c r="M196" i="39"/>
  <c r="K196" i="39"/>
  <c r="I196" i="39"/>
  <c r="G196" i="39"/>
  <c r="E196" i="39"/>
  <c r="AQ195" i="39"/>
  <c r="AO195" i="39"/>
  <c r="AM195" i="39"/>
  <c r="AK195" i="39"/>
  <c r="AI195" i="39"/>
  <c r="AG195" i="39"/>
  <c r="AE195" i="39"/>
  <c r="AC195" i="39"/>
  <c r="AA195" i="39"/>
  <c r="Y195" i="39"/>
  <c r="W195" i="39"/>
  <c r="U195" i="39"/>
  <c r="S195" i="39"/>
  <c r="Q195" i="39"/>
  <c r="O195" i="39"/>
  <c r="M195" i="39"/>
  <c r="K195" i="39"/>
  <c r="I195" i="39"/>
  <c r="G195" i="39"/>
  <c r="E195" i="39"/>
  <c r="AQ194" i="39"/>
  <c r="AO194" i="39"/>
  <c r="AM194" i="39"/>
  <c r="AK194" i="39"/>
  <c r="AI194" i="39"/>
  <c r="AG194" i="39"/>
  <c r="AE194" i="39"/>
  <c r="AC194" i="39"/>
  <c r="AA194" i="39"/>
  <c r="Y194" i="39"/>
  <c r="W194" i="39"/>
  <c r="U194" i="39"/>
  <c r="S194" i="39"/>
  <c r="Q194" i="39"/>
  <c r="O194" i="39"/>
  <c r="M194" i="39"/>
  <c r="K194" i="39"/>
  <c r="I194" i="39"/>
  <c r="G194" i="39"/>
  <c r="E194" i="39"/>
  <c r="AQ193" i="39"/>
  <c r="AO193" i="39"/>
  <c r="AM193" i="39"/>
  <c r="AK193" i="39"/>
  <c r="AI193" i="39"/>
  <c r="AG193" i="39"/>
  <c r="AE193" i="39"/>
  <c r="AC193" i="39"/>
  <c r="AA193" i="39"/>
  <c r="Y193" i="39"/>
  <c r="W193" i="39"/>
  <c r="U193" i="39"/>
  <c r="S193" i="39"/>
  <c r="Q193" i="39"/>
  <c r="O193" i="39"/>
  <c r="M193" i="39"/>
  <c r="K193" i="39"/>
  <c r="I193" i="39"/>
  <c r="G193" i="39"/>
  <c r="E193" i="39"/>
  <c r="AQ192" i="39"/>
  <c r="AO192" i="39"/>
  <c r="AM192" i="39"/>
  <c r="AK192" i="39"/>
  <c r="AI192" i="39"/>
  <c r="AG192" i="39"/>
  <c r="AE192" i="39"/>
  <c r="AC192" i="39"/>
  <c r="AA192" i="39"/>
  <c r="Y192" i="39"/>
  <c r="W192" i="39"/>
  <c r="U192" i="39"/>
  <c r="S192" i="39"/>
  <c r="Q192" i="39"/>
  <c r="O192" i="39"/>
  <c r="M192" i="39"/>
  <c r="K192" i="39"/>
  <c r="I192" i="39"/>
  <c r="G192" i="39"/>
  <c r="E192" i="39"/>
  <c r="AQ191" i="39"/>
  <c r="AO191" i="39"/>
  <c r="AM191" i="39"/>
  <c r="AK191" i="39"/>
  <c r="AI191" i="39"/>
  <c r="AG191" i="39"/>
  <c r="AE191" i="39"/>
  <c r="AC191" i="39"/>
  <c r="AA191" i="39"/>
  <c r="Y191" i="39"/>
  <c r="W191" i="39"/>
  <c r="U191" i="39"/>
  <c r="S191" i="39"/>
  <c r="Q191" i="39"/>
  <c r="O191" i="39"/>
  <c r="M191" i="39"/>
  <c r="K191" i="39"/>
  <c r="I191" i="39"/>
  <c r="G191" i="39"/>
  <c r="E191" i="39"/>
  <c r="AQ190" i="39"/>
  <c r="AO190" i="39"/>
  <c r="AM190" i="39"/>
  <c r="AK190" i="39"/>
  <c r="AI190" i="39"/>
  <c r="AG190" i="39"/>
  <c r="AE190" i="39"/>
  <c r="AC190" i="39"/>
  <c r="AA190" i="39"/>
  <c r="Y190" i="39"/>
  <c r="W190" i="39"/>
  <c r="U190" i="39"/>
  <c r="S190" i="39"/>
  <c r="Q190" i="39"/>
  <c r="O190" i="39"/>
  <c r="M190" i="39"/>
  <c r="K190" i="39"/>
  <c r="I190" i="39"/>
  <c r="G190" i="39"/>
  <c r="E190" i="39"/>
  <c r="AQ189" i="39"/>
  <c r="AO189" i="39"/>
  <c r="AM189" i="39"/>
  <c r="AK189" i="39"/>
  <c r="AI189" i="39"/>
  <c r="AG189" i="39"/>
  <c r="AE189" i="39"/>
  <c r="AC189" i="39"/>
  <c r="AA189" i="39"/>
  <c r="Y189" i="39"/>
  <c r="W189" i="39"/>
  <c r="U189" i="39"/>
  <c r="S189" i="39"/>
  <c r="Q189" i="39"/>
  <c r="O189" i="39"/>
  <c r="M189" i="39"/>
  <c r="K189" i="39"/>
  <c r="I189" i="39"/>
  <c r="G189" i="39"/>
  <c r="E189" i="39"/>
  <c r="AQ188" i="39"/>
  <c r="AO188" i="39"/>
  <c r="AM188" i="39"/>
  <c r="AK188" i="39"/>
  <c r="AI188" i="39"/>
  <c r="AG188" i="39"/>
  <c r="AE188" i="39"/>
  <c r="AC188" i="39"/>
  <c r="AA188" i="39"/>
  <c r="Y188" i="39"/>
  <c r="W188" i="39"/>
  <c r="U188" i="39"/>
  <c r="S188" i="39"/>
  <c r="Q188" i="39"/>
  <c r="O188" i="39"/>
  <c r="M188" i="39"/>
  <c r="K188" i="39"/>
  <c r="I188" i="39"/>
  <c r="G188" i="39"/>
  <c r="E188" i="39"/>
  <c r="AQ187" i="39"/>
  <c r="AO187" i="39"/>
  <c r="AM187" i="39"/>
  <c r="AK187" i="39"/>
  <c r="AI187" i="39"/>
  <c r="AG187" i="39"/>
  <c r="AE187" i="39"/>
  <c r="AC187" i="39"/>
  <c r="AA187" i="39"/>
  <c r="Y187" i="39"/>
  <c r="W187" i="39"/>
  <c r="U187" i="39"/>
  <c r="S187" i="39"/>
  <c r="Q187" i="39"/>
  <c r="O187" i="39"/>
  <c r="M187" i="39"/>
  <c r="K187" i="39"/>
  <c r="I187" i="39"/>
  <c r="G187" i="39"/>
  <c r="E187" i="39"/>
  <c r="AQ186" i="39"/>
  <c r="AO186" i="39"/>
  <c r="AM186" i="39"/>
  <c r="AK186" i="39"/>
  <c r="AI186" i="39"/>
  <c r="AG186" i="39"/>
  <c r="AE186" i="39"/>
  <c r="AC186" i="39"/>
  <c r="AA186" i="39"/>
  <c r="Y186" i="39"/>
  <c r="W186" i="39"/>
  <c r="U186" i="39"/>
  <c r="S186" i="39"/>
  <c r="Q186" i="39"/>
  <c r="O186" i="39"/>
  <c r="M186" i="39"/>
  <c r="K186" i="39"/>
  <c r="I186" i="39"/>
  <c r="G186" i="39"/>
  <c r="E186" i="39"/>
  <c r="AQ185" i="39"/>
  <c r="AO185" i="39"/>
  <c r="AM185" i="39"/>
  <c r="AK185" i="39"/>
  <c r="AI185" i="39"/>
  <c r="AG185" i="39"/>
  <c r="AE185" i="39"/>
  <c r="AC185" i="39"/>
  <c r="AA185" i="39"/>
  <c r="Y185" i="39"/>
  <c r="W185" i="39"/>
  <c r="U185" i="39"/>
  <c r="S185" i="39"/>
  <c r="Q185" i="39"/>
  <c r="O185" i="39"/>
  <c r="M185" i="39"/>
  <c r="K185" i="39"/>
  <c r="I185" i="39"/>
  <c r="G185" i="39"/>
  <c r="E185" i="39"/>
  <c r="AQ184" i="39"/>
  <c r="AO184" i="39"/>
  <c r="AM184" i="39"/>
  <c r="AK184" i="39"/>
  <c r="AI184" i="39"/>
  <c r="AG184" i="39"/>
  <c r="AE184" i="39"/>
  <c r="AC184" i="39"/>
  <c r="AA184" i="39"/>
  <c r="Y184" i="39"/>
  <c r="W184" i="39"/>
  <c r="U184" i="39"/>
  <c r="S184" i="39"/>
  <c r="Q184" i="39"/>
  <c r="O184" i="39"/>
  <c r="M184" i="39"/>
  <c r="K184" i="39"/>
  <c r="I184" i="39"/>
  <c r="G184" i="39"/>
  <c r="E184" i="39"/>
  <c r="AQ183" i="39"/>
  <c r="AO183" i="39"/>
  <c r="AM183" i="39"/>
  <c r="AK183" i="39"/>
  <c r="AI183" i="39"/>
  <c r="AG183" i="39"/>
  <c r="AE183" i="39"/>
  <c r="AC183" i="39"/>
  <c r="AA183" i="39"/>
  <c r="Y183" i="39"/>
  <c r="W183" i="39"/>
  <c r="U183" i="39"/>
  <c r="S183" i="39"/>
  <c r="Q183" i="39"/>
  <c r="O183" i="39"/>
  <c r="M183" i="39"/>
  <c r="K183" i="39"/>
  <c r="I183" i="39"/>
  <c r="G183" i="39"/>
  <c r="E183" i="39"/>
  <c r="AQ182" i="39"/>
  <c r="AO182" i="39"/>
  <c r="AM182" i="39"/>
  <c r="AK182" i="39"/>
  <c r="AI182" i="39"/>
  <c r="AG182" i="39"/>
  <c r="AE182" i="39"/>
  <c r="AC182" i="39"/>
  <c r="AA182" i="39"/>
  <c r="Y182" i="39"/>
  <c r="W182" i="39"/>
  <c r="U182" i="39"/>
  <c r="S182" i="39"/>
  <c r="Q182" i="39"/>
  <c r="O182" i="39"/>
  <c r="M182" i="39"/>
  <c r="K182" i="39"/>
  <c r="I182" i="39"/>
  <c r="G182" i="39"/>
  <c r="E182" i="39"/>
  <c r="AQ181" i="39"/>
  <c r="AO181" i="39"/>
  <c r="AM181" i="39"/>
  <c r="AK181" i="39"/>
  <c r="AI181" i="39"/>
  <c r="AG181" i="39"/>
  <c r="AE181" i="39"/>
  <c r="AC181" i="39"/>
  <c r="AA181" i="39"/>
  <c r="Y181" i="39"/>
  <c r="W181" i="39"/>
  <c r="U181" i="39"/>
  <c r="S181" i="39"/>
  <c r="Q181" i="39"/>
  <c r="O181" i="39"/>
  <c r="M181" i="39"/>
  <c r="K181" i="39"/>
  <c r="I181" i="39"/>
  <c r="G181" i="39"/>
  <c r="E181" i="39"/>
  <c r="AQ180" i="39"/>
  <c r="AO180" i="39"/>
  <c r="AM180" i="39"/>
  <c r="AK180" i="39"/>
  <c r="AI180" i="39"/>
  <c r="AG180" i="39"/>
  <c r="AE180" i="39"/>
  <c r="AC180" i="39"/>
  <c r="AA180" i="39"/>
  <c r="Y180" i="39"/>
  <c r="W180" i="39"/>
  <c r="U180" i="39"/>
  <c r="S180" i="39"/>
  <c r="Q180" i="39"/>
  <c r="O180" i="39"/>
  <c r="M180" i="39"/>
  <c r="K180" i="39"/>
  <c r="I180" i="39"/>
  <c r="G180" i="39"/>
  <c r="E180" i="39"/>
  <c r="AQ179" i="39"/>
  <c r="AO179" i="39"/>
  <c r="AM179" i="39"/>
  <c r="AK179" i="39"/>
  <c r="AI179" i="39"/>
  <c r="AG179" i="39"/>
  <c r="AE179" i="39"/>
  <c r="AC179" i="39"/>
  <c r="AA179" i="39"/>
  <c r="Y179" i="39"/>
  <c r="W179" i="39"/>
  <c r="U179" i="39"/>
  <c r="S179" i="39"/>
  <c r="Q179" i="39"/>
  <c r="O179" i="39"/>
  <c r="M179" i="39"/>
  <c r="K179" i="39"/>
  <c r="I179" i="39"/>
  <c r="G179" i="39"/>
  <c r="E179" i="39"/>
  <c r="AQ178" i="39"/>
  <c r="AO178" i="39"/>
  <c r="AM178" i="39"/>
  <c r="AK178" i="39"/>
  <c r="AI178" i="39"/>
  <c r="AG178" i="39"/>
  <c r="AE178" i="39"/>
  <c r="AC178" i="39"/>
  <c r="AA178" i="39"/>
  <c r="Y178" i="39"/>
  <c r="W178" i="39"/>
  <c r="U178" i="39"/>
  <c r="S178" i="39"/>
  <c r="Q178" i="39"/>
  <c r="O178" i="39"/>
  <c r="M178" i="39"/>
  <c r="K178" i="39"/>
  <c r="I178" i="39"/>
  <c r="G178" i="39"/>
  <c r="E178" i="39"/>
  <c r="AQ177" i="39"/>
  <c r="AO177" i="39"/>
  <c r="AM177" i="39"/>
  <c r="AK177" i="39"/>
  <c r="AI177" i="39"/>
  <c r="AG177" i="39"/>
  <c r="AE177" i="39"/>
  <c r="AC177" i="39"/>
  <c r="AA177" i="39"/>
  <c r="Y177" i="39"/>
  <c r="W177" i="39"/>
  <c r="U177" i="39"/>
  <c r="S177" i="39"/>
  <c r="Q177" i="39"/>
  <c r="O177" i="39"/>
  <c r="M177" i="39"/>
  <c r="K177" i="39"/>
  <c r="I177" i="39"/>
  <c r="G177" i="39"/>
  <c r="E177" i="39"/>
  <c r="AQ176" i="39"/>
  <c r="AO176" i="39"/>
  <c r="AM176" i="39"/>
  <c r="AK176" i="39"/>
  <c r="AI176" i="39"/>
  <c r="AG176" i="39"/>
  <c r="AE176" i="39"/>
  <c r="AC176" i="39"/>
  <c r="AA176" i="39"/>
  <c r="Y176" i="39"/>
  <c r="W176" i="39"/>
  <c r="U176" i="39"/>
  <c r="S176" i="39"/>
  <c r="Q176" i="39"/>
  <c r="O176" i="39"/>
  <c r="M176" i="39"/>
  <c r="K176" i="39"/>
  <c r="I176" i="39"/>
  <c r="G176" i="39"/>
  <c r="E176" i="39"/>
  <c r="AQ175" i="39"/>
  <c r="AO175" i="39"/>
  <c r="AM175" i="39"/>
  <c r="AK175" i="39"/>
  <c r="AI175" i="39"/>
  <c r="AG175" i="39"/>
  <c r="AE175" i="39"/>
  <c r="AC175" i="39"/>
  <c r="AA175" i="39"/>
  <c r="Y175" i="39"/>
  <c r="W175" i="39"/>
  <c r="U175" i="39"/>
  <c r="S175" i="39"/>
  <c r="Q175" i="39"/>
  <c r="O175" i="39"/>
  <c r="M175" i="39"/>
  <c r="K175" i="39"/>
  <c r="I175" i="39"/>
  <c r="G175" i="39"/>
  <c r="E175" i="39"/>
  <c r="AQ174" i="39"/>
  <c r="AO174" i="39"/>
  <c r="AM174" i="39"/>
  <c r="AK174" i="39"/>
  <c r="AI174" i="39"/>
  <c r="AG174" i="39"/>
  <c r="AE174" i="39"/>
  <c r="AC174" i="39"/>
  <c r="AA174" i="39"/>
  <c r="Y174" i="39"/>
  <c r="W174" i="39"/>
  <c r="U174" i="39"/>
  <c r="S174" i="39"/>
  <c r="Q174" i="39"/>
  <c r="O174" i="39"/>
  <c r="M174" i="39"/>
  <c r="K174" i="39"/>
  <c r="I174" i="39"/>
  <c r="G174" i="39"/>
  <c r="E174" i="39"/>
  <c r="AQ173" i="39"/>
  <c r="AO173" i="39"/>
  <c r="AM173" i="39"/>
  <c r="AK173" i="39"/>
  <c r="AI173" i="39"/>
  <c r="AG173" i="39"/>
  <c r="AE173" i="39"/>
  <c r="AC173" i="39"/>
  <c r="AA173" i="39"/>
  <c r="Y173" i="39"/>
  <c r="W173" i="39"/>
  <c r="U173" i="39"/>
  <c r="S173" i="39"/>
  <c r="Q173" i="39"/>
  <c r="O173" i="39"/>
  <c r="M173" i="39"/>
  <c r="K173" i="39"/>
  <c r="I173" i="39"/>
  <c r="G173" i="39"/>
  <c r="E173" i="39"/>
  <c r="AQ172" i="39"/>
  <c r="AO172" i="39"/>
  <c r="AM172" i="39"/>
  <c r="AK172" i="39"/>
  <c r="AI172" i="39"/>
  <c r="AG172" i="39"/>
  <c r="AE172" i="39"/>
  <c r="AC172" i="39"/>
  <c r="AA172" i="39"/>
  <c r="Y172" i="39"/>
  <c r="W172" i="39"/>
  <c r="U172" i="39"/>
  <c r="S172" i="39"/>
  <c r="Q172" i="39"/>
  <c r="O172" i="39"/>
  <c r="M172" i="39"/>
  <c r="K172" i="39"/>
  <c r="I172" i="39"/>
  <c r="G172" i="39"/>
  <c r="E172" i="39"/>
  <c r="AQ171" i="39"/>
  <c r="AO171" i="39"/>
  <c r="AM171" i="39"/>
  <c r="AK171" i="39"/>
  <c r="AI171" i="39"/>
  <c r="AG171" i="39"/>
  <c r="AE171" i="39"/>
  <c r="AC171" i="39"/>
  <c r="AA171" i="39"/>
  <c r="Y171" i="39"/>
  <c r="W171" i="39"/>
  <c r="U171" i="39"/>
  <c r="S171" i="39"/>
  <c r="Q171" i="39"/>
  <c r="O171" i="39"/>
  <c r="M171" i="39"/>
  <c r="K171" i="39"/>
  <c r="I171" i="39"/>
  <c r="G171" i="39"/>
  <c r="E171" i="39"/>
  <c r="AQ170" i="39"/>
  <c r="AO170" i="39"/>
  <c r="AM170" i="39"/>
  <c r="AK170" i="39"/>
  <c r="AI170" i="39"/>
  <c r="AG170" i="39"/>
  <c r="AE170" i="39"/>
  <c r="AC170" i="39"/>
  <c r="AA170" i="39"/>
  <c r="Y170" i="39"/>
  <c r="W170" i="39"/>
  <c r="U170" i="39"/>
  <c r="S170" i="39"/>
  <c r="Q170" i="39"/>
  <c r="O170" i="39"/>
  <c r="M170" i="39"/>
  <c r="K170" i="39"/>
  <c r="I170" i="39"/>
  <c r="G170" i="39"/>
  <c r="E170" i="39"/>
  <c r="AQ169" i="39"/>
  <c r="AO169" i="39"/>
  <c r="AM169" i="39"/>
  <c r="AK169" i="39"/>
  <c r="AI169" i="39"/>
  <c r="AG169" i="39"/>
  <c r="AE169" i="39"/>
  <c r="AC169" i="39"/>
  <c r="AA169" i="39"/>
  <c r="Y169" i="39"/>
  <c r="W169" i="39"/>
  <c r="U169" i="39"/>
  <c r="S169" i="39"/>
  <c r="Q169" i="39"/>
  <c r="O169" i="39"/>
  <c r="M169" i="39"/>
  <c r="K169" i="39"/>
  <c r="I169" i="39"/>
  <c r="G169" i="39"/>
  <c r="E169" i="39"/>
  <c r="AQ168" i="39"/>
  <c r="AO168" i="39"/>
  <c r="AM168" i="39"/>
  <c r="AK168" i="39"/>
  <c r="AI168" i="39"/>
  <c r="AG168" i="39"/>
  <c r="AE168" i="39"/>
  <c r="AC168" i="39"/>
  <c r="AA168" i="39"/>
  <c r="Y168" i="39"/>
  <c r="W168" i="39"/>
  <c r="U168" i="39"/>
  <c r="S168" i="39"/>
  <c r="Q168" i="39"/>
  <c r="O168" i="39"/>
  <c r="M168" i="39"/>
  <c r="K168" i="39"/>
  <c r="I168" i="39"/>
  <c r="G168" i="39"/>
  <c r="E168" i="39"/>
  <c r="AQ167" i="39"/>
  <c r="AO167" i="39"/>
  <c r="AM167" i="39"/>
  <c r="AK167" i="39"/>
  <c r="AI167" i="39"/>
  <c r="AG167" i="39"/>
  <c r="AE167" i="39"/>
  <c r="AC167" i="39"/>
  <c r="AA167" i="39"/>
  <c r="Y167" i="39"/>
  <c r="W167" i="39"/>
  <c r="U167" i="39"/>
  <c r="S167" i="39"/>
  <c r="Q167" i="39"/>
  <c r="O167" i="39"/>
  <c r="M167" i="39"/>
  <c r="K167" i="39"/>
  <c r="I167" i="39"/>
  <c r="G167" i="39"/>
  <c r="E167" i="39"/>
  <c r="AQ166" i="39"/>
  <c r="AO166" i="39"/>
  <c r="AM166" i="39"/>
  <c r="AK166" i="39"/>
  <c r="AI166" i="39"/>
  <c r="AG166" i="39"/>
  <c r="AE166" i="39"/>
  <c r="AC166" i="39"/>
  <c r="AA166" i="39"/>
  <c r="Y166" i="39"/>
  <c r="W166" i="39"/>
  <c r="U166" i="39"/>
  <c r="S166" i="39"/>
  <c r="Q166" i="39"/>
  <c r="O166" i="39"/>
  <c r="M166" i="39"/>
  <c r="K166" i="39"/>
  <c r="I166" i="39"/>
  <c r="G166" i="39"/>
  <c r="E166" i="39"/>
  <c r="AQ165" i="39"/>
  <c r="AO165" i="39"/>
  <c r="AM165" i="39"/>
  <c r="AK165" i="39"/>
  <c r="AI165" i="39"/>
  <c r="AG165" i="39"/>
  <c r="AE165" i="39"/>
  <c r="AC165" i="39"/>
  <c r="AA165" i="39"/>
  <c r="Y165" i="39"/>
  <c r="W165" i="39"/>
  <c r="U165" i="39"/>
  <c r="S165" i="39"/>
  <c r="Q165" i="39"/>
  <c r="O165" i="39"/>
  <c r="M165" i="39"/>
  <c r="K165" i="39"/>
  <c r="I165" i="39"/>
  <c r="G165" i="39"/>
  <c r="E165" i="39"/>
  <c r="AQ164" i="39"/>
  <c r="AO164" i="39"/>
  <c r="AM164" i="39"/>
  <c r="AK164" i="39"/>
  <c r="AI164" i="39"/>
  <c r="AG164" i="39"/>
  <c r="AE164" i="39"/>
  <c r="AC164" i="39"/>
  <c r="AA164" i="39"/>
  <c r="Y164" i="39"/>
  <c r="W164" i="39"/>
  <c r="U164" i="39"/>
  <c r="S164" i="39"/>
  <c r="Q164" i="39"/>
  <c r="O164" i="39"/>
  <c r="M164" i="39"/>
  <c r="K164" i="39"/>
  <c r="I164" i="39"/>
  <c r="G164" i="39"/>
  <c r="E164" i="39"/>
  <c r="AQ163" i="39"/>
  <c r="AO163" i="39"/>
  <c r="AM163" i="39"/>
  <c r="AK163" i="39"/>
  <c r="AI163" i="39"/>
  <c r="AG163" i="39"/>
  <c r="AE163" i="39"/>
  <c r="AC163" i="39"/>
  <c r="AA163" i="39"/>
  <c r="Y163" i="39"/>
  <c r="W163" i="39"/>
  <c r="U163" i="39"/>
  <c r="S163" i="39"/>
  <c r="Q163" i="39"/>
  <c r="O163" i="39"/>
  <c r="M163" i="39"/>
  <c r="K163" i="39"/>
  <c r="I163" i="39"/>
  <c r="G163" i="39"/>
  <c r="E163" i="39"/>
  <c r="AQ162" i="39"/>
  <c r="AO162" i="39"/>
  <c r="AM162" i="39"/>
  <c r="AK162" i="39"/>
  <c r="AI162" i="39"/>
  <c r="AG162" i="39"/>
  <c r="AE162" i="39"/>
  <c r="AC162" i="39"/>
  <c r="AA162" i="39"/>
  <c r="Y162" i="39"/>
  <c r="W162" i="39"/>
  <c r="U162" i="39"/>
  <c r="S162" i="39"/>
  <c r="Q162" i="39"/>
  <c r="O162" i="39"/>
  <c r="M162" i="39"/>
  <c r="K162" i="39"/>
  <c r="I162" i="39"/>
  <c r="G162" i="39"/>
  <c r="E162" i="39"/>
  <c r="AQ161" i="39"/>
  <c r="AO161" i="39"/>
  <c r="AM161" i="39"/>
  <c r="AK161" i="39"/>
  <c r="AI161" i="39"/>
  <c r="AG161" i="39"/>
  <c r="AE161" i="39"/>
  <c r="AC161" i="39"/>
  <c r="AA161" i="39"/>
  <c r="Y161" i="39"/>
  <c r="W161" i="39"/>
  <c r="U161" i="39"/>
  <c r="S161" i="39"/>
  <c r="Q161" i="39"/>
  <c r="O161" i="39"/>
  <c r="M161" i="39"/>
  <c r="K161" i="39"/>
  <c r="I161" i="39"/>
  <c r="G161" i="39"/>
  <c r="E161" i="39"/>
  <c r="AQ160" i="39"/>
  <c r="AO160" i="39"/>
  <c r="AM160" i="39"/>
  <c r="AK160" i="39"/>
  <c r="AI160" i="39"/>
  <c r="AG160" i="39"/>
  <c r="AE160" i="39"/>
  <c r="AC160" i="39"/>
  <c r="AA160" i="39"/>
  <c r="Y160" i="39"/>
  <c r="W160" i="39"/>
  <c r="U160" i="39"/>
  <c r="S160" i="39"/>
  <c r="Q160" i="39"/>
  <c r="O160" i="39"/>
  <c r="M160" i="39"/>
  <c r="K160" i="39"/>
  <c r="I160" i="39"/>
  <c r="G160" i="39"/>
  <c r="E160" i="39"/>
  <c r="AQ159" i="39"/>
  <c r="AO159" i="39"/>
  <c r="AM159" i="39"/>
  <c r="AK159" i="39"/>
  <c r="AI159" i="39"/>
  <c r="AG159" i="39"/>
  <c r="AE159" i="39"/>
  <c r="AC159" i="39"/>
  <c r="AA159" i="39"/>
  <c r="Y159" i="39"/>
  <c r="W159" i="39"/>
  <c r="U159" i="39"/>
  <c r="S159" i="39"/>
  <c r="Q159" i="39"/>
  <c r="O159" i="39"/>
  <c r="M159" i="39"/>
  <c r="K159" i="39"/>
  <c r="I159" i="39"/>
  <c r="G159" i="39"/>
  <c r="E159" i="39"/>
  <c r="AQ158" i="39"/>
  <c r="AO158" i="39"/>
  <c r="AM158" i="39"/>
  <c r="AK158" i="39"/>
  <c r="AI158" i="39"/>
  <c r="AG158" i="39"/>
  <c r="AE158" i="39"/>
  <c r="AC158" i="39"/>
  <c r="AA158" i="39"/>
  <c r="Y158" i="39"/>
  <c r="W158" i="39"/>
  <c r="U158" i="39"/>
  <c r="S158" i="39"/>
  <c r="Q158" i="39"/>
  <c r="O158" i="39"/>
  <c r="M158" i="39"/>
  <c r="K158" i="39"/>
  <c r="I158" i="39"/>
  <c r="G158" i="39"/>
  <c r="E158" i="39"/>
  <c r="AQ157" i="39"/>
  <c r="AO157" i="39"/>
  <c r="AM157" i="39"/>
  <c r="AK157" i="39"/>
  <c r="AI157" i="39"/>
  <c r="AG157" i="39"/>
  <c r="AE157" i="39"/>
  <c r="AC157" i="39"/>
  <c r="AA157" i="39"/>
  <c r="Y157" i="39"/>
  <c r="W157" i="39"/>
  <c r="U157" i="39"/>
  <c r="S157" i="39"/>
  <c r="Q157" i="39"/>
  <c r="O157" i="39"/>
  <c r="M157" i="39"/>
  <c r="K157" i="39"/>
  <c r="I157" i="39"/>
  <c r="G157" i="39"/>
  <c r="E157" i="39"/>
  <c r="AQ156" i="39"/>
  <c r="AO156" i="39"/>
  <c r="AM156" i="39"/>
  <c r="AK156" i="39"/>
  <c r="AI156" i="39"/>
  <c r="AG156" i="39"/>
  <c r="AE156" i="39"/>
  <c r="AC156" i="39"/>
  <c r="AA156" i="39"/>
  <c r="Y156" i="39"/>
  <c r="W156" i="39"/>
  <c r="U156" i="39"/>
  <c r="S156" i="39"/>
  <c r="Q156" i="39"/>
  <c r="O156" i="39"/>
  <c r="M156" i="39"/>
  <c r="K156" i="39"/>
  <c r="I156" i="39"/>
  <c r="G156" i="39"/>
  <c r="E156" i="39"/>
  <c r="AQ155" i="39"/>
  <c r="AO155" i="39"/>
  <c r="AM155" i="39"/>
  <c r="AK155" i="39"/>
  <c r="AI155" i="39"/>
  <c r="AG155" i="39"/>
  <c r="AE155" i="39"/>
  <c r="AC155" i="39"/>
  <c r="AA155" i="39"/>
  <c r="Y155" i="39"/>
  <c r="W155" i="39"/>
  <c r="U155" i="39"/>
  <c r="S155" i="39"/>
  <c r="Q155" i="39"/>
  <c r="O155" i="39"/>
  <c r="M155" i="39"/>
  <c r="K155" i="39"/>
  <c r="I155" i="39"/>
  <c r="G155" i="39"/>
  <c r="E155" i="39"/>
  <c r="AQ154" i="39"/>
  <c r="AO154" i="39"/>
  <c r="AM154" i="39"/>
  <c r="AK154" i="39"/>
  <c r="AI154" i="39"/>
  <c r="AG154" i="39"/>
  <c r="AE154" i="39"/>
  <c r="AC154" i="39"/>
  <c r="AA154" i="39"/>
  <c r="Y154" i="39"/>
  <c r="W154" i="39"/>
  <c r="U154" i="39"/>
  <c r="S154" i="39"/>
  <c r="Q154" i="39"/>
  <c r="O154" i="39"/>
  <c r="M154" i="39"/>
  <c r="K154" i="39"/>
  <c r="I154" i="39"/>
  <c r="G154" i="39"/>
  <c r="E154" i="39"/>
  <c r="AQ153" i="39"/>
  <c r="AO153" i="39"/>
  <c r="AM153" i="39"/>
  <c r="AK153" i="39"/>
  <c r="AI153" i="39"/>
  <c r="AG153" i="39"/>
  <c r="AE153" i="39"/>
  <c r="AC153" i="39"/>
  <c r="AA153" i="39"/>
  <c r="Y153" i="39"/>
  <c r="W153" i="39"/>
  <c r="U153" i="39"/>
  <c r="S153" i="39"/>
  <c r="Q153" i="39"/>
  <c r="O153" i="39"/>
  <c r="M153" i="39"/>
  <c r="K153" i="39"/>
  <c r="I153" i="39"/>
  <c r="G153" i="39"/>
  <c r="E153" i="39"/>
  <c r="AQ152" i="39"/>
  <c r="AO152" i="39"/>
  <c r="AM152" i="39"/>
  <c r="AK152" i="39"/>
  <c r="AI152" i="39"/>
  <c r="AG152" i="39"/>
  <c r="AE152" i="39"/>
  <c r="AC152" i="39"/>
  <c r="AA152" i="39"/>
  <c r="Y152" i="39"/>
  <c r="W152" i="39"/>
  <c r="U152" i="39"/>
  <c r="S152" i="39"/>
  <c r="Q152" i="39"/>
  <c r="O152" i="39"/>
  <c r="M152" i="39"/>
  <c r="K152" i="39"/>
  <c r="I152" i="39"/>
  <c r="G152" i="39"/>
  <c r="E152" i="39"/>
  <c r="AQ151" i="39"/>
  <c r="AO151" i="39"/>
  <c r="AM151" i="39"/>
  <c r="AK151" i="39"/>
  <c r="AI151" i="39"/>
  <c r="AG151" i="39"/>
  <c r="AE151" i="39"/>
  <c r="AC151" i="39"/>
  <c r="AA151" i="39"/>
  <c r="Y151" i="39"/>
  <c r="W151" i="39"/>
  <c r="U151" i="39"/>
  <c r="S151" i="39"/>
  <c r="Q151" i="39"/>
  <c r="O151" i="39"/>
  <c r="M151" i="39"/>
  <c r="K151" i="39"/>
  <c r="I151" i="39"/>
  <c r="G151" i="39"/>
  <c r="E151" i="39"/>
  <c r="AQ150" i="39"/>
  <c r="AO150" i="39"/>
  <c r="AM150" i="39"/>
  <c r="AK150" i="39"/>
  <c r="AI150" i="39"/>
  <c r="AG150" i="39"/>
  <c r="AE150" i="39"/>
  <c r="AC150" i="39"/>
  <c r="AA150" i="39"/>
  <c r="Y150" i="39"/>
  <c r="W150" i="39"/>
  <c r="U150" i="39"/>
  <c r="S150" i="39"/>
  <c r="Q150" i="39"/>
  <c r="O150" i="39"/>
  <c r="M150" i="39"/>
  <c r="K150" i="39"/>
  <c r="I150" i="39"/>
  <c r="G150" i="39"/>
  <c r="E150" i="39"/>
  <c r="AQ149" i="39"/>
  <c r="AO149" i="39"/>
  <c r="AM149" i="39"/>
  <c r="AK149" i="39"/>
  <c r="AI149" i="39"/>
  <c r="AG149" i="39"/>
  <c r="AE149" i="39"/>
  <c r="AC149" i="39"/>
  <c r="AA149" i="39"/>
  <c r="Y149" i="39"/>
  <c r="W149" i="39"/>
  <c r="U149" i="39"/>
  <c r="S149" i="39"/>
  <c r="Q149" i="39"/>
  <c r="O149" i="39"/>
  <c r="M149" i="39"/>
  <c r="K149" i="39"/>
  <c r="I149" i="39"/>
  <c r="G149" i="39"/>
  <c r="E149" i="39"/>
  <c r="AQ148" i="39"/>
  <c r="AO148" i="39"/>
  <c r="AM148" i="39"/>
  <c r="AK148" i="39"/>
  <c r="AI148" i="39"/>
  <c r="AG148" i="39"/>
  <c r="AE148" i="39"/>
  <c r="AC148" i="39"/>
  <c r="AA148" i="39"/>
  <c r="Y148" i="39"/>
  <c r="W148" i="39"/>
  <c r="U148" i="39"/>
  <c r="S148" i="39"/>
  <c r="Q148" i="39"/>
  <c r="O148" i="39"/>
  <c r="M148" i="39"/>
  <c r="K148" i="39"/>
  <c r="I148" i="39"/>
  <c r="G148" i="39"/>
  <c r="E148" i="39"/>
  <c r="AQ147" i="39"/>
  <c r="AO147" i="39"/>
  <c r="AM147" i="39"/>
  <c r="AK147" i="39"/>
  <c r="AI147" i="39"/>
  <c r="AG147" i="39"/>
  <c r="AE147" i="39"/>
  <c r="AC147" i="39"/>
  <c r="AA147" i="39"/>
  <c r="Y147" i="39"/>
  <c r="W147" i="39"/>
  <c r="U147" i="39"/>
  <c r="S147" i="39"/>
  <c r="Q147" i="39"/>
  <c r="O147" i="39"/>
  <c r="M147" i="39"/>
  <c r="K147" i="39"/>
  <c r="I147" i="39"/>
  <c r="G147" i="39"/>
  <c r="E147" i="39"/>
  <c r="AQ146" i="39"/>
  <c r="AO146" i="39"/>
  <c r="AM146" i="39"/>
  <c r="AK146" i="39"/>
  <c r="AI146" i="39"/>
  <c r="AG146" i="39"/>
  <c r="AE146" i="39"/>
  <c r="AC146" i="39"/>
  <c r="AA146" i="39"/>
  <c r="Y146" i="39"/>
  <c r="W146" i="39"/>
  <c r="U146" i="39"/>
  <c r="S146" i="39"/>
  <c r="Q146" i="39"/>
  <c r="O146" i="39"/>
  <c r="M146" i="39"/>
  <c r="K146" i="39"/>
  <c r="I146" i="39"/>
  <c r="G146" i="39"/>
  <c r="E146" i="39"/>
  <c r="AQ145" i="39"/>
  <c r="AO145" i="39"/>
  <c r="AM145" i="39"/>
  <c r="AK145" i="39"/>
  <c r="AI145" i="39"/>
  <c r="AG145" i="39"/>
  <c r="AE145" i="39"/>
  <c r="AC145" i="39"/>
  <c r="AA145" i="39"/>
  <c r="Y145" i="39"/>
  <c r="W145" i="39"/>
  <c r="U145" i="39"/>
  <c r="S145" i="39"/>
  <c r="Q145" i="39"/>
  <c r="O145" i="39"/>
  <c r="M145" i="39"/>
  <c r="K145" i="39"/>
  <c r="I145" i="39"/>
  <c r="G145" i="39"/>
  <c r="E145" i="39"/>
  <c r="AQ144" i="39"/>
  <c r="AO144" i="39"/>
  <c r="AM144" i="39"/>
  <c r="AK144" i="39"/>
  <c r="AI144" i="39"/>
  <c r="AG144" i="39"/>
  <c r="AE144" i="39"/>
  <c r="AC144" i="39"/>
  <c r="AA144" i="39"/>
  <c r="Y144" i="39"/>
  <c r="W144" i="39"/>
  <c r="U144" i="39"/>
  <c r="S144" i="39"/>
  <c r="Q144" i="39"/>
  <c r="O144" i="39"/>
  <c r="M144" i="39"/>
  <c r="K144" i="39"/>
  <c r="I144" i="39"/>
  <c r="G144" i="39"/>
  <c r="E144" i="39"/>
  <c r="AQ143" i="39"/>
  <c r="AO143" i="39"/>
  <c r="AM143" i="39"/>
  <c r="AK143" i="39"/>
  <c r="AI143" i="39"/>
  <c r="AG143" i="39"/>
  <c r="AE143" i="39"/>
  <c r="AC143" i="39"/>
  <c r="AA143" i="39"/>
  <c r="Y143" i="39"/>
  <c r="W143" i="39"/>
  <c r="U143" i="39"/>
  <c r="S143" i="39"/>
  <c r="Q143" i="39"/>
  <c r="O143" i="39"/>
  <c r="M143" i="39"/>
  <c r="K143" i="39"/>
  <c r="I143" i="39"/>
  <c r="G143" i="39"/>
  <c r="E143" i="39"/>
  <c r="AQ142" i="39"/>
  <c r="AO142" i="39"/>
  <c r="AM142" i="39"/>
  <c r="AK142" i="39"/>
  <c r="AI142" i="39"/>
  <c r="AG142" i="39"/>
  <c r="AE142" i="39"/>
  <c r="AC142" i="39"/>
  <c r="AA142" i="39"/>
  <c r="Y142" i="39"/>
  <c r="W142" i="39"/>
  <c r="U142" i="39"/>
  <c r="S142" i="39"/>
  <c r="Q142" i="39"/>
  <c r="O142" i="39"/>
  <c r="M142" i="39"/>
  <c r="K142" i="39"/>
  <c r="I142" i="39"/>
  <c r="G142" i="39"/>
  <c r="E142" i="39"/>
  <c r="AQ141" i="39"/>
  <c r="AO141" i="39"/>
  <c r="AM141" i="39"/>
  <c r="AK141" i="39"/>
  <c r="AI141" i="39"/>
  <c r="AG141" i="39"/>
  <c r="AE141" i="39"/>
  <c r="AC141" i="39"/>
  <c r="AA141" i="39"/>
  <c r="Y141" i="39"/>
  <c r="W141" i="39"/>
  <c r="U141" i="39"/>
  <c r="S141" i="39"/>
  <c r="Q141" i="39"/>
  <c r="O141" i="39"/>
  <c r="M141" i="39"/>
  <c r="K141" i="39"/>
  <c r="I141" i="39"/>
  <c r="G141" i="39"/>
  <c r="E141" i="39"/>
  <c r="AQ140" i="39"/>
  <c r="AO140" i="39"/>
  <c r="AM140" i="39"/>
  <c r="AK140" i="39"/>
  <c r="AI140" i="39"/>
  <c r="AG140" i="39"/>
  <c r="AE140" i="39"/>
  <c r="AC140" i="39"/>
  <c r="AA140" i="39"/>
  <c r="Y140" i="39"/>
  <c r="W140" i="39"/>
  <c r="U140" i="39"/>
  <c r="S140" i="39"/>
  <c r="Q140" i="39"/>
  <c r="O140" i="39"/>
  <c r="M140" i="39"/>
  <c r="K140" i="39"/>
  <c r="I140" i="39"/>
  <c r="G140" i="39"/>
  <c r="E140" i="39"/>
  <c r="AQ139" i="39"/>
  <c r="AO139" i="39"/>
  <c r="AM139" i="39"/>
  <c r="AK139" i="39"/>
  <c r="AI139" i="39"/>
  <c r="AG139" i="39"/>
  <c r="AE139" i="39"/>
  <c r="AC139" i="39"/>
  <c r="AA139" i="39"/>
  <c r="Y139" i="39"/>
  <c r="W139" i="39"/>
  <c r="U139" i="39"/>
  <c r="S139" i="39"/>
  <c r="Q139" i="39"/>
  <c r="O139" i="39"/>
  <c r="M139" i="39"/>
  <c r="K139" i="39"/>
  <c r="I139" i="39"/>
  <c r="G139" i="39"/>
  <c r="E139" i="39"/>
  <c r="AQ138" i="39"/>
  <c r="AO138" i="39"/>
  <c r="AM138" i="39"/>
  <c r="AK138" i="39"/>
  <c r="AI138" i="39"/>
  <c r="AG138" i="39"/>
  <c r="AE138" i="39"/>
  <c r="AC138" i="39"/>
  <c r="AA138" i="39"/>
  <c r="Y138" i="39"/>
  <c r="W138" i="39"/>
  <c r="U138" i="39"/>
  <c r="S138" i="39"/>
  <c r="Q138" i="39"/>
  <c r="O138" i="39"/>
  <c r="M138" i="39"/>
  <c r="K138" i="39"/>
  <c r="I138" i="39"/>
  <c r="G138" i="39"/>
  <c r="E138" i="39"/>
  <c r="AQ137" i="39"/>
  <c r="AO137" i="39"/>
  <c r="AM137" i="39"/>
  <c r="AK137" i="39"/>
  <c r="AI137" i="39"/>
  <c r="AG137" i="39"/>
  <c r="AE137" i="39"/>
  <c r="AC137" i="39"/>
  <c r="AA137" i="39"/>
  <c r="Y137" i="39"/>
  <c r="W137" i="39"/>
  <c r="U137" i="39"/>
  <c r="S137" i="39"/>
  <c r="Q137" i="39"/>
  <c r="O137" i="39"/>
  <c r="M137" i="39"/>
  <c r="K137" i="39"/>
  <c r="I137" i="39"/>
  <c r="G137" i="39"/>
  <c r="E137" i="39"/>
  <c r="AQ136" i="39"/>
  <c r="AO136" i="39"/>
  <c r="AM136" i="39"/>
  <c r="AK136" i="39"/>
  <c r="AI136" i="39"/>
  <c r="AG136" i="39"/>
  <c r="AE136" i="39"/>
  <c r="AC136" i="39"/>
  <c r="AA136" i="39"/>
  <c r="Y136" i="39"/>
  <c r="W136" i="39"/>
  <c r="U136" i="39"/>
  <c r="S136" i="39"/>
  <c r="Q136" i="39"/>
  <c r="O136" i="39"/>
  <c r="M136" i="39"/>
  <c r="K136" i="39"/>
  <c r="I136" i="39"/>
  <c r="G136" i="39"/>
  <c r="E136" i="39"/>
  <c r="AQ135" i="39"/>
  <c r="AO135" i="39"/>
  <c r="AM135" i="39"/>
  <c r="AK135" i="39"/>
  <c r="AI135" i="39"/>
  <c r="AG135" i="39"/>
  <c r="AE135" i="39"/>
  <c r="AC135" i="39"/>
  <c r="AA135" i="39"/>
  <c r="Y135" i="39"/>
  <c r="W135" i="39"/>
  <c r="U135" i="39"/>
  <c r="S135" i="39"/>
  <c r="Q135" i="39"/>
  <c r="O135" i="39"/>
  <c r="M135" i="39"/>
  <c r="K135" i="39"/>
  <c r="I135" i="39"/>
  <c r="G135" i="39"/>
  <c r="E135" i="39"/>
  <c r="AQ134" i="39"/>
  <c r="AO134" i="39"/>
  <c r="AM134" i="39"/>
  <c r="AK134" i="39"/>
  <c r="AI134" i="39"/>
  <c r="AG134" i="39"/>
  <c r="AE134" i="39"/>
  <c r="AC134" i="39"/>
  <c r="AA134" i="39"/>
  <c r="Y134" i="39"/>
  <c r="W134" i="39"/>
  <c r="U134" i="39"/>
  <c r="S134" i="39"/>
  <c r="Q134" i="39"/>
  <c r="O134" i="39"/>
  <c r="M134" i="39"/>
  <c r="K134" i="39"/>
  <c r="I134" i="39"/>
  <c r="G134" i="39"/>
  <c r="E134" i="39"/>
  <c r="AQ133" i="39"/>
  <c r="AO133" i="39"/>
  <c r="AM133" i="39"/>
  <c r="AK133" i="39"/>
  <c r="AI133" i="39"/>
  <c r="AG133" i="39"/>
  <c r="AE133" i="39"/>
  <c r="AC133" i="39"/>
  <c r="AA133" i="39"/>
  <c r="Y133" i="39"/>
  <c r="W133" i="39"/>
  <c r="U133" i="39"/>
  <c r="S133" i="39"/>
  <c r="Q133" i="39"/>
  <c r="O133" i="39"/>
  <c r="M133" i="39"/>
  <c r="K133" i="39"/>
  <c r="I133" i="39"/>
  <c r="G133" i="39"/>
  <c r="E133" i="39"/>
  <c r="AQ132" i="39"/>
  <c r="AO132" i="39"/>
  <c r="AM132" i="39"/>
  <c r="AK132" i="39"/>
  <c r="AI132" i="39"/>
  <c r="AG132" i="39"/>
  <c r="AE132" i="39"/>
  <c r="AC132" i="39"/>
  <c r="AA132" i="39"/>
  <c r="Y132" i="39"/>
  <c r="W132" i="39"/>
  <c r="U132" i="39"/>
  <c r="S132" i="39"/>
  <c r="Q132" i="39"/>
  <c r="O132" i="39"/>
  <c r="M132" i="39"/>
  <c r="K132" i="39"/>
  <c r="I132" i="39"/>
  <c r="G132" i="39"/>
  <c r="E132" i="39"/>
  <c r="AQ131" i="39"/>
  <c r="AO131" i="39"/>
  <c r="AM131" i="39"/>
  <c r="AK131" i="39"/>
  <c r="AI131" i="39"/>
  <c r="AG131" i="39"/>
  <c r="AE131" i="39"/>
  <c r="AC131" i="39"/>
  <c r="AA131" i="39"/>
  <c r="Y131" i="39"/>
  <c r="W131" i="39"/>
  <c r="U131" i="39"/>
  <c r="S131" i="39"/>
  <c r="Q131" i="39"/>
  <c r="O131" i="39"/>
  <c r="M131" i="39"/>
  <c r="K131" i="39"/>
  <c r="I131" i="39"/>
  <c r="G131" i="39"/>
  <c r="E131" i="39"/>
  <c r="AQ130" i="39"/>
  <c r="AO130" i="39"/>
  <c r="AM130" i="39"/>
  <c r="AK130" i="39"/>
  <c r="AI130" i="39"/>
  <c r="AG130" i="39"/>
  <c r="AE130" i="39"/>
  <c r="AC130" i="39"/>
  <c r="AA130" i="39"/>
  <c r="Y130" i="39"/>
  <c r="W130" i="39"/>
  <c r="U130" i="39"/>
  <c r="S130" i="39"/>
  <c r="Q130" i="39"/>
  <c r="O130" i="39"/>
  <c r="M130" i="39"/>
  <c r="K130" i="39"/>
  <c r="I130" i="39"/>
  <c r="G130" i="39"/>
  <c r="E130" i="39"/>
  <c r="AQ129" i="39"/>
  <c r="AO129" i="39"/>
  <c r="AM129" i="39"/>
  <c r="AK129" i="39"/>
  <c r="AI129" i="39"/>
  <c r="AG129" i="39"/>
  <c r="AE129" i="39"/>
  <c r="AC129" i="39"/>
  <c r="AA129" i="39"/>
  <c r="Y129" i="39"/>
  <c r="W129" i="39"/>
  <c r="U129" i="39"/>
  <c r="S129" i="39"/>
  <c r="Q129" i="39"/>
  <c r="O129" i="39"/>
  <c r="M129" i="39"/>
  <c r="K129" i="39"/>
  <c r="I129" i="39"/>
  <c r="G129" i="39"/>
  <c r="E129" i="39"/>
  <c r="AQ128" i="39"/>
  <c r="AO128" i="39"/>
  <c r="AM128" i="39"/>
  <c r="AK128" i="39"/>
  <c r="AI128" i="39"/>
  <c r="AG128" i="39"/>
  <c r="AE128" i="39"/>
  <c r="AC128" i="39"/>
  <c r="AA128" i="39"/>
  <c r="Y128" i="39"/>
  <c r="W128" i="39"/>
  <c r="U128" i="39"/>
  <c r="S128" i="39"/>
  <c r="Q128" i="39"/>
  <c r="O128" i="39"/>
  <c r="M128" i="39"/>
  <c r="K128" i="39"/>
  <c r="I128" i="39"/>
  <c r="G128" i="39"/>
  <c r="E128" i="39"/>
  <c r="AQ127" i="39"/>
  <c r="AO127" i="39"/>
  <c r="AM127" i="39"/>
  <c r="AK127" i="39"/>
  <c r="AI127" i="39"/>
  <c r="AG127" i="39"/>
  <c r="AE127" i="39"/>
  <c r="AC127" i="39"/>
  <c r="AA127" i="39"/>
  <c r="Y127" i="39"/>
  <c r="W127" i="39"/>
  <c r="U127" i="39"/>
  <c r="S127" i="39"/>
  <c r="Q127" i="39"/>
  <c r="O127" i="39"/>
  <c r="M127" i="39"/>
  <c r="K127" i="39"/>
  <c r="I127" i="39"/>
  <c r="G127" i="39"/>
  <c r="E127" i="39"/>
  <c r="AQ126" i="39"/>
  <c r="AO126" i="39"/>
  <c r="AM126" i="39"/>
  <c r="AK126" i="39"/>
  <c r="AI126" i="39"/>
  <c r="AG126" i="39"/>
  <c r="AE126" i="39"/>
  <c r="AC126" i="39"/>
  <c r="AA126" i="39"/>
  <c r="Y126" i="39"/>
  <c r="W126" i="39"/>
  <c r="U126" i="39"/>
  <c r="S126" i="39"/>
  <c r="Q126" i="39"/>
  <c r="O126" i="39"/>
  <c r="M126" i="39"/>
  <c r="K126" i="39"/>
  <c r="I126" i="39"/>
  <c r="G126" i="39"/>
  <c r="E126" i="39"/>
  <c r="AQ125" i="39"/>
  <c r="AO125" i="39"/>
  <c r="AM125" i="39"/>
  <c r="AK125" i="39"/>
  <c r="AI125" i="39"/>
  <c r="AG125" i="39"/>
  <c r="AE125" i="39"/>
  <c r="AC125" i="39"/>
  <c r="AA125" i="39"/>
  <c r="Y125" i="39"/>
  <c r="W125" i="39"/>
  <c r="U125" i="39"/>
  <c r="S125" i="39"/>
  <c r="Q125" i="39"/>
  <c r="O125" i="39"/>
  <c r="M125" i="39"/>
  <c r="K125" i="39"/>
  <c r="I125" i="39"/>
  <c r="G125" i="39"/>
  <c r="E125" i="39"/>
  <c r="AQ124" i="39"/>
  <c r="AO124" i="39"/>
  <c r="AM124" i="39"/>
  <c r="AK124" i="39"/>
  <c r="AI124" i="39"/>
  <c r="AG124" i="39"/>
  <c r="AE124" i="39"/>
  <c r="AC124" i="39"/>
  <c r="AA124" i="39"/>
  <c r="Y124" i="39"/>
  <c r="W124" i="39"/>
  <c r="U124" i="39"/>
  <c r="S124" i="39"/>
  <c r="Q124" i="39"/>
  <c r="O124" i="39"/>
  <c r="M124" i="39"/>
  <c r="K124" i="39"/>
  <c r="I124" i="39"/>
  <c r="G124" i="39"/>
  <c r="E124" i="39"/>
  <c r="AQ123" i="39"/>
  <c r="AO123" i="39"/>
  <c r="AM123" i="39"/>
  <c r="AK123" i="39"/>
  <c r="AI123" i="39"/>
  <c r="AG123" i="39"/>
  <c r="AE123" i="39"/>
  <c r="AC123" i="39"/>
  <c r="AA123" i="39"/>
  <c r="Y123" i="39"/>
  <c r="W123" i="39"/>
  <c r="U123" i="39"/>
  <c r="S123" i="39"/>
  <c r="Q123" i="39"/>
  <c r="O123" i="39"/>
  <c r="M123" i="39"/>
  <c r="K123" i="39"/>
  <c r="I123" i="39"/>
  <c r="G123" i="39"/>
  <c r="E123" i="39"/>
  <c r="AQ122" i="39"/>
  <c r="AO122" i="39"/>
  <c r="AM122" i="39"/>
  <c r="AK122" i="39"/>
  <c r="AI122" i="39"/>
  <c r="AG122" i="39"/>
  <c r="AE122" i="39"/>
  <c r="AC122" i="39"/>
  <c r="AA122" i="39"/>
  <c r="Y122" i="39"/>
  <c r="W122" i="39"/>
  <c r="U122" i="39"/>
  <c r="S122" i="39"/>
  <c r="Q122" i="39"/>
  <c r="O122" i="39"/>
  <c r="M122" i="39"/>
  <c r="K122" i="39"/>
  <c r="I122" i="39"/>
  <c r="G122" i="39"/>
  <c r="E122" i="39"/>
  <c r="AQ121" i="39"/>
  <c r="AO121" i="39"/>
  <c r="AM121" i="39"/>
  <c r="AK121" i="39"/>
  <c r="AI121" i="39"/>
  <c r="AG121" i="39"/>
  <c r="AE121" i="39"/>
  <c r="AC121" i="39"/>
  <c r="AA121" i="39"/>
  <c r="Y121" i="39"/>
  <c r="W121" i="39"/>
  <c r="U121" i="39"/>
  <c r="S121" i="39"/>
  <c r="Q121" i="39"/>
  <c r="O121" i="39"/>
  <c r="M121" i="39"/>
  <c r="K121" i="39"/>
  <c r="I121" i="39"/>
  <c r="G121" i="39"/>
  <c r="E121" i="39"/>
  <c r="AQ120" i="39"/>
  <c r="AO120" i="39"/>
  <c r="AM120" i="39"/>
  <c r="AK120" i="39"/>
  <c r="AI120" i="39"/>
  <c r="AG120" i="39"/>
  <c r="AE120" i="39"/>
  <c r="AC120" i="39"/>
  <c r="AA120" i="39"/>
  <c r="Y120" i="39"/>
  <c r="W120" i="39"/>
  <c r="U120" i="39"/>
  <c r="S120" i="39"/>
  <c r="Q120" i="39"/>
  <c r="O120" i="39"/>
  <c r="M120" i="39"/>
  <c r="K120" i="39"/>
  <c r="I120" i="39"/>
  <c r="G120" i="39"/>
  <c r="E120" i="39"/>
  <c r="AQ119" i="39"/>
  <c r="AO119" i="39"/>
  <c r="AM119" i="39"/>
  <c r="AK119" i="39"/>
  <c r="AI119" i="39"/>
  <c r="AG119" i="39"/>
  <c r="AE119" i="39"/>
  <c r="AC119" i="39"/>
  <c r="AA119" i="39"/>
  <c r="Y119" i="39"/>
  <c r="W119" i="39"/>
  <c r="U119" i="39"/>
  <c r="S119" i="39"/>
  <c r="Q119" i="39"/>
  <c r="O119" i="39"/>
  <c r="M119" i="39"/>
  <c r="K119" i="39"/>
  <c r="I119" i="39"/>
  <c r="G119" i="39"/>
  <c r="E119" i="39"/>
  <c r="AQ118" i="39"/>
  <c r="AO118" i="39"/>
  <c r="AM118" i="39"/>
  <c r="AK118" i="39"/>
  <c r="AI118" i="39"/>
  <c r="AG118" i="39"/>
  <c r="AE118" i="39"/>
  <c r="AC118" i="39"/>
  <c r="AA118" i="39"/>
  <c r="Y118" i="39"/>
  <c r="W118" i="39"/>
  <c r="U118" i="39"/>
  <c r="S118" i="39"/>
  <c r="Q118" i="39"/>
  <c r="O118" i="39"/>
  <c r="M118" i="39"/>
  <c r="K118" i="39"/>
  <c r="I118" i="39"/>
  <c r="G118" i="39"/>
  <c r="E118" i="39"/>
  <c r="AQ117" i="39"/>
  <c r="AO117" i="39"/>
  <c r="AM117" i="39"/>
  <c r="AK117" i="39"/>
  <c r="AI117" i="39"/>
  <c r="AG117" i="39"/>
  <c r="AE117" i="39"/>
  <c r="AC117" i="39"/>
  <c r="AA117" i="39"/>
  <c r="Y117" i="39"/>
  <c r="W117" i="39"/>
  <c r="U117" i="39"/>
  <c r="S117" i="39"/>
  <c r="Q117" i="39"/>
  <c r="O117" i="39"/>
  <c r="M117" i="39"/>
  <c r="K117" i="39"/>
  <c r="I117" i="39"/>
  <c r="G117" i="39"/>
  <c r="E117" i="39"/>
  <c r="AQ116" i="39"/>
  <c r="AO116" i="39"/>
  <c r="AM116" i="39"/>
  <c r="AK116" i="39"/>
  <c r="AI116" i="39"/>
  <c r="AG116" i="39"/>
  <c r="AE116" i="39"/>
  <c r="AC116" i="39"/>
  <c r="AA116" i="39"/>
  <c r="Y116" i="39"/>
  <c r="W116" i="39"/>
  <c r="U116" i="39"/>
  <c r="S116" i="39"/>
  <c r="Q116" i="39"/>
  <c r="O116" i="39"/>
  <c r="M116" i="39"/>
  <c r="K116" i="39"/>
  <c r="I116" i="39"/>
  <c r="G116" i="39"/>
  <c r="E116" i="39"/>
  <c r="AQ115" i="39"/>
  <c r="AO115" i="39"/>
  <c r="AM115" i="39"/>
  <c r="AK115" i="39"/>
  <c r="AI115" i="39"/>
  <c r="AG115" i="39"/>
  <c r="AE115" i="39"/>
  <c r="AC115" i="39"/>
  <c r="AA115" i="39"/>
  <c r="Y115" i="39"/>
  <c r="W115" i="39"/>
  <c r="U115" i="39"/>
  <c r="S115" i="39"/>
  <c r="Q115" i="39"/>
  <c r="O115" i="39"/>
  <c r="M115" i="39"/>
  <c r="K115" i="39"/>
  <c r="I115" i="39"/>
  <c r="G115" i="39"/>
  <c r="E115" i="39"/>
  <c r="AQ114" i="39"/>
  <c r="AO114" i="39"/>
  <c r="AM114" i="39"/>
  <c r="AK114" i="39"/>
  <c r="AI114" i="39"/>
  <c r="AG114" i="39"/>
  <c r="AE114" i="39"/>
  <c r="AC114" i="39"/>
  <c r="AA114" i="39"/>
  <c r="Y114" i="39"/>
  <c r="W114" i="39"/>
  <c r="U114" i="39"/>
  <c r="S114" i="39"/>
  <c r="Q114" i="39"/>
  <c r="O114" i="39"/>
  <c r="M114" i="39"/>
  <c r="K114" i="39"/>
  <c r="I114" i="39"/>
  <c r="G114" i="39"/>
  <c r="E114" i="39"/>
  <c r="AQ113" i="39"/>
  <c r="AO113" i="39"/>
  <c r="AM113" i="39"/>
  <c r="AK113" i="39"/>
  <c r="AI113" i="39"/>
  <c r="AG113" i="39"/>
  <c r="AE113" i="39"/>
  <c r="AC113" i="39"/>
  <c r="AA113" i="39"/>
  <c r="Y113" i="39"/>
  <c r="W113" i="39"/>
  <c r="U113" i="39"/>
  <c r="S113" i="39"/>
  <c r="Q113" i="39"/>
  <c r="O113" i="39"/>
  <c r="M113" i="39"/>
  <c r="K113" i="39"/>
  <c r="I113" i="39"/>
  <c r="G113" i="39"/>
  <c r="E113" i="39"/>
  <c r="AQ112" i="39"/>
  <c r="AO112" i="39"/>
  <c r="AM112" i="39"/>
  <c r="AK112" i="39"/>
  <c r="AI112" i="39"/>
  <c r="AG112" i="39"/>
  <c r="AE112" i="39"/>
  <c r="AC112" i="39"/>
  <c r="AA112" i="39"/>
  <c r="Y112" i="39"/>
  <c r="W112" i="39"/>
  <c r="U112" i="39"/>
  <c r="S112" i="39"/>
  <c r="Q112" i="39"/>
  <c r="O112" i="39"/>
  <c r="M112" i="39"/>
  <c r="K112" i="39"/>
  <c r="I112" i="39"/>
  <c r="G112" i="39"/>
  <c r="E112" i="39"/>
  <c r="AQ111" i="39"/>
  <c r="AO111" i="39"/>
  <c r="AM111" i="39"/>
  <c r="AK111" i="39"/>
  <c r="AI111" i="39"/>
  <c r="AG111" i="39"/>
  <c r="AE111" i="39"/>
  <c r="AC111" i="39"/>
  <c r="AA111" i="39"/>
  <c r="Y111" i="39"/>
  <c r="W111" i="39"/>
  <c r="U111" i="39"/>
  <c r="S111" i="39"/>
  <c r="Q111" i="39"/>
  <c r="O111" i="39"/>
  <c r="M111" i="39"/>
  <c r="K111" i="39"/>
  <c r="I111" i="39"/>
  <c r="G111" i="39"/>
  <c r="E111" i="39"/>
  <c r="AQ110" i="39"/>
  <c r="AO110" i="39"/>
  <c r="AM110" i="39"/>
  <c r="AK110" i="39"/>
  <c r="AI110" i="39"/>
  <c r="AG110" i="39"/>
  <c r="AE110" i="39"/>
  <c r="AC110" i="39"/>
  <c r="AA110" i="39"/>
  <c r="Y110" i="39"/>
  <c r="W110" i="39"/>
  <c r="U110" i="39"/>
  <c r="S110" i="39"/>
  <c r="Q110" i="39"/>
  <c r="O110" i="39"/>
  <c r="M110" i="39"/>
  <c r="K110" i="39"/>
  <c r="I110" i="39"/>
  <c r="G110" i="39"/>
  <c r="E110" i="39"/>
  <c r="AQ109" i="39"/>
  <c r="AO109" i="39"/>
  <c r="AM109" i="39"/>
  <c r="AK109" i="39"/>
  <c r="AI109" i="39"/>
  <c r="AG109" i="39"/>
  <c r="AE109" i="39"/>
  <c r="AC109" i="39"/>
  <c r="AA109" i="39"/>
  <c r="Y109" i="39"/>
  <c r="W109" i="39"/>
  <c r="U109" i="39"/>
  <c r="S109" i="39"/>
  <c r="Q109" i="39"/>
  <c r="O109" i="39"/>
  <c r="M109" i="39"/>
  <c r="K109" i="39"/>
  <c r="I109" i="39"/>
  <c r="G109" i="39"/>
  <c r="E109" i="39"/>
  <c r="AQ108" i="39"/>
  <c r="AO108" i="39"/>
  <c r="AM108" i="39"/>
  <c r="AK108" i="39"/>
  <c r="AI108" i="39"/>
  <c r="AG108" i="39"/>
  <c r="AE108" i="39"/>
  <c r="AC108" i="39"/>
  <c r="AA108" i="39"/>
  <c r="Y108" i="39"/>
  <c r="W108" i="39"/>
  <c r="U108" i="39"/>
  <c r="S108" i="39"/>
  <c r="Q108" i="39"/>
  <c r="O108" i="39"/>
  <c r="M108" i="39"/>
  <c r="K108" i="39"/>
  <c r="I108" i="39"/>
  <c r="G108" i="39"/>
  <c r="E108" i="39"/>
  <c r="AQ107" i="39"/>
  <c r="AO107" i="39"/>
  <c r="AM107" i="39"/>
  <c r="AK107" i="39"/>
  <c r="AI107" i="39"/>
  <c r="AG107" i="39"/>
  <c r="AE107" i="39"/>
  <c r="AC107" i="39"/>
  <c r="AA107" i="39"/>
  <c r="Y107" i="39"/>
  <c r="W107" i="39"/>
  <c r="U107" i="39"/>
  <c r="S107" i="39"/>
  <c r="Q107" i="39"/>
  <c r="O107" i="39"/>
  <c r="M107" i="39"/>
  <c r="K107" i="39"/>
  <c r="I107" i="39"/>
  <c r="G107" i="39"/>
  <c r="E107" i="39"/>
  <c r="AQ106" i="39"/>
  <c r="AO106" i="39"/>
  <c r="AM106" i="39"/>
  <c r="AK106" i="39"/>
  <c r="AI106" i="39"/>
  <c r="AG106" i="39"/>
  <c r="AE106" i="39"/>
  <c r="AC106" i="39"/>
  <c r="AA106" i="39"/>
  <c r="Y106" i="39"/>
  <c r="W106" i="39"/>
  <c r="U106" i="39"/>
  <c r="S106" i="39"/>
  <c r="Q106" i="39"/>
  <c r="O106" i="39"/>
  <c r="M106" i="39"/>
  <c r="K106" i="39"/>
  <c r="I106" i="39"/>
  <c r="G106" i="39"/>
  <c r="E106" i="39"/>
  <c r="AQ105" i="39"/>
  <c r="AO105" i="39"/>
  <c r="AM105" i="39"/>
  <c r="AK105" i="39"/>
  <c r="AI105" i="39"/>
  <c r="AG105" i="39"/>
  <c r="AE105" i="39"/>
  <c r="AC105" i="39"/>
  <c r="AA105" i="39"/>
  <c r="Y105" i="39"/>
  <c r="W105" i="39"/>
  <c r="U105" i="39"/>
  <c r="S105" i="39"/>
  <c r="Q105" i="39"/>
  <c r="O105" i="39"/>
  <c r="M105" i="39"/>
  <c r="K105" i="39"/>
  <c r="I105" i="39"/>
  <c r="G105" i="39"/>
  <c r="E105" i="39"/>
  <c r="AQ104" i="39"/>
  <c r="AO104" i="39"/>
  <c r="AM104" i="39"/>
  <c r="AK104" i="39"/>
  <c r="AI104" i="39"/>
  <c r="AG104" i="39"/>
  <c r="AE104" i="39"/>
  <c r="AC104" i="39"/>
  <c r="AA104" i="39"/>
  <c r="Y104" i="39"/>
  <c r="W104" i="39"/>
  <c r="U104" i="39"/>
  <c r="S104" i="39"/>
  <c r="Q104" i="39"/>
  <c r="O104" i="39"/>
  <c r="M104" i="39"/>
  <c r="K104" i="39"/>
  <c r="I104" i="39"/>
  <c r="G104" i="39"/>
  <c r="E104" i="39"/>
  <c r="AQ103" i="39"/>
  <c r="AO103" i="39"/>
  <c r="AM103" i="39"/>
  <c r="AK103" i="39"/>
  <c r="AI103" i="39"/>
  <c r="AG103" i="39"/>
  <c r="AE103" i="39"/>
  <c r="AC103" i="39"/>
  <c r="AA103" i="39"/>
  <c r="Y103" i="39"/>
  <c r="W103" i="39"/>
  <c r="U103" i="39"/>
  <c r="S103" i="39"/>
  <c r="Q103" i="39"/>
  <c r="O103" i="39"/>
  <c r="M103" i="39"/>
  <c r="K103" i="39"/>
  <c r="I103" i="39"/>
  <c r="G103" i="39"/>
  <c r="E103" i="39"/>
  <c r="AQ102" i="39"/>
  <c r="AO102" i="39"/>
  <c r="AM102" i="39"/>
  <c r="AK102" i="39"/>
  <c r="AI102" i="39"/>
  <c r="AG102" i="39"/>
  <c r="AE102" i="39"/>
  <c r="AC102" i="39"/>
  <c r="AA102" i="39"/>
  <c r="Y102" i="39"/>
  <c r="W102" i="39"/>
  <c r="U102" i="39"/>
  <c r="S102" i="39"/>
  <c r="Q102" i="39"/>
  <c r="O102" i="39"/>
  <c r="M102" i="39"/>
  <c r="K102" i="39"/>
  <c r="I102" i="39"/>
  <c r="G102" i="39"/>
  <c r="E102" i="39"/>
  <c r="AQ101" i="39"/>
  <c r="AO101" i="39"/>
  <c r="AM101" i="39"/>
  <c r="AK101" i="39"/>
  <c r="AI101" i="39"/>
  <c r="AG101" i="39"/>
  <c r="AE101" i="39"/>
  <c r="AC101" i="39"/>
  <c r="AA101" i="39"/>
  <c r="Y101" i="39"/>
  <c r="W101" i="39"/>
  <c r="U101" i="39"/>
  <c r="S101" i="39"/>
  <c r="Q101" i="39"/>
  <c r="O101" i="39"/>
  <c r="M101" i="39"/>
  <c r="K101" i="39"/>
  <c r="I101" i="39"/>
  <c r="G101" i="39"/>
  <c r="E101" i="39"/>
  <c r="AQ100" i="39"/>
  <c r="AO100" i="39"/>
  <c r="AM100" i="39"/>
  <c r="AK100" i="39"/>
  <c r="AI100" i="39"/>
  <c r="AG100" i="39"/>
  <c r="AE100" i="39"/>
  <c r="AC100" i="39"/>
  <c r="AA100" i="39"/>
  <c r="Y100" i="39"/>
  <c r="W100" i="39"/>
  <c r="U100" i="39"/>
  <c r="S100" i="39"/>
  <c r="Q100" i="39"/>
  <c r="O100" i="39"/>
  <c r="M100" i="39"/>
  <c r="K100" i="39"/>
  <c r="I100" i="39"/>
  <c r="G100" i="39"/>
  <c r="E100" i="39"/>
  <c r="AQ99" i="39"/>
  <c r="AO99" i="39"/>
  <c r="AM99" i="39"/>
  <c r="AK99" i="39"/>
  <c r="AI99" i="39"/>
  <c r="AG99" i="39"/>
  <c r="AE99" i="39"/>
  <c r="AC99" i="39"/>
  <c r="AA99" i="39"/>
  <c r="Y99" i="39"/>
  <c r="W99" i="39"/>
  <c r="U99" i="39"/>
  <c r="S99" i="39"/>
  <c r="Q99" i="39"/>
  <c r="O99" i="39"/>
  <c r="M99" i="39"/>
  <c r="K99" i="39"/>
  <c r="I99" i="39"/>
  <c r="G99" i="39"/>
  <c r="E99" i="39"/>
  <c r="AQ98" i="39"/>
  <c r="AO98" i="39"/>
  <c r="AM98" i="39"/>
  <c r="AK98" i="39"/>
  <c r="AI98" i="39"/>
  <c r="AG98" i="39"/>
  <c r="AE98" i="39"/>
  <c r="AC98" i="39"/>
  <c r="AA98" i="39"/>
  <c r="Y98" i="39"/>
  <c r="W98" i="39"/>
  <c r="U98" i="39"/>
  <c r="S98" i="39"/>
  <c r="Q98" i="39"/>
  <c r="O98" i="39"/>
  <c r="M98" i="39"/>
  <c r="K98" i="39"/>
  <c r="I98" i="39"/>
  <c r="G98" i="39"/>
  <c r="E98" i="39"/>
  <c r="AQ97" i="39"/>
  <c r="AO97" i="39"/>
  <c r="AM97" i="39"/>
  <c r="AK97" i="39"/>
  <c r="AI97" i="39"/>
  <c r="AG97" i="39"/>
  <c r="AE97" i="39"/>
  <c r="AC97" i="39"/>
  <c r="AA97" i="39"/>
  <c r="Y97" i="39"/>
  <c r="W97" i="39"/>
  <c r="U97" i="39"/>
  <c r="S97" i="39"/>
  <c r="Q97" i="39"/>
  <c r="O97" i="39"/>
  <c r="M97" i="39"/>
  <c r="K97" i="39"/>
  <c r="I97" i="39"/>
  <c r="G97" i="39"/>
  <c r="E97" i="39"/>
  <c r="AQ96" i="39"/>
  <c r="AO96" i="39"/>
  <c r="AM96" i="39"/>
  <c r="AK96" i="39"/>
  <c r="AI96" i="39"/>
  <c r="AG96" i="39"/>
  <c r="AE96" i="39"/>
  <c r="AC96" i="39"/>
  <c r="AA96" i="39"/>
  <c r="Y96" i="39"/>
  <c r="W96" i="39"/>
  <c r="U96" i="39"/>
  <c r="S96" i="39"/>
  <c r="Q96" i="39"/>
  <c r="O96" i="39"/>
  <c r="M96" i="39"/>
  <c r="K96" i="39"/>
  <c r="I96" i="39"/>
  <c r="G96" i="39"/>
  <c r="E96" i="39"/>
  <c r="AQ95" i="39"/>
  <c r="AO95" i="39"/>
  <c r="AM95" i="39"/>
  <c r="AK95" i="39"/>
  <c r="AI95" i="39"/>
  <c r="AG95" i="39"/>
  <c r="AE95" i="39"/>
  <c r="AC95" i="39"/>
  <c r="AA95" i="39"/>
  <c r="Y95" i="39"/>
  <c r="W95" i="39"/>
  <c r="U95" i="39"/>
  <c r="S95" i="39"/>
  <c r="Q95" i="39"/>
  <c r="O95" i="39"/>
  <c r="M95" i="39"/>
  <c r="K95" i="39"/>
  <c r="I95" i="39"/>
  <c r="G95" i="39"/>
  <c r="E95" i="39"/>
  <c r="AQ94" i="39"/>
  <c r="AO94" i="39"/>
  <c r="AM94" i="39"/>
  <c r="AK94" i="39"/>
  <c r="AI94" i="39"/>
  <c r="AG94" i="39"/>
  <c r="AE94" i="39"/>
  <c r="AC94" i="39"/>
  <c r="AA94" i="39"/>
  <c r="Y94" i="39"/>
  <c r="W94" i="39"/>
  <c r="U94" i="39"/>
  <c r="S94" i="39"/>
  <c r="Q94" i="39"/>
  <c r="O94" i="39"/>
  <c r="M94" i="39"/>
  <c r="K94" i="39"/>
  <c r="I94" i="39"/>
  <c r="G94" i="39"/>
  <c r="E94" i="39"/>
  <c r="AQ93" i="39"/>
  <c r="AO93" i="39"/>
  <c r="AM93" i="39"/>
  <c r="AK93" i="39"/>
  <c r="AI93" i="39"/>
  <c r="AG93" i="39"/>
  <c r="AE93" i="39"/>
  <c r="AC93" i="39"/>
  <c r="AA93" i="39"/>
  <c r="Y93" i="39"/>
  <c r="W93" i="39"/>
  <c r="U93" i="39"/>
  <c r="S93" i="39"/>
  <c r="Q93" i="39"/>
  <c r="O93" i="39"/>
  <c r="M93" i="39"/>
  <c r="K93" i="39"/>
  <c r="I93" i="39"/>
  <c r="G93" i="39"/>
  <c r="E93" i="39"/>
  <c r="AQ92" i="39"/>
  <c r="AO92" i="39"/>
  <c r="AM92" i="39"/>
  <c r="AK92" i="39"/>
  <c r="AI92" i="39"/>
  <c r="AG92" i="39"/>
  <c r="AE92" i="39"/>
  <c r="AC92" i="39"/>
  <c r="AA92" i="39"/>
  <c r="Y92" i="39"/>
  <c r="W92" i="39"/>
  <c r="U92" i="39"/>
  <c r="S92" i="39"/>
  <c r="Q92" i="39"/>
  <c r="O92" i="39"/>
  <c r="M92" i="39"/>
  <c r="K92" i="39"/>
  <c r="I92" i="39"/>
  <c r="G92" i="39"/>
  <c r="E92" i="39"/>
  <c r="AQ91" i="39"/>
  <c r="AO91" i="39"/>
  <c r="AM91" i="39"/>
  <c r="AK91" i="39"/>
  <c r="AI91" i="39"/>
  <c r="AG91" i="39"/>
  <c r="AE91" i="39"/>
  <c r="AC91" i="39"/>
  <c r="AA91" i="39"/>
  <c r="Y91" i="39"/>
  <c r="W91" i="39"/>
  <c r="U91" i="39"/>
  <c r="S91" i="39"/>
  <c r="Q91" i="39"/>
  <c r="O91" i="39"/>
  <c r="M91" i="39"/>
  <c r="K91" i="39"/>
  <c r="I91" i="39"/>
  <c r="G91" i="39"/>
  <c r="E91" i="39"/>
  <c r="AQ90" i="39"/>
  <c r="AO90" i="39"/>
  <c r="AM90" i="39"/>
  <c r="AK90" i="39"/>
  <c r="AI90" i="39"/>
  <c r="AG90" i="39"/>
  <c r="AE90" i="39"/>
  <c r="AC90" i="39"/>
  <c r="AA90" i="39"/>
  <c r="Y90" i="39"/>
  <c r="W90" i="39"/>
  <c r="U90" i="39"/>
  <c r="S90" i="39"/>
  <c r="Q90" i="39"/>
  <c r="O90" i="39"/>
  <c r="M90" i="39"/>
  <c r="K90" i="39"/>
  <c r="I90" i="39"/>
  <c r="G90" i="39"/>
  <c r="E90" i="39"/>
  <c r="AQ89" i="39"/>
  <c r="AO89" i="39"/>
  <c r="AM89" i="39"/>
  <c r="AK89" i="39"/>
  <c r="AI89" i="39"/>
  <c r="AG89" i="39"/>
  <c r="AE89" i="39"/>
  <c r="AC89" i="39"/>
  <c r="AA89" i="39"/>
  <c r="Y89" i="39"/>
  <c r="W89" i="39"/>
  <c r="U89" i="39"/>
  <c r="S89" i="39"/>
  <c r="Q89" i="39"/>
  <c r="O89" i="39"/>
  <c r="M89" i="39"/>
  <c r="K89" i="39"/>
  <c r="I89" i="39"/>
  <c r="G89" i="39"/>
  <c r="E89" i="39"/>
  <c r="AQ88" i="39"/>
  <c r="AO88" i="39"/>
  <c r="AM88" i="39"/>
  <c r="AK88" i="39"/>
  <c r="AI88" i="39"/>
  <c r="AG88" i="39"/>
  <c r="AE88" i="39"/>
  <c r="AC88" i="39"/>
  <c r="AA88" i="39"/>
  <c r="Y88" i="39"/>
  <c r="W88" i="39"/>
  <c r="U88" i="39"/>
  <c r="S88" i="39"/>
  <c r="Q88" i="39"/>
  <c r="O88" i="39"/>
  <c r="M88" i="39"/>
  <c r="K88" i="39"/>
  <c r="I88" i="39"/>
  <c r="G88" i="39"/>
  <c r="E88" i="39"/>
  <c r="AQ87" i="39"/>
  <c r="AO87" i="39"/>
  <c r="AM87" i="39"/>
  <c r="AK87" i="39"/>
  <c r="AI87" i="39"/>
  <c r="AG87" i="39"/>
  <c r="AE87" i="39"/>
  <c r="AC87" i="39"/>
  <c r="AA87" i="39"/>
  <c r="Y87" i="39"/>
  <c r="W87" i="39"/>
  <c r="U87" i="39"/>
  <c r="S87" i="39"/>
  <c r="Q87" i="39"/>
  <c r="O87" i="39"/>
  <c r="M87" i="39"/>
  <c r="K87" i="39"/>
  <c r="I87" i="39"/>
  <c r="G87" i="39"/>
  <c r="E87" i="39"/>
  <c r="AQ86" i="39"/>
  <c r="AO86" i="39"/>
  <c r="AM86" i="39"/>
  <c r="AK86" i="39"/>
  <c r="AI86" i="39"/>
  <c r="AG86" i="39"/>
  <c r="AE86" i="39"/>
  <c r="AC86" i="39"/>
  <c r="AA86" i="39"/>
  <c r="Y86" i="39"/>
  <c r="W86" i="39"/>
  <c r="U86" i="39"/>
  <c r="S86" i="39"/>
  <c r="Q86" i="39"/>
  <c r="O86" i="39"/>
  <c r="M86" i="39"/>
  <c r="K86" i="39"/>
  <c r="I86" i="39"/>
  <c r="G86" i="39"/>
  <c r="E86" i="39"/>
  <c r="AQ85" i="39"/>
  <c r="AO85" i="39"/>
  <c r="AM85" i="39"/>
  <c r="AK85" i="39"/>
  <c r="AI85" i="39"/>
  <c r="AG85" i="39"/>
  <c r="AE85" i="39"/>
  <c r="AC85" i="39"/>
  <c r="AA85" i="39"/>
  <c r="Y85" i="39"/>
  <c r="W85" i="39"/>
  <c r="U85" i="39"/>
  <c r="S85" i="39"/>
  <c r="Q85" i="39"/>
  <c r="O85" i="39"/>
  <c r="M85" i="39"/>
  <c r="K85" i="39"/>
  <c r="I85" i="39"/>
  <c r="G85" i="39"/>
  <c r="E85" i="39"/>
  <c r="AQ84" i="39"/>
  <c r="AO84" i="39"/>
  <c r="AM84" i="39"/>
  <c r="AK84" i="39"/>
  <c r="AI84" i="39"/>
  <c r="AG84" i="39"/>
  <c r="AE84" i="39"/>
  <c r="AC84" i="39"/>
  <c r="AA84" i="39"/>
  <c r="Y84" i="39"/>
  <c r="W84" i="39"/>
  <c r="U84" i="39"/>
  <c r="S84" i="39"/>
  <c r="Q84" i="39"/>
  <c r="O84" i="39"/>
  <c r="M84" i="39"/>
  <c r="K84" i="39"/>
  <c r="I84" i="39"/>
  <c r="G84" i="39"/>
  <c r="E84" i="39"/>
  <c r="AQ83" i="39"/>
  <c r="AO83" i="39"/>
  <c r="AM83" i="39"/>
  <c r="AK83" i="39"/>
  <c r="AI83" i="39"/>
  <c r="AG83" i="39"/>
  <c r="AE83" i="39"/>
  <c r="AC83" i="39"/>
  <c r="AA83" i="39"/>
  <c r="Y83" i="39"/>
  <c r="W83" i="39"/>
  <c r="U83" i="39"/>
  <c r="S83" i="39"/>
  <c r="Q83" i="39"/>
  <c r="O83" i="39"/>
  <c r="M83" i="39"/>
  <c r="K83" i="39"/>
  <c r="I83" i="39"/>
  <c r="G83" i="39"/>
  <c r="E83" i="39"/>
  <c r="AQ82" i="39"/>
  <c r="AO82" i="39"/>
  <c r="AM82" i="39"/>
  <c r="AK82" i="39"/>
  <c r="AI82" i="39"/>
  <c r="AG82" i="39"/>
  <c r="AE82" i="39"/>
  <c r="AC82" i="39"/>
  <c r="AA82" i="39"/>
  <c r="Y82" i="39"/>
  <c r="W82" i="39"/>
  <c r="U82" i="39"/>
  <c r="S82" i="39"/>
  <c r="Q82" i="39"/>
  <c r="O82" i="39"/>
  <c r="M82" i="39"/>
  <c r="K82" i="39"/>
  <c r="I82" i="39"/>
  <c r="G82" i="39"/>
  <c r="E82" i="39"/>
  <c r="AQ81" i="39"/>
  <c r="AO81" i="39"/>
  <c r="AM81" i="39"/>
  <c r="AK81" i="39"/>
  <c r="AI81" i="39"/>
  <c r="AG81" i="39"/>
  <c r="AE81" i="39"/>
  <c r="AC81" i="39"/>
  <c r="AA81" i="39"/>
  <c r="Y81" i="39"/>
  <c r="W81" i="39"/>
  <c r="U81" i="39"/>
  <c r="S81" i="39"/>
  <c r="Q81" i="39"/>
  <c r="O81" i="39"/>
  <c r="M81" i="39"/>
  <c r="K81" i="39"/>
  <c r="I81" i="39"/>
  <c r="G81" i="39"/>
  <c r="E81" i="39"/>
  <c r="AQ80" i="39"/>
  <c r="AO80" i="39"/>
  <c r="AM80" i="39"/>
  <c r="AK80" i="39"/>
  <c r="AI80" i="39"/>
  <c r="AG80" i="39"/>
  <c r="AE80" i="39"/>
  <c r="AC80" i="39"/>
  <c r="AA80" i="39"/>
  <c r="Y80" i="39"/>
  <c r="W80" i="39"/>
  <c r="U80" i="39"/>
  <c r="S80" i="39"/>
  <c r="Q80" i="39"/>
  <c r="O80" i="39"/>
  <c r="M80" i="39"/>
  <c r="K80" i="39"/>
  <c r="I80" i="39"/>
  <c r="G80" i="39"/>
  <c r="E80" i="39"/>
  <c r="AQ79" i="39"/>
  <c r="AO79" i="39"/>
  <c r="AM79" i="39"/>
  <c r="AK79" i="39"/>
  <c r="AI79" i="39"/>
  <c r="AG79" i="39"/>
  <c r="AE79" i="39"/>
  <c r="AC79" i="39"/>
  <c r="AA79" i="39"/>
  <c r="Y79" i="39"/>
  <c r="W79" i="39"/>
  <c r="U79" i="39"/>
  <c r="S79" i="39"/>
  <c r="Q79" i="39"/>
  <c r="O79" i="39"/>
  <c r="M79" i="39"/>
  <c r="K79" i="39"/>
  <c r="I79" i="39"/>
  <c r="G79" i="39"/>
  <c r="E79" i="39"/>
  <c r="AQ78" i="39"/>
  <c r="AO78" i="39"/>
  <c r="AM78" i="39"/>
  <c r="AK78" i="39"/>
  <c r="AI78" i="39"/>
  <c r="AG78" i="39"/>
  <c r="AE78" i="39"/>
  <c r="AC78" i="39"/>
  <c r="AA78" i="39"/>
  <c r="Y78" i="39"/>
  <c r="W78" i="39"/>
  <c r="U78" i="39"/>
  <c r="S78" i="39"/>
  <c r="Q78" i="39"/>
  <c r="O78" i="39"/>
  <c r="M78" i="39"/>
  <c r="K78" i="39"/>
  <c r="I78" i="39"/>
  <c r="G78" i="39"/>
  <c r="E78" i="39"/>
  <c r="AQ77" i="39"/>
  <c r="AO77" i="39"/>
  <c r="AM77" i="39"/>
  <c r="AK77" i="39"/>
  <c r="AI77" i="39"/>
  <c r="AG77" i="39"/>
  <c r="AE77" i="39"/>
  <c r="AC77" i="39"/>
  <c r="AA77" i="39"/>
  <c r="Y77" i="39"/>
  <c r="W77" i="39"/>
  <c r="U77" i="39"/>
  <c r="S77" i="39"/>
  <c r="Q77" i="39"/>
  <c r="O77" i="39"/>
  <c r="M77" i="39"/>
  <c r="K77" i="39"/>
  <c r="I77" i="39"/>
  <c r="G77" i="39"/>
  <c r="E77" i="39"/>
  <c r="AQ76" i="39"/>
  <c r="AO76" i="39"/>
  <c r="AM76" i="39"/>
  <c r="AK76" i="39"/>
  <c r="AI76" i="39"/>
  <c r="AG76" i="39"/>
  <c r="AE76" i="39"/>
  <c r="AC76" i="39"/>
  <c r="AA76" i="39"/>
  <c r="Y76" i="39"/>
  <c r="W76" i="39"/>
  <c r="U76" i="39"/>
  <c r="S76" i="39"/>
  <c r="Q76" i="39"/>
  <c r="O76" i="39"/>
  <c r="M76" i="39"/>
  <c r="K76" i="39"/>
  <c r="I76" i="39"/>
  <c r="G76" i="39"/>
  <c r="E76" i="39"/>
  <c r="AQ75" i="39"/>
  <c r="AO75" i="39"/>
  <c r="AM75" i="39"/>
  <c r="AK75" i="39"/>
  <c r="AI75" i="39"/>
  <c r="AG75" i="39"/>
  <c r="AE75" i="39"/>
  <c r="AC75" i="39"/>
  <c r="AA75" i="39"/>
  <c r="Y75" i="39"/>
  <c r="W75" i="39"/>
  <c r="U75" i="39"/>
  <c r="S75" i="39"/>
  <c r="Q75" i="39"/>
  <c r="O75" i="39"/>
  <c r="M75" i="39"/>
  <c r="K75" i="39"/>
  <c r="I75" i="39"/>
  <c r="G75" i="39"/>
  <c r="E75" i="39"/>
  <c r="AQ74" i="39"/>
  <c r="AO74" i="39"/>
  <c r="AM74" i="39"/>
  <c r="AK74" i="39"/>
  <c r="AI74" i="39"/>
  <c r="AG74" i="39"/>
  <c r="AE74" i="39"/>
  <c r="AC74" i="39"/>
  <c r="AA74" i="39"/>
  <c r="Y74" i="39"/>
  <c r="W74" i="39"/>
  <c r="U74" i="39"/>
  <c r="S74" i="39"/>
  <c r="Q74" i="39"/>
  <c r="O74" i="39"/>
  <c r="M74" i="39"/>
  <c r="K74" i="39"/>
  <c r="I74" i="39"/>
  <c r="G74" i="39"/>
  <c r="E74" i="39"/>
  <c r="AQ73" i="39"/>
  <c r="AO73" i="39"/>
  <c r="AM73" i="39"/>
  <c r="AK73" i="39"/>
  <c r="AI73" i="39"/>
  <c r="AG73" i="39"/>
  <c r="AE73" i="39"/>
  <c r="AC73" i="39"/>
  <c r="AA73" i="39"/>
  <c r="Y73" i="39"/>
  <c r="W73" i="39"/>
  <c r="U73" i="39"/>
  <c r="S73" i="39"/>
  <c r="Q73" i="39"/>
  <c r="O73" i="39"/>
  <c r="M73" i="39"/>
  <c r="K73" i="39"/>
  <c r="I73" i="39"/>
  <c r="G73" i="39"/>
  <c r="E73" i="39"/>
  <c r="AQ72" i="39"/>
  <c r="AO72" i="39"/>
  <c r="AM72" i="39"/>
  <c r="AK72" i="39"/>
  <c r="AI72" i="39"/>
  <c r="AG72" i="39"/>
  <c r="AE72" i="39"/>
  <c r="AC72" i="39"/>
  <c r="AA72" i="39"/>
  <c r="Y72" i="39"/>
  <c r="W72" i="39"/>
  <c r="U72" i="39"/>
  <c r="S72" i="39"/>
  <c r="Q72" i="39"/>
  <c r="O72" i="39"/>
  <c r="M72" i="39"/>
  <c r="K72" i="39"/>
  <c r="I72" i="39"/>
  <c r="G72" i="39"/>
  <c r="E72" i="39"/>
  <c r="AQ71" i="39"/>
  <c r="AO71" i="39"/>
  <c r="AM71" i="39"/>
  <c r="AK71" i="39"/>
  <c r="AI71" i="39"/>
  <c r="AG71" i="39"/>
  <c r="AE71" i="39"/>
  <c r="AC71" i="39"/>
  <c r="AA71" i="39"/>
  <c r="Y71" i="39"/>
  <c r="W71" i="39"/>
  <c r="U71" i="39"/>
  <c r="S71" i="39"/>
  <c r="Q71" i="39"/>
  <c r="O71" i="39"/>
  <c r="M71" i="39"/>
  <c r="K71" i="39"/>
  <c r="I71" i="39"/>
  <c r="G71" i="39"/>
  <c r="E71" i="39"/>
  <c r="AQ70" i="39"/>
  <c r="AO70" i="39"/>
  <c r="AM70" i="39"/>
  <c r="AK70" i="39"/>
  <c r="AI70" i="39"/>
  <c r="AG70" i="39"/>
  <c r="AE70" i="39"/>
  <c r="AC70" i="39"/>
  <c r="AA70" i="39"/>
  <c r="Y70" i="39"/>
  <c r="W70" i="39"/>
  <c r="U70" i="39"/>
  <c r="S70" i="39"/>
  <c r="Q70" i="39"/>
  <c r="O70" i="39"/>
  <c r="M70" i="39"/>
  <c r="K70" i="39"/>
  <c r="I70" i="39"/>
  <c r="G70" i="39"/>
  <c r="E70" i="39"/>
  <c r="AQ69" i="39"/>
  <c r="AO69" i="39"/>
  <c r="AM69" i="39"/>
  <c r="AK69" i="39"/>
  <c r="AI69" i="39"/>
  <c r="AG69" i="39"/>
  <c r="AE69" i="39"/>
  <c r="AC69" i="39"/>
  <c r="AA69" i="39"/>
  <c r="Y69" i="39"/>
  <c r="W69" i="39"/>
  <c r="U69" i="39"/>
  <c r="S69" i="39"/>
  <c r="Q69" i="39"/>
  <c r="O69" i="39"/>
  <c r="M69" i="39"/>
  <c r="K69" i="39"/>
  <c r="I69" i="39"/>
  <c r="G69" i="39"/>
  <c r="E69" i="39"/>
  <c r="AQ68" i="39"/>
  <c r="AO68" i="39"/>
  <c r="AM68" i="39"/>
  <c r="AK68" i="39"/>
  <c r="AI68" i="39"/>
  <c r="AG68" i="39"/>
  <c r="AE68" i="39"/>
  <c r="AC68" i="39"/>
  <c r="AA68" i="39"/>
  <c r="Y68" i="39"/>
  <c r="W68" i="39"/>
  <c r="U68" i="39"/>
  <c r="S68" i="39"/>
  <c r="Q68" i="39"/>
  <c r="O68" i="39"/>
  <c r="M68" i="39"/>
  <c r="K68" i="39"/>
  <c r="I68" i="39"/>
  <c r="G68" i="39"/>
  <c r="E68" i="39"/>
  <c r="AQ67" i="39"/>
  <c r="AO67" i="39"/>
  <c r="AM67" i="39"/>
  <c r="AK67" i="39"/>
  <c r="AI67" i="39"/>
  <c r="AG67" i="39"/>
  <c r="AE67" i="39"/>
  <c r="AC67" i="39"/>
  <c r="AA67" i="39"/>
  <c r="Y67" i="39"/>
  <c r="W67" i="39"/>
  <c r="U67" i="39"/>
  <c r="S67" i="39"/>
  <c r="Q67" i="39"/>
  <c r="O67" i="39"/>
  <c r="M67" i="39"/>
  <c r="K67" i="39"/>
  <c r="I67" i="39"/>
  <c r="G67" i="39"/>
  <c r="E67" i="39"/>
  <c r="AQ66" i="39"/>
  <c r="AO66" i="39"/>
  <c r="AM66" i="39"/>
  <c r="AK66" i="39"/>
  <c r="AI66" i="39"/>
  <c r="AG66" i="39"/>
  <c r="AE66" i="39"/>
  <c r="AC66" i="39"/>
  <c r="AA66" i="39"/>
  <c r="Y66" i="39"/>
  <c r="W66" i="39"/>
  <c r="U66" i="39"/>
  <c r="S66" i="39"/>
  <c r="Q66" i="39"/>
  <c r="O66" i="39"/>
  <c r="M66" i="39"/>
  <c r="K66" i="39"/>
  <c r="I66" i="39"/>
  <c r="G66" i="39"/>
  <c r="E66" i="39"/>
  <c r="AQ65" i="39"/>
  <c r="AO65" i="39"/>
  <c r="AM65" i="39"/>
  <c r="AK65" i="39"/>
  <c r="AI65" i="39"/>
  <c r="AG65" i="39"/>
  <c r="AE65" i="39"/>
  <c r="AC65" i="39"/>
  <c r="AA65" i="39"/>
  <c r="Y65" i="39"/>
  <c r="W65" i="39"/>
  <c r="U65" i="39"/>
  <c r="S65" i="39"/>
  <c r="Q65" i="39"/>
  <c r="O65" i="39"/>
  <c r="M65" i="39"/>
  <c r="K65" i="39"/>
  <c r="I65" i="39"/>
  <c r="G65" i="39"/>
  <c r="E65" i="39"/>
  <c r="AQ64" i="39"/>
  <c r="AO64" i="39"/>
  <c r="AM64" i="39"/>
  <c r="AK64" i="39"/>
  <c r="AI64" i="39"/>
  <c r="AG64" i="39"/>
  <c r="AE64" i="39"/>
  <c r="AC64" i="39"/>
  <c r="AA64" i="39"/>
  <c r="Y64" i="39"/>
  <c r="W64" i="39"/>
  <c r="U64" i="39"/>
  <c r="S64" i="39"/>
  <c r="Q64" i="39"/>
  <c r="O64" i="39"/>
  <c r="M64" i="39"/>
  <c r="K64" i="39"/>
  <c r="I64" i="39"/>
  <c r="G64" i="39"/>
  <c r="E64" i="39"/>
  <c r="AQ63" i="39"/>
  <c r="AO63" i="39"/>
  <c r="AM63" i="39"/>
  <c r="AK63" i="39"/>
  <c r="AI63" i="39"/>
  <c r="AG63" i="39"/>
  <c r="AE63" i="39"/>
  <c r="AC63" i="39"/>
  <c r="AA63" i="39"/>
  <c r="Y63" i="39"/>
  <c r="W63" i="39"/>
  <c r="U63" i="39"/>
  <c r="S63" i="39"/>
  <c r="Q63" i="39"/>
  <c r="O63" i="39"/>
  <c r="M63" i="39"/>
  <c r="K63" i="39"/>
  <c r="I63" i="39"/>
  <c r="G63" i="39"/>
  <c r="E63" i="39"/>
  <c r="AQ62" i="39"/>
  <c r="AO62" i="39"/>
  <c r="AM62" i="39"/>
  <c r="AK62" i="39"/>
  <c r="AI62" i="39"/>
  <c r="AG62" i="39"/>
  <c r="AE62" i="39"/>
  <c r="AC62" i="39"/>
  <c r="AA62" i="39"/>
  <c r="Y62" i="39"/>
  <c r="W62" i="39"/>
  <c r="U62" i="39"/>
  <c r="S62" i="39"/>
  <c r="Q62" i="39"/>
  <c r="O62" i="39"/>
  <c r="M62" i="39"/>
  <c r="K62" i="39"/>
  <c r="I62" i="39"/>
  <c r="G62" i="39"/>
  <c r="E62" i="39"/>
  <c r="AQ61" i="39"/>
  <c r="AO61" i="39"/>
  <c r="AM61" i="39"/>
  <c r="AK61" i="39"/>
  <c r="AI61" i="39"/>
  <c r="AG61" i="39"/>
  <c r="AE61" i="39"/>
  <c r="AC61" i="39"/>
  <c r="AA61" i="39"/>
  <c r="Y61" i="39"/>
  <c r="W61" i="39"/>
  <c r="U61" i="39"/>
  <c r="S61" i="39"/>
  <c r="Q61" i="39"/>
  <c r="O61" i="39"/>
  <c r="M61" i="39"/>
  <c r="K61" i="39"/>
  <c r="I61" i="39"/>
  <c r="G61" i="39"/>
  <c r="E61" i="39"/>
  <c r="AQ60" i="39"/>
  <c r="AO60" i="39"/>
  <c r="AM60" i="39"/>
  <c r="AK60" i="39"/>
  <c r="AI60" i="39"/>
  <c r="AG60" i="39"/>
  <c r="AE60" i="39"/>
  <c r="AC60" i="39"/>
  <c r="AA60" i="39"/>
  <c r="Y60" i="39"/>
  <c r="W60" i="39"/>
  <c r="U60" i="39"/>
  <c r="S60" i="39"/>
  <c r="Q60" i="39"/>
  <c r="O60" i="39"/>
  <c r="M60" i="39"/>
  <c r="K60" i="39"/>
  <c r="I60" i="39"/>
  <c r="G60" i="39"/>
  <c r="E60" i="39"/>
  <c r="AQ59" i="39"/>
  <c r="AO59" i="39"/>
  <c r="AM59" i="39"/>
  <c r="AK59" i="39"/>
  <c r="AI59" i="39"/>
  <c r="AG59" i="39"/>
  <c r="AE59" i="39"/>
  <c r="AC59" i="39"/>
  <c r="AA59" i="39"/>
  <c r="Y59" i="39"/>
  <c r="W59" i="39"/>
  <c r="U59" i="39"/>
  <c r="S59" i="39"/>
  <c r="Q59" i="39"/>
  <c r="O59" i="39"/>
  <c r="M59" i="39"/>
  <c r="K59" i="39"/>
  <c r="I59" i="39"/>
  <c r="G59" i="39"/>
  <c r="E59" i="39"/>
  <c r="AQ58" i="39"/>
  <c r="AO58" i="39"/>
  <c r="AM58" i="39"/>
  <c r="AK58" i="39"/>
  <c r="AI58" i="39"/>
  <c r="AG58" i="39"/>
  <c r="AE58" i="39"/>
  <c r="AC58" i="39"/>
  <c r="AA58" i="39"/>
  <c r="Y58" i="39"/>
  <c r="W58" i="39"/>
  <c r="U58" i="39"/>
  <c r="S58" i="39"/>
  <c r="Q58" i="39"/>
  <c r="O58" i="39"/>
  <c r="M58" i="39"/>
  <c r="K58" i="39"/>
  <c r="I58" i="39"/>
  <c r="G58" i="39"/>
  <c r="E58" i="39"/>
  <c r="AQ57" i="39"/>
  <c r="AO57" i="39"/>
  <c r="AM57" i="39"/>
  <c r="AK57" i="39"/>
  <c r="AI57" i="39"/>
  <c r="AG57" i="39"/>
  <c r="AE57" i="39"/>
  <c r="AC57" i="39"/>
  <c r="AA57" i="39"/>
  <c r="Y57" i="39"/>
  <c r="W57" i="39"/>
  <c r="U57" i="39"/>
  <c r="S57" i="39"/>
  <c r="Q57" i="39"/>
  <c r="O57" i="39"/>
  <c r="M57" i="39"/>
  <c r="K57" i="39"/>
  <c r="I57" i="39"/>
  <c r="G57" i="39"/>
  <c r="E57" i="39"/>
  <c r="AQ56" i="39"/>
  <c r="AO56" i="39"/>
  <c r="AM56" i="39"/>
  <c r="AK56" i="39"/>
  <c r="AI56" i="39"/>
  <c r="AG56" i="39"/>
  <c r="AE56" i="39"/>
  <c r="AC56" i="39"/>
  <c r="AA56" i="39"/>
  <c r="Y56" i="39"/>
  <c r="W56" i="39"/>
  <c r="U56" i="39"/>
  <c r="S56" i="39"/>
  <c r="Q56" i="39"/>
  <c r="O56" i="39"/>
  <c r="M56" i="39"/>
  <c r="K56" i="39"/>
  <c r="I56" i="39"/>
  <c r="G56" i="39"/>
  <c r="E56" i="39"/>
  <c r="AQ55" i="39"/>
  <c r="AO55" i="39"/>
  <c r="AM55" i="39"/>
  <c r="AK55" i="39"/>
  <c r="AI55" i="39"/>
  <c r="AG55" i="39"/>
  <c r="AE55" i="39"/>
  <c r="AC55" i="39"/>
  <c r="AA55" i="39"/>
  <c r="Y55" i="39"/>
  <c r="W55" i="39"/>
  <c r="U55" i="39"/>
  <c r="S55" i="39"/>
  <c r="Q55" i="39"/>
  <c r="O55" i="39"/>
  <c r="M55" i="39"/>
  <c r="K55" i="39"/>
  <c r="I55" i="39"/>
  <c r="G55" i="39"/>
  <c r="E55" i="39"/>
  <c r="AQ54" i="39"/>
  <c r="AO54" i="39"/>
  <c r="AM54" i="39"/>
  <c r="AK54" i="39"/>
  <c r="AI54" i="39"/>
  <c r="AG54" i="39"/>
  <c r="AE54" i="39"/>
  <c r="AC54" i="39"/>
  <c r="AA54" i="39"/>
  <c r="Y54" i="39"/>
  <c r="W54" i="39"/>
  <c r="U54" i="39"/>
  <c r="S54" i="39"/>
  <c r="Q54" i="39"/>
  <c r="O54" i="39"/>
  <c r="M54" i="39"/>
  <c r="K54" i="39"/>
  <c r="I54" i="39"/>
  <c r="G54" i="39"/>
  <c r="E54" i="39"/>
  <c r="AQ53" i="39"/>
  <c r="AO53" i="39"/>
  <c r="AM53" i="39"/>
  <c r="AK53" i="39"/>
  <c r="AI53" i="39"/>
  <c r="AG53" i="39"/>
  <c r="AE53" i="39"/>
  <c r="AC53" i="39"/>
  <c r="AA53" i="39"/>
  <c r="Y53" i="39"/>
  <c r="W53" i="39"/>
  <c r="U53" i="39"/>
  <c r="S53" i="39"/>
  <c r="Q53" i="39"/>
  <c r="O53" i="39"/>
  <c r="M53" i="39"/>
  <c r="K53" i="39"/>
  <c r="I53" i="39"/>
  <c r="G53" i="39"/>
  <c r="E53" i="39"/>
  <c r="AQ52" i="39"/>
  <c r="AO52" i="39"/>
  <c r="AM52" i="39"/>
  <c r="AK52" i="39"/>
  <c r="AI52" i="39"/>
  <c r="AG52" i="39"/>
  <c r="AE52" i="39"/>
  <c r="AC52" i="39"/>
  <c r="AA52" i="39"/>
  <c r="Y52" i="39"/>
  <c r="W52" i="39"/>
  <c r="U52" i="39"/>
  <c r="S52" i="39"/>
  <c r="Q52" i="39"/>
  <c r="O52" i="39"/>
  <c r="M52" i="39"/>
  <c r="K52" i="39"/>
  <c r="I52" i="39"/>
  <c r="G52" i="39"/>
  <c r="E52" i="39"/>
  <c r="AQ51" i="39"/>
  <c r="AO51" i="39"/>
  <c r="AM51" i="39"/>
  <c r="AK51" i="39"/>
  <c r="AI51" i="39"/>
  <c r="AG51" i="39"/>
  <c r="AE51" i="39"/>
  <c r="AC51" i="39"/>
  <c r="AA51" i="39"/>
  <c r="Y51" i="39"/>
  <c r="W51" i="39"/>
  <c r="U51" i="39"/>
  <c r="S51" i="39"/>
  <c r="Q51" i="39"/>
  <c r="O51" i="39"/>
  <c r="M51" i="39"/>
  <c r="K51" i="39"/>
  <c r="I51" i="39"/>
  <c r="G51" i="39"/>
  <c r="E51" i="39"/>
  <c r="AQ50" i="39"/>
  <c r="AO50" i="39"/>
  <c r="AM50" i="39"/>
  <c r="AK50" i="39"/>
  <c r="AI50" i="39"/>
  <c r="AG50" i="39"/>
  <c r="AE50" i="39"/>
  <c r="AC50" i="39"/>
  <c r="AA50" i="39"/>
  <c r="Y50" i="39"/>
  <c r="W50" i="39"/>
  <c r="U50" i="39"/>
  <c r="S50" i="39"/>
  <c r="Q50" i="39"/>
  <c r="O50" i="39"/>
  <c r="M50" i="39"/>
  <c r="K50" i="39"/>
  <c r="I50" i="39"/>
  <c r="G50" i="39"/>
  <c r="E50" i="39"/>
  <c r="AQ49" i="39"/>
  <c r="AO49" i="39"/>
  <c r="AM49" i="39"/>
  <c r="AK49" i="39"/>
  <c r="AI49" i="39"/>
  <c r="AG49" i="39"/>
  <c r="AE49" i="39"/>
  <c r="AC49" i="39"/>
  <c r="AA49" i="39"/>
  <c r="Y49" i="39"/>
  <c r="W49" i="39"/>
  <c r="U49" i="39"/>
  <c r="S49" i="39"/>
  <c r="Q49" i="39"/>
  <c r="O49" i="39"/>
  <c r="M49" i="39"/>
  <c r="K49" i="39"/>
  <c r="I49" i="39"/>
  <c r="G49" i="39"/>
  <c r="E49" i="39"/>
  <c r="AQ48" i="39"/>
  <c r="AO48" i="39"/>
  <c r="AM48" i="39"/>
  <c r="AK48" i="39"/>
  <c r="AI48" i="39"/>
  <c r="AG48" i="39"/>
  <c r="AE48" i="39"/>
  <c r="AC48" i="39"/>
  <c r="AA48" i="39"/>
  <c r="Y48" i="39"/>
  <c r="W48" i="39"/>
  <c r="U48" i="39"/>
  <c r="S48" i="39"/>
  <c r="Q48" i="39"/>
  <c r="O48" i="39"/>
  <c r="M48" i="39"/>
  <c r="K48" i="39"/>
  <c r="I48" i="39"/>
  <c r="G48" i="39"/>
  <c r="E48" i="39"/>
  <c r="AQ47" i="39"/>
  <c r="AO47" i="39"/>
  <c r="AM47" i="39"/>
  <c r="AK47" i="39"/>
  <c r="AI47" i="39"/>
  <c r="AG47" i="39"/>
  <c r="AE47" i="39"/>
  <c r="AC47" i="39"/>
  <c r="AA47" i="39"/>
  <c r="Y47" i="39"/>
  <c r="W47" i="39"/>
  <c r="U47" i="39"/>
  <c r="S47" i="39"/>
  <c r="Q47" i="39"/>
  <c r="O47" i="39"/>
  <c r="M47" i="39"/>
  <c r="K47" i="39"/>
  <c r="I47" i="39"/>
  <c r="G47" i="39"/>
  <c r="E47" i="39"/>
  <c r="AQ46" i="39"/>
  <c r="AO46" i="39"/>
  <c r="AM46" i="39"/>
  <c r="AK46" i="39"/>
  <c r="AI46" i="39"/>
  <c r="AG46" i="39"/>
  <c r="AE46" i="39"/>
  <c r="AC46" i="39"/>
  <c r="AA46" i="39"/>
  <c r="Y46" i="39"/>
  <c r="W46" i="39"/>
  <c r="U46" i="39"/>
  <c r="S46" i="39"/>
  <c r="Q46" i="39"/>
  <c r="O46" i="39"/>
  <c r="M46" i="39"/>
  <c r="K46" i="39"/>
  <c r="I46" i="39"/>
  <c r="G46" i="39"/>
  <c r="E46" i="39"/>
  <c r="AQ45" i="39"/>
  <c r="AO45" i="39"/>
  <c r="AM45" i="39"/>
  <c r="AK45" i="39"/>
  <c r="AI45" i="39"/>
  <c r="AG45" i="39"/>
  <c r="AE45" i="39"/>
  <c r="AC45" i="39"/>
  <c r="AA45" i="39"/>
  <c r="Y45" i="39"/>
  <c r="W45" i="39"/>
  <c r="U45" i="39"/>
  <c r="S45" i="39"/>
  <c r="Q45" i="39"/>
  <c r="O45" i="39"/>
  <c r="M45" i="39"/>
  <c r="K45" i="39"/>
  <c r="I45" i="39"/>
  <c r="G45" i="39"/>
  <c r="E45" i="39"/>
  <c r="AQ44" i="39"/>
  <c r="AO44" i="39"/>
  <c r="AM44" i="39"/>
  <c r="AK44" i="39"/>
  <c r="AI44" i="39"/>
  <c r="AG44" i="39"/>
  <c r="AE44" i="39"/>
  <c r="AC44" i="39"/>
  <c r="AA44" i="39"/>
  <c r="Y44" i="39"/>
  <c r="W44" i="39"/>
  <c r="U44" i="39"/>
  <c r="S44" i="39"/>
  <c r="Q44" i="39"/>
  <c r="O44" i="39"/>
  <c r="M44" i="39"/>
  <c r="K44" i="39"/>
  <c r="I44" i="39"/>
  <c r="G44" i="39"/>
  <c r="E44" i="39"/>
  <c r="AQ43" i="39"/>
  <c r="AO43" i="39"/>
  <c r="AM43" i="39"/>
  <c r="AK43" i="39"/>
  <c r="AI43" i="39"/>
  <c r="AG43" i="39"/>
  <c r="AE43" i="39"/>
  <c r="AC43" i="39"/>
  <c r="AA43" i="39"/>
  <c r="Y43" i="39"/>
  <c r="W43" i="39"/>
  <c r="U43" i="39"/>
  <c r="S43" i="39"/>
  <c r="Q43" i="39"/>
  <c r="O43" i="39"/>
  <c r="M43" i="39"/>
  <c r="K43" i="39"/>
  <c r="I43" i="39"/>
  <c r="G43" i="39"/>
  <c r="E43" i="39"/>
  <c r="AQ42" i="39"/>
  <c r="AO42" i="39"/>
  <c r="AM42" i="39"/>
  <c r="AK42" i="39"/>
  <c r="AI42" i="39"/>
  <c r="AG42" i="39"/>
  <c r="AE42" i="39"/>
  <c r="AC42" i="39"/>
  <c r="AA42" i="39"/>
  <c r="Y42" i="39"/>
  <c r="W42" i="39"/>
  <c r="U42" i="39"/>
  <c r="S42" i="39"/>
  <c r="Q42" i="39"/>
  <c r="O42" i="39"/>
  <c r="M42" i="39"/>
  <c r="K42" i="39"/>
  <c r="I42" i="39"/>
  <c r="G42" i="39"/>
  <c r="E42" i="39"/>
  <c r="AQ41" i="39"/>
  <c r="AO41" i="39"/>
  <c r="AM41" i="39"/>
  <c r="AK41" i="39"/>
  <c r="AI41" i="39"/>
  <c r="AG41" i="39"/>
  <c r="AE41" i="39"/>
  <c r="AC41" i="39"/>
  <c r="AA41" i="39"/>
  <c r="Y41" i="39"/>
  <c r="W41" i="39"/>
  <c r="U41" i="39"/>
  <c r="S41" i="39"/>
  <c r="Q41" i="39"/>
  <c r="O41" i="39"/>
  <c r="M41" i="39"/>
  <c r="K41" i="39"/>
  <c r="I41" i="39"/>
  <c r="G41" i="39"/>
  <c r="E41" i="39"/>
  <c r="AQ40" i="39"/>
  <c r="AO40" i="39"/>
  <c r="AM40" i="39"/>
  <c r="AK40" i="39"/>
  <c r="AI40" i="39"/>
  <c r="AG40" i="39"/>
  <c r="AE40" i="39"/>
  <c r="AC40" i="39"/>
  <c r="AA40" i="39"/>
  <c r="Y40" i="39"/>
  <c r="W40" i="39"/>
  <c r="U40" i="39"/>
  <c r="S40" i="39"/>
  <c r="Q40" i="39"/>
  <c r="O40" i="39"/>
  <c r="M40" i="39"/>
  <c r="K40" i="39"/>
  <c r="I40" i="39"/>
  <c r="G40" i="39"/>
  <c r="E40" i="39"/>
  <c r="AQ39" i="39"/>
  <c r="AO39" i="39"/>
  <c r="AM39" i="39"/>
  <c r="AK39" i="39"/>
  <c r="AI39" i="39"/>
  <c r="AG39" i="39"/>
  <c r="AE39" i="39"/>
  <c r="AC39" i="39"/>
  <c r="AA39" i="39"/>
  <c r="Y39" i="39"/>
  <c r="W39" i="39"/>
  <c r="U39" i="39"/>
  <c r="S39" i="39"/>
  <c r="Q39" i="39"/>
  <c r="O39" i="39"/>
  <c r="M39" i="39"/>
  <c r="K39" i="39"/>
  <c r="I39" i="39"/>
  <c r="G39" i="39"/>
  <c r="E39" i="39"/>
  <c r="AQ38" i="39"/>
  <c r="AO38" i="39"/>
  <c r="AM38" i="39"/>
  <c r="AK38" i="39"/>
  <c r="AI38" i="39"/>
  <c r="AG38" i="39"/>
  <c r="AE38" i="39"/>
  <c r="AC38" i="39"/>
  <c r="AA38" i="39"/>
  <c r="Y38" i="39"/>
  <c r="W38" i="39"/>
  <c r="U38" i="39"/>
  <c r="S38" i="39"/>
  <c r="Q38" i="39"/>
  <c r="O38" i="39"/>
  <c r="M38" i="39"/>
  <c r="K38" i="39"/>
  <c r="I38" i="39"/>
  <c r="G38" i="39"/>
  <c r="E38" i="39"/>
  <c r="AQ37" i="39"/>
  <c r="AO37" i="39"/>
  <c r="AM37" i="39"/>
  <c r="AK37" i="39"/>
  <c r="AI37" i="39"/>
  <c r="AG37" i="39"/>
  <c r="AE37" i="39"/>
  <c r="AC37" i="39"/>
  <c r="AA37" i="39"/>
  <c r="Y37" i="39"/>
  <c r="W37" i="39"/>
  <c r="U37" i="39"/>
  <c r="S37" i="39"/>
  <c r="Q37" i="39"/>
  <c r="O37" i="39"/>
  <c r="M37" i="39"/>
  <c r="K37" i="39"/>
  <c r="I37" i="39"/>
  <c r="G37" i="39"/>
  <c r="E37" i="39"/>
  <c r="AQ36" i="39"/>
  <c r="AO36" i="39"/>
  <c r="AM36" i="39"/>
  <c r="AK36" i="39"/>
  <c r="AI36" i="39"/>
  <c r="AG36" i="39"/>
  <c r="AE36" i="39"/>
  <c r="AC36" i="39"/>
  <c r="AA36" i="39"/>
  <c r="Y36" i="39"/>
  <c r="W36" i="39"/>
  <c r="U36" i="39"/>
  <c r="S36" i="39"/>
  <c r="Q36" i="39"/>
  <c r="O36" i="39"/>
  <c r="M36" i="39"/>
  <c r="K36" i="39"/>
  <c r="I36" i="39"/>
  <c r="G36" i="39"/>
  <c r="E36" i="39"/>
  <c r="AQ35" i="39"/>
  <c r="AO35" i="39"/>
  <c r="AM35" i="39"/>
  <c r="AK35" i="39"/>
  <c r="AI35" i="39"/>
  <c r="AG35" i="39"/>
  <c r="AE35" i="39"/>
  <c r="AC35" i="39"/>
  <c r="AA35" i="39"/>
  <c r="Y35" i="39"/>
  <c r="W35" i="39"/>
  <c r="U35" i="39"/>
  <c r="S35" i="39"/>
  <c r="Q35" i="39"/>
  <c r="O35" i="39"/>
  <c r="M35" i="39"/>
  <c r="K35" i="39"/>
  <c r="I35" i="39"/>
  <c r="G35" i="39"/>
  <c r="E35" i="39"/>
  <c r="AQ34" i="39"/>
  <c r="AO34" i="39"/>
  <c r="AM34" i="39"/>
  <c r="AK34" i="39"/>
  <c r="AI34" i="39"/>
  <c r="AG34" i="39"/>
  <c r="AE34" i="39"/>
  <c r="AC34" i="39"/>
  <c r="AA34" i="39"/>
  <c r="Y34" i="39"/>
  <c r="W34" i="39"/>
  <c r="U34" i="39"/>
  <c r="S34" i="39"/>
  <c r="Q34" i="39"/>
  <c r="O34" i="39"/>
  <c r="M34" i="39"/>
  <c r="K34" i="39"/>
  <c r="I34" i="39"/>
  <c r="G34" i="39"/>
  <c r="E34" i="39"/>
  <c r="AQ33" i="39"/>
  <c r="AO33" i="39"/>
  <c r="AM33" i="39"/>
  <c r="AK33" i="39"/>
  <c r="AI33" i="39"/>
  <c r="AG33" i="39"/>
  <c r="AE33" i="39"/>
  <c r="AC33" i="39"/>
  <c r="AA33" i="39"/>
  <c r="Y33" i="39"/>
  <c r="W33" i="39"/>
  <c r="U33" i="39"/>
  <c r="S33" i="39"/>
  <c r="Q33" i="39"/>
  <c r="O33" i="39"/>
  <c r="M33" i="39"/>
  <c r="K33" i="39"/>
  <c r="I33" i="39"/>
  <c r="G33" i="39"/>
  <c r="E33" i="39"/>
  <c r="AQ32" i="39"/>
  <c r="AO32" i="39"/>
  <c r="AM32" i="39"/>
  <c r="AK32" i="39"/>
  <c r="AI32" i="39"/>
  <c r="AG32" i="39"/>
  <c r="AE32" i="39"/>
  <c r="AC32" i="39"/>
  <c r="AA32" i="39"/>
  <c r="Y32" i="39"/>
  <c r="W32" i="39"/>
  <c r="U32" i="39"/>
  <c r="S32" i="39"/>
  <c r="Q32" i="39"/>
  <c r="O32" i="39"/>
  <c r="M32" i="39"/>
  <c r="K32" i="39"/>
  <c r="I32" i="39"/>
  <c r="G32" i="39"/>
  <c r="E32" i="39"/>
  <c r="AQ31" i="39"/>
  <c r="AO31" i="39"/>
  <c r="AM31" i="39"/>
  <c r="AK31" i="39"/>
  <c r="AI31" i="39"/>
  <c r="AG31" i="39"/>
  <c r="AE31" i="39"/>
  <c r="AC31" i="39"/>
  <c r="AA31" i="39"/>
  <c r="Y31" i="39"/>
  <c r="W31" i="39"/>
  <c r="U31" i="39"/>
  <c r="S31" i="39"/>
  <c r="Q31" i="39"/>
  <c r="O31" i="39"/>
  <c r="M31" i="39"/>
  <c r="K31" i="39"/>
  <c r="I31" i="39"/>
  <c r="G31" i="39"/>
  <c r="E31" i="39"/>
  <c r="AQ30" i="39"/>
  <c r="AO30" i="39"/>
  <c r="AM30" i="39"/>
  <c r="AK30" i="39"/>
  <c r="AI30" i="39"/>
  <c r="AG30" i="39"/>
  <c r="AE30" i="39"/>
  <c r="AC30" i="39"/>
  <c r="AA30" i="39"/>
  <c r="Y30" i="39"/>
  <c r="W30" i="39"/>
  <c r="U30" i="39"/>
  <c r="S30" i="39"/>
  <c r="Q30" i="39"/>
  <c r="O30" i="39"/>
  <c r="M30" i="39"/>
  <c r="K30" i="39"/>
  <c r="I30" i="39"/>
  <c r="G30" i="39"/>
  <c r="E30" i="39"/>
  <c r="AQ29" i="39"/>
  <c r="AO29" i="39"/>
  <c r="AM29" i="39"/>
  <c r="AK29" i="39"/>
  <c r="AI29" i="39"/>
  <c r="AG29" i="39"/>
  <c r="AE29" i="39"/>
  <c r="AC29" i="39"/>
  <c r="AA29" i="39"/>
  <c r="Y29" i="39"/>
  <c r="W29" i="39"/>
  <c r="U29" i="39"/>
  <c r="S29" i="39"/>
  <c r="Q29" i="39"/>
  <c r="O29" i="39"/>
  <c r="M29" i="39"/>
  <c r="K29" i="39"/>
  <c r="I29" i="39"/>
  <c r="G29" i="39"/>
  <c r="E29" i="39"/>
  <c r="AQ28" i="39"/>
  <c r="AO28" i="39"/>
  <c r="AM28" i="39"/>
  <c r="AK28" i="39"/>
  <c r="AI28" i="39"/>
  <c r="AG28" i="39"/>
  <c r="AE28" i="39"/>
  <c r="AC28" i="39"/>
  <c r="AA28" i="39"/>
  <c r="Y28" i="39"/>
  <c r="W28" i="39"/>
  <c r="U28" i="39"/>
  <c r="S28" i="39"/>
  <c r="Q28" i="39"/>
  <c r="O28" i="39"/>
  <c r="M28" i="39"/>
  <c r="K28" i="39"/>
  <c r="I28" i="39"/>
  <c r="G28" i="39"/>
  <c r="E28" i="39"/>
  <c r="AQ27" i="39"/>
  <c r="AO27" i="39"/>
  <c r="AM27" i="39"/>
  <c r="AK27" i="39"/>
  <c r="AI27" i="39"/>
  <c r="AG27" i="39"/>
  <c r="AE27" i="39"/>
  <c r="AC27" i="39"/>
  <c r="AA27" i="39"/>
  <c r="Y27" i="39"/>
  <c r="W27" i="39"/>
  <c r="U27" i="39"/>
  <c r="S27" i="39"/>
  <c r="Q27" i="39"/>
  <c r="O27" i="39"/>
  <c r="M27" i="39"/>
  <c r="K27" i="39"/>
  <c r="I27" i="39"/>
  <c r="G27" i="39"/>
  <c r="E27" i="39"/>
  <c r="AQ26" i="39"/>
  <c r="AO26" i="39"/>
  <c r="AM26" i="39"/>
  <c r="AK26" i="39"/>
  <c r="AI26" i="39"/>
  <c r="AG26" i="39"/>
  <c r="AE26" i="39"/>
  <c r="AC26" i="39"/>
  <c r="AA26" i="39"/>
  <c r="Y26" i="39"/>
  <c r="W26" i="39"/>
  <c r="U26" i="39"/>
  <c r="S26" i="39"/>
  <c r="Q26" i="39"/>
  <c r="O26" i="39"/>
  <c r="M26" i="39"/>
  <c r="K26" i="39"/>
  <c r="I26" i="39"/>
  <c r="G26" i="39"/>
  <c r="E26" i="39"/>
  <c r="AQ25" i="39"/>
  <c r="AO25" i="39"/>
  <c r="AM25" i="39"/>
  <c r="AK25" i="39"/>
  <c r="AI25" i="39"/>
  <c r="AG25" i="39"/>
  <c r="AE25" i="39"/>
  <c r="AC25" i="39"/>
  <c r="AA25" i="39"/>
  <c r="Y25" i="39"/>
  <c r="W25" i="39"/>
  <c r="U25" i="39"/>
  <c r="S25" i="39"/>
  <c r="Q25" i="39"/>
  <c r="O25" i="39"/>
  <c r="M25" i="39"/>
  <c r="K25" i="39"/>
  <c r="I25" i="39"/>
  <c r="G25" i="39"/>
  <c r="E25" i="39"/>
  <c r="AQ24" i="39"/>
  <c r="AO24" i="39"/>
  <c r="AM24" i="39"/>
  <c r="AK24" i="39"/>
  <c r="AQ23" i="39"/>
  <c r="AO23" i="39"/>
  <c r="AM23" i="39"/>
  <c r="AK23" i="39"/>
  <c r="AQ22" i="39"/>
  <c r="AO22" i="39"/>
  <c r="AM22" i="39"/>
  <c r="AK22" i="39"/>
  <c r="AI22" i="39"/>
  <c r="AG22" i="39"/>
  <c r="AE22" i="39"/>
  <c r="AC22" i="39"/>
  <c r="AA22" i="39"/>
  <c r="Y22" i="39"/>
  <c r="W22" i="39"/>
  <c r="U22" i="39"/>
  <c r="S22" i="39"/>
  <c r="Q22" i="39"/>
  <c r="O22" i="39"/>
  <c r="M22" i="39"/>
  <c r="K22" i="39"/>
  <c r="I22" i="39"/>
  <c r="G22" i="39"/>
  <c r="E22" i="39"/>
  <c r="AQ21" i="39"/>
  <c r="AO21" i="39"/>
  <c r="AM21" i="39"/>
  <c r="AK21" i="39"/>
  <c r="AI21" i="39"/>
  <c r="AG21" i="39"/>
  <c r="AE21" i="39"/>
  <c r="AC21" i="39"/>
  <c r="AA21" i="39"/>
  <c r="Y21" i="39"/>
  <c r="W21" i="39"/>
  <c r="U21" i="39"/>
  <c r="S21" i="39"/>
  <c r="Q21" i="39"/>
  <c r="O21" i="39"/>
  <c r="M21" i="39"/>
  <c r="K21" i="39"/>
  <c r="I21" i="39"/>
  <c r="G21" i="39"/>
  <c r="E21" i="39"/>
  <c r="AQ20" i="39"/>
  <c r="AO20" i="39"/>
  <c r="AM20" i="39"/>
  <c r="AK20" i="39"/>
  <c r="AI20" i="39"/>
  <c r="AG20" i="39"/>
  <c r="AE20" i="39"/>
  <c r="AC20" i="39"/>
  <c r="AA20" i="39"/>
  <c r="Y20" i="39"/>
  <c r="W20" i="39"/>
  <c r="U20" i="39"/>
  <c r="S20" i="39"/>
  <c r="Q20" i="39"/>
  <c r="O20" i="39"/>
  <c r="M20" i="39"/>
  <c r="K20" i="39"/>
  <c r="I20" i="39"/>
  <c r="G20" i="39"/>
  <c r="E20" i="39"/>
  <c r="AQ19" i="39"/>
  <c r="AO19" i="39"/>
  <c r="AM19" i="39"/>
  <c r="AK19" i="39"/>
  <c r="AI19" i="39"/>
  <c r="AG19" i="39"/>
  <c r="AE19" i="39"/>
  <c r="AC19" i="39"/>
  <c r="AA19" i="39"/>
  <c r="Y19" i="39"/>
  <c r="W19" i="39"/>
  <c r="U19" i="39"/>
  <c r="S19" i="39"/>
  <c r="Q19" i="39"/>
  <c r="O19" i="39"/>
  <c r="M19" i="39"/>
  <c r="K19" i="39"/>
  <c r="I19" i="39"/>
  <c r="G19" i="39"/>
  <c r="E19" i="39"/>
  <c r="AQ18" i="39"/>
  <c r="AO18" i="39"/>
  <c r="AM18" i="39"/>
  <c r="AK18" i="39"/>
  <c r="AI18" i="39"/>
  <c r="AG18" i="39"/>
  <c r="AE18" i="39"/>
  <c r="AC18" i="39"/>
  <c r="AA18" i="39"/>
  <c r="Y18" i="39"/>
  <c r="W18" i="39"/>
  <c r="U18" i="39"/>
  <c r="S18" i="39"/>
  <c r="Q18" i="39"/>
  <c r="O18" i="39"/>
  <c r="M18" i="39"/>
  <c r="K18" i="39"/>
  <c r="I18" i="39"/>
  <c r="G18" i="39"/>
  <c r="E18" i="39"/>
  <c r="AQ17" i="39"/>
  <c r="AO17" i="39"/>
  <c r="AM17" i="39"/>
  <c r="AK17" i="39"/>
  <c r="AI17" i="39"/>
  <c r="AG17" i="39"/>
  <c r="AE17" i="39"/>
  <c r="AC17" i="39"/>
  <c r="AA17" i="39"/>
  <c r="Y17" i="39"/>
  <c r="W17" i="39"/>
  <c r="U17" i="39"/>
  <c r="S17" i="39"/>
  <c r="Q17" i="39"/>
  <c r="O17" i="39"/>
  <c r="M17" i="39"/>
  <c r="K17" i="39"/>
  <c r="I17" i="39"/>
  <c r="G17" i="39"/>
  <c r="E17" i="39"/>
  <c r="AQ16" i="39"/>
  <c r="AO16" i="39"/>
  <c r="AM16" i="39"/>
  <c r="AK16" i="39"/>
  <c r="AI16" i="39"/>
  <c r="AG16" i="39"/>
  <c r="AE16" i="39"/>
  <c r="AC16" i="39"/>
  <c r="AA16" i="39"/>
  <c r="Y16" i="39"/>
  <c r="W16" i="39"/>
  <c r="U16" i="39"/>
  <c r="S16" i="39"/>
  <c r="Q16" i="39"/>
  <c r="O16" i="39"/>
  <c r="M16" i="39"/>
  <c r="K16" i="39"/>
  <c r="I16" i="39"/>
  <c r="G16" i="39"/>
  <c r="E16" i="39"/>
  <c r="AQ15" i="39"/>
  <c r="AO15" i="39"/>
  <c r="AM15" i="39"/>
  <c r="AK15" i="39"/>
  <c r="AI15" i="39"/>
  <c r="AG15" i="39"/>
  <c r="AE15" i="39"/>
  <c r="AC15" i="39"/>
  <c r="AA15" i="39"/>
  <c r="Y15" i="39"/>
  <c r="W15" i="39"/>
  <c r="U15" i="39"/>
  <c r="S15" i="39"/>
  <c r="Q15" i="39"/>
  <c r="O15" i="39"/>
  <c r="M15" i="39"/>
  <c r="K15" i="39"/>
  <c r="I15" i="39"/>
  <c r="G15" i="39"/>
  <c r="E15" i="39"/>
  <c r="AQ14" i="39"/>
  <c r="AO14" i="39"/>
  <c r="AM14" i="39"/>
  <c r="AK14" i="39"/>
  <c r="AI14" i="39"/>
  <c r="AG14" i="39"/>
  <c r="AE14" i="39"/>
  <c r="AC14" i="39"/>
  <c r="AA14" i="39"/>
  <c r="Y14" i="39"/>
  <c r="W14" i="39"/>
  <c r="U14" i="39"/>
  <c r="S14" i="39"/>
  <c r="Q14" i="39"/>
  <c r="O14" i="39"/>
  <c r="M14" i="39"/>
  <c r="K14" i="39"/>
  <c r="I14" i="39"/>
  <c r="G14" i="39"/>
  <c r="E14" i="39"/>
  <c r="AQ13" i="39"/>
  <c r="AO13" i="39"/>
  <c r="AM13" i="39"/>
  <c r="AK13" i="39"/>
  <c r="AI13" i="39"/>
  <c r="AG13" i="39"/>
  <c r="AE13" i="39"/>
  <c r="AC13" i="39"/>
  <c r="AA13" i="39"/>
  <c r="Y13" i="39"/>
  <c r="W13" i="39"/>
  <c r="U13" i="39"/>
  <c r="S13" i="39"/>
  <c r="Q13" i="39"/>
  <c r="O13" i="39"/>
  <c r="M13" i="39"/>
  <c r="K13" i="39"/>
  <c r="I13" i="39"/>
  <c r="G13" i="39"/>
  <c r="E13" i="39"/>
  <c r="AQ12" i="39"/>
  <c r="AO12" i="39"/>
  <c r="AM12" i="39"/>
  <c r="AK12" i="39"/>
  <c r="AI12" i="39"/>
  <c r="AG12" i="39"/>
  <c r="AE12" i="39"/>
  <c r="AC12" i="39"/>
  <c r="AA12" i="39"/>
  <c r="Y12" i="39"/>
  <c r="W12" i="39"/>
  <c r="U12" i="39"/>
  <c r="S12" i="39"/>
  <c r="Q12" i="39"/>
  <c r="O12" i="39"/>
  <c r="M12" i="39"/>
  <c r="K12" i="39"/>
  <c r="I12" i="39"/>
  <c r="G12" i="39"/>
  <c r="E12" i="39"/>
  <c r="AQ10" i="39"/>
  <c r="AO10" i="39"/>
  <c r="AM10" i="39"/>
  <c r="AK10" i="39"/>
  <c r="AI10" i="39"/>
  <c r="AG10" i="39"/>
  <c r="AE10" i="39"/>
  <c r="AC10" i="39"/>
  <c r="AA10" i="39"/>
  <c r="Y10" i="39"/>
  <c r="W10" i="39"/>
  <c r="U10" i="39"/>
  <c r="S10" i="39"/>
  <c r="Q10" i="39"/>
  <c r="O10" i="39"/>
  <c r="M10" i="39"/>
  <c r="K10" i="39"/>
  <c r="I10" i="39"/>
  <c r="G10" i="39"/>
  <c r="E10" i="39"/>
  <c r="AA1" i="39" l="1"/>
  <c r="AA2" i="39" s="1"/>
  <c r="S6" i="40"/>
  <c r="AO4" i="40"/>
  <c r="AO5" i="40"/>
  <c r="Q29" i="57"/>
  <c r="T29" i="57"/>
  <c r="S4" i="40"/>
  <c r="K23" i="39"/>
  <c r="K24" i="39" s="1"/>
  <c r="AQ1" i="39"/>
  <c r="AQ2" i="39" s="1"/>
  <c r="Y4" i="40"/>
  <c r="Y5" i="40"/>
  <c r="I5" i="40"/>
  <c r="I4" i="40"/>
  <c r="U1" i="39"/>
  <c r="U3" i="39" s="1"/>
  <c r="Q4" i="40"/>
  <c r="Q6" i="40"/>
  <c r="Q1" i="39"/>
  <c r="Q3" i="39" s="1"/>
  <c r="U5" i="40"/>
  <c r="U4" i="40"/>
  <c r="W6" i="40"/>
  <c r="W4" i="40"/>
  <c r="M23" i="39"/>
  <c r="M24" i="39" s="1"/>
  <c r="AC23" i="39"/>
  <c r="AC24" i="39" s="1"/>
  <c r="AE23" i="39"/>
  <c r="AE24" i="39" s="1"/>
  <c r="W1" i="39"/>
  <c r="W3" i="39" s="1"/>
  <c r="AM6" i="39"/>
  <c r="S23" i="39"/>
  <c r="S24" i="39" s="1"/>
  <c r="AI23" i="39"/>
  <c r="AI24" i="39" s="1"/>
  <c r="I23" i="39"/>
  <c r="I24" i="39" s="1"/>
  <c r="Y1" i="39"/>
  <c r="Y2" i="39" s="1"/>
  <c r="AO1" i="39"/>
  <c r="AO2" i="39" s="1"/>
  <c r="AM5" i="39"/>
  <c r="AM3" i="39"/>
  <c r="AG23" i="39"/>
  <c r="AM1" i="39"/>
  <c r="AK1" i="39"/>
  <c r="AK3" i="39" s="1"/>
  <c r="G23" i="39"/>
  <c r="G24" i="39" s="1"/>
  <c r="E6" i="40"/>
  <c r="E4" i="40"/>
  <c r="E1" i="39"/>
  <c r="E3" i="39" s="1"/>
  <c r="AA4" i="40"/>
  <c r="AQ4" i="40"/>
  <c r="AQ6" i="40"/>
  <c r="AA6" i="40"/>
  <c r="O6" i="40"/>
  <c r="AE6" i="40"/>
  <c r="G6" i="40"/>
  <c r="G5" i="40"/>
  <c r="G4" i="40"/>
  <c r="O5" i="40"/>
  <c r="AE4" i="40"/>
  <c r="AA3" i="39"/>
  <c r="AA6" i="39" s="1"/>
  <c r="AC1" i="39"/>
  <c r="AC2" i="39" s="1"/>
  <c r="O1" i="39"/>
  <c r="O2" i="39" s="1"/>
  <c r="AM2" i="39"/>
  <c r="AM4" i="39"/>
  <c r="AE1" i="39" l="1"/>
  <c r="AE2" i="39" s="1"/>
  <c r="AQ3" i="39"/>
  <c r="AQ4" i="39" s="1"/>
  <c r="K1" i="39"/>
  <c r="M1" i="39"/>
  <c r="M2" i="39" s="1"/>
  <c r="U2" i="39"/>
  <c r="U5" i="39" s="1"/>
  <c r="Q2" i="39"/>
  <c r="Q4" i="39" s="1"/>
  <c r="AI1" i="39"/>
  <c r="AI3" i="39" s="1"/>
  <c r="AK2" i="39"/>
  <c r="AK5" i="39" s="1"/>
  <c r="W2" i="39"/>
  <c r="W5" i="39" s="1"/>
  <c r="Y3" i="39"/>
  <c r="Y5" i="39" s="1"/>
  <c r="AO3" i="39"/>
  <c r="AO6" i="39" s="1"/>
  <c r="I1" i="39"/>
  <c r="S1" i="39"/>
  <c r="AG24" i="39"/>
  <c r="AG1" i="39" s="1"/>
  <c r="AG2" i="39" s="1"/>
  <c r="G1" i="39"/>
  <c r="E2" i="39"/>
  <c r="E5" i="39" s="1"/>
  <c r="O3" i="39"/>
  <c r="O6" i="39" s="1"/>
  <c r="AC3" i="39"/>
  <c r="AC5" i="39" s="1"/>
  <c r="AA4" i="39"/>
  <c r="AE3" i="39"/>
  <c r="AE6" i="39" s="1"/>
  <c r="AA5" i="39"/>
  <c r="AQ300" i="38"/>
  <c r="AO300" i="38"/>
  <c r="AM300" i="38"/>
  <c r="AK300" i="38"/>
  <c r="AI300" i="38"/>
  <c r="AG300" i="38"/>
  <c r="AE300" i="38"/>
  <c r="AC300" i="38"/>
  <c r="AA300" i="38"/>
  <c r="Y300" i="38"/>
  <c r="W300" i="38"/>
  <c r="U300" i="38"/>
  <c r="S300" i="38"/>
  <c r="Q300" i="38"/>
  <c r="O300" i="38"/>
  <c r="M300" i="38"/>
  <c r="K300" i="38"/>
  <c r="I300" i="38"/>
  <c r="G300" i="38"/>
  <c r="E300" i="38"/>
  <c r="AQ299" i="38"/>
  <c r="AO299" i="38"/>
  <c r="AM299" i="38"/>
  <c r="AK299" i="38"/>
  <c r="AI299" i="38"/>
  <c r="AG299" i="38"/>
  <c r="AE299" i="38"/>
  <c r="AC299" i="38"/>
  <c r="AA299" i="38"/>
  <c r="Y299" i="38"/>
  <c r="W299" i="38"/>
  <c r="U299" i="38"/>
  <c r="S299" i="38"/>
  <c r="Q299" i="38"/>
  <c r="O299" i="38"/>
  <c r="M299" i="38"/>
  <c r="K299" i="38"/>
  <c r="I299" i="38"/>
  <c r="G299" i="38"/>
  <c r="E299" i="38"/>
  <c r="AQ298" i="38"/>
  <c r="AO298" i="38"/>
  <c r="AM298" i="38"/>
  <c r="AK298" i="38"/>
  <c r="AI298" i="38"/>
  <c r="AG298" i="38"/>
  <c r="AE298" i="38"/>
  <c r="AC298" i="38"/>
  <c r="AA298" i="38"/>
  <c r="Y298" i="38"/>
  <c r="W298" i="38"/>
  <c r="U298" i="38"/>
  <c r="S298" i="38"/>
  <c r="Q298" i="38"/>
  <c r="O298" i="38"/>
  <c r="M298" i="38"/>
  <c r="K298" i="38"/>
  <c r="I298" i="38"/>
  <c r="G298" i="38"/>
  <c r="E298" i="38"/>
  <c r="AQ297" i="38"/>
  <c r="AO297" i="38"/>
  <c r="AM297" i="38"/>
  <c r="AK297" i="38"/>
  <c r="AI297" i="38"/>
  <c r="AG297" i="38"/>
  <c r="AE297" i="38"/>
  <c r="AC297" i="38"/>
  <c r="AA297" i="38"/>
  <c r="Y297" i="38"/>
  <c r="W297" i="38"/>
  <c r="U297" i="38"/>
  <c r="S297" i="38"/>
  <c r="Q297" i="38"/>
  <c r="O297" i="38"/>
  <c r="M297" i="38"/>
  <c r="K297" i="38"/>
  <c r="I297" i="38"/>
  <c r="G297" i="38"/>
  <c r="E297" i="38"/>
  <c r="AQ296" i="38"/>
  <c r="AO296" i="38"/>
  <c r="AM296" i="38"/>
  <c r="AK296" i="38"/>
  <c r="AI296" i="38"/>
  <c r="AG296" i="38"/>
  <c r="AE296" i="38"/>
  <c r="AC296" i="38"/>
  <c r="AA296" i="38"/>
  <c r="Y296" i="38"/>
  <c r="W296" i="38"/>
  <c r="U296" i="38"/>
  <c r="S296" i="38"/>
  <c r="Q296" i="38"/>
  <c r="O296" i="38"/>
  <c r="M296" i="38"/>
  <c r="K296" i="38"/>
  <c r="I296" i="38"/>
  <c r="G296" i="38"/>
  <c r="E296" i="38"/>
  <c r="AQ295" i="38"/>
  <c r="AO295" i="38"/>
  <c r="AM295" i="38"/>
  <c r="AK295" i="38"/>
  <c r="AI295" i="38"/>
  <c r="AG295" i="38"/>
  <c r="AE295" i="38"/>
  <c r="AC295" i="38"/>
  <c r="AA295" i="38"/>
  <c r="Y295" i="38"/>
  <c r="W295" i="38"/>
  <c r="U295" i="38"/>
  <c r="S295" i="38"/>
  <c r="Q295" i="38"/>
  <c r="O295" i="38"/>
  <c r="M295" i="38"/>
  <c r="K295" i="38"/>
  <c r="I295" i="38"/>
  <c r="G295" i="38"/>
  <c r="E295" i="38"/>
  <c r="AQ294" i="38"/>
  <c r="AO294" i="38"/>
  <c r="AM294" i="38"/>
  <c r="AK294" i="38"/>
  <c r="AI294" i="38"/>
  <c r="AG294" i="38"/>
  <c r="AE294" i="38"/>
  <c r="AC294" i="38"/>
  <c r="AA294" i="38"/>
  <c r="Y294" i="38"/>
  <c r="W294" i="38"/>
  <c r="U294" i="38"/>
  <c r="S294" i="38"/>
  <c r="Q294" i="38"/>
  <c r="O294" i="38"/>
  <c r="M294" i="38"/>
  <c r="K294" i="38"/>
  <c r="I294" i="38"/>
  <c r="G294" i="38"/>
  <c r="E294" i="38"/>
  <c r="AQ293" i="38"/>
  <c r="AO293" i="38"/>
  <c r="AM293" i="38"/>
  <c r="AK293" i="38"/>
  <c r="AI293" i="38"/>
  <c r="AG293" i="38"/>
  <c r="AE293" i="38"/>
  <c r="AC293" i="38"/>
  <c r="AA293" i="38"/>
  <c r="Y293" i="38"/>
  <c r="W293" i="38"/>
  <c r="U293" i="38"/>
  <c r="S293" i="38"/>
  <c r="Q293" i="38"/>
  <c r="O293" i="38"/>
  <c r="M293" i="38"/>
  <c r="K293" i="38"/>
  <c r="I293" i="38"/>
  <c r="G293" i="38"/>
  <c r="E293" i="38"/>
  <c r="AQ292" i="38"/>
  <c r="AO292" i="38"/>
  <c r="AM292" i="38"/>
  <c r="AK292" i="38"/>
  <c r="AI292" i="38"/>
  <c r="AG292" i="38"/>
  <c r="AE292" i="38"/>
  <c r="AC292" i="38"/>
  <c r="AA292" i="38"/>
  <c r="Y292" i="38"/>
  <c r="W292" i="38"/>
  <c r="U292" i="38"/>
  <c r="S292" i="38"/>
  <c r="Q292" i="38"/>
  <c r="O292" i="38"/>
  <c r="M292" i="38"/>
  <c r="K292" i="38"/>
  <c r="I292" i="38"/>
  <c r="G292" i="38"/>
  <c r="E292" i="38"/>
  <c r="AQ291" i="38"/>
  <c r="AO291" i="38"/>
  <c r="AM291" i="38"/>
  <c r="AK291" i="38"/>
  <c r="AI291" i="38"/>
  <c r="AG291" i="38"/>
  <c r="AE291" i="38"/>
  <c r="AC291" i="38"/>
  <c r="AA291" i="38"/>
  <c r="Y291" i="38"/>
  <c r="W291" i="38"/>
  <c r="U291" i="38"/>
  <c r="S291" i="38"/>
  <c r="Q291" i="38"/>
  <c r="O291" i="38"/>
  <c r="M291" i="38"/>
  <c r="K291" i="38"/>
  <c r="I291" i="38"/>
  <c r="G291" i="38"/>
  <c r="E291" i="38"/>
  <c r="AQ290" i="38"/>
  <c r="AO290" i="38"/>
  <c r="AM290" i="38"/>
  <c r="AK290" i="38"/>
  <c r="AI290" i="38"/>
  <c r="AG290" i="38"/>
  <c r="AE290" i="38"/>
  <c r="AC290" i="38"/>
  <c r="AA290" i="38"/>
  <c r="Y290" i="38"/>
  <c r="W290" i="38"/>
  <c r="U290" i="38"/>
  <c r="S290" i="38"/>
  <c r="Q290" i="38"/>
  <c r="O290" i="38"/>
  <c r="M290" i="38"/>
  <c r="K290" i="38"/>
  <c r="I290" i="38"/>
  <c r="G290" i="38"/>
  <c r="E290" i="38"/>
  <c r="AQ289" i="38"/>
  <c r="AO289" i="38"/>
  <c r="AM289" i="38"/>
  <c r="AK289" i="38"/>
  <c r="AI289" i="38"/>
  <c r="AG289" i="38"/>
  <c r="AE289" i="38"/>
  <c r="AC289" i="38"/>
  <c r="AA289" i="38"/>
  <c r="Y289" i="38"/>
  <c r="W289" i="38"/>
  <c r="U289" i="38"/>
  <c r="S289" i="38"/>
  <c r="Q289" i="38"/>
  <c r="O289" i="38"/>
  <c r="M289" i="38"/>
  <c r="K289" i="38"/>
  <c r="I289" i="38"/>
  <c r="G289" i="38"/>
  <c r="E289" i="38"/>
  <c r="AQ288" i="38"/>
  <c r="AO288" i="38"/>
  <c r="AM288" i="38"/>
  <c r="AK288" i="38"/>
  <c r="AI288" i="38"/>
  <c r="AG288" i="38"/>
  <c r="AE288" i="38"/>
  <c r="AC288" i="38"/>
  <c r="AA288" i="38"/>
  <c r="Y288" i="38"/>
  <c r="W288" i="38"/>
  <c r="U288" i="38"/>
  <c r="S288" i="38"/>
  <c r="Q288" i="38"/>
  <c r="O288" i="38"/>
  <c r="M288" i="38"/>
  <c r="K288" i="38"/>
  <c r="I288" i="38"/>
  <c r="G288" i="38"/>
  <c r="E288" i="38"/>
  <c r="AQ287" i="38"/>
  <c r="AO287" i="38"/>
  <c r="AM287" i="38"/>
  <c r="AK287" i="38"/>
  <c r="AI287" i="38"/>
  <c r="AG287" i="38"/>
  <c r="AE287" i="38"/>
  <c r="AC287" i="38"/>
  <c r="AA287" i="38"/>
  <c r="Y287" i="38"/>
  <c r="W287" i="38"/>
  <c r="U287" i="38"/>
  <c r="S287" i="38"/>
  <c r="Q287" i="38"/>
  <c r="O287" i="38"/>
  <c r="M287" i="38"/>
  <c r="K287" i="38"/>
  <c r="I287" i="38"/>
  <c r="G287" i="38"/>
  <c r="E287" i="38"/>
  <c r="AQ286" i="38"/>
  <c r="AO286" i="38"/>
  <c r="AM286" i="38"/>
  <c r="AK286" i="38"/>
  <c r="AI286" i="38"/>
  <c r="AG286" i="38"/>
  <c r="AE286" i="38"/>
  <c r="AC286" i="38"/>
  <c r="AA286" i="38"/>
  <c r="Y286" i="38"/>
  <c r="W286" i="38"/>
  <c r="U286" i="38"/>
  <c r="S286" i="38"/>
  <c r="Q286" i="38"/>
  <c r="O286" i="38"/>
  <c r="M286" i="38"/>
  <c r="K286" i="38"/>
  <c r="I286" i="38"/>
  <c r="G286" i="38"/>
  <c r="E286" i="38"/>
  <c r="AQ285" i="38"/>
  <c r="AO285" i="38"/>
  <c r="AM285" i="38"/>
  <c r="AK285" i="38"/>
  <c r="AI285" i="38"/>
  <c r="AG285" i="38"/>
  <c r="AE285" i="38"/>
  <c r="AC285" i="38"/>
  <c r="AA285" i="38"/>
  <c r="Y285" i="38"/>
  <c r="W285" i="38"/>
  <c r="U285" i="38"/>
  <c r="S285" i="38"/>
  <c r="Q285" i="38"/>
  <c r="O285" i="38"/>
  <c r="M285" i="38"/>
  <c r="K285" i="38"/>
  <c r="I285" i="38"/>
  <c r="G285" i="38"/>
  <c r="E285" i="38"/>
  <c r="AQ284" i="38"/>
  <c r="AO284" i="38"/>
  <c r="AM284" i="38"/>
  <c r="AK284" i="38"/>
  <c r="AI284" i="38"/>
  <c r="AG284" i="38"/>
  <c r="AE284" i="38"/>
  <c r="AC284" i="38"/>
  <c r="AA284" i="38"/>
  <c r="Y284" i="38"/>
  <c r="W284" i="38"/>
  <c r="U284" i="38"/>
  <c r="S284" i="38"/>
  <c r="Q284" i="38"/>
  <c r="O284" i="38"/>
  <c r="M284" i="38"/>
  <c r="K284" i="38"/>
  <c r="I284" i="38"/>
  <c r="G284" i="38"/>
  <c r="E284" i="38"/>
  <c r="AQ283" i="38"/>
  <c r="AO283" i="38"/>
  <c r="AM283" i="38"/>
  <c r="AK283" i="38"/>
  <c r="AI283" i="38"/>
  <c r="AG283" i="38"/>
  <c r="AE283" i="38"/>
  <c r="AC283" i="38"/>
  <c r="AA283" i="38"/>
  <c r="Y283" i="38"/>
  <c r="W283" i="38"/>
  <c r="U283" i="38"/>
  <c r="S283" i="38"/>
  <c r="Q283" i="38"/>
  <c r="O283" i="38"/>
  <c r="M283" i="38"/>
  <c r="K283" i="38"/>
  <c r="I283" i="38"/>
  <c r="G283" i="38"/>
  <c r="E283" i="38"/>
  <c r="AQ282" i="38"/>
  <c r="AO282" i="38"/>
  <c r="AM282" i="38"/>
  <c r="AK282" i="38"/>
  <c r="AI282" i="38"/>
  <c r="AG282" i="38"/>
  <c r="AE282" i="38"/>
  <c r="AC282" i="38"/>
  <c r="AA282" i="38"/>
  <c r="Y282" i="38"/>
  <c r="W282" i="38"/>
  <c r="U282" i="38"/>
  <c r="S282" i="38"/>
  <c r="Q282" i="38"/>
  <c r="O282" i="38"/>
  <c r="M282" i="38"/>
  <c r="K282" i="38"/>
  <c r="I282" i="38"/>
  <c r="G282" i="38"/>
  <c r="E282" i="38"/>
  <c r="AQ281" i="38"/>
  <c r="AO281" i="38"/>
  <c r="AM281" i="38"/>
  <c r="AK281" i="38"/>
  <c r="AI281" i="38"/>
  <c r="AG281" i="38"/>
  <c r="AE281" i="38"/>
  <c r="AC281" i="38"/>
  <c r="AA281" i="38"/>
  <c r="Y281" i="38"/>
  <c r="W281" i="38"/>
  <c r="U281" i="38"/>
  <c r="S281" i="38"/>
  <c r="Q281" i="38"/>
  <c r="O281" i="38"/>
  <c r="M281" i="38"/>
  <c r="K281" i="38"/>
  <c r="I281" i="38"/>
  <c r="G281" i="38"/>
  <c r="E281" i="38"/>
  <c r="AQ280" i="38"/>
  <c r="AO280" i="38"/>
  <c r="AM280" i="38"/>
  <c r="AK280" i="38"/>
  <c r="AI280" i="38"/>
  <c r="AG280" i="38"/>
  <c r="AE280" i="38"/>
  <c r="AC280" i="38"/>
  <c r="AA280" i="38"/>
  <c r="Y280" i="38"/>
  <c r="W280" i="38"/>
  <c r="U280" i="38"/>
  <c r="S280" i="38"/>
  <c r="Q280" i="38"/>
  <c r="O280" i="38"/>
  <c r="M280" i="38"/>
  <c r="K280" i="38"/>
  <c r="I280" i="38"/>
  <c r="G280" i="38"/>
  <c r="E280" i="38"/>
  <c r="AQ279" i="38"/>
  <c r="AO279" i="38"/>
  <c r="AM279" i="38"/>
  <c r="AK279" i="38"/>
  <c r="AI279" i="38"/>
  <c r="AG279" i="38"/>
  <c r="AE279" i="38"/>
  <c r="AC279" i="38"/>
  <c r="AA279" i="38"/>
  <c r="Y279" i="38"/>
  <c r="W279" i="38"/>
  <c r="U279" i="38"/>
  <c r="S279" i="38"/>
  <c r="Q279" i="38"/>
  <c r="O279" i="38"/>
  <c r="M279" i="38"/>
  <c r="K279" i="38"/>
  <c r="I279" i="38"/>
  <c r="G279" i="38"/>
  <c r="E279" i="38"/>
  <c r="AQ278" i="38"/>
  <c r="AO278" i="38"/>
  <c r="AM278" i="38"/>
  <c r="AK278" i="38"/>
  <c r="AI278" i="38"/>
  <c r="AG278" i="38"/>
  <c r="AE278" i="38"/>
  <c r="AC278" i="38"/>
  <c r="AA278" i="38"/>
  <c r="Y278" i="38"/>
  <c r="W278" i="38"/>
  <c r="U278" i="38"/>
  <c r="S278" i="38"/>
  <c r="Q278" i="38"/>
  <c r="O278" i="38"/>
  <c r="M278" i="38"/>
  <c r="K278" i="38"/>
  <c r="I278" i="38"/>
  <c r="G278" i="38"/>
  <c r="E278" i="38"/>
  <c r="AQ277" i="38"/>
  <c r="AO277" i="38"/>
  <c r="AM277" i="38"/>
  <c r="AK277" i="38"/>
  <c r="AI277" i="38"/>
  <c r="AG277" i="38"/>
  <c r="AE277" i="38"/>
  <c r="AC277" i="38"/>
  <c r="AA277" i="38"/>
  <c r="Y277" i="38"/>
  <c r="W277" i="38"/>
  <c r="U277" i="38"/>
  <c r="S277" i="38"/>
  <c r="Q277" i="38"/>
  <c r="O277" i="38"/>
  <c r="M277" i="38"/>
  <c r="K277" i="38"/>
  <c r="I277" i="38"/>
  <c r="G277" i="38"/>
  <c r="E277" i="38"/>
  <c r="AQ276" i="38"/>
  <c r="AO276" i="38"/>
  <c r="AM276" i="38"/>
  <c r="AK276" i="38"/>
  <c r="AI276" i="38"/>
  <c r="AG276" i="38"/>
  <c r="AE276" i="38"/>
  <c r="AC276" i="38"/>
  <c r="AA276" i="38"/>
  <c r="Y276" i="38"/>
  <c r="W276" i="38"/>
  <c r="U276" i="38"/>
  <c r="S276" i="38"/>
  <c r="Q276" i="38"/>
  <c r="O276" i="38"/>
  <c r="M276" i="38"/>
  <c r="K276" i="38"/>
  <c r="I276" i="38"/>
  <c r="G276" i="38"/>
  <c r="E276" i="38"/>
  <c r="AQ275" i="38"/>
  <c r="AO275" i="38"/>
  <c r="AM275" i="38"/>
  <c r="AK275" i="38"/>
  <c r="AI275" i="38"/>
  <c r="AG275" i="38"/>
  <c r="AE275" i="38"/>
  <c r="AC275" i="38"/>
  <c r="AA275" i="38"/>
  <c r="Y275" i="38"/>
  <c r="W275" i="38"/>
  <c r="U275" i="38"/>
  <c r="S275" i="38"/>
  <c r="Q275" i="38"/>
  <c r="O275" i="38"/>
  <c r="M275" i="38"/>
  <c r="K275" i="38"/>
  <c r="I275" i="38"/>
  <c r="G275" i="38"/>
  <c r="E275" i="38"/>
  <c r="AQ274" i="38"/>
  <c r="AO274" i="38"/>
  <c r="AM274" i="38"/>
  <c r="AK274" i="38"/>
  <c r="AI274" i="38"/>
  <c r="AG274" i="38"/>
  <c r="AE274" i="38"/>
  <c r="AC274" i="38"/>
  <c r="AA274" i="38"/>
  <c r="Y274" i="38"/>
  <c r="W274" i="38"/>
  <c r="U274" i="38"/>
  <c r="S274" i="38"/>
  <c r="Q274" i="38"/>
  <c r="O274" i="38"/>
  <c r="M274" i="38"/>
  <c r="K274" i="38"/>
  <c r="I274" i="38"/>
  <c r="G274" i="38"/>
  <c r="E274" i="38"/>
  <c r="AQ273" i="38"/>
  <c r="AO273" i="38"/>
  <c r="AM273" i="38"/>
  <c r="AK273" i="38"/>
  <c r="AI273" i="38"/>
  <c r="AG273" i="38"/>
  <c r="AE273" i="38"/>
  <c r="AC273" i="38"/>
  <c r="AA273" i="38"/>
  <c r="Y273" i="38"/>
  <c r="W273" i="38"/>
  <c r="U273" i="38"/>
  <c r="S273" i="38"/>
  <c r="Q273" i="38"/>
  <c r="O273" i="38"/>
  <c r="M273" i="38"/>
  <c r="K273" i="38"/>
  <c r="I273" i="38"/>
  <c r="G273" i="38"/>
  <c r="E273" i="38"/>
  <c r="AQ272" i="38"/>
  <c r="AO272" i="38"/>
  <c r="AM272" i="38"/>
  <c r="AK272" i="38"/>
  <c r="AI272" i="38"/>
  <c r="AG272" i="38"/>
  <c r="AE272" i="38"/>
  <c r="AC272" i="38"/>
  <c r="AA272" i="38"/>
  <c r="Y272" i="38"/>
  <c r="W272" i="38"/>
  <c r="U272" i="38"/>
  <c r="S272" i="38"/>
  <c r="Q272" i="38"/>
  <c r="O272" i="38"/>
  <c r="M272" i="38"/>
  <c r="K272" i="38"/>
  <c r="I272" i="38"/>
  <c r="G272" i="38"/>
  <c r="E272" i="38"/>
  <c r="AQ271" i="38"/>
  <c r="AO271" i="38"/>
  <c r="AM271" i="38"/>
  <c r="AK271" i="38"/>
  <c r="AI271" i="38"/>
  <c r="AG271" i="38"/>
  <c r="AE271" i="38"/>
  <c r="AC271" i="38"/>
  <c r="AA271" i="38"/>
  <c r="Y271" i="38"/>
  <c r="W271" i="38"/>
  <c r="U271" i="38"/>
  <c r="S271" i="38"/>
  <c r="Q271" i="38"/>
  <c r="O271" i="38"/>
  <c r="M271" i="38"/>
  <c r="K271" i="38"/>
  <c r="I271" i="38"/>
  <c r="G271" i="38"/>
  <c r="E271" i="38"/>
  <c r="AQ270" i="38"/>
  <c r="AO270" i="38"/>
  <c r="AM270" i="38"/>
  <c r="AK270" i="38"/>
  <c r="AI270" i="38"/>
  <c r="AG270" i="38"/>
  <c r="AE270" i="38"/>
  <c r="AC270" i="38"/>
  <c r="AA270" i="38"/>
  <c r="Y270" i="38"/>
  <c r="W270" i="38"/>
  <c r="U270" i="38"/>
  <c r="S270" i="38"/>
  <c r="Q270" i="38"/>
  <c r="O270" i="38"/>
  <c r="M270" i="38"/>
  <c r="K270" i="38"/>
  <c r="I270" i="38"/>
  <c r="G270" i="38"/>
  <c r="E270" i="38"/>
  <c r="AQ269" i="38"/>
  <c r="AO269" i="38"/>
  <c r="AM269" i="38"/>
  <c r="AK269" i="38"/>
  <c r="AI269" i="38"/>
  <c r="AG269" i="38"/>
  <c r="AE269" i="38"/>
  <c r="AC269" i="38"/>
  <c r="AA269" i="38"/>
  <c r="Y269" i="38"/>
  <c r="W269" i="38"/>
  <c r="U269" i="38"/>
  <c r="S269" i="38"/>
  <c r="Q269" i="38"/>
  <c r="O269" i="38"/>
  <c r="M269" i="38"/>
  <c r="K269" i="38"/>
  <c r="I269" i="38"/>
  <c r="G269" i="38"/>
  <c r="E269" i="38"/>
  <c r="AQ268" i="38"/>
  <c r="AO268" i="38"/>
  <c r="AM268" i="38"/>
  <c r="AK268" i="38"/>
  <c r="AI268" i="38"/>
  <c r="AG268" i="38"/>
  <c r="AE268" i="38"/>
  <c r="AC268" i="38"/>
  <c r="AA268" i="38"/>
  <c r="Y268" i="38"/>
  <c r="W268" i="38"/>
  <c r="U268" i="38"/>
  <c r="S268" i="38"/>
  <c r="Q268" i="38"/>
  <c r="O268" i="38"/>
  <c r="M268" i="38"/>
  <c r="K268" i="38"/>
  <c r="I268" i="38"/>
  <c r="G268" i="38"/>
  <c r="E268" i="38"/>
  <c r="AQ267" i="38"/>
  <c r="AO267" i="38"/>
  <c r="AM267" i="38"/>
  <c r="AK267" i="38"/>
  <c r="AI267" i="38"/>
  <c r="AG267" i="38"/>
  <c r="AE267" i="38"/>
  <c r="AC267" i="38"/>
  <c r="AA267" i="38"/>
  <c r="Y267" i="38"/>
  <c r="W267" i="38"/>
  <c r="U267" i="38"/>
  <c r="S267" i="38"/>
  <c r="Q267" i="38"/>
  <c r="O267" i="38"/>
  <c r="M267" i="38"/>
  <c r="K267" i="38"/>
  <c r="I267" i="38"/>
  <c r="G267" i="38"/>
  <c r="E267" i="38"/>
  <c r="AQ266" i="38"/>
  <c r="AO266" i="38"/>
  <c r="AM266" i="38"/>
  <c r="AK266" i="38"/>
  <c r="AI266" i="38"/>
  <c r="AG266" i="38"/>
  <c r="AE266" i="38"/>
  <c r="AC266" i="38"/>
  <c r="AA266" i="38"/>
  <c r="Y266" i="38"/>
  <c r="W266" i="38"/>
  <c r="U266" i="38"/>
  <c r="S266" i="38"/>
  <c r="Q266" i="38"/>
  <c r="O266" i="38"/>
  <c r="M266" i="38"/>
  <c r="K266" i="38"/>
  <c r="I266" i="38"/>
  <c r="G266" i="38"/>
  <c r="E266" i="38"/>
  <c r="AQ265" i="38"/>
  <c r="AO265" i="38"/>
  <c r="AM265" i="38"/>
  <c r="AK265" i="38"/>
  <c r="AI265" i="38"/>
  <c r="AG265" i="38"/>
  <c r="AE265" i="38"/>
  <c r="AC265" i="38"/>
  <c r="AA265" i="38"/>
  <c r="Y265" i="38"/>
  <c r="W265" i="38"/>
  <c r="U265" i="38"/>
  <c r="S265" i="38"/>
  <c r="Q265" i="38"/>
  <c r="O265" i="38"/>
  <c r="M265" i="38"/>
  <c r="K265" i="38"/>
  <c r="I265" i="38"/>
  <c r="G265" i="38"/>
  <c r="E265" i="38"/>
  <c r="AQ264" i="38"/>
  <c r="AO264" i="38"/>
  <c r="AM264" i="38"/>
  <c r="AK264" i="38"/>
  <c r="AI264" i="38"/>
  <c r="AG264" i="38"/>
  <c r="AE264" i="38"/>
  <c r="AC264" i="38"/>
  <c r="AA264" i="38"/>
  <c r="Y264" i="38"/>
  <c r="W264" i="38"/>
  <c r="U264" i="38"/>
  <c r="S264" i="38"/>
  <c r="Q264" i="38"/>
  <c r="O264" i="38"/>
  <c r="M264" i="38"/>
  <c r="K264" i="38"/>
  <c r="I264" i="38"/>
  <c r="G264" i="38"/>
  <c r="E264" i="38"/>
  <c r="AQ263" i="38"/>
  <c r="AO263" i="38"/>
  <c r="AM263" i="38"/>
  <c r="AK263" i="38"/>
  <c r="AI263" i="38"/>
  <c r="AG263" i="38"/>
  <c r="AE263" i="38"/>
  <c r="AC263" i="38"/>
  <c r="AA263" i="38"/>
  <c r="Y263" i="38"/>
  <c r="W263" i="38"/>
  <c r="U263" i="38"/>
  <c r="S263" i="38"/>
  <c r="Q263" i="38"/>
  <c r="O263" i="38"/>
  <c r="M263" i="38"/>
  <c r="K263" i="38"/>
  <c r="I263" i="38"/>
  <c r="G263" i="38"/>
  <c r="E263" i="38"/>
  <c r="AQ262" i="38"/>
  <c r="AO262" i="38"/>
  <c r="AM262" i="38"/>
  <c r="AK262" i="38"/>
  <c r="AI262" i="38"/>
  <c r="AG262" i="38"/>
  <c r="AE262" i="38"/>
  <c r="AC262" i="38"/>
  <c r="AA262" i="38"/>
  <c r="Y262" i="38"/>
  <c r="W262" i="38"/>
  <c r="U262" i="38"/>
  <c r="S262" i="38"/>
  <c r="Q262" i="38"/>
  <c r="O262" i="38"/>
  <c r="M262" i="38"/>
  <c r="K262" i="38"/>
  <c r="I262" i="38"/>
  <c r="G262" i="38"/>
  <c r="E262" i="38"/>
  <c r="AQ261" i="38"/>
  <c r="AO261" i="38"/>
  <c r="AM261" i="38"/>
  <c r="AK261" i="38"/>
  <c r="AI261" i="38"/>
  <c r="AG261" i="38"/>
  <c r="AE261" i="38"/>
  <c r="AC261" i="38"/>
  <c r="AA261" i="38"/>
  <c r="Y261" i="38"/>
  <c r="W261" i="38"/>
  <c r="U261" i="38"/>
  <c r="S261" i="38"/>
  <c r="Q261" i="38"/>
  <c r="O261" i="38"/>
  <c r="M261" i="38"/>
  <c r="K261" i="38"/>
  <c r="I261" i="38"/>
  <c r="G261" i="38"/>
  <c r="E261" i="38"/>
  <c r="AQ260" i="38"/>
  <c r="AO260" i="38"/>
  <c r="AM260" i="38"/>
  <c r="AK260" i="38"/>
  <c r="AI260" i="38"/>
  <c r="AG260" i="38"/>
  <c r="AE260" i="38"/>
  <c r="AC260" i="38"/>
  <c r="AA260" i="38"/>
  <c r="Y260" i="38"/>
  <c r="W260" i="38"/>
  <c r="U260" i="38"/>
  <c r="S260" i="38"/>
  <c r="Q260" i="38"/>
  <c r="O260" i="38"/>
  <c r="M260" i="38"/>
  <c r="K260" i="38"/>
  <c r="I260" i="38"/>
  <c r="G260" i="38"/>
  <c r="E260" i="38"/>
  <c r="AQ259" i="38"/>
  <c r="AO259" i="38"/>
  <c r="AM259" i="38"/>
  <c r="AK259" i="38"/>
  <c r="AI259" i="38"/>
  <c r="AG259" i="38"/>
  <c r="AE259" i="38"/>
  <c r="AC259" i="38"/>
  <c r="AA259" i="38"/>
  <c r="Y259" i="38"/>
  <c r="W259" i="38"/>
  <c r="U259" i="38"/>
  <c r="S259" i="38"/>
  <c r="Q259" i="38"/>
  <c r="O259" i="38"/>
  <c r="M259" i="38"/>
  <c r="K259" i="38"/>
  <c r="I259" i="38"/>
  <c r="G259" i="38"/>
  <c r="E259" i="38"/>
  <c r="AQ258" i="38"/>
  <c r="AO258" i="38"/>
  <c r="AM258" i="38"/>
  <c r="AK258" i="38"/>
  <c r="AI258" i="38"/>
  <c r="AG258" i="38"/>
  <c r="AE258" i="38"/>
  <c r="AC258" i="38"/>
  <c r="AA258" i="38"/>
  <c r="Y258" i="38"/>
  <c r="W258" i="38"/>
  <c r="U258" i="38"/>
  <c r="S258" i="38"/>
  <c r="Q258" i="38"/>
  <c r="O258" i="38"/>
  <c r="M258" i="38"/>
  <c r="K258" i="38"/>
  <c r="I258" i="38"/>
  <c r="G258" i="38"/>
  <c r="E258" i="38"/>
  <c r="AQ257" i="38"/>
  <c r="AO257" i="38"/>
  <c r="AM257" i="38"/>
  <c r="AK257" i="38"/>
  <c r="AI257" i="38"/>
  <c r="AG257" i="38"/>
  <c r="AE257" i="38"/>
  <c r="AC257" i="38"/>
  <c r="AA257" i="38"/>
  <c r="Y257" i="38"/>
  <c r="W257" i="38"/>
  <c r="U257" i="38"/>
  <c r="S257" i="38"/>
  <c r="Q257" i="38"/>
  <c r="O257" i="38"/>
  <c r="M257" i="38"/>
  <c r="K257" i="38"/>
  <c r="I257" i="38"/>
  <c r="G257" i="38"/>
  <c r="E257" i="38"/>
  <c r="AQ256" i="38"/>
  <c r="AO256" i="38"/>
  <c r="AM256" i="38"/>
  <c r="AK256" i="38"/>
  <c r="AI256" i="38"/>
  <c r="AG256" i="38"/>
  <c r="AE256" i="38"/>
  <c r="AC256" i="38"/>
  <c r="AA256" i="38"/>
  <c r="Y256" i="38"/>
  <c r="W256" i="38"/>
  <c r="U256" i="38"/>
  <c r="S256" i="38"/>
  <c r="Q256" i="38"/>
  <c r="O256" i="38"/>
  <c r="M256" i="38"/>
  <c r="K256" i="38"/>
  <c r="I256" i="38"/>
  <c r="G256" i="38"/>
  <c r="E256" i="38"/>
  <c r="AQ255" i="38"/>
  <c r="AO255" i="38"/>
  <c r="AM255" i="38"/>
  <c r="AK255" i="38"/>
  <c r="AI255" i="38"/>
  <c r="AG255" i="38"/>
  <c r="AE255" i="38"/>
  <c r="AC255" i="38"/>
  <c r="AA255" i="38"/>
  <c r="Y255" i="38"/>
  <c r="W255" i="38"/>
  <c r="U255" i="38"/>
  <c r="S255" i="38"/>
  <c r="Q255" i="38"/>
  <c r="O255" i="38"/>
  <c r="M255" i="38"/>
  <c r="K255" i="38"/>
  <c r="I255" i="38"/>
  <c r="G255" i="38"/>
  <c r="E255" i="38"/>
  <c r="AQ254" i="38"/>
  <c r="AO254" i="38"/>
  <c r="AM254" i="38"/>
  <c r="AK254" i="38"/>
  <c r="AI254" i="38"/>
  <c r="AG254" i="38"/>
  <c r="AE254" i="38"/>
  <c r="AC254" i="38"/>
  <c r="AA254" i="38"/>
  <c r="Y254" i="38"/>
  <c r="W254" i="38"/>
  <c r="U254" i="38"/>
  <c r="S254" i="38"/>
  <c r="Q254" i="38"/>
  <c r="O254" i="38"/>
  <c r="M254" i="38"/>
  <c r="K254" i="38"/>
  <c r="I254" i="38"/>
  <c r="G254" i="38"/>
  <c r="E254" i="38"/>
  <c r="AQ253" i="38"/>
  <c r="AO253" i="38"/>
  <c r="AM253" i="38"/>
  <c r="AK253" i="38"/>
  <c r="AI253" i="38"/>
  <c r="AG253" i="38"/>
  <c r="AE253" i="38"/>
  <c r="AC253" i="38"/>
  <c r="AA253" i="38"/>
  <c r="Y253" i="38"/>
  <c r="W253" i="38"/>
  <c r="U253" i="38"/>
  <c r="S253" i="38"/>
  <c r="Q253" i="38"/>
  <c r="O253" i="38"/>
  <c r="M253" i="38"/>
  <c r="K253" i="38"/>
  <c r="I253" i="38"/>
  <c r="G253" i="38"/>
  <c r="E253" i="38"/>
  <c r="AQ252" i="38"/>
  <c r="AO252" i="38"/>
  <c r="AM252" i="38"/>
  <c r="AK252" i="38"/>
  <c r="AI252" i="38"/>
  <c r="AG252" i="38"/>
  <c r="AE252" i="38"/>
  <c r="AC252" i="38"/>
  <c r="AA252" i="38"/>
  <c r="Y252" i="38"/>
  <c r="W252" i="38"/>
  <c r="U252" i="38"/>
  <c r="S252" i="38"/>
  <c r="Q252" i="38"/>
  <c r="O252" i="38"/>
  <c r="M252" i="38"/>
  <c r="K252" i="38"/>
  <c r="I252" i="38"/>
  <c r="G252" i="38"/>
  <c r="E252" i="38"/>
  <c r="AQ251" i="38"/>
  <c r="AO251" i="38"/>
  <c r="AM251" i="38"/>
  <c r="AK251" i="38"/>
  <c r="AI251" i="38"/>
  <c r="AG251" i="38"/>
  <c r="AE251" i="38"/>
  <c r="AC251" i="38"/>
  <c r="AA251" i="38"/>
  <c r="Y251" i="38"/>
  <c r="W251" i="38"/>
  <c r="U251" i="38"/>
  <c r="S251" i="38"/>
  <c r="Q251" i="38"/>
  <c r="O251" i="38"/>
  <c r="M251" i="38"/>
  <c r="K251" i="38"/>
  <c r="I251" i="38"/>
  <c r="G251" i="38"/>
  <c r="E251" i="38"/>
  <c r="AQ250" i="38"/>
  <c r="AO250" i="38"/>
  <c r="AM250" i="38"/>
  <c r="AK250" i="38"/>
  <c r="AI250" i="38"/>
  <c r="AG250" i="38"/>
  <c r="AE250" i="38"/>
  <c r="AC250" i="38"/>
  <c r="AA250" i="38"/>
  <c r="Y250" i="38"/>
  <c r="W250" i="38"/>
  <c r="U250" i="38"/>
  <c r="S250" i="38"/>
  <c r="Q250" i="38"/>
  <c r="O250" i="38"/>
  <c r="M250" i="38"/>
  <c r="K250" i="38"/>
  <c r="I250" i="38"/>
  <c r="G250" i="38"/>
  <c r="E250" i="38"/>
  <c r="AQ249" i="38"/>
  <c r="AO249" i="38"/>
  <c r="AM249" i="38"/>
  <c r="AK249" i="38"/>
  <c r="AI249" i="38"/>
  <c r="AG249" i="38"/>
  <c r="AE249" i="38"/>
  <c r="AC249" i="38"/>
  <c r="AA249" i="38"/>
  <c r="Y249" i="38"/>
  <c r="W249" i="38"/>
  <c r="U249" i="38"/>
  <c r="S249" i="38"/>
  <c r="Q249" i="38"/>
  <c r="O249" i="38"/>
  <c r="M249" i="38"/>
  <c r="K249" i="38"/>
  <c r="I249" i="38"/>
  <c r="G249" i="38"/>
  <c r="E249" i="38"/>
  <c r="AQ248" i="38"/>
  <c r="AO248" i="38"/>
  <c r="AM248" i="38"/>
  <c r="AK248" i="38"/>
  <c r="AI248" i="38"/>
  <c r="AG248" i="38"/>
  <c r="AE248" i="38"/>
  <c r="AC248" i="38"/>
  <c r="AA248" i="38"/>
  <c r="Y248" i="38"/>
  <c r="W248" i="38"/>
  <c r="U248" i="38"/>
  <c r="S248" i="38"/>
  <c r="Q248" i="38"/>
  <c r="O248" i="38"/>
  <c r="M248" i="38"/>
  <c r="K248" i="38"/>
  <c r="I248" i="38"/>
  <c r="G248" i="38"/>
  <c r="E248" i="38"/>
  <c r="AQ247" i="38"/>
  <c r="AO247" i="38"/>
  <c r="AM247" i="38"/>
  <c r="AK247" i="38"/>
  <c r="AI247" i="38"/>
  <c r="AG247" i="38"/>
  <c r="AE247" i="38"/>
  <c r="AC247" i="38"/>
  <c r="AA247" i="38"/>
  <c r="Y247" i="38"/>
  <c r="W247" i="38"/>
  <c r="U247" i="38"/>
  <c r="S247" i="38"/>
  <c r="Q247" i="38"/>
  <c r="O247" i="38"/>
  <c r="M247" i="38"/>
  <c r="K247" i="38"/>
  <c r="I247" i="38"/>
  <c r="G247" i="38"/>
  <c r="E247" i="38"/>
  <c r="AQ246" i="38"/>
  <c r="AO246" i="38"/>
  <c r="AM246" i="38"/>
  <c r="AK246" i="38"/>
  <c r="AI246" i="38"/>
  <c r="AG246" i="38"/>
  <c r="AE246" i="38"/>
  <c r="AC246" i="38"/>
  <c r="AA246" i="38"/>
  <c r="Y246" i="38"/>
  <c r="W246" i="38"/>
  <c r="U246" i="38"/>
  <c r="S246" i="38"/>
  <c r="Q246" i="38"/>
  <c r="O246" i="38"/>
  <c r="M246" i="38"/>
  <c r="K246" i="38"/>
  <c r="I246" i="38"/>
  <c r="G246" i="38"/>
  <c r="E246" i="38"/>
  <c r="AQ245" i="38"/>
  <c r="AO245" i="38"/>
  <c r="AM245" i="38"/>
  <c r="AK245" i="38"/>
  <c r="AI245" i="38"/>
  <c r="AG245" i="38"/>
  <c r="AE245" i="38"/>
  <c r="AC245" i="38"/>
  <c r="AA245" i="38"/>
  <c r="Y245" i="38"/>
  <c r="W245" i="38"/>
  <c r="U245" i="38"/>
  <c r="S245" i="38"/>
  <c r="Q245" i="38"/>
  <c r="O245" i="38"/>
  <c r="M245" i="38"/>
  <c r="K245" i="38"/>
  <c r="I245" i="38"/>
  <c r="G245" i="38"/>
  <c r="E245" i="38"/>
  <c r="AQ244" i="38"/>
  <c r="AO244" i="38"/>
  <c r="AM244" i="38"/>
  <c r="AK244" i="38"/>
  <c r="AI244" i="38"/>
  <c r="AG244" i="38"/>
  <c r="AE244" i="38"/>
  <c r="AC244" i="38"/>
  <c r="AA244" i="38"/>
  <c r="Y244" i="38"/>
  <c r="W244" i="38"/>
  <c r="U244" i="38"/>
  <c r="S244" i="38"/>
  <c r="Q244" i="38"/>
  <c r="O244" i="38"/>
  <c r="M244" i="38"/>
  <c r="K244" i="38"/>
  <c r="I244" i="38"/>
  <c r="G244" i="38"/>
  <c r="E244" i="38"/>
  <c r="AQ243" i="38"/>
  <c r="AO243" i="38"/>
  <c r="AM243" i="38"/>
  <c r="AK243" i="38"/>
  <c r="AI243" i="38"/>
  <c r="AG243" i="38"/>
  <c r="AE243" i="38"/>
  <c r="AC243" i="38"/>
  <c r="AA243" i="38"/>
  <c r="Y243" i="38"/>
  <c r="W243" i="38"/>
  <c r="U243" i="38"/>
  <c r="S243" i="38"/>
  <c r="Q243" i="38"/>
  <c r="O243" i="38"/>
  <c r="M243" i="38"/>
  <c r="K243" i="38"/>
  <c r="I243" i="38"/>
  <c r="G243" i="38"/>
  <c r="E243" i="38"/>
  <c r="AQ242" i="38"/>
  <c r="AO242" i="38"/>
  <c r="AM242" i="38"/>
  <c r="AK242" i="38"/>
  <c r="AI242" i="38"/>
  <c r="AG242" i="38"/>
  <c r="AE242" i="38"/>
  <c r="AC242" i="38"/>
  <c r="AA242" i="38"/>
  <c r="Y242" i="38"/>
  <c r="W242" i="38"/>
  <c r="U242" i="38"/>
  <c r="S242" i="38"/>
  <c r="Q242" i="38"/>
  <c r="O242" i="38"/>
  <c r="M242" i="38"/>
  <c r="K242" i="38"/>
  <c r="I242" i="38"/>
  <c r="G242" i="38"/>
  <c r="E242" i="38"/>
  <c r="AQ241" i="38"/>
  <c r="AO241" i="38"/>
  <c r="AM241" i="38"/>
  <c r="AK241" i="38"/>
  <c r="AI241" i="38"/>
  <c r="AG241" i="38"/>
  <c r="AE241" i="38"/>
  <c r="AC241" i="38"/>
  <c r="AA241" i="38"/>
  <c r="Y241" i="38"/>
  <c r="W241" i="38"/>
  <c r="U241" i="38"/>
  <c r="S241" i="38"/>
  <c r="Q241" i="38"/>
  <c r="O241" i="38"/>
  <c r="M241" i="38"/>
  <c r="K241" i="38"/>
  <c r="I241" i="38"/>
  <c r="G241" i="38"/>
  <c r="E241" i="38"/>
  <c r="AQ240" i="38"/>
  <c r="AO240" i="38"/>
  <c r="AM240" i="38"/>
  <c r="AK240" i="38"/>
  <c r="AI240" i="38"/>
  <c r="AG240" i="38"/>
  <c r="AE240" i="38"/>
  <c r="AC240" i="38"/>
  <c r="AA240" i="38"/>
  <c r="Y240" i="38"/>
  <c r="W240" i="38"/>
  <c r="U240" i="38"/>
  <c r="S240" i="38"/>
  <c r="Q240" i="38"/>
  <c r="O240" i="38"/>
  <c r="M240" i="38"/>
  <c r="K240" i="38"/>
  <c r="I240" i="38"/>
  <c r="G240" i="38"/>
  <c r="E240" i="38"/>
  <c r="AQ239" i="38"/>
  <c r="AO239" i="38"/>
  <c r="AM239" i="38"/>
  <c r="AK239" i="38"/>
  <c r="AI239" i="38"/>
  <c r="AG239" i="38"/>
  <c r="AE239" i="38"/>
  <c r="AC239" i="38"/>
  <c r="AA239" i="38"/>
  <c r="Y239" i="38"/>
  <c r="W239" i="38"/>
  <c r="U239" i="38"/>
  <c r="S239" i="38"/>
  <c r="Q239" i="38"/>
  <c r="O239" i="38"/>
  <c r="M239" i="38"/>
  <c r="K239" i="38"/>
  <c r="I239" i="38"/>
  <c r="G239" i="38"/>
  <c r="E239" i="38"/>
  <c r="AQ238" i="38"/>
  <c r="AO238" i="38"/>
  <c r="AM238" i="38"/>
  <c r="AK238" i="38"/>
  <c r="AI238" i="38"/>
  <c r="AG238" i="38"/>
  <c r="AE238" i="38"/>
  <c r="AC238" i="38"/>
  <c r="AA238" i="38"/>
  <c r="Y238" i="38"/>
  <c r="W238" i="38"/>
  <c r="U238" i="38"/>
  <c r="S238" i="38"/>
  <c r="Q238" i="38"/>
  <c r="O238" i="38"/>
  <c r="M238" i="38"/>
  <c r="K238" i="38"/>
  <c r="I238" i="38"/>
  <c r="G238" i="38"/>
  <c r="E238" i="38"/>
  <c r="AQ237" i="38"/>
  <c r="AO237" i="38"/>
  <c r="AM237" i="38"/>
  <c r="AK237" i="38"/>
  <c r="AI237" i="38"/>
  <c r="AG237" i="38"/>
  <c r="AE237" i="38"/>
  <c r="AC237" i="38"/>
  <c r="AA237" i="38"/>
  <c r="Y237" i="38"/>
  <c r="W237" i="38"/>
  <c r="U237" i="38"/>
  <c r="S237" i="38"/>
  <c r="Q237" i="38"/>
  <c r="O237" i="38"/>
  <c r="M237" i="38"/>
  <c r="K237" i="38"/>
  <c r="I237" i="38"/>
  <c r="G237" i="38"/>
  <c r="E237" i="38"/>
  <c r="AQ236" i="38"/>
  <c r="AO236" i="38"/>
  <c r="AM236" i="38"/>
  <c r="AK236" i="38"/>
  <c r="AI236" i="38"/>
  <c r="AG236" i="38"/>
  <c r="AE236" i="38"/>
  <c r="AC236" i="38"/>
  <c r="AA236" i="38"/>
  <c r="Y236" i="38"/>
  <c r="W236" i="38"/>
  <c r="U236" i="38"/>
  <c r="S236" i="38"/>
  <c r="Q236" i="38"/>
  <c r="O236" i="38"/>
  <c r="M236" i="38"/>
  <c r="K236" i="38"/>
  <c r="I236" i="38"/>
  <c r="G236" i="38"/>
  <c r="E236" i="38"/>
  <c r="AQ235" i="38"/>
  <c r="AO235" i="38"/>
  <c r="AM235" i="38"/>
  <c r="AK235" i="38"/>
  <c r="AI235" i="38"/>
  <c r="AG235" i="38"/>
  <c r="AE235" i="38"/>
  <c r="AC235" i="38"/>
  <c r="AA235" i="38"/>
  <c r="Y235" i="38"/>
  <c r="W235" i="38"/>
  <c r="U235" i="38"/>
  <c r="S235" i="38"/>
  <c r="Q235" i="38"/>
  <c r="O235" i="38"/>
  <c r="M235" i="38"/>
  <c r="K235" i="38"/>
  <c r="I235" i="38"/>
  <c r="G235" i="38"/>
  <c r="E235" i="38"/>
  <c r="AQ234" i="38"/>
  <c r="AO234" i="38"/>
  <c r="AM234" i="38"/>
  <c r="AK234" i="38"/>
  <c r="AI234" i="38"/>
  <c r="AG234" i="38"/>
  <c r="AE234" i="38"/>
  <c r="AC234" i="38"/>
  <c r="AA234" i="38"/>
  <c r="Y234" i="38"/>
  <c r="W234" i="38"/>
  <c r="U234" i="38"/>
  <c r="S234" i="38"/>
  <c r="Q234" i="38"/>
  <c r="O234" i="38"/>
  <c r="M234" i="38"/>
  <c r="K234" i="38"/>
  <c r="I234" i="38"/>
  <c r="G234" i="38"/>
  <c r="E234" i="38"/>
  <c r="AQ233" i="38"/>
  <c r="AO233" i="38"/>
  <c r="AM233" i="38"/>
  <c r="AK233" i="38"/>
  <c r="AI233" i="38"/>
  <c r="AG233" i="38"/>
  <c r="AE233" i="38"/>
  <c r="AC233" i="38"/>
  <c r="AA233" i="38"/>
  <c r="Y233" i="38"/>
  <c r="W233" i="38"/>
  <c r="U233" i="38"/>
  <c r="S233" i="38"/>
  <c r="Q233" i="38"/>
  <c r="O233" i="38"/>
  <c r="M233" i="38"/>
  <c r="K233" i="38"/>
  <c r="I233" i="38"/>
  <c r="G233" i="38"/>
  <c r="E233" i="38"/>
  <c r="AQ232" i="38"/>
  <c r="AO232" i="38"/>
  <c r="AM232" i="38"/>
  <c r="AK232" i="38"/>
  <c r="AI232" i="38"/>
  <c r="AG232" i="38"/>
  <c r="AE232" i="38"/>
  <c r="AC232" i="38"/>
  <c r="AA232" i="38"/>
  <c r="Y232" i="38"/>
  <c r="W232" i="38"/>
  <c r="U232" i="38"/>
  <c r="S232" i="38"/>
  <c r="Q232" i="38"/>
  <c r="O232" i="38"/>
  <c r="M232" i="38"/>
  <c r="K232" i="38"/>
  <c r="I232" i="38"/>
  <c r="G232" i="38"/>
  <c r="E232" i="38"/>
  <c r="AQ231" i="38"/>
  <c r="AO231" i="38"/>
  <c r="AM231" i="38"/>
  <c r="AK231" i="38"/>
  <c r="AI231" i="38"/>
  <c r="AG231" i="38"/>
  <c r="AE231" i="38"/>
  <c r="AC231" i="38"/>
  <c r="AA231" i="38"/>
  <c r="Y231" i="38"/>
  <c r="W231" i="38"/>
  <c r="U231" i="38"/>
  <c r="S231" i="38"/>
  <c r="Q231" i="38"/>
  <c r="O231" i="38"/>
  <c r="M231" i="38"/>
  <c r="K231" i="38"/>
  <c r="I231" i="38"/>
  <c r="G231" i="38"/>
  <c r="E231" i="38"/>
  <c r="AQ230" i="38"/>
  <c r="AO230" i="38"/>
  <c r="AM230" i="38"/>
  <c r="AK230" i="38"/>
  <c r="AI230" i="38"/>
  <c r="AG230" i="38"/>
  <c r="AE230" i="38"/>
  <c r="AC230" i="38"/>
  <c r="AA230" i="38"/>
  <c r="Y230" i="38"/>
  <c r="W230" i="38"/>
  <c r="U230" i="38"/>
  <c r="S230" i="38"/>
  <c r="Q230" i="38"/>
  <c r="O230" i="38"/>
  <c r="M230" i="38"/>
  <c r="K230" i="38"/>
  <c r="I230" i="38"/>
  <c r="G230" i="38"/>
  <c r="E230" i="38"/>
  <c r="AQ229" i="38"/>
  <c r="AO229" i="38"/>
  <c r="AM229" i="38"/>
  <c r="AK229" i="38"/>
  <c r="AI229" i="38"/>
  <c r="AG229" i="38"/>
  <c r="AE229" i="38"/>
  <c r="AC229" i="38"/>
  <c r="AA229" i="38"/>
  <c r="Y229" i="38"/>
  <c r="W229" i="38"/>
  <c r="U229" i="38"/>
  <c r="S229" i="38"/>
  <c r="Q229" i="38"/>
  <c r="O229" i="38"/>
  <c r="M229" i="38"/>
  <c r="K229" i="38"/>
  <c r="I229" i="38"/>
  <c r="G229" i="38"/>
  <c r="E229" i="38"/>
  <c r="AQ228" i="38"/>
  <c r="AO228" i="38"/>
  <c r="AM228" i="38"/>
  <c r="AK228" i="38"/>
  <c r="AI228" i="38"/>
  <c r="AG228" i="38"/>
  <c r="AE228" i="38"/>
  <c r="AC228" i="38"/>
  <c r="AA228" i="38"/>
  <c r="Y228" i="38"/>
  <c r="W228" i="38"/>
  <c r="U228" i="38"/>
  <c r="S228" i="38"/>
  <c r="Q228" i="38"/>
  <c r="O228" i="38"/>
  <c r="M228" i="38"/>
  <c r="K228" i="38"/>
  <c r="I228" i="38"/>
  <c r="G228" i="38"/>
  <c r="E228" i="38"/>
  <c r="AQ227" i="38"/>
  <c r="AO227" i="38"/>
  <c r="AM227" i="38"/>
  <c r="AK227" i="38"/>
  <c r="AI227" i="38"/>
  <c r="AG227" i="38"/>
  <c r="AE227" i="38"/>
  <c r="AC227" i="38"/>
  <c r="AA227" i="38"/>
  <c r="Y227" i="38"/>
  <c r="W227" i="38"/>
  <c r="U227" i="38"/>
  <c r="S227" i="38"/>
  <c r="Q227" i="38"/>
  <c r="O227" i="38"/>
  <c r="M227" i="38"/>
  <c r="K227" i="38"/>
  <c r="I227" i="38"/>
  <c r="G227" i="38"/>
  <c r="E227" i="38"/>
  <c r="AQ226" i="38"/>
  <c r="AO226" i="38"/>
  <c r="AM226" i="38"/>
  <c r="AK226" i="38"/>
  <c r="AI226" i="38"/>
  <c r="AG226" i="38"/>
  <c r="AE226" i="38"/>
  <c r="AC226" i="38"/>
  <c r="AA226" i="38"/>
  <c r="Y226" i="38"/>
  <c r="W226" i="38"/>
  <c r="U226" i="38"/>
  <c r="S226" i="38"/>
  <c r="Q226" i="38"/>
  <c r="O226" i="38"/>
  <c r="M226" i="38"/>
  <c r="K226" i="38"/>
  <c r="I226" i="38"/>
  <c r="G226" i="38"/>
  <c r="E226" i="38"/>
  <c r="AQ225" i="38"/>
  <c r="AO225" i="38"/>
  <c r="AM225" i="38"/>
  <c r="AK225" i="38"/>
  <c r="AI225" i="38"/>
  <c r="AG225" i="38"/>
  <c r="AE225" i="38"/>
  <c r="AC225" i="38"/>
  <c r="AA225" i="38"/>
  <c r="Y225" i="38"/>
  <c r="W225" i="38"/>
  <c r="U225" i="38"/>
  <c r="S225" i="38"/>
  <c r="Q225" i="38"/>
  <c r="O225" i="38"/>
  <c r="M225" i="38"/>
  <c r="K225" i="38"/>
  <c r="I225" i="38"/>
  <c r="G225" i="38"/>
  <c r="E225" i="38"/>
  <c r="AQ224" i="38"/>
  <c r="AO224" i="38"/>
  <c r="AM224" i="38"/>
  <c r="AK224" i="38"/>
  <c r="AI224" i="38"/>
  <c r="AG224" i="38"/>
  <c r="AE224" i="38"/>
  <c r="AC224" i="38"/>
  <c r="AA224" i="38"/>
  <c r="Y224" i="38"/>
  <c r="W224" i="38"/>
  <c r="U224" i="38"/>
  <c r="S224" i="38"/>
  <c r="Q224" i="38"/>
  <c r="O224" i="38"/>
  <c r="M224" i="38"/>
  <c r="K224" i="38"/>
  <c r="I224" i="38"/>
  <c r="G224" i="38"/>
  <c r="E224" i="38"/>
  <c r="AQ223" i="38"/>
  <c r="AO223" i="38"/>
  <c r="AM223" i="38"/>
  <c r="AK223" i="38"/>
  <c r="AI223" i="38"/>
  <c r="AG223" i="38"/>
  <c r="AE223" i="38"/>
  <c r="AC223" i="38"/>
  <c r="AA223" i="38"/>
  <c r="Y223" i="38"/>
  <c r="W223" i="38"/>
  <c r="U223" i="38"/>
  <c r="S223" i="38"/>
  <c r="Q223" i="38"/>
  <c r="O223" i="38"/>
  <c r="M223" i="38"/>
  <c r="K223" i="38"/>
  <c r="I223" i="38"/>
  <c r="G223" i="38"/>
  <c r="E223" i="38"/>
  <c r="AQ222" i="38"/>
  <c r="AO222" i="38"/>
  <c r="AM222" i="38"/>
  <c r="AK222" i="38"/>
  <c r="AI222" i="38"/>
  <c r="AG222" i="38"/>
  <c r="AE222" i="38"/>
  <c r="AC222" i="38"/>
  <c r="AA222" i="38"/>
  <c r="Y222" i="38"/>
  <c r="W222" i="38"/>
  <c r="U222" i="38"/>
  <c r="S222" i="38"/>
  <c r="Q222" i="38"/>
  <c r="O222" i="38"/>
  <c r="M222" i="38"/>
  <c r="K222" i="38"/>
  <c r="I222" i="38"/>
  <c r="G222" i="38"/>
  <c r="E222" i="38"/>
  <c r="AQ221" i="38"/>
  <c r="AO221" i="38"/>
  <c r="AM221" i="38"/>
  <c r="AK221" i="38"/>
  <c r="AI221" i="38"/>
  <c r="AG221" i="38"/>
  <c r="AE221" i="38"/>
  <c r="AC221" i="38"/>
  <c r="AA221" i="38"/>
  <c r="Y221" i="38"/>
  <c r="W221" i="38"/>
  <c r="U221" i="38"/>
  <c r="S221" i="38"/>
  <c r="Q221" i="38"/>
  <c r="O221" i="38"/>
  <c r="M221" i="38"/>
  <c r="K221" i="38"/>
  <c r="I221" i="38"/>
  <c r="G221" i="38"/>
  <c r="E221" i="38"/>
  <c r="AQ220" i="38"/>
  <c r="AO220" i="38"/>
  <c r="AM220" i="38"/>
  <c r="AK220" i="38"/>
  <c r="AI220" i="38"/>
  <c r="AG220" i="38"/>
  <c r="AE220" i="38"/>
  <c r="AC220" i="38"/>
  <c r="AA220" i="38"/>
  <c r="Y220" i="38"/>
  <c r="W220" i="38"/>
  <c r="U220" i="38"/>
  <c r="S220" i="38"/>
  <c r="Q220" i="38"/>
  <c r="O220" i="38"/>
  <c r="M220" i="38"/>
  <c r="K220" i="38"/>
  <c r="I220" i="38"/>
  <c r="G220" i="38"/>
  <c r="E220" i="38"/>
  <c r="AQ219" i="38"/>
  <c r="AO219" i="38"/>
  <c r="AM219" i="38"/>
  <c r="AK219" i="38"/>
  <c r="AI219" i="38"/>
  <c r="AG219" i="38"/>
  <c r="AE219" i="38"/>
  <c r="AC219" i="38"/>
  <c r="AA219" i="38"/>
  <c r="Y219" i="38"/>
  <c r="W219" i="38"/>
  <c r="U219" i="38"/>
  <c r="S219" i="38"/>
  <c r="Q219" i="38"/>
  <c r="O219" i="38"/>
  <c r="M219" i="38"/>
  <c r="K219" i="38"/>
  <c r="I219" i="38"/>
  <c r="G219" i="38"/>
  <c r="E219" i="38"/>
  <c r="AQ218" i="38"/>
  <c r="AO218" i="38"/>
  <c r="AM218" i="38"/>
  <c r="AK218" i="38"/>
  <c r="AI218" i="38"/>
  <c r="AG218" i="38"/>
  <c r="AE218" i="38"/>
  <c r="AC218" i="38"/>
  <c r="AA218" i="38"/>
  <c r="Y218" i="38"/>
  <c r="W218" i="38"/>
  <c r="U218" i="38"/>
  <c r="S218" i="38"/>
  <c r="Q218" i="38"/>
  <c r="O218" i="38"/>
  <c r="M218" i="38"/>
  <c r="K218" i="38"/>
  <c r="I218" i="38"/>
  <c r="G218" i="38"/>
  <c r="E218" i="38"/>
  <c r="AQ217" i="38"/>
  <c r="AO217" i="38"/>
  <c r="AM217" i="38"/>
  <c r="AK217" i="38"/>
  <c r="AI217" i="38"/>
  <c r="AG217" i="38"/>
  <c r="AE217" i="38"/>
  <c r="AC217" i="38"/>
  <c r="AA217" i="38"/>
  <c r="Y217" i="38"/>
  <c r="W217" i="38"/>
  <c r="U217" i="38"/>
  <c r="S217" i="38"/>
  <c r="Q217" i="38"/>
  <c r="O217" i="38"/>
  <c r="M217" i="38"/>
  <c r="K217" i="38"/>
  <c r="I217" i="38"/>
  <c r="G217" i="38"/>
  <c r="E217" i="38"/>
  <c r="AQ216" i="38"/>
  <c r="AO216" i="38"/>
  <c r="AM216" i="38"/>
  <c r="AK216" i="38"/>
  <c r="AI216" i="38"/>
  <c r="AG216" i="38"/>
  <c r="AE216" i="38"/>
  <c r="AC216" i="38"/>
  <c r="AA216" i="38"/>
  <c r="Y216" i="38"/>
  <c r="W216" i="38"/>
  <c r="U216" i="38"/>
  <c r="S216" i="38"/>
  <c r="Q216" i="38"/>
  <c r="O216" i="38"/>
  <c r="M216" i="38"/>
  <c r="K216" i="38"/>
  <c r="I216" i="38"/>
  <c r="G216" i="38"/>
  <c r="E216" i="38"/>
  <c r="AQ215" i="38"/>
  <c r="AO215" i="38"/>
  <c r="AM215" i="38"/>
  <c r="AK215" i="38"/>
  <c r="AI215" i="38"/>
  <c r="AG215" i="38"/>
  <c r="AE215" i="38"/>
  <c r="AC215" i="38"/>
  <c r="AA215" i="38"/>
  <c r="Y215" i="38"/>
  <c r="W215" i="38"/>
  <c r="U215" i="38"/>
  <c r="S215" i="38"/>
  <c r="Q215" i="38"/>
  <c r="O215" i="38"/>
  <c r="M215" i="38"/>
  <c r="K215" i="38"/>
  <c r="I215" i="38"/>
  <c r="G215" i="38"/>
  <c r="E215" i="38"/>
  <c r="AQ214" i="38"/>
  <c r="AO214" i="38"/>
  <c r="AM214" i="38"/>
  <c r="AK214" i="38"/>
  <c r="AI214" i="38"/>
  <c r="AG214" i="38"/>
  <c r="AE214" i="38"/>
  <c r="AC214" i="38"/>
  <c r="AA214" i="38"/>
  <c r="Y214" i="38"/>
  <c r="W214" i="38"/>
  <c r="U214" i="38"/>
  <c r="S214" i="38"/>
  <c r="Q214" i="38"/>
  <c r="O214" i="38"/>
  <c r="M214" i="38"/>
  <c r="K214" i="38"/>
  <c r="I214" i="38"/>
  <c r="G214" i="38"/>
  <c r="E214" i="38"/>
  <c r="AQ213" i="38"/>
  <c r="AO213" i="38"/>
  <c r="AM213" i="38"/>
  <c r="AK213" i="38"/>
  <c r="AI213" i="38"/>
  <c r="AG213" i="38"/>
  <c r="AE213" i="38"/>
  <c r="AC213" i="38"/>
  <c r="AA213" i="38"/>
  <c r="Y213" i="38"/>
  <c r="W213" i="38"/>
  <c r="U213" i="38"/>
  <c r="S213" i="38"/>
  <c r="Q213" i="38"/>
  <c r="O213" i="38"/>
  <c r="M213" i="38"/>
  <c r="K213" i="38"/>
  <c r="I213" i="38"/>
  <c r="G213" i="38"/>
  <c r="E213" i="38"/>
  <c r="AQ212" i="38"/>
  <c r="AO212" i="38"/>
  <c r="AM212" i="38"/>
  <c r="AK212" i="38"/>
  <c r="AI212" i="38"/>
  <c r="AG212" i="38"/>
  <c r="AE212" i="38"/>
  <c r="AC212" i="38"/>
  <c r="AA212" i="38"/>
  <c r="Y212" i="38"/>
  <c r="W212" i="38"/>
  <c r="U212" i="38"/>
  <c r="S212" i="38"/>
  <c r="Q212" i="38"/>
  <c r="O212" i="38"/>
  <c r="M212" i="38"/>
  <c r="K212" i="38"/>
  <c r="I212" i="38"/>
  <c r="G212" i="38"/>
  <c r="E212" i="38"/>
  <c r="AQ211" i="38"/>
  <c r="AO211" i="38"/>
  <c r="AM211" i="38"/>
  <c r="AK211" i="38"/>
  <c r="AI211" i="38"/>
  <c r="AG211" i="38"/>
  <c r="AE211" i="38"/>
  <c r="AC211" i="38"/>
  <c r="AA211" i="38"/>
  <c r="Y211" i="38"/>
  <c r="W211" i="38"/>
  <c r="U211" i="38"/>
  <c r="S211" i="38"/>
  <c r="Q211" i="38"/>
  <c r="O211" i="38"/>
  <c r="M211" i="38"/>
  <c r="K211" i="38"/>
  <c r="I211" i="38"/>
  <c r="G211" i="38"/>
  <c r="E211" i="38"/>
  <c r="AQ210" i="38"/>
  <c r="AO210" i="38"/>
  <c r="AM210" i="38"/>
  <c r="AK210" i="38"/>
  <c r="AI210" i="38"/>
  <c r="AG210" i="38"/>
  <c r="AE210" i="38"/>
  <c r="AC210" i="38"/>
  <c r="AA210" i="38"/>
  <c r="Y210" i="38"/>
  <c r="W210" i="38"/>
  <c r="U210" i="38"/>
  <c r="S210" i="38"/>
  <c r="Q210" i="38"/>
  <c r="O210" i="38"/>
  <c r="M210" i="38"/>
  <c r="K210" i="38"/>
  <c r="I210" i="38"/>
  <c r="G210" i="38"/>
  <c r="E210" i="38"/>
  <c r="AQ209" i="38"/>
  <c r="AO209" i="38"/>
  <c r="AM209" i="38"/>
  <c r="AK209" i="38"/>
  <c r="AI209" i="38"/>
  <c r="AG209" i="38"/>
  <c r="AE209" i="38"/>
  <c r="AC209" i="38"/>
  <c r="AA209" i="38"/>
  <c r="Y209" i="38"/>
  <c r="W209" i="38"/>
  <c r="U209" i="38"/>
  <c r="S209" i="38"/>
  <c r="Q209" i="38"/>
  <c r="O209" i="38"/>
  <c r="M209" i="38"/>
  <c r="K209" i="38"/>
  <c r="I209" i="38"/>
  <c r="G209" i="38"/>
  <c r="E209" i="38"/>
  <c r="AQ208" i="38"/>
  <c r="AO208" i="38"/>
  <c r="AM208" i="38"/>
  <c r="AK208" i="38"/>
  <c r="AI208" i="38"/>
  <c r="AG208" i="38"/>
  <c r="AE208" i="38"/>
  <c r="AC208" i="38"/>
  <c r="AA208" i="38"/>
  <c r="Y208" i="38"/>
  <c r="W208" i="38"/>
  <c r="U208" i="38"/>
  <c r="S208" i="38"/>
  <c r="Q208" i="38"/>
  <c r="O208" i="38"/>
  <c r="M208" i="38"/>
  <c r="K208" i="38"/>
  <c r="I208" i="38"/>
  <c r="G208" i="38"/>
  <c r="E208" i="38"/>
  <c r="AQ207" i="38"/>
  <c r="AO207" i="38"/>
  <c r="AM207" i="38"/>
  <c r="AK207" i="38"/>
  <c r="AI207" i="38"/>
  <c r="AG207" i="38"/>
  <c r="AE207" i="38"/>
  <c r="AC207" i="38"/>
  <c r="AA207" i="38"/>
  <c r="Y207" i="38"/>
  <c r="W207" i="38"/>
  <c r="U207" i="38"/>
  <c r="S207" i="38"/>
  <c r="Q207" i="38"/>
  <c r="O207" i="38"/>
  <c r="M207" i="38"/>
  <c r="K207" i="38"/>
  <c r="I207" i="38"/>
  <c r="G207" i="38"/>
  <c r="E207" i="38"/>
  <c r="AQ206" i="38"/>
  <c r="AO206" i="38"/>
  <c r="AM206" i="38"/>
  <c r="AK206" i="38"/>
  <c r="AI206" i="38"/>
  <c r="AG206" i="38"/>
  <c r="AE206" i="38"/>
  <c r="AC206" i="38"/>
  <c r="AA206" i="38"/>
  <c r="Y206" i="38"/>
  <c r="W206" i="38"/>
  <c r="U206" i="38"/>
  <c r="S206" i="38"/>
  <c r="Q206" i="38"/>
  <c r="O206" i="38"/>
  <c r="M206" i="38"/>
  <c r="K206" i="38"/>
  <c r="I206" i="38"/>
  <c r="G206" i="38"/>
  <c r="E206" i="38"/>
  <c r="AQ205" i="38"/>
  <c r="AO205" i="38"/>
  <c r="AM205" i="38"/>
  <c r="AK205" i="38"/>
  <c r="AI205" i="38"/>
  <c r="AG205" i="38"/>
  <c r="AE205" i="38"/>
  <c r="AC205" i="38"/>
  <c r="AA205" i="38"/>
  <c r="Y205" i="38"/>
  <c r="W205" i="38"/>
  <c r="U205" i="38"/>
  <c r="S205" i="38"/>
  <c r="Q205" i="38"/>
  <c r="O205" i="38"/>
  <c r="M205" i="38"/>
  <c r="K205" i="38"/>
  <c r="I205" i="38"/>
  <c r="G205" i="38"/>
  <c r="E205" i="38"/>
  <c r="AQ204" i="38"/>
  <c r="AO204" i="38"/>
  <c r="AM204" i="38"/>
  <c r="AK204" i="38"/>
  <c r="AI204" i="38"/>
  <c r="AG204" i="38"/>
  <c r="AE204" i="38"/>
  <c r="AC204" i="38"/>
  <c r="AA204" i="38"/>
  <c r="Y204" i="38"/>
  <c r="W204" i="38"/>
  <c r="U204" i="38"/>
  <c r="S204" i="38"/>
  <c r="Q204" i="38"/>
  <c r="O204" i="38"/>
  <c r="M204" i="38"/>
  <c r="K204" i="38"/>
  <c r="I204" i="38"/>
  <c r="G204" i="38"/>
  <c r="E204" i="38"/>
  <c r="AQ203" i="38"/>
  <c r="AO203" i="38"/>
  <c r="AM203" i="38"/>
  <c r="AK203" i="38"/>
  <c r="AI203" i="38"/>
  <c r="AG203" i="38"/>
  <c r="AE203" i="38"/>
  <c r="AC203" i="38"/>
  <c r="AA203" i="38"/>
  <c r="Y203" i="38"/>
  <c r="W203" i="38"/>
  <c r="U203" i="38"/>
  <c r="S203" i="38"/>
  <c r="Q203" i="38"/>
  <c r="O203" i="38"/>
  <c r="M203" i="38"/>
  <c r="K203" i="38"/>
  <c r="I203" i="38"/>
  <c r="G203" i="38"/>
  <c r="E203" i="38"/>
  <c r="AQ202" i="38"/>
  <c r="AO202" i="38"/>
  <c r="AM202" i="38"/>
  <c r="AK202" i="38"/>
  <c r="AI202" i="38"/>
  <c r="AG202" i="38"/>
  <c r="AE202" i="38"/>
  <c r="AC202" i="38"/>
  <c r="AA202" i="38"/>
  <c r="Y202" i="38"/>
  <c r="W202" i="38"/>
  <c r="U202" i="38"/>
  <c r="S202" i="38"/>
  <c r="Q202" i="38"/>
  <c r="O202" i="38"/>
  <c r="M202" i="38"/>
  <c r="K202" i="38"/>
  <c r="I202" i="38"/>
  <c r="G202" i="38"/>
  <c r="E202" i="38"/>
  <c r="AQ201" i="38"/>
  <c r="AO201" i="38"/>
  <c r="AM201" i="38"/>
  <c r="AK201" i="38"/>
  <c r="AI201" i="38"/>
  <c r="AG201" i="38"/>
  <c r="AE201" i="38"/>
  <c r="AC201" i="38"/>
  <c r="AA201" i="38"/>
  <c r="Y201" i="38"/>
  <c r="W201" i="38"/>
  <c r="U201" i="38"/>
  <c r="S201" i="38"/>
  <c r="Q201" i="38"/>
  <c r="O201" i="38"/>
  <c r="M201" i="38"/>
  <c r="K201" i="38"/>
  <c r="I201" i="38"/>
  <c r="G201" i="38"/>
  <c r="E201" i="38"/>
  <c r="AQ200" i="38"/>
  <c r="AO200" i="38"/>
  <c r="AM200" i="38"/>
  <c r="AK200" i="38"/>
  <c r="AI200" i="38"/>
  <c r="AG200" i="38"/>
  <c r="AE200" i="38"/>
  <c r="AC200" i="38"/>
  <c r="AA200" i="38"/>
  <c r="Y200" i="38"/>
  <c r="W200" i="38"/>
  <c r="U200" i="38"/>
  <c r="S200" i="38"/>
  <c r="Q200" i="38"/>
  <c r="O200" i="38"/>
  <c r="M200" i="38"/>
  <c r="K200" i="38"/>
  <c r="I200" i="38"/>
  <c r="G200" i="38"/>
  <c r="E200" i="38"/>
  <c r="AQ199" i="38"/>
  <c r="AO199" i="38"/>
  <c r="AM199" i="38"/>
  <c r="AK199" i="38"/>
  <c r="AI199" i="38"/>
  <c r="AG199" i="38"/>
  <c r="AE199" i="38"/>
  <c r="AC199" i="38"/>
  <c r="AA199" i="38"/>
  <c r="Y199" i="38"/>
  <c r="W199" i="38"/>
  <c r="U199" i="38"/>
  <c r="S199" i="38"/>
  <c r="Q199" i="38"/>
  <c r="O199" i="38"/>
  <c r="M199" i="38"/>
  <c r="K199" i="38"/>
  <c r="I199" i="38"/>
  <c r="G199" i="38"/>
  <c r="E199" i="38"/>
  <c r="AQ198" i="38"/>
  <c r="AO198" i="38"/>
  <c r="AM198" i="38"/>
  <c r="AK198" i="38"/>
  <c r="AI198" i="38"/>
  <c r="AG198" i="38"/>
  <c r="AE198" i="38"/>
  <c r="AC198" i="38"/>
  <c r="AA198" i="38"/>
  <c r="Y198" i="38"/>
  <c r="W198" i="38"/>
  <c r="U198" i="38"/>
  <c r="S198" i="38"/>
  <c r="Q198" i="38"/>
  <c r="O198" i="38"/>
  <c r="M198" i="38"/>
  <c r="K198" i="38"/>
  <c r="I198" i="38"/>
  <c r="G198" i="38"/>
  <c r="E198" i="38"/>
  <c r="AQ197" i="38"/>
  <c r="AO197" i="38"/>
  <c r="AM197" i="38"/>
  <c r="AK197" i="38"/>
  <c r="AI197" i="38"/>
  <c r="AG197" i="38"/>
  <c r="AE197" i="38"/>
  <c r="AC197" i="38"/>
  <c r="AA197" i="38"/>
  <c r="Y197" i="38"/>
  <c r="W197" i="38"/>
  <c r="U197" i="38"/>
  <c r="S197" i="38"/>
  <c r="Q197" i="38"/>
  <c r="O197" i="38"/>
  <c r="M197" i="38"/>
  <c r="K197" i="38"/>
  <c r="I197" i="38"/>
  <c r="G197" i="38"/>
  <c r="E197" i="38"/>
  <c r="AQ196" i="38"/>
  <c r="AO196" i="38"/>
  <c r="AM196" i="38"/>
  <c r="AK196" i="38"/>
  <c r="AI196" i="38"/>
  <c r="AG196" i="38"/>
  <c r="AE196" i="38"/>
  <c r="AC196" i="38"/>
  <c r="AA196" i="38"/>
  <c r="Y196" i="38"/>
  <c r="W196" i="38"/>
  <c r="U196" i="38"/>
  <c r="S196" i="38"/>
  <c r="Q196" i="38"/>
  <c r="O196" i="38"/>
  <c r="M196" i="38"/>
  <c r="K196" i="38"/>
  <c r="I196" i="38"/>
  <c r="G196" i="38"/>
  <c r="E196" i="38"/>
  <c r="AQ195" i="38"/>
  <c r="AO195" i="38"/>
  <c r="AM195" i="38"/>
  <c r="AK195" i="38"/>
  <c r="AI195" i="38"/>
  <c r="AG195" i="38"/>
  <c r="AE195" i="38"/>
  <c r="AC195" i="38"/>
  <c r="AA195" i="38"/>
  <c r="Y195" i="38"/>
  <c r="W195" i="38"/>
  <c r="U195" i="38"/>
  <c r="S195" i="38"/>
  <c r="Q195" i="38"/>
  <c r="O195" i="38"/>
  <c r="M195" i="38"/>
  <c r="K195" i="38"/>
  <c r="I195" i="38"/>
  <c r="G195" i="38"/>
  <c r="E195" i="38"/>
  <c r="AQ194" i="38"/>
  <c r="AO194" i="38"/>
  <c r="AM194" i="38"/>
  <c r="AK194" i="38"/>
  <c r="AI194" i="38"/>
  <c r="AG194" i="38"/>
  <c r="AE194" i="38"/>
  <c r="AC194" i="38"/>
  <c r="AA194" i="38"/>
  <c r="Y194" i="38"/>
  <c r="W194" i="38"/>
  <c r="U194" i="38"/>
  <c r="S194" i="38"/>
  <c r="Q194" i="38"/>
  <c r="O194" i="38"/>
  <c r="M194" i="38"/>
  <c r="K194" i="38"/>
  <c r="I194" i="38"/>
  <c r="G194" i="38"/>
  <c r="E194" i="38"/>
  <c r="AQ193" i="38"/>
  <c r="AO193" i="38"/>
  <c r="AM193" i="38"/>
  <c r="AK193" i="38"/>
  <c r="AI193" i="38"/>
  <c r="AG193" i="38"/>
  <c r="AE193" i="38"/>
  <c r="AC193" i="38"/>
  <c r="AA193" i="38"/>
  <c r="Y193" i="38"/>
  <c r="W193" i="38"/>
  <c r="U193" i="38"/>
  <c r="S193" i="38"/>
  <c r="Q193" i="38"/>
  <c r="O193" i="38"/>
  <c r="M193" i="38"/>
  <c r="K193" i="38"/>
  <c r="I193" i="38"/>
  <c r="G193" i="38"/>
  <c r="E193" i="38"/>
  <c r="AQ192" i="38"/>
  <c r="AO192" i="38"/>
  <c r="AM192" i="38"/>
  <c r="AK192" i="38"/>
  <c r="AI192" i="38"/>
  <c r="AG192" i="38"/>
  <c r="AE192" i="38"/>
  <c r="AC192" i="38"/>
  <c r="AA192" i="38"/>
  <c r="Y192" i="38"/>
  <c r="W192" i="38"/>
  <c r="U192" i="38"/>
  <c r="S192" i="38"/>
  <c r="Q192" i="38"/>
  <c r="O192" i="38"/>
  <c r="M192" i="38"/>
  <c r="K192" i="38"/>
  <c r="I192" i="38"/>
  <c r="G192" i="38"/>
  <c r="E192" i="38"/>
  <c r="AQ191" i="38"/>
  <c r="AO191" i="38"/>
  <c r="AM191" i="38"/>
  <c r="AK191" i="38"/>
  <c r="AI191" i="38"/>
  <c r="AG191" i="38"/>
  <c r="AE191" i="38"/>
  <c r="AC191" i="38"/>
  <c r="AA191" i="38"/>
  <c r="Y191" i="38"/>
  <c r="W191" i="38"/>
  <c r="U191" i="38"/>
  <c r="S191" i="38"/>
  <c r="Q191" i="38"/>
  <c r="O191" i="38"/>
  <c r="M191" i="38"/>
  <c r="K191" i="38"/>
  <c r="I191" i="38"/>
  <c r="G191" i="38"/>
  <c r="E191" i="38"/>
  <c r="AQ190" i="38"/>
  <c r="AO190" i="38"/>
  <c r="AM190" i="38"/>
  <c r="AK190" i="38"/>
  <c r="AI190" i="38"/>
  <c r="AG190" i="38"/>
  <c r="AE190" i="38"/>
  <c r="AC190" i="38"/>
  <c r="AA190" i="38"/>
  <c r="Y190" i="38"/>
  <c r="W190" i="38"/>
  <c r="U190" i="38"/>
  <c r="S190" i="38"/>
  <c r="Q190" i="38"/>
  <c r="O190" i="38"/>
  <c r="M190" i="38"/>
  <c r="K190" i="38"/>
  <c r="I190" i="38"/>
  <c r="G190" i="38"/>
  <c r="E190" i="38"/>
  <c r="AQ189" i="38"/>
  <c r="AO189" i="38"/>
  <c r="AM189" i="38"/>
  <c r="AK189" i="38"/>
  <c r="AI189" i="38"/>
  <c r="AG189" i="38"/>
  <c r="AE189" i="38"/>
  <c r="AC189" i="38"/>
  <c r="AA189" i="38"/>
  <c r="Y189" i="38"/>
  <c r="W189" i="38"/>
  <c r="U189" i="38"/>
  <c r="S189" i="38"/>
  <c r="Q189" i="38"/>
  <c r="O189" i="38"/>
  <c r="M189" i="38"/>
  <c r="K189" i="38"/>
  <c r="I189" i="38"/>
  <c r="G189" i="38"/>
  <c r="E189" i="38"/>
  <c r="AQ188" i="38"/>
  <c r="AO188" i="38"/>
  <c r="AM188" i="38"/>
  <c r="AK188" i="38"/>
  <c r="AI188" i="38"/>
  <c r="AG188" i="38"/>
  <c r="AE188" i="38"/>
  <c r="AC188" i="38"/>
  <c r="AA188" i="38"/>
  <c r="Y188" i="38"/>
  <c r="W188" i="38"/>
  <c r="U188" i="38"/>
  <c r="S188" i="38"/>
  <c r="Q188" i="38"/>
  <c r="O188" i="38"/>
  <c r="M188" i="38"/>
  <c r="K188" i="38"/>
  <c r="I188" i="38"/>
  <c r="G188" i="38"/>
  <c r="E188" i="38"/>
  <c r="AQ187" i="38"/>
  <c r="AO187" i="38"/>
  <c r="AM187" i="38"/>
  <c r="AK187" i="38"/>
  <c r="AI187" i="38"/>
  <c r="AG187" i="38"/>
  <c r="AE187" i="38"/>
  <c r="AC187" i="38"/>
  <c r="AA187" i="38"/>
  <c r="Y187" i="38"/>
  <c r="W187" i="38"/>
  <c r="U187" i="38"/>
  <c r="S187" i="38"/>
  <c r="Q187" i="38"/>
  <c r="O187" i="38"/>
  <c r="M187" i="38"/>
  <c r="K187" i="38"/>
  <c r="I187" i="38"/>
  <c r="G187" i="38"/>
  <c r="E187" i="38"/>
  <c r="AQ186" i="38"/>
  <c r="AO186" i="38"/>
  <c r="AM186" i="38"/>
  <c r="AK186" i="38"/>
  <c r="AI186" i="38"/>
  <c r="AG186" i="38"/>
  <c r="AE186" i="38"/>
  <c r="AC186" i="38"/>
  <c r="AA186" i="38"/>
  <c r="Y186" i="38"/>
  <c r="W186" i="38"/>
  <c r="U186" i="38"/>
  <c r="S186" i="38"/>
  <c r="Q186" i="38"/>
  <c r="O186" i="38"/>
  <c r="M186" i="38"/>
  <c r="K186" i="38"/>
  <c r="I186" i="38"/>
  <c r="G186" i="38"/>
  <c r="E186" i="38"/>
  <c r="AQ185" i="38"/>
  <c r="AO185" i="38"/>
  <c r="AM185" i="38"/>
  <c r="AK185" i="38"/>
  <c r="AI185" i="38"/>
  <c r="AG185" i="38"/>
  <c r="AE185" i="38"/>
  <c r="AC185" i="38"/>
  <c r="AA185" i="38"/>
  <c r="Y185" i="38"/>
  <c r="W185" i="38"/>
  <c r="U185" i="38"/>
  <c r="S185" i="38"/>
  <c r="Q185" i="38"/>
  <c r="O185" i="38"/>
  <c r="M185" i="38"/>
  <c r="K185" i="38"/>
  <c r="I185" i="38"/>
  <c r="G185" i="38"/>
  <c r="E185" i="38"/>
  <c r="AQ184" i="38"/>
  <c r="AO184" i="38"/>
  <c r="AM184" i="38"/>
  <c r="AK184" i="38"/>
  <c r="AI184" i="38"/>
  <c r="AG184" i="38"/>
  <c r="AE184" i="38"/>
  <c r="AC184" i="38"/>
  <c r="AA184" i="38"/>
  <c r="Y184" i="38"/>
  <c r="W184" i="38"/>
  <c r="U184" i="38"/>
  <c r="S184" i="38"/>
  <c r="Q184" i="38"/>
  <c r="O184" i="38"/>
  <c r="M184" i="38"/>
  <c r="K184" i="38"/>
  <c r="I184" i="38"/>
  <c r="G184" i="38"/>
  <c r="E184" i="38"/>
  <c r="AQ183" i="38"/>
  <c r="AO183" i="38"/>
  <c r="AM183" i="38"/>
  <c r="AK183" i="38"/>
  <c r="AI183" i="38"/>
  <c r="AG183" i="38"/>
  <c r="AE183" i="38"/>
  <c r="AC183" i="38"/>
  <c r="AA183" i="38"/>
  <c r="Y183" i="38"/>
  <c r="W183" i="38"/>
  <c r="U183" i="38"/>
  <c r="S183" i="38"/>
  <c r="Q183" i="38"/>
  <c r="O183" i="38"/>
  <c r="M183" i="38"/>
  <c r="K183" i="38"/>
  <c r="I183" i="38"/>
  <c r="G183" i="38"/>
  <c r="E183" i="38"/>
  <c r="AQ182" i="38"/>
  <c r="AO182" i="38"/>
  <c r="AM182" i="38"/>
  <c r="AK182" i="38"/>
  <c r="AI182" i="38"/>
  <c r="AG182" i="38"/>
  <c r="AE182" i="38"/>
  <c r="AC182" i="38"/>
  <c r="AA182" i="38"/>
  <c r="Y182" i="38"/>
  <c r="W182" i="38"/>
  <c r="U182" i="38"/>
  <c r="S182" i="38"/>
  <c r="Q182" i="38"/>
  <c r="O182" i="38"/>
  <c r="M182" i="38"/>
  <c r="K182" i="38"/>
  <c r="I182" i="38"/>
  <c r="G182" i="38"/>
  <c r="E182" i="38"/>
  <c r="AQ181" i="38"/>
  <c r="AO181" i="38"/>
  <c r="AM181" i="38"/>
  <c r="AK181" i="38"/>
  <c r="AI181" i="38"/>
  <c r="AG181" i="38"/>
  <c r="AE181" i="38"/>
  <c r="AC181" i="38"/>
  <c r="AA181" i="38"/>
  <c r="Y181" i="38"/>
  <c r="W181" i="38"/>
  <c r="U181" i="38"/>
  <c r="S181" i="38"/>
  <c r="Q181" i="38"/>
  <c r="O181" i="38"/>
  <c r="M181" i="38"/>
  <c r="K181" i="38"/>
  <c r="I181" i="38"/>
  <c r="G181" i="38"/>
  <c r="E181" i="38"/>
  <c r="AQ180" i="38"/>
  <c r="AO180" i="38"/>
  <c r="AM180" i="38"/>
  <c r="AK180" i="38"/>
  <c r="AI180" i="38"/>
  <c r="AG180" i="38"/>
  <c r="AE180" i="38"/>
  <c r="AC180" i="38"/>
  <c r="AA180" i="38"/>
  <c r="Y180" i="38"/>
  <c r="W180" i="38"/>
  <c r="U180" i="38"/>
  <c r="S180" i="38"/>
  <c r="Q180" i="38"/>
  <c r="O180" i="38"/>
  <c r="M180" i="38"/>
  <c r="K180" i="38"/>
  <c r="I180" i="38"/>
  <c r="G180" i="38"/>
  <c r="E180" i="38"/>
  <c r="AQ179" i="38"/>
  <c r="AO179" i="38"/>
  <c r="AM179" i="38"/>
  <c r="AK179" i="38"/>
  <c r="AI179" i="38"/>
  <c r="AG179" i="38"/>
  <c r="AE179" i="38"/>
  <c r="AC179" i="38"/>
  <c r="AA179" i="38"/>
  <c r="Y179" i="38"/>
  <c r="W179" i="38"/>
  <c r="U179" i="38"/>
  <c r="S179" i="38"/>
  <c r="Q179" i="38"/>
  <c r="O179" i="38"/>
  <c r="M179" i="38"/>
  <c r="K179" i="38"/>
  <c r="I179" i="38"/>
  <c r="G179" i="38"/>
  <c r="E179" i="38"/>
  <c r="AQ178" i="38"/>
  <c r="AO178" i="38"/>
  <c r="AM178" i="38"/>
  <c r="AK178" i="38"/>
  <c r="AI178" i="38"/>
  <c r="AG178" i="38"/>
  <c r="AE178" i="38"/>
  <c r="AC178" i="38"/>
  <c r="AA178" i="38"/>
  <c r="Y178" i="38"/>
  <c r="W178" i="38"/>
  <c r="U178" i="38"/>
  <c r="S178" i="38"/>
  <c r="Q178" i="38"/>
  <c r="O178" i="38"/>
  <c r="M178" i="38"/>
  <c r="K178" i="38"/>
  <c r="I178" i="38"/>
  <c r="G178" i="38"/>
  <c r="E178" i="38"/>
  <c r="AQ177" i="38"/>
  <c r="AO177" i="38"/>
  <c r="AM177" i="38"/>
  <c r="AK177" i="38"/>
  <c r="AI177" i="38"/>
  <c r="AG177" i="38"/>
  <c r="AE177" i="38"/>
  <c r="AC177" i="38"/>
  <c r="AA177" i="38"/>
  <c r="Y177" i="38"/>
  <c r="W177" i="38"/>
  <c r="U177" i="38"/>
  <c r="S177" i="38"/>
  <c r="Q177" i="38"/>
  <c r="O177" i="38"/>
  <c r="M177" i="38"/>
  <c r="K177" i="38"/>
  <c r="I177" i="38"/>
  <c r="G177" i="38"/>
  <c r="E177" i="38"/>
  <c r="AQ176" i="38"/>
  <c r="AO176" i="38"/>
  <c r="AM176" i="38"/>
  <c r="AK176" i="38"/>
  <c r="AI176" i="38"/>
  <c r="AG176" i="38"/>
  <c r="AE176" i="38"/>
  <c r="AC176" i="38"/>
  <c r="AA176" i="38"/>
  <c r="Y176" i="38"/>
  <c r="W176" i="38"/>
  <c r="U176" i="38"/>
  <c r="S176" i="38"/>
  <c r="Q176" i="38"/>
  <c r="O176" i="38"/>
  <c r="M176" i="38"/>
  <c r="K176" i="38"/>
  <c r="I176" i="38"/>
  <c r="G176" i="38"/>
  <c r="E176" i="38"/>
  <c r="AQ175" i="38"/>
  <c r="AO175" i="38"/>
  <c r="AM175" i="38"/>
  <c r="AK175" i="38"/>
  <c r="AI175" i="38"/>
  <c r="AG175" i="38"/>
  <c r="AE175" i="38"/>
  <c r="AC175" i="38"/>
  <c r="AA175" i="38"/>
  <c r="Y175" i="38"/>
  <c r="W175" i="38"/>
  <c r="U175" i="38"/>
  <c r="S175" i="38"/>
  <c r="Q175" i="38"/>
  <c r="O175" i="38"/>
  <c r="M175" i="38"/>
  <c r="K175" i="38"/>
  <c r="I175" i="38"/>
  <c r="G175" i="38"/>
  <c r="E175" i="38"/>
  <c r="AQ174" i="38"/>
  <c r="AO174" i="38"/>
  <c r="AM174" i="38"/>
  <c r="AK174" i="38"/>
  <c r="AI174" i="38"/>
  <c r="AG174" i="38"/>
  <c r="AE174" i="38"/>
  <c r="AC174" i="38"/>
  <c r="AA174" i="38"/>
  <c r="Y174" i="38"/>
  <c r="W174" i="38"/>
  <c r="U174" i="38"/>
  <c r="S174" i="38"/>
  <c r="Q174" i="38"/>
  <c r="O174" i="38"/>
  <c r="M174" i="38"/>
  <c r="K174" i="38"/>
  <c r="I174" i="38"/>
  <c r="G174" i="38"/>
  <c r="E174" i="38"/>
  <c r="AQ173" i="38"/>
  <c r="AO173" i="38"/>
  <c r="AM173" i="38"/>
  <c r="AK173" i="38"/>
  <c r="AI173" i="38"/>
  <c r="AG173" i="38"/>
  <c r="AE173" i="38"/>
  <c r="AC173" i="38"/>
  <c r="AA173" i="38"/>
  <c r="Y173" i="38"/>
  <c r="W173" i="38"/>
  <c r="U173" i="38"/>
  <c r="S173" i="38"/>
  <c r="Q173" i="38"/>
  <c r="O173" i="38"/>
  <c r="M173" i="38"/>
  <c r="K173" i="38"/>
  <c r="I173" i="38"/>
  <c r="G173" i="38"/>
  <c r="E173" i="38"/>
  <c r="AQ172" i="38"/>
  <c r="AO172" i="38"/>
  <c r="AM172" i="38"/>
  <c r="AK172" i="38"/>
  <c r="AI172" i="38"/>
  <c r="AG172" i="38"/>
  <c r="AE172" i="38"/>
  <c r="AC172" i="38"/>
  <c r="AA172" i="38"/>
  <c r="Y172" i="38"/>
  <c r="W172" i="38"/>
  <c r="U172" i="38"/>
  <c r="S172" i="38"/>
  <c r="Q172" i="38"/>
  <c r="O172" i="38"/>
  <c r="M172" i="38"/>
  <c r="K172" i="38"/>
  <c r="I172" i="38"/>
  <c r="G172" i="38"/>
  <c r="E172" i="38"/>
  <c r="AQ171" i="38"/>
  <c r="AO171" i="38"/>
  <c r="AM171" i="38"/>
  <c r="AK171" i="38"/>
  <c r="AI171" i="38"/>
  <c r="AG171" i="38"/>
  <c r="AE171" i="38"/>
  <c r="AC171" i="38"/>
  <c r="AA171" i="38"/>
  <c r="Y171" i="38"/>
  <c r="W171" i="38"/>
  <c r="U171" i="38"/>
  <c r="S171" i="38"/>
  <c r="Q171" i="38"/>
  <c r="O171" i="38"/>
  <c r="M171" i="38"/>
  <c r="K171" i="38"/>
  <c r="I171" i="38"/>
  <c r="G171" i="38"/>
  <c r="E171" i="38"/>
  <c r="AQ170" i="38"/>
  <c r="AO170" i="38"/>
  <c r="AM170" i="38"/>
  <c r="AK170" i="38"/>
  <c r="AI170" i="38"/>
  <c r="AG170" i="38"/>
  <c r="AE170" i="38"/>
  <c r="AC170" i="38"/>
  <c r="AA170" i="38"/>
  <c r="Y170" i="38"/>
  <c r="W170" i="38"/>
  <c r="U170" i="38"/>
  <c r="S170" i="38"/>
  <c r="Q170" i="38"/>
  <c r="O170" i="38"/>
  <c r="M170" i="38"/>
  <c r="K170" i="38"/>
  <c r="I170" i="38"/>
  <c r="G170" i="38"/>
  <c r="E170" i="38"/>
  <c r="AQ169" i="38"/>
  <c r="AO169" i="38"/>
  <c r="AM169" i="38"/>
  <c r="AK169" i="38"/>
  <c r="AI169" i="38"/>
  <c r="AG169" i="38"/>
  <c r="AE169" i="38"/>
  <c r="AC169" i="38"/>
  <c r="AA169" i="38"/>
  <c r="Y169" i="38"/>
  <c r="W169" i="38"/>
  <c r="U169" i="38"/>
  <c r="S169" i="38"/>
  <c r="Q169" i="38"/>
  <c r="O169" i="38"/>
  <c r="M169" i="38"/>
  <c r="K169" i="38"/>
  <c r="I169" i="38"/>
  <c r="G169" i="38"/>
  <c r="E169" i="38"/>
  <c r="AQ168" i="38"/>
  <c r="AO168" i="38"/>
  <c r="AM168" i="38"/>
  <c r="AK168" i="38"/>
  <c r="AI168" i="38"/>
  <c r="AG168" i="38"/>
  <c r="AE168" i="38"/>
  <c r="AC168" i="38"/>
  <c r="AA168" i="38"/>
  <c r="Y168" i="38"/>
  <c r="W168" i="38"/>
  <c r="U168" i="38"/>
  <c r="S168" i="38"/>
  <c r="Q168" i="38"/>
  <c r="O168" i="38"/>
  <c r="M168" i="38"/>
  <c r="K168" i="38"/>
  <c r="I168" i="38"/>
  <c r="G168" i="38"/>
  <c r="E168" i="38"/>
  <c r="AQ167" i="38"/>
  <c r="AO167" i="38"/>
  <c r="AM167" i="38"/>
  <c r="AK167" i="38"/>
  <c r="AI167" i="38"/>
  <c r="AG167" i="38"/>
  <c r="AE167" i="38"/>
  <c r="AC167" i="38"/>
  <c r="AA167" i="38"/>
  <c r="Y167" i="38"/>
  <c r="W167" i="38"/>
  <c r="U167" i="38"/>
  <c r="S167" i="38"/>
  <c r="Q167" i="38"/>
  <c r="O167" i="38"/>
  <c r="M167" i="38"/>
  <c r="K167" i="38"/>
  <c r="I167" i="38"/>
  <c r="G167" i="38"/>
  <c r="E167" i="38"/>
  <c r="AQ166" i="38"/>
  <c r="AO166" i="38"/>
  <c r="AM166" i="38"/>
  <c r="AK166" i="38"/>
  <c r="AI166" i="38"/>
  <c r="AG166" i="38"/>
  <c r="AE166" i="38"/>
  <c r="AC166" i="38"/>
  <c r="AA166" i="38"/>
  <c r="Y166" i="38"/>
  <c r="W166" i="38"/>
  <c r="U166" i="38"/>
  <c r="S166" i="38"/>
  <c r="Q166" i="38"/>
  <c r="O166" i="38"/>
  <c r="M166" i="38"/>
  <c r="K166" i="38"/>
  <c r="I166" i="38"/>
  <c r="G166" i="38"/>
  <c r="E166" i="38"/>
  <c r="AQ165" i="38"/>
  <c r="AO165" i="38"/>
  <c r="AM165" i="38"/>
  <c r="AK165" i="38"/>
  <c r="AI165" i="38"/>
  <c r="AG165" i="38"/>
  <c r="AE165" i="38"/>
  <c r="AC165" i="38"/>
  <c r="AA165" i="38"/>
  <c r="Y165" i="38"/>
  <c r="W165" i="38"/>
  <c r="U165" i="38"/>
  <c r="S165" i="38"/>
  <c r="Q165" i="38"/>
  <c r="O165" i="38"/>
  <c r="M165" i="38"/>
  <c r="K165" i="38"/>
  <c r="I165" i="38"/>
  <c r="G165" i="38"/>
  <c r="E165" i="38"/>
  <c r="AQ164" i="38"/>
  <c r="AO164" i="38"/>
  <c r="AM164" i="38"/>
  <c r="AK164" i="38"/>
  <c r="AI164" i="38"/>
  <c r="AG164" i="38"/>
  <c r="AE164" i="38"/>
  <c r="AC164" i="38"/>
  <c r="AA164" i="38"/>
  <c r="Y164" i="38"/>
  <c r="W164" i="38"/>
  <c r="U164" i="38"/>
  <c r="S164" i="38"/>
  <c r="Q164" i="38"/>
  <c r="O164" i="38"/>
  <c r="M164" i="38"/>
  <c r="K164" i="38"/>
  <c r="I164" i="38"/>
  <c r="G164" i="38"/>
  <c r="E164" i="38"/>
  <c r="AQ163" i="38"/>
  <c r="AO163" i="38"/>
  <c r="AM163" i="38"/>
  <c r="AK163" i="38"/>
  <c r="AI163" i="38"/>
  <c r="AG163" i="38"/>
  <c r="AE163" i="38"/>
  <c r="AC163" i="38"/>
  <c r="AA163" i="38"/>
  <c r="Y163" i="38"/>
  <c r="W163" i="38"/>
  <c r="U163" i="38"/>
  <c r="S163" i="38"/>
  <c r="Q163" i="38"/>
  <c r="O163" i="38"/>
  <c r="M163" i="38"/>
  <c r="K163" i="38"/>
  <c r="I163" i="38"/>
  <c r="G163" i="38"/>
  <c r="E163" i="38"/>
  <c r="AQ162" i="38"/>
  <c r="AO162" i="38"/>
  <c r="AM162" i="38"/>
  <c r="AK162" i="38"/>
  <c r="AI162" i="38"/>
  <c r="AG162" i="38"/>
  <c r="AE162" i="38"/>
  <c r="AC162" i="38"/>
  <c r="AA162" i="38"/>
  <c r="Y162" i="38"/>
  <c r="W162" i="38"/>
  <c r="U162" i="38"/>
  <c r="S162" i="38"/>
  <c r="Q162" i="38"/>
  <c r="O162" i="38"/>
  <c r="M162" i="38"/>
  <c r="K162" i="38"/>
  <c r="I162" i="38"/>
  <c r="G162" i="38"/>
  <c r="E162" i="38"/>
  <c r="AQ161" i="38"/>
  <c r="AO161" i="38"/>
  <c r="AM161" i="38"/>
  <c r="AK161" i="38"/>
  <c r="AI161" i="38"/>
  <c r="AG161" i="38"/>
  <c r="AE161" i="38"/>
  <c r="AC161" i="38"/>
  <c r="AA161" i="38"/>
  <c r="Y161" i="38"/>
  <c r="W161" i="38"/>
  <c r="U161" i="38"/>
  <c r="S161" i="38"/>
  <c r="Q161" i="38"/>
  <c r="O161" i="38"/>
  <c r="M161" i="38"/>
  <c r="K161" i="38"/>
  <c r="I161" i="38"/>
  <c r="G161" i="38"/>
  <c r="E161" i="38"/>
  <c r="AQ160" i="38"/>
  <c r="AO160" i="38"/>
  <c r="AM160" i="38"/>
  <c r="AK160" i="38"/>
  <c r="AI160" i="38"/>
  <c r="AG160" i="38"/>
  <c r="AE160" i="38"/>
  <c r="AC160" i="38"/>
  <c r="AA160" i="38"/>
  <c r="Y160" i="38"/>
  <c r="W160" i="38"/>
  <c r="U160" i="38"/>
  <c r="S160" i="38"/>
  <c r="Q160" i="38"/>
  <c r="O160" i="38"/>
  <c r="M160" i="38"/>
  <c r="K160" i="38"/>
  <c r="I160" i="38"/>
  <c r="G160" i="38"/>
  <c r="E160" i="38"/>
  <c r="AQ159" i="38"/>
  <c r="AO159" i="38"/>
  <c r="AM159" i="38"/>
  <c r="AK159" i="38"/>
  <c r="AI159" i="38"/>
  <c r="AG159" i="38"/>
  <c r="AE159" i="38"/>
  <c r="AC159" i="38"/>
  <c r="AA159" i="38"/>
  <c r="Y159" i="38"/>
  <c r="W159" i="38"/>
  <c r="U159" i="38"/>
  <c r="S159" i="38"/>
  <c r="Q159" i="38"/>
  <c r="O159" i="38"/>
  <c r="M159" i="38"/>
  <c r="K159" i="38"/>
  <c r="I159" i="38"/>
  <c r="G159" i="38"/>
  <c r="E159" i="38"/>
  <c r="AQ158" i="38"/>
  <c r="AO158" i="38"/>
  <c r="AM158" i="38"/>
  <c r="AK158" i="38"/>
  <c r="AI158" i="38"/>
  <c r="AG158" i="38"/>
  <c r="AE158" i="38"/>
  <c r="AC158" i="38"/>
  <c r="AA158" i="38"/>
  <c r="Y158" i="38"/>
  <c r="W158" i="38"/>
  <c r="U158" i="38"/>
  <c r="S158" i="38"/>
  <c r="Q158" i="38"/>
  <c r="O158" i="38"/>
  <c r="M158" i="38"/>
  <c r="K158" i="38"/>
  <c r="I158" i="38"/>
  <c r="G158" i="38"/>
  <c r="E158" i="38"/>
  <c r="AQ157" i="38"/>
  <c r="AO157" i="38"/>
  <c r="AM157" i="38"/>
  <c r="AK157" i="38"/>
  <c r="AI157" i="38"/>
  <c r="AG157" i="38"/>
  <c r="AE157" i="38"/>
  <c r="AC157" i="38"/>
  <c r="AA157" i="38"/>
  <c r="Y157" i="38"/>
  <c r="W157" i="38"/>
  <c r="U157" i="38"/>
  <c r="S157" i="38"/>
  <c r="Q157" i="38"/>
  <c r="O157" i="38"/>
  <c r="M157" i="38"/>
  <c r="K157" i="38"/>
  <c r="I157" i="38"/>
  <c r="G157" i="38"/>
  <c r="E157" i="38"/>
  <c r="AQ156" i="38"/>
  <c r="AO156" i="38"/>
  <c r="AM156" i="38"/>
  <c r="AK156" i="38"/>
  <c r="AI156" i="38"/>
  <c r="AG156" i="38"/>
  <c r="AE156" i="38"/>
  <c r="AC156" i="38"/>
  <c r="AA156" i="38"/>
  <c r="Y156" i="38"/>
  <c r="W156" i="38"/>
  <c r="U156" i="38"/>
  <c r="S156" i="38"/>
  <c r="Q156" i="38"/>
  <c r="O156" i="38"/>
  <c r="M156" i="38"/>
  <c r="K156" i="38"/>
  <c r="I156" i="38"/>
  <c r="G156" i="38"/>
  <c r="E156" i="38"/>
  <c r="AQ155" i="38"/>
  <c r="AO155" i="38"/>
  <c r="AM155" i="38"/>
  <c r="AK155" i="38"/>
  <c r="AI155" i="38"/>
  <c r="AG155" i="38"/>
  <c r="AE155" i="38"/>
  <c r="AC155" i="38"/>
  <c r="AA155" i="38"/>
  <c r="Y155" i="38"/>
  <c r="W155" i="38"/>
  <c r="U155" i="38"/>
  <c r="S155" i="38"/>
  <c r="Q155" i="38"/>
  <c r="O155" i="38"/>
  <c r="M155" i="38"/>
  <c r="K155" i="38"/>
  <c r="I155" i="38"/>
  <c r="G155" i="38"/>
  <c r="E155" i="38"/>
  <c r="AQ154" i="38"/>
  <c r="AO154" i="38"/>
  <c r="AM154" i="38"/>
  <c r="AK154" i="38"/>
  <c r="AI154" i="38"/>
  <c r="AG154" i="38"/>
  <c r="AE154" i="38"/>
  <c r="AC154" i="38"/>
  <c r="AA154" i="38"/>
  <c r="Y154" i="38"/>
  <c r="W154" i="38"/>
  <c r="U154" i="38"/>
  <c r="S154" i="38"/>
  <c r="Q154" i="38"/>
  <c r="O154" i="38"/>
  <c r="M154" i="38"/>
  <c r="K154" i="38"/>
  <c r="I154" i="38"/>
  <c r="G154" i="38"/>
  <c r="E154" i="38"/>
  <c r="AQ153" i="38"/>
  <c r="AO153" i="38"/>
  <c r="AM153" i="38"/>
  <c r="AK153" i="38"/>
  <c r="AI153" i="38"/>
  <c r="AG153" i="38"/>
  <c r="AE153" i="38"/>
  <c r="AC153" i="38"/>
  <c r="AA153" i="38"/>
  <c r="Y153" i="38"/>
  <c r="W153" i="38"/>
  <c r="U153" i="38"/>
  <c r="S153" i="38"/>
  <c r="Q153" i="38"/>
  <c r="O153" i="38"/>
  <c r="M153" i="38"/>
  <c r="K153" i="38"/>
  <c r="I153" i="38"/>
  <c r="G153" i="38"/>
  <c r="E153" i="38"/>
  <c r="AQ152" i="38"/>
  <c r="AO152" i="38"/>
  <c r="AM152" i="38"/>
  <c r="AK152" i="38"/>
  <c r="AI152" i="38"/>
  <c r="AG152" i="38"/>
  <c r="AE152" i="38"/>
  <c r="AC152" i="38"/>
  <c r="AA152" i="38"/>
  <c r="Y152" i="38"/>
  <c r="W152" i="38"/>
  <c r="U152" i="38"/>
  <c r="S152" i="38"/>
  <c r="Q152" i="38"/>
  <c r="O152" i="38"/>
  <c r="M152" i="38"/>
  <c r="K152" i="38"/>
  <c r="I152" i="38"/>
  <c r="G152" i="38"/>
  <c r="E152" i="38"/>
  <c r="AQ151" i="38"/>
  <c r="AO151" i="38"/>
  <c r="AM151" i="38"/>
  <c r="AK151" i="38"/>
  <c r="AI151" i="38"/>
  <c r="AG151" i="38"/>
  <c r="AE151" i="38"/>
  <c r="AC151" i="38"/>
  <c r="AA151" i="38"/>
  <c r="Y151" i="38"/>
  <c r="W151" i="38"/>
  <c r="U151" i="38"/>
  <c r="S151" i="38"/>
  <c r="Q151" i="38"/>
  <c r="O151" i="38"/>
  <c r="M151" i="38"/>
  <c r="K151" i="38"/>
  <c r="I151" i="38"/>
  <c r="G151" i="38"/>
  <c r="E151" i="38"/>
  <c r="AQ150" i="38"/>
  <c r="AO150" i="38"/>
  <c r="AM150" i="38"/>
  <c r="AK150" i="38"/>
  <c r="AI150" i="38"/>
  <c r="AG150" i="38"/>
  <c r="AE150" i="38"/>
  <c r="AC150" i="38"/>
  <c r="AA150" i="38"/>
  <c r="Y150" i="38"/>
  <c r="W150" i="38"/>
  <c r="U150" i="38"/>
  <c r="S150" i="38"/>
  <c r="Q150" i="38"/>
  <c r="O150" i="38"/>
  <c r="M150" i="38"/>
  <c r="K150" i="38"/>
  <c r="I150" i="38"/>
  <c r="G150" i="38"/>
  <c r="E150" i="38"/>
  <c r="AQ149" i="38"/>
  <c r="AO149" i="38"/>
  <c r="AM149" i="38"/>
  <c r="AK149" i="38"/>
  <c r="AI149" i="38"/>
  <c r="AG149" i="38"/>
  <c r="AE149" i="38"/>
  <c r="AC149" i="38"/>
  <c r="AA149" i="38"/>
  <c r="Y149" i="38"/>
  <c r="W149" i="38"/>
  <c r="U149" i="38"/>
  <c r="S149" i="38"/>
  <c r="Q149" i="38"/>
  <c r="O149" i="38"/>
  <c r="M149" i="38"/>
  <c r="K149" i="38"/>
  <c r="I149" i="38"/>
  <c r="G149" i="38"/>
  <c r="E149" i="38"/>
  <c r="AQ148" i="38"/>
  <c r="AO148" i="38"/>
  <c r="AM148" i="38"/>
  <c r="AK148" i="38"/>
  <c r="AI148" i="38"/>
  <c r="AG148" i="38"/>
  <c r="AE148" i="38"/>
  <c r="AC148" i="38"/>
  <c r="AA148" i="38"/>
  <c r="Y148" i="38"/>
  <c r="W148" i="38"/>
  <c r="U148" i="38"/>
  <c r="S148" i="38"/>
  <c r="Q148" i="38"/>
  <c r="O148" i="38"/>
  <c r="M148" i="38"/>
  <c r="K148" i="38"/>
  <c r="I148" i="38"/>
  <c r="G148" i="38"/>
  <c r="E148" i="38"/>
  <c r="AQ147" i="38"/>
  <c r="AO147" i="38"/>
  <c r="AM147" i="38"/>
  <c r="AK147" i="38"/>
  <c r="AI147" i="38"/>
  <c r="AG147" i="38"/>
  <c r="AE147" i="38"/>
  <c r="AC147" i="38"/>
  <c r="AA147" i="38"/>
  <c r="Y147" i="38"/>
  <c r="W147" i="38"/>
  <c r="U147" i="38"/>
  <c r="S147" i="38"/>
  <c r="Q147" i="38"/>
  <c r="O147" i="38"/>
  <c r="M147" i="38"/>
  <c r="K147" i="38"/>
  <c r="I147" i="38"/>
  <c r="G147" i="38"/>
  <c r="E147" i="38"/>
  <c r="AQ146" i="38"/>
  <c r="AO146" i="38"/>
  <c r="AM146" i="38"/>
  <c r="AK146" i="38"/>
  <c r="AI146" i="38"/>
  <c r="AG146" i="38"/>
  <c r="AE146" i="38"/>
  <c r="AC146" i="38"/>
  <c r="AA146" i="38"/>
  <c r="Y146" i="38"/>
  <c r="W146" i="38"/>
  <c r="U146" i="38"/>
  <c r="S146" i="38"/>
  <c r="Q146" i="38"/>
  <c r="O146" i="38"/>
  <c r="M146" i="38"/>
  <c r="K146" i="38"/>
  <c r="I146" i="38"/>
  <c r="G146" i="38"/>
  <c r="E146" i="38"/>
  <c r="AQ145" i="38"/>
  <c r="AO145" i="38"/>
  <c r="AM145" i="38"/>
  <c r="AK145" i="38"/>
  <c r="AI145" i="38"/>
  <c r="AG145" i="38"/>
  <c r="AE145" i="38"/>
  <c r="AC145" i="38"/>
  <c r="AA145" i="38"/>
  <c r="Y145" i="38"/>
  <c r="W145" i="38"/>
  <c r="U145" i="38"/>
  <c r="S145" i="38"/>
  <c r="Q145" i="38"/>
  <c r="O145" i="38"/>
  <c r="M145" i="38"/>
  <c r="K145" i="38"/>
  <c r="I145" i="38"/>
  <c r="G145" i="38"/>
  <c r="E145" i="38"/>
  <c r="AQ144" i="38"/>
  <c r="AO144" i="38"/>
  <c r="AM144" i="38"/>
  <c r="AK144" i="38"/>
  <c r="AI144" i="38"/>
  <c r="AG144" i="38"/>
  <c r="AE144" i="38"/>
  <c r="AC144" i="38"/>
  <c r="AA144" i="38"/>
  <c r="Y144" i="38"/>
  <c r="W144" i="38"/>
  <c r="U144" i="38"/>
  <c r="S144" i="38"/>
  <c r="Q144" i="38"/>
  <c r="O144" i="38"/>
  <c r="M144" i="38"/>
  <c r="K144" i="38"/>
  <c r="I144" i="38"/>
  <c r="G144" i="38"/>
  <c r="E144" i="38"/>
  <c r="AQ143" i="38"/>
  <c r="AO143" i="38"/>
  <c r="AM143" i="38"/>
  <c r="AK143" i="38"/>
  <c r="AI143" i="38"/>
  <c r="AG143" i="38"/>
  <c r="AE143" i="38"/>
  <c r="AC143" i="38"/>
  <c r="AA143" i="38"/>
  <c r="Y143" i="38"/>
  <c r="W143" i="38"/>
  <c r="U143" i="38"/>
  <c r="S143" i="38"/>
  <c r="Q143" i="38"/>
  <c r="O143" i="38"/>
  <c r="M143" i="38"/>
  <c r="K143" i="38"/>
  <c r="I143" i="38"/>
  <c r="G143" i="38"/>
  <c r="E143" i="38"/>
  <c r="AQ142" i="38"/>
  <c r="AO142" i="38"/>
  <c r="AM142" i="38"/>
  <c r="AK142" i="38"/>
  <c r="AI142" i="38"/>
  <c r="AG142" i="38"/>
  <c r="AE142" i="38"/>
  <c r="AC142" i="38"/>
  <c r="AA142" i="38"/>
  <c r="Y142" i="38"/>
  <c r="W142" i="38"/>
  <c r="U142" i="38"/>
  <c r="S142" i="38"/>
  <c r="Q142" i="38"/>
  <c r="O142" i="38"/>
  <c r="M142" i="38"/>
  <c r="K142" i="38"/>
  <c r="I142" i="38"/>
  <c r="G142" i="38"/>
  <c r="E142" i="38"/>
  <c r="AQ141" i="38"/>
  <c r="AO141" i="38"/>
  <c r="AM141" i="38"/>
  <c r="AK141" i="38"/>
  <c r="AI141" i="38"/>
  <c r="AG141" i="38"/>
  <c r="AE141" i="38"/>
  <c r="AC141" i="38"/>
  <c r="AA141" i="38"/>
  <c r="Y141" i="38"/>
  <c r="W141" i="38"/>
  <c r="U141" i="38"/>
  <c r="S141" i="38"/>
  <c r="Q141" i="38"/>
  <c r="O141" i="38"/>
  <c r="M141" i="38"/>
  <c r="K141" i="38"/>
  <c r="I141" i="38"/>
  <c r="G141" i="38"/>
  <c r="E141" i="38"/>
  <c r="AQ140" i="38"/>
  <c r="AO140" i="38"/>
  <c r="AM140" i="38"/>
  <c r="AK140" i="38"/>
  <c r="AI140" i="38"/>
  <c r="AG140" i="38"/>
  <c r="AE140" i="38"/>
  <c r="AC140" i="38"/>
  <c r="AA140" i="38"/>
  <c r="Y140" i="38"/>
  <c r="W140" i="38"/>
  <c r="U140" i="38"/>
  <c r="S140" i="38"/>
  <c r="Q140" i="38"/>
  <c r="O140" i="38"/>
  <c r="M140" i="38"/>
  <c r="K140" i="38"/>
  <c r="I140" i="38"/>
  <c r="G140" i="38"/>
  <c r="E140" i="38"/>
  <c r="AQ139" i="38"/>
  <c r="AO139" i="38"/>
  <c r="AM139" i="38"/>
  <c r="AK139" i="38"/>
  <c r="AI139" i="38"/>
  <c r="AG139" i="38"/>
  <c r="AE139" i="38"/>
  <c r="AC139" i="38"/>
  <c r="AA139" i="38"/>
  <c r="Y139" i="38"/>
  <c r="W139" i="38"/>
  <c r="U139" i="38"/>
  <c r="S139" i="38"/>
  <c r="Q139" i="38"/>
  <c r="O139" i="38"/>
  <c r="M139" i="38"/>
  <c r="K139" i="38"/>
  <c r="I139" i="38"/>
  <c r="G139" i="38"/>
  <c r="E139" i="38"/>
  <c r="AQ138" i="38"/>
  <c r="AO138" i="38"/>
  <c r="AM138" i="38"/>
  <c r="AK138" i="38"/>
  <c r="AI138" i="38"/>
  <c r="AG138" i="38"/>
  <c r="AE138" i="38"/>
  <c r="AC138" i="38"/>
  <c r="AA138" i="38"/>
  <c r="Y138" i="38"/>
  <c r="W138" i="38"/>
  <c r="U138" i="38"/>
  <c r="S138" i="38"/>
  <c r="Q138" i="38"/>
  <c r="O138" i="38"/>
  <c r="M138" i="38"/>
  <c r="K138" i="38"/>
  <c r="I138" i="38"/>
  <c r="G138" i="38"/>
  <c r="E138" i="38"/>
  <c r="AQ137" i="38"/>
  <c r="AO137" i="38"/>
  <c r="AM137" i="38"/>
  <c r="AK137" i="38"/>
  <c r="AI137" i="38"/>
  <c r="AG137" i="38"/>
  <c r="AE137" i="38"/>
  <c r="AC137" i="38"/>
  <c r="AA137" i="38"/>
  <c r="Y137" i="38"/>
  <c r="W137" i="38"/>
  <c r="U137" i="38"/>
  <c r="S137" i="38"/>
  <c r="Q137" i="38"/>
  <c r="O137" i="38"/>
  <c r="M137" i="38"/>
  <c r="K137" i="38"/>
  <c r="I137" i="38"/>
  <c r="G137" i="38"/>
  <c r="E137" i="38"/>
  <c r="AQ136" i="38"/>
  <c r="AO136" i="38"/>
  <c r="AM136" i="38"/>
  <c r="AK136" i="38"/>
  <c r="AI136" i="38"/>
  <c r="AG136" i="38"/>
  <c r="AE136" i="38"/>
  <c r="AC136" i="38"/>
  <c r="AA136" i="38"/>
  <c r="Y136" i="38"/>
  <c r="W136" i="38"/>
  <c r="U136" i="38"/>
  <c r="S136" i="38"/>
  <c r="Q136" i="38"/>
  <c r="O136" i="38"/>
  <c r="M136" i="38"/>
  <c r="K136" i="38"/>
  <c r="I136" i="38"/>
  <c r="G136" i="38"/>
  <c r="E136" i="38"/>
  <c r="AQ135" i="38"/>
  <c r="AO135" i="38"/>
  <c r="AM135" i="38"/>
  <c r="AK135" i="38"/>
  <c r="AI135" i="38"/>
  <c r="AG135" i="38"/>
  <c r="AE135" i="38"/>
  <c r="AC135" i="38"/>
  <c r="AA135" i="38"/>
  <c r="Y135" i="38"/>
  <c r="W135" i="38"/>
  <c r="U135" i="38"/>
  <c r="S135" i="38"/>
  <c r="Q135" i="38"/>
  <c r="O135" i="38"/>
  <c r="M135" i="38"/>
  <c r="K135" i="38"/>
  <c r="I135" i="38"/>
  <c r="G135" i="38"/>
  <c r="E135" i="38"/>
  <c r="AQ134" i="38"/>
  <c r="AO134" i="38"/>
  <c r="AM134" i="38"/>
  <c r="AK134" i="38"/>
  <c r="AI134" i="38"/>
  <c r="AG134" i="38"/>
  <c r="AE134" i="38"/>
  <c r="AC134" i="38"/>
  <c r="AA134" i="38"/>
  <c r="Y134" i="38"/>
  <c r="W134" i="38"/>
  <c r="U134" i="38"/>
  <c r="S134" i="38"/>
  <c r="Q134" i="38"/>
  <c r="O134" i="38"/>
  <c r="M134" i="38"/>
  <c r="K134" i="38"/>
  <c r="I134" i="38"/>
  <c r="G134" i="38"/>
  <c r="E134" i="38"/>
  <c r="AQ133" i="38"/>
  <c r="AO133" i="38"/>
  <c r="AM133" i="38"/>
  <c r="AK133" i="38"/>
  <c r="AI133" i="38"/>
  <c r="AG133" i="38"/>
  <c r="AE133" i="38"/>
  <c r="AC133" i="38"/>
  <c r="AA133" i="38"/>
  <c r="Y133" i="38"/>
  <c r="W133" i="38"/>
  <c r="U133" i="38"/>
  <c r="S133" i="38"/>
  <c r="Q133" i="38"/>
  <c r="O133" i="38"/>
  <c r="M133" i="38"/>
  <c r="K133" i="38"/>
  <c r="I133" i="38"/>
  <c r="G133" i="38"/>
  <c r="E133" i="38"/>
  <c r="AQ132" i="38"/>
  <c r="AO132" i="38"/>
  <c r="AM132" i="38"/>
  <c r="AK132" i="38"/>
  <c r="AI132" i="38"/>
  <c r="AG132" i="38"/>
  <c r="AE132" i="38"/>
  <c r="AC132" i="38"/>
  <c r="AA132" i="38"/>
  <c r="Y132" i="38"/>
  <c r="W132" i="38"/>
  <c r="U132" i="38"/>
  <c r="S132" i="38"/>
  <c r="Q132" i="38"/>
  <c r="O132" i="38"/>
  <c r="M132" i="38"/>
  <c r="K132" i="38"/>
  <c r="I132" i="38"/>
  <c r="G132" i="38"/>
  <c r="E132" i="38"/>
  <c r="AQ131" i="38"/>
  <c r="AO131" i="38"/>
  <c r="AM131" i="38"/>
  <c r="AK131" i="38"/>
  <c r="AI131" i="38"/>
  <c r="AG131" i="38"/>
  <c r="AE131" i="38"/>
  <c r="AC131" i="38"/>
  <c r="AA131" i="38"/>
  <c r="Y131" i="38"/>
  <c r="W131" i="38"/>
  <c r="U131" i="38"/>
  <c r="S131" i="38"/>
  <c r="Q131" i="38"/>
  <c r="O131" i="38"/>
  <c r="M131" i="38"/>
  <c r="K131" i="38"/>
  <c r="I131" i="38"/>
  <c r="G131" i="38"/>
  <c r="E131" i="38"/>
  <c r="AQ130" i="38"/>
  <c r="AO130" i="38"/>
  <c r="AM130" i="38"/>
  <c r="AK130" i="38"/>
  <c r="AI130" i="38"/>
  <c r="AG130" i="38"/>
  <c r="AE130" i="38"/>
  <c r="AC130" i="38"/>
  <c r="AA130" i="38"/>
  <c r="Y130" i="38"/>
  <c r="W130" i="38"/>
  <c r="U130" i="38"/>
  <c r="S130" i="38"/>
  <c r="Q130" i="38"/>
  <c r="O130" i="38"/>
  <c r="M130" i="38"/>
  <c r="K130" i="38"/>
  <c r="I130" i="38"/>
  <c r="G130" i="38"/>
  <c r="E130" i="38"/>
  <c r="AQ129" i="38"/>
  <c r="AO129" i="38"/>
  <c r="AM129" i="38"/>
  <c r="AK129" i="38"/>
  <c r="AI129" i="38"/>
  <c r="AG129" i="38"/>
  <c r="AE129" i="38"/>
  <c r="AC129" i="38"/>
  <c r="AA129" i="38"/>
  <c r="Y129" i="38"/>
  <c r="W129" i="38"/>
  <c r="U129" i="38"/>
  <c r="S129" i="38"/>
  <c r="Q129" i="38"/>
  <c r="O129" i="38"/>
  <c r="M129" i="38"/>
  <c r="K129" i="38"/>
  <c r="I129" i="38"/>
  <c r="G129" i="38"/>
  <c r="E129" i="38"/>
  <c r="AQ128" i="38"/>
  <c r="AO128" i="38"/>
  <c r="AM128" i="38"/>
  <c r="AK128" i="38"/>
  <c r="AI128" i="38"/>
  <c r="AG128" i="38"/>
  <c r="AE128" i="38"/>
  <c r="AC128" i="38"/>
  <c r="AA128" i="38"/>
  <c r="Y128" i="38"/>
  <c r="W128" i="38"/>
  <c r="U128" i="38"/>
  <c r="S128" i="38"/>
  <c r="Q128" i="38"/>
  <c r="O128" i="38"/>
  <c r="M128" i="38"/>
  <c r="K128" i="38"/>
  <c r="I128" i="38"/>
  <c r="G128" i="38"/>
  <c r="E128" i="38"/>
  <c r="AQ127" i="38"/>
  <c r="AO127" i="38"/>
  <c r="AM127" i="38"/>
  <c r="AK127" i="38"/>
  <c r="AI127" i="38"/>
  <c r="AG127" i="38"/>
  <c r="AE127" i="38"/>
  <c r="AC127" i="38"/>
  <c r="AA127" i="38"/>
  <c r="Y127" i="38"/>
  <c r="W127" i="38"/>
  <c r="U127" i="38"/>
  <c r="S127" i="38"/>
  <c r="Q127" i="38"/>
  <c r="O127" i="38"/>
  <c r="M127" i="38"/>
  <c r="K127" i="38"/>
  <c r="I127" i="38"/>
  <c r="G127" i="38"/>
  <c r="E127" i="38"/>
  <c r="AQ126" i="38"/>
  <c r="AO126" i="38"/>
  <c r="AM126" i="38"/>
  <c r="AK126" i="38"/>
  <c r="AI126" i="38"/>
  <c r="AG126" i="38"/>
  <c r="AE126" i="38"/>
  <c r="AC126" i="38"/>
  <c r="AA126" i="38"/>
  <c r="Y126" i="38"/>
  <c r="W126" i="38"/>
  <c r="U126" i="38"/>
  <c r="S126" i="38"/>
  <c r="Q126" i="38"/>
  <c r="O126" i="38"/>
  <c r="M126" i="38"/>
  <c r="K126" i="38"/>
  <c r="I126" i="38"/>
  <c r="G126" i="38"/>
  <c r="E126" i="38"/>
  <c r="AQ125" i="38"/>
  <c r="AO125" i="38"/>
  <c r="AM125" i="38"/>
  <c r="AK125" i="38"/>
  <c r="AI125" i="38"/>
  <c r="AG125" i="38"/>
  <c r="AE125" i="38"/>
  <c r="AC125" i="38"/>
  <c r="AA125" i="38"/>
  <c r="Y125" i="38"/>
  <c r="W125" i="38"/>
  <c r="U125" i="38"/>
  <c r="S125" i="38"/>
  <c r="Q125" i="38"/>
  <c r="O125" i="38"/>
  <c r="M125" i="38"/>
  <c r="K125" i="38"/>
  <c r="I125" i="38"/>
  <c r="G125" i="38"/>
  <c r="E125" i="38"/>
  <c r="AQ124" i="38"/>
  <c r="AO124" i="38"/>
  <c r="AM124" i="38"/>
  <c r="AK124" i="38"/>
  <c r="AI124" i="38"/>
  <c r="AG124" i="38"/>
  <c r="AE124" i="38"/>
  <c r="AC124" i="38"/>
  <c r="AA124" i="38"/>
  <c r="Y124" i="38"/>
  <c r="W124" i="38"/>
  <c r="U124" i="38"/>
  <c r="S124" i="38"/>
  <c r="Q124" i="38"/>
  <c r="O124" i="38"/>
  <c r="M124" i="38"/>
  <c r="K124" i="38"/>
  <c r="I124" i="38"/>
  <c r="G124" i="38"/>
  <c r="E124" i="38"/>
  <c r="AQ123" i="38"/>
  <c r="AO123" i="38"/>
  <c r="AM123" i="38"/>
  <c r="AK123" i="38"/>
  <c r="AI123" i="38"/>
  <c r="AG123" i="38"/>
  <c r="AE123" i="38"/>
  <c r="AC123" i="38"/>
  <c r="AA123" i="38"/>
  <c r="Y123" i="38"/>
  <c r="W123" i="38"/>
  <c r="U123" i="38"/>
  <c r="S123" i="38"/>
  <c r="Q123" i="38"/>
  <c r="O123" i="38"/>
  <c r="M123" i="38"/>
  <c r="K123" i="38"/>
  <c r="I123" i="38"/>
  <c r="G123" i="38"/>
  <c r="E123" i="38"/>
  <c r="AQ122" i="38"/>
  <c r="AO122" i="38"/>
  <c r="AM122" i="38"/>
  <c r="AK122" i="38"/>
  <c r="AI122" i="38"/>
  <c r="AG122" i="38"/>
  <c r="AE122" i="38"/>
  <c r="AC122" i="38"/>
  <c r="AA122" i="38"/>
  <c r="Y122" i="38"/>
  <c r="W122" i="38"/>
  <c r="U122" i="38"/>
  <c r="S122" i="38"/>
  <c r="Q122" i="38"/>
  <c r="O122" i="38"/>
  <c r="M122" i="38"/>
  <c r="K122" i="38"/>
  <c r="I122" i="38"/>
  <c r="G122" i="38"/>
  <c r="E122" i="38"/>
  <c r="AQ121" i="38"/>
  <c r="AO121" i="38"/>
  <c r="AM121" i="38"/>
  <c r="AK121" i="38"/>
  <c r="AI121" i="38"/>
  <c r="AG121" i="38"/>
  <c r="AE121" i="38"/>
  <c r="AC121" i="38"/>
  <c r="AA121" i="38"/>
  <c r="Y121" i="38"/>
  <c r="W121" i="38"/>
  <c r="U121" i="38"/>
  <c r="S121" i="38"/>
  <c r="Q121" i="38"/>
  <c r="O121" i="38"/>
  <c r="M121" i="38"/>
  <c r="K121" i="38"/>
  <c r="I121" i="38"/>
  <c r="G121" i="38"/>
  <c r="E121" i="38"/>
  <c r="AQ120" i="38"/>
  <c r="AO120" i="38"/>
  <c r="AM120" i="38"/>
  <c r="AK120" i="38"/>
  <c r="AI120" i="38"/>
  <c r="AG120" i="38"/>
  <c r="AE120" i="38"/>
  <c r="AC120" i="38"/>
  <c r="AA120" i="38"/>
  <c r="Y120" i="38"/>
  <c r="W120" i="38"/>
  <c r="U120" i="38"/>
  <c r="S120" i="38"/>
  <c r="Q120" i="38"/>
  <c r="O120" i="38"/>
  <c r="M120" i="38"/>
  <c r="K120" i="38"/>
  <c r="I120" i="38"/>
  <c r="G120" i="38"/>
  <c r="E120" i="38"/>
  <c r="AQ119" i="38"/>
  <c r="AO119" i="38"/>
  <c r="AM119" i="38"/>
  <c r="AK119" i="38"/>
  <c r="AI119" i="38"/>
  <c r="AG119" i="38"/>
  <c r="AE119" i="38"/>
  <c r="AC119" i="38"/>
  <c r="AA119" i="38"/>
  <c r="Y119" i="38"/>
  <c r="W119" i="38"/>
  <c r="U119" i="38"/>
  <c r="S119" i="38"/>
  <c r="Q119" i="38"/>
  <c r="O119" i="38"/>
  <c r="M119" i="38"/>
  <c r="K119" i="38"/>
  <c r="I119" i="38"/>
  <c r="G119" i="38"/>
  <c r="E119" i="38"/>
  <c r="AQ118" i="38"/>
  <c r="AO118" i="38"/>
  <c r="AM118" i="38"/>
  <c r="AK118" i="38"/>
  <c r="AI118" i="38"/>
  <c r="AG118" i="38"/>
  <c r="AE118" i="38"/>
  <c r="AC118" i="38"/>
  <c r="AA118" i="38"/>
  <c r="Y118" i="38"/>
  <c r="W118" i="38"/>
  <c r="U118" i="38"/>
  <c r="S118" i="38"/>
  <c r="Q118" i="38"/>
  <c r="O118" i="38"/>
  <c r="M118" i="38"/>
  <c r="K118" i="38"/>
  <c r="I118" i="38"/>
  <c r="G118" i="38"/>
  <c r="E118" i="38"/>
  <c r="AQ117" i="38"/>
  <c r="AO117" i="38"/>
  <c r="AM117" i="38"/>
  <c r="AK117" i="38"/>
  <c r="AI117" i="38"/>
  <c r="AG117" i="38"/>
  <c r="AE117" i="38"/>
  <c r="AC117" i="38"/>
  <c r="AA117" i="38"/>
  <c r="Y117" i="38"/>
  <c r="W117" i="38"/>
  <c r="U117" i="38"/>
  <c r="S117" i="38"/>
  <c r="Q117" i="38"/>
  <c r="O117" i="38"/>
  <c r="M117" i="38"/>
  <c r="K117" i="38"/>
  <c r="I117" i="38"/>
  <c r="G117" i="38"/>
  <c r="E117" i="38"/>
  <c r="AQ116" i="38"/>
  <c r="AO116" i="38"/>
  <c r="AM116" i="38"/>
  <c r="AK116" i="38"/>
  <c r="AI116" i="38"/>
  <c r="AG116" i="38"/>
  <c r="AE116" i="38"/>
  <c r="AC116" i="38"/>
  <c r="AA116" i="38"/>
  <c r="Y116" i="38"/>
  <c r="W116" i="38"/>
  <c r="U116" i="38"/>
  <c r="S116" i="38"/>
  <c r="Q116" i="38"/>
  <c r="O116" i="38"/>
  <c r="M116" i="38"/>
  <c r="K116" i="38"/>
  <c r="I116" i="38"/>
  <c r="G116" i="38"/>
  <c r="E116" i="38"/>
  <c r="AQ115" i="38"/>
  <c r="AO115" i="38"/>
  <c r="AM115" i="38"/>
  <c r="AK115" i="38"/>
  <c r="AI115" i="38"/>
  <c r="AG115" i="38"/>
  <c r="AE115" i="38"/>
  <c r="AC115" i="38"/>
  <c r="AA115" i="38"/>
  <c r="Y115" i="38"/>
  <c r="W115" i="38"/>
  <c r="U115" i="38"/>
  <c r="S115" i="38"/>
  <c r="Q115" i="38"/>
  <c r="O115" i="38"/>
  <c r="M115" i="38"/>
  <c r="K115" i="38"/>
  <c r="I115" i="38"/>
  <c r="G115" i="38"/>
  <c r="E115" i="38"/>
  <c r="AQ114" i="38"/>
  <c r="AO114" i="38"/>
  <c r="AM114" i="38"/>
  <c r="AK114" i="38"/>
  <c r="AI114" i="38"/>
  <c r="AG114" i="38"/>
  <c r="AE114" i="38"/>
  <c r="AC114" i="38"/>
  <c r="AA114" i="38"/>
  <c r="Y114" i="38"/>
  <c r="W114" i="38"/>
  <c r="U114" i="38"/>
  <c r="S114" i="38"/>
  <c r="Q114" i="38"/>
  <c r="O114" i="38"/>
  <c r="M114" i="38"/>
  <c r="K114" i="38"/>
  <c r="I114" i="38"/>
  <c r="G114" i="38"/>
  <c r="E114" i="38"/>
  <c r="AQ113" i="38"/>
  <c r="AO113" i="38"/>
  <c r="AM113" i="38"/>
  <c r="AK113" i="38"/>
  <c r="AI113" i="38"/>
  <c r="AG113" i="38"/>
  <c r="AE113" i="38"/>
  <c r="AC113" i="38"/>
  <c r="AA113" i="38"/>
  <c r="Y113" i="38"/>
  <c r="W113" i="38"/>
  <c r="U113" i="38"/>
  <c r="S113" i="38"/>
  <c r="Q113" i="38"/>
  <c r="O113" i="38"/>
  <c r="M113" i="38"/>
  <c r="K113" i="38"/>
  <c r="I113" i="38"/>
  <c r="G113" i="38"/>
  <c r="E113" i="38"/>
  <c r="AQ112" i="38"/>
  <c r="AO112" i="38"/>
  <c r="AM112" i="38"/>
  <c r="AK112" i="38"/>
  <c r="AI112" i="38"/>
  <c r="AG112" i="38"/>
  <c r="AE112" i="38"/>
  <c r="AC112" i="38"/>
  <c r="AA112" i="38"/>
  <c r="Y112" i="38"/>
  <c r="W112" i="38"/>
  <c r="U112" i="38"/>
  <c r="S112" i="38"/>
  <c r="Q112" i="38"/>
  <c r="O112" i="38"/>
  <c r="M112" i="38"/>
  <c r="K112" i="38"/>
  <c r="I112" i="38"/>
  <c r="G112" i="38"/>
  <c r="E112" i="38"/>
  <c r="AQ111" i="38"/>
  <c r="AO111" i="38"/>
  <c r="AM111" i="38"/>
  <c r="AK111" i="38"/>
  <c r="AI111" i="38"/>
  <c r="AG111" i="38"/>
  <c r="AE111" i="38"/>
  <c r="AC111" i="38"/>
  <c r="AA111" i="38"/>
  <c r="Y111" i="38"/>
  <c r="W111" i="38"/>
  <c r="U111" i="38"/>
  <c r="S111" i="38"/>
  <c r="Q111" i="38"/>
  <c r="O111" i="38"/>
  <c r="M111" i="38"/>
  <c r="K111" i="38"/>
  <c r="I111" i="38"/>
  <c r="G111" i="38"/>
  <c r="E111" i="38"/>
  <c r="AQ110" i="38"/>
  <c r="AO110" i="38"/>
  <c r="AM110" i="38"/>
  <c r="AK110" i="38"/>
  <c r="AI110" i="38"/>
  <c r="AG110" i="38"/>
  <c r="AE110" i="38"/>
  <c r="AC110" i="38"/>
  <c r="AA110" i="38"/>
  <c r="Y110" i="38"/>
  <c r="W110" i="38"/>
  <c r="U110" i="38"/>
  <c r="S110" i="38"/>
  <c r="Q110" i="38"/>
  <c r="O110" i="38"/>
  <c r="M110" i="38"/>
  <c r="K110" i="38"/>
  <c r="I110" i="38"/>
  <c r="G110" i="38"/>
  <c r="E110" i="38"/>
  <c r="AQ109" i="38"/>
  <c r="AO109" i="38"/>
  <c r="AM109" i="38"/>
  <c r="AK109" i="38"/>
  <c r="AI109" i="38"/>
  <c r="AG109" i="38"/>
  <c r="AE109" i="38"/>
  <c r="AC109" i="38"/>
  <c r="AA109" i="38"/>
  <c r="Y109" i="38"/>
  <c r="W109" i="38"/>
  <c r="U109" i="38"/>
  <c r="S109" i="38"/>
  <c r="Q109" i="38"/>
  <c r="O109" i="38"/>
  <c r="M109" i="38"/>
  <c r="K109" i="38"/>
  <c r="I109" i="38"/>
  <c r="G109" i="38"/>
  <c r="E109" i="38"/>
  <c r="AQ108" i="38"/>
  <c r="AO108" i="38"/>
  <c r="AM108" i="38"/>
  <c r="AK108" i="38"/>
  <c r="AI108" i="38"/>
  <c r="AG108" i="38"/>
  <c r="AE108" i="38"/>
  <c r="AC108" i="38"/>
  <c r="AA108" i="38"/>
  <c r="Y108" i="38"/>
  <c r="W108" i="38"/>
  <c r="U108" i="38"/>
  <c r="S108" i="38"/>
  <c r="Q108" i="38"/>
  <c r="O108" i="38"/>
  <c r="M108" i="38"/>
  <c r="K108" i="38"/>
  <c r="I108" i="38"/>
  <c r="G108" i="38"/>
  <c r="E108" i="38"/>
  <c r="AQ107" i="38"/>
  <c r="AO107" i="38"/>
  <c r="AM107" i="38"/>
  <c r="AK107" i="38"/>
  <c r="AI107" i="38"/>
  <c r="AG107" i="38"/>
  <c r="AE107" i="38"/>
  <c r="AC107" i="38"/>
  <c r="AA107" i="38"/>
  <c r="Y107" i="38"/>
  <c r="W107" i="38"/>
  <c r="U107" i="38"/>
  <c r="S107" i="38"/>
  <c r="Q107" i="38"/>
  <c r="O107" i="38"/>
  <c r="M107" i="38"/>
  <c r="K107" i="38"/>
  <c r="I107" i="38"/>
  <c r="G107" i="38"/>
  <c r="E107" i="38"/>
  <c r="AQ106" i="38"/>
  <c r="AO106" i="38"/>
  <c r="AM106" i="38"/>
  <c r="AK106" i="38"/>
  <c r="AI106" i="38"/>
  <c r="AG106" i="38"/>
  <c r="AE106" i="38"/>
  <c r="AC106" i="38"/>
  <c r="AA106" i="38"/>
  <c r="Y106" i="38"/>
  <c r="W106" i="38"/>
  <c r="U106" i="38"/>
  <c r="S106" i="38"/>
  <c r="Q106" i="38"/>
  <c r="O106" i="38"/>
  <c r="M106" i="38"/>
  <c r="K106" i="38"/>
  <c r="I106" i="38"/>
  <c r="G106" i="38"/>
  <c r="E106" i="38"/>
  <c r="AQ105" i="38"/>
  <c r="AO105" i="38"/>
  <c r="AM105" i="38"/>
  <c r="AK105" i="38"/>
  <c r="AI105" i="38"/>
  <c r="AG105" i="38"/>
  <c r="AE105" i="38"/>
  <c r="AC105" i="38"/>
  <c r="AA105" i="38"/>
  <c r="Y105" i="38"/>
  <c r="W105" i="38"/>
  <c r="U105" i="38"/>
  <c r="S105" i="38"/>
  <c r="Q105" i="38"/>
  <c r="O105" i="38"/>
  <c r="M105" i="38"/>
  <c r="K105" i="38"/>
  <c r="I105" i="38"/>
  <c r="G105" i="38"/>
  <c r="E105" i="38"/>
  <c r="AQ104" i="38"/>
  <c r="AO104" i="38"/>
  <c r="AM104" i="38"/>
  <c r="AK104" i="38"/>
  <c r="AI104" i="38"/>
  <c r="AG104" i="38"/>
  <c r="AE104" i="38"/>
  <c r="AC104" i="38"/>
  <c r="AA104" i="38"/>
  <c r="Y104" i="38"/>
  <c r="W104" i="38"/>
  <c r="U104" i="38"/>
  <c r="S104" i="38"/>
  <c r="Q104" i="38"/>
  <c r="O104" i="38"/>
  <c r="M104" i="38"/>
  <c r="K104" i="38"/>
  <c r="I104" i="38"/>
  <c r="G104" i="38"/>
  <c r="E104" i="38"/>
  <c r="AQ103" i="38"/>
  <c r="AO103" i="38"/>
  <c r="AM103" i="38"/>
  <c r="AK103" i="38"/>
  <c r="AI103" i="38"/>
  <c r="AG103" i="38"/>
  <c r="AE103" i="38"/>
  <c r="AC103" i="38"/>
  <c r="AA103" i="38"/>
  <c r="Y103" i="38"/>
  <c r="W103" i="38"/>
  <c r="U103" i="38"/>
  <c r="S103" i="38"/>
  <c r="Q103" i="38"/>
  <c r="O103" i="38"/>
  <c r="M103" i="38"/>
  <c r="K103" i="38"/>
  <c r="I103" i="38"/>
  <c r="G103" i="38"/>
  <c r="E103" i="38"/>
  <c r="AQ102" i="38"/>
  <c r="AO102" i="38"/>
  <c r="AM102" i="38"/>
  <c r="AK102" i="38"/>
  <c r="AI102" i="38"/>
  <c r="AG102" i="38"/>
  <c r="AE102" i="38"/>
  <c r="AC102" i="38"/>
  <c r="AA102" i="38"/>
  <c r="Y102" i="38"/>
  <c r="W102" i="38"/>
  <c r="U102" i="38"/>
  <c r="S102" i="38"/>
  <c r="Q102" i="38"/>
  <c r="O102" i="38"/>
  <c r="M102" i="38"/>
  <c r="K102" i="38"/>
  <c r="I102" i="38"/>
  <c r="G102" i="38"/>
  <c r="E102" i="38"/>
  <c r="AQ101" i="38"/>
  <c r="AO101" i="38"/>
  <c r="AM101" i="38"/>
  <c r="AK101" i="38"/>
  <c r="AI101" i="38"/>
  <c r="AG101" i="38"/>
  <c r="AE101" i="38"/>
  <c r="AC101" i="38"/>
  <c r="AA101" i="38"/>
  <c r="Y101" i="38"/>
  <c r="W101" i="38"/>
  <c r="U101" i="38"/>
  <c r="S101" i="38"/>
  <c r="Q101" i="38"/>
  <c r="O101" i="38"/>
  <c r="M101" i="38"/>
  <c r="K101" i="38"/>
  <c r="I101" i="38"/>
  <c r="G101" i="38"/>
  <c r="E101" i="38"/>
  <c r="AQ100" i="38"/>
  <c r="AO100" i="38"/>
  <c r="AM100" i="38"/>
  <c r="AK100" i="38"/>
  <c r="AI100" i="38"/>
  <c r="AG100" i="38"/>
  <c r="AE100" i="38"/>
  <c r="AC100" i="38"/>
  <c r="AA100" i="38"/>
  <c r="Y100" i="38"/>
  <c r="W100" i="38"/>
  <c r="U100" i="38"/>
  <c r="S100" i="38"/>
  <c r="Q100" i="38"/>
  <c r="O100" i="38"/>
  <c r="M100" i="38"/>
  <c r="K100" i="38"/>
  <c r="I100" i="38"/>
  <c r="G100" i="38"/>
  <c r="E100" i="38"/>
  <c r="AQ99" i="38"/>
  <c r="AO99" i="38"/>
  <c r="AM99" i="38"/>
  <c r="AK99" i="38"/>
  <c r="AI99" i="38"/>
  <c r="AG99" i="38"/>
  <c r="AE99" i="38"/>
  <c r="AC99" i="38"/>
  <c r="AA99" i="38"/>
  <c r="Y99" i="38"/>
  <c r="W99" i="38"/>
  <c r="U99" i="38"/>
  <c r="S99" i="38"/>
  <c r="Q99" i="38"/>
  <c r="O99" i="38"/>
  <c r="M99" i="38"/>
  <c r="K99" i="38"/>
  <c r="I99" i="38"/>
  <c r="G99" i="38"/>
  <c r="E99" i="38"/>
  <c r="AQ98" i="38"/>
  <c r="AO98" i="38"/>
  <c r="AM98" i="38"/>
  <c r="AK98" i="38"/>
  <c r="AI98" i="38"/>
  <c r="AG98" i="38"/>
  <c r="AE98" i="38"/>
  <c r="AC98" i="38"/>
  <c r="AA98" i="38"/>
  <c r="Y98" i="38"/>
  <c r="W98" i="38"/>
  <c r="U98" i="38"/>
  <c r="S98" i="38"/>
  <c r="Q98" i="38"/>
  <c r="O98" i="38"/>
  <c r="M98" i="38"/>
  <c r="K98" i="38"/>
  <c r="I98" i="38"/>
  <c r="G98" i="38"/>
  <c r="E98" i="38"/>
  <c r="AQ97" i="38"/>
  <c r="AO97" i="38"/>
  <c r="AM97" i="38"/>
  <c r="AK97" i="38"/>
  <c r="AI97" i="38"/>
  <c r="AG97" i="38"/>
  <c r="AE97" i="38"/>
  <c r="AC97" i="38"/>
  <c r="AA97" i="38"/>
  <c r="Y97" i="38"/>
  <c r="W97" i="38"/>
  <c r="U97" i="38"/>
  <c r="S97" i="38"/>
  <c r="Q97" i="38"/>
  <c r="O97" i="38"/>
  <c r="M97" i="38"/>
  <c r="K97" i="38"/>
  <c r="I97" i="38"/>
  <c r="G97" i="38"/>
  <c r="E97" i="38"/>
  <c r="AQ96" i="38"/>
  <c r="AO96" i="38"/>
  <c r="AM96" i="38"/>
  <c r="AK96" i="38"/>
  <c r="AI96" i="38"/>
  <c r="AG96" i="38"/>
  <c r="AE96" i="38"/>
  <c r="AC96" i="38"/>
  <c r="AA96" i="38"/>
  <c r="Y96" i="38"/>
  <c r="W96" i="38"/>
  <c r="U96" i="38"/>
  <c r="S96" i="38"/>
  <c r="Q96" i="38"/>
  <c r="O96" i="38"/>
  <c r="M96" i="38"/>
  <c r="K96" i="38"/>
  <c r="I96" i="38"/>
  <c r="G96" i="38"/>
  <c r="E96" i="38"/>
  <c r="AQ95" i="38"/>
  <c r="AO95" i="38"/>
  <c r="AM95" i="38"/>
  <c r="AK95" i="38"/>
  <c r="AI95" i="38"/>
  <c r="AG95" i="38"/>
  <c r="AE95" i="38"/>
  <c r="AC95" i="38"/>
  <c r="AA95" i="38"/>
  <c r="Y95" i="38"/>
  <c r="W95" i="38"/>
  <c r="U95" i="38"/>
  <c r="S95" i="38"/>
  <c r="Q95" i="38"/>
  <c r="O95" i="38"/>
  <c r="M95" i="38"/>
  <c r="K95" i="38"/>
  <c r="I95" i="38"/>
  <c r="G95" i="38"/>
  <c r="E95" i="38"/>
  <c r="AQ94" i="38"/>
  <c r="AO94" i="38"/>
  <c r="AM94" i="38"/>
  <c r="AK94" i="38"/>
  <c r="AI94" i="38"/>
  <c r="AG94" i="38"/>
  <c r="AE94" i="38"/>
  <c r="AC94" i="38"/>
  <c r="AA94" i="38"/>
  <c r="Y94" i="38"/>
  <c r="W94" i="38"/>
  <c r="U94" i="38"/>
  <c r="S94" i="38"/>
  <c r="Q94" i="38"/>
  <c r="O94" i="38"/>
  <c r="M94" i="38"/>
  <c r="K94" i="38"/>
  <c r="I94" i="38"/>
  <c r="G94" i="38"/>
  <c r="E94" i="38"/>
  <c r="AQ93" i="38"/>
  <c r="AO93" i="38"/>
  <c r="AM93" i="38"/>
  <c r="AK93" i="38"/>
  <c r="AI93" i="38"/>
  <c r="AG93" i="38"/>
  <c r="AE93" i="38"/>
  <c r="AC93" i="38"/>
  <c r="AA93" i="38"/>
  <c r="Y93" i="38"/>
  <c r="W93" i="38"/>
  <c r="U93" i="38"/>
  <c r="S93" i="38"/>
  <c r="Q93" i="38"/>
  <c r="O93" i="38"/>
  <c r="M93" i="38"/>
  <c r="K93" i="38"/>
  <c r="I93" i="38"/>
  <c r="G93" i="38"/>
  <c r="E93" i="38"/>
  <c r="AQ92" i="38"/>
  <c r="AO92" i="38"/>
  <c r="AM92" i="38"/>
  <c r="AK92" i="38"/>
  <c r="AI92" i="38"/>
  <c r="AG92" i="38"/>
  <c r="AE92" i="38"/>
  <c r="AC92" i="38"/>
  <c r="AA92" i="38"/>
  <c r="Y92" i="38"/>
  <c r="W92" i="38"/>
  <c r="U92" i="38"/>
  <c r="S92" i="38"/>
  <c r="Q92" i="38"/>
  <c r="O92" i="38"/>
  <c r="M92" i="38"/>
  <c r="K92" i="38"/>
  <c r="I92" i="38"/>
  <c r="G92" i="38"/>
  <c r="E92" i="38"/>
  <c r="AQ91" i="38"/>
  <c r="AO91" i="38"/>
  <c r="AM91" i="38"/>
  <c r="AK91" i="38"/>
  <c r="AI91" i="38"/>
  <c r="AG91" i="38"/>
  <c r="AE91" i="38"/>
  <c r="AC91" i="38"/>
  <c r="AA91" i="38"/>
  <c r="Y91" i="38"/>
  <c r="W91" i="38"/>
  <c r="U91" i="38"/>
  <c r="S91" i="38"/>
  <c r="Q91" i="38"/>
  <c r="O91" i="38"/>
  <c r="M91" i="38"/>
  <c r="K91" i="38"/>
  <c r="I91" i="38"/>
  <c r="G91" i="38"/>
  <c r="E91" i="38"/>
  <c r="AQ90" i="38"/>
  <c r="AO90" i="38"/>
  <c r="AM90" i="38"/>
  <c r="AK90" i="38"/>
  <c r="AI90" i="38"/>
  <c r="AG90" i="38"/>
  <c r="AE90" i="38"/>
  <c r="AC90" i="38"/>
  <c r="AA90" i="38"/>
  <c r="Y90" i="38"/>
  <c r="W90" i="38"/>
  <c r="U90" i="38"/>
  <c r="S90" i="38"/>
  <c r="Q90" i="38"/>
  <c r="O90" i="38"/>
  <c r="M90" i="38"/>
  <c r="K90" i="38"/>
  <c r="I90" i="38"/>
  <c r="G90" i="38"/>
  <c r="E90" i="38"/>
  <c r="AQ89" i="38"/>
  <c r="AO89" i="38"/>
  <c r="AM89" i="38"/>
  <c r="AK89" i="38"/>
  <c r="AI89" i="38"/>
  <c r="AG89" i="38"/>
  <c r="AE89" i="38"/>
  <c r="AC89" i="38"/>
  <c r="AA89" i="38"/>
  <c r="Y89" i="38"/>
  <c r="W89" i="38"/>
  <c r="U89" i="38"/>
  <c r="S89" i="38"/>
  <c r="Q89" i="38"/>
  <c r="O89" i="38"/>
  <c r="M89" i="38"/>
  <c r="K89" i="38"/>
  <c r="I89" i="38"/>
  <c r="G89" i="38"/>
  <c r="E89" i="38"/>
  <c r="AQ88" i="38"/>
  <c r="AO88" i="38"/>
  <c r="AM88" i="38"/>
  <c r="AK88" i="38"/>
  <c r="AI88" i="38"/>
  <c r="AG88" i="38"/>
  <c r="AE88" i="38"/>
  <c r="AC88" i="38"/>
  <c r="AA88" i="38"/>
  <c r="Y88" i="38"/>
  <c r="W88" i="38"/>
  <c r="U88" i="38"/>
  <c r="S88" i="38"/>
  <c r="Q88" i="38"/>
  <c r="O88" i="38"/>
  <c r="M88" i="38"/>
  <c r="K88" i="38"/>
  <c r="I88" i="38"/>
  <c r="G88" i="38"/>
  <c r="E88" i="38"/>
  <c r="AQ87" i="38"/>
  <c r="AO87" i="38"/>
  <c r="AM87" i="38"/>
  <c r="AK87" i="38"/>
  <c r="AI87" i="38"/>
  <c r="AG87" i="38"/>
  <c r="AE87" i="38"/>
  <c r="AC87" i="38"/>
  <c r="AA87" i="38"/>
  <c r="Y87" i="38"/>
  <c r="W87" i="38"/>
  <c r="U87" i="38"/>
  <c r="S87" i="38"/>
  <c r="Q87" i="38"/>
  <c r="O87" i="38"/>
  <c r="M87" i="38"/>
  <c r="K87" i="38"/>
  <c r="I87" i="38"/>
  <c r="G87" i="38"/>
  <c r="E87" i="38"/>
  <c r="AQ86" i="38"/>
  <c r="AO86" i="38"/>
  <c r="AM86" i="38"/>
  <c r="AK86" i="38"/>
  <c r="AI86" i="38"/>
  <c r="AG86" i="38"/>
  <c r="AE86" i="38"/>
  <c r="AC86" i="38"/>
  <c r="AA86" i="38"/>
  <c r="Y86" i="38"/>
  <c r="W86" i="38"/>
  <c r="U86" i="38"/>
  <c r="S86" i="38"/>
  <c r="Q86" i="38"/>
  <c r="O86" i="38"/>
  <c r="M86" i="38"/>
  <c r="K86" i="38"/>
  <c r="I86" i="38"/>
  <c r="G86" i="38"/>
  <c r="E86" i="38"/>
  <c r="AQ85" i="38"/>
  <c r="AO85" i="38"/>
  <c r="AM85" i="38"/>
  <c r="AK85" i="38"/>
  <c r="AI85" i="38"/>
  <c r="AG85" i="38"/>
  <c r="AE85" i="38"/>
  <c r="AC85" i="38"/>
  <c r="AA85" i="38"/>
  <c r="Y85" i="38"/>
  <c r="W85" i="38"/>
  <c r="U85" i="38"/>
  <c r="S85" i="38"/>
  <c r="Q85" i="38"/>
  <c r="O85" i="38"/>
  <c r="M85" i="38"/>
  <c r="K85" i="38"/>
  <c r="I85" i="38"/>
  <c r="G85" i="38"/>
  <c r="E85" i="38"/>
  <c r="AQ84" i="38"/>
  <c r="AO84" i="38"/>
  <c r="AM84" i="38"/>
  <c r="AK84" i="38"/>
  <c r="AI84" i="38"/>
  <c r="AG84" i="38"/>
  <c r="AE84" i="38"/>
  <c r="AC84" i="38"/>
  <c r="AA84" i="38"/>
  <c r="Y84" i="38"/>
  <c r="W84" i="38"/>
  <c r="U84" i="38"/>
  <c r="S84" i="38"/>
  <c r="Q84" i="38"/>
  <c r="O84" i="38"/>
  <c r="M84" i="38"/>
  <c r="K84" i="38"/>
  <c r="I84" i="38"/>
  <c r="G84" i="38"/>
  <c r="E84" i="38"/>
  <c r="AQ83" i="38"/>
  <c r="AO83" i="38"/>
  <c r="AM83" i="38"/>
  <c r="AK83" i="38"/>
  <c r="AI83" i="38"/>
  <c r="AG83" i="38"/>
  <c r="AE83" i="38"/>
  <c r="AC83" i="38"/>
  <c r="AA83" i="38"/>
  <c r="Y83" i="38"/>
  <c r="W83" i="38"/>
  <c r="U83" i="38"/>
  <c r="S83" i="38"/>
  <c r="Q83" i="38"/>
  <c r="O83" i="38"/>
  <c r="M83" i="38"/>
  <c r="K83" i="38"/>
  <c r="I83" i="38"/>
  <c r="G83" i="38"/>
  <c r="E83" i="38"/>
  <c r="AQ82" i="38"/>
  <c r="AO82" i="38"/>
  <c r="AM82" i="38"/>
  <c r="AK82" i="38"/>
  <c r="AI82" i="38"/>
  <c r="AG82" i="38"/>
  <c r="AE82" i="38"/>
  <c r="AC82" i="38"/>
  <c r="AA82" i="38"/>
  <c r="Y82" i="38"/>
  <c r="W82" i="38"/>
  <c r="U82" i="38"/>
  <c r="S82" i="38"/>
  <c r="Q82" i="38"/>
  <c r="O82" i="38"/>
  <c r="M82" i="38"/>
  <c r="K82" i="38"/>
  <c r="I82" i="38"/>
  <c r="G82" i="38"/>
  <c r="E82" i="38"/>
  <c r="AQ81" i="38"/>
  <c r="AO81" i="38"/>
  <c r="AM81" i="38"/>
  <c r="AK81" i="38"/>
  <c r="AI81" i="38"/>
  <c r="AG81" i="38"/>
  <c r="AE81" i="38"/>
  <c r="AC81" i="38"/>
  <c r="AA81" i="38"/>
  <c r="Y81" i="38"/>
  <c r="W81" i="38"/>
  <c r="U81" i="38"/>
  <c r="S81" i="38"/>
  <c r="Q81" i="38"/>
  <c r="O81" i="38"/>
  <c r="M81" i="38"/>
  <c r="K81" i="38"/>
  <c r="I81" i="38"/>
  <c r="G81" i="38"/>
  <c r="E81" i="38"/>
  <c r="AQ80" i="38"/>
  <c r="AO80" i="38"/>
  <c r="AM80" i="38"/>
  <c r="AK80" i="38"/>
  <c r="AI80" i="38"/>
  <c r="AG80" i="38"/>
  <c r="AE80" i="38"/>
  <c r="AC80" i="38"/>
  <c r="AA80" i="38"/>
  <c r="Y80" i="38"/>
  <c r="W80" i="38"/>
  <c r="U80" i="38"/>
  <c r="S80" i="38"/>
  <c r="Q80" i="38"/>
  <c r="O80" i="38"/>
  <c r="M80" i="38"/>
  <c r="K80" i="38"/>
  <c r="I80" i="38"/>
  <c r="G80" i="38"/>
  <c r="E80" i="38"/>
  <c r="AQ79" i="38"/>
  <c r="AO79" i="38"/>
  <c r="AM79" i="38"/>
  <c r="AK79" i="38"/>
  <c r="AI79" i="38"/>
  <c r="AG79" i="38"/>
  <c r="AE79" i="38"/>
  <c r="AC79" i="38"/>
  <c r="AA79" i="38"/>
  <c r="Y79" i="38"/>
  <c r="W79" i="38"/>
  <c r="U79" i="38"/>
  <c r="S79" i="38"/>
  <c r="Q79" i="38"/>
  <c r="O79" i="38"/>
  <c r="M79" i="38"/>
  <c r="K79" i="38"/>
  <c r="I79" i="38"/>
  <c r="G79" i="38"/>
  <c r="E79" i="38"/>
  <c r="AQ78" i="38"/>
  <c r="AO78" i="38"/>
  <c r="AM78" i="38"/>
  <c r="AK78" i="38"/>
  <c r="AI78" i="38"/>
  <c r="AG78" i="38"/>
  <c r="AE78" i="38"/>
  <c r="AC78" i="38"/>
  <c r="AA78" i="38"/>
  <c r="Y78" i="38"/>
  <c r="W78" i="38"/>
  <c r="U78" i="38"/>
  <c r="S78" i="38"/>
  <c r="Q78" i="38"/>
  <c r="O78" i="38"/>
  <c r="M78" i="38"/>
  <c r="K78" i="38"/>
  <c r="I78" i="38"/>
  <c r="G78" i="38"/>
  <c r="E78" i="38"/>
  <c r="AQ77" i="38"/>
  <c r="AO77" i="38"/>
  <c r="AM77" i="38"/>
  <c r="AK77" i="38"/>
  <c r="AI77" i="38"/>
  <c r="AG77" i="38"/>
  <c r="AE77" i="38"/>
  <c r="AC77" i="38"/>
  <c r="AA77" i="38"/>
  <c r="Y77" i="38"/>
  <c r="W77" i="38"/>
  <c r="U77" i="38"/>
  <c r="S77" i="38"/>
  <c r="Q77" i="38"/>
  <c r="O77" i="38"/>
  <c r="M77" i="38"/>
  <c r="K77" i="38"/>
  <c r="I77" i="38"/>
  <c r="G77" i="38"/>
  <c r="E77" i="38"/>
  <c r="AQ76" i="38"/>
  <c r="AO76" i="38"/>
  <c r="AM76" i="38"/>
  <c r="AK76" i="38"/>
  <c r="AI76" i="38"/>
  <c r="AG76" i="38"/>
  <c r="AE76" i="38"/>
  <c r="AC76" i="38"/>
  <c r="AA76" i="38"/>
  <c r="Y76" i="38"/>
  <c r="W76" i="38"/>
  <c r="U76" i="38"/>
  <c r="S76" i="38"/>
  <c r="Q76" i="38"/>
  <c r="O76" i="38"/>
  <c r="M76" i="38"/>
  <c r="K76" i="38"/>
  <c r="I76" i="38"/>
  <c r="G76" i="38"/>
  <c r="E76" i="38"/>
  <c r="AQ75" i="38"/>
  <c r="AO75" i="38"/>
  <c r="AM75" i="38"/>
  <c r="AK75" i="38"/>
  <c r="AI75" i="38"/>
  <c r="AG75" i="38"/>
  <c r="AE75" i="38"/>
  <c r="AC75" i="38"/>
  <c r="AA75" i="38"/>
  <c r="Y75" i="38"/>
  <c r="W75" i="38"/>
  <c r="U75" i="38"/>
  <c r="S75" i="38"/>
  <c r="Q75" i="38"/>
  <c r="O75" i="38"/>
  <c r="M75" i="38"/>
  <c r="K75" i="38"/>
  <c r="I75" i="38"/>
  <c r="G75" i="38"/>
  <c r="E75" i="38"/>
  <c r="AQ74" i="38"/>
  <c r="AO74" i="38"/>
  <c r="AM74" i="38"/>
  <c r="AK74" i="38"/>
  <c r="AI74" i="38"/>
  <c r="AG74" i="38"/>
  <c r="AE74" i="38"/>
  <c r="AC74" i="38"/>
  <c r="AA74" i="38"/>
  <c r="Y74" i="38"/>
  <c r="W74" i="38"/>
  <c r="U74" i="38"/>
  <c r="S74" i="38"/>
  <c r="Q74" i="38"/>
  <c r="O74" i="38"/>
  <c r="M74" i="38"/>
  <c r="K74" i="38"/>
  <c r="I74" i="38"/>
  <c r="G74" i="38"/>
  <c r="E74" i="38"/>
  <c r="AQ73" i="38"/>
  <c r="AO73" i="38"/>
  <c r="AM73" i="38"/>
  <c r="AK73" i="38"/>
  <c r="AI73" i="38"/>
  <c r="AG73" i="38"/>
  <c r="AE73" i="38"/>
  <c r="AC73" i="38"/>
  <c r="AA73" i="38"/>
  <c r="Y73" i="38"/>
  <c r="W73" i="38"/>
  <c r="U73" i="38"/>
  <c r="S73" i="38"/>
  <c r="Q73" i="38"/>
  <c r="O73" i="38"/>
  <c r="M73" i="38"/>
  <c r="K73" i="38"/>
  <c r="I73" i="38"/>
  <c r="G73" i="38"/>
  <c r="E73" i="38"/>
  <c r="AQ72" i="38"/>
  <c r="AO72" i="38"/>
  <c r="AM72" i="38"/>
  <c r="AK72" i="38"/>
  <c r="AI72" i="38"/>
  <c r="AG72" i="38"/>
  <c r="AE72" i="38"/>
  <c r="AC72" i="38"/>
  <c r="AA72" i="38"/>
  <c r="Y72" i="38"/>
  <c r="W72" i="38"/>
  <c r="U72" i="38"/>
  <c r="S72" i="38"/>
  <c r="Q72" i="38"/>
  <c r="O72" i="38"/>
  <c r="M72" i="38"/>
  <c r="K72" i="38"/>
  <c r="I72" i="38"/>
  <c r="G72" i="38"/>
  <c r="E72" i="38"/>
  <c r="AQ71" i="38"/>
  <c r="AO71" i="38"/>
  <c r="AM71" i="38"/>
  <c r="AK71" i="38"/>
  <c r="AI71" i="38"/>
  <c r="AG71" i="38"/>
  <c r="AE71" i="38"/>
  <c r="AC71" i="38"/>
  <c r="AA71" i="38"/>
  <c r="Y71" i="38"/>
  <c r="W71" i="38"/>
  <c r="U71" i="38"/>
  <c r="S71" i="38"/>
  <c r="Q71" i="38"/>
  <c r="O71" i="38"/>
  <c r="M71" i="38"/>
  <c r="K71" i="38"/>
  <c r="I71" i="38"/>
  <c r="G71" i="38"/>
  <c r="E71" i="38"/>
  <c r="AQ70" i="38"/>
  <c r="AO70" i="38"/>
  <c r="AM70" i="38"/>
  <c r="AK70" i="38"/>
  <c r="AI70" i="38"/>
  <c r="AG70" i="38"/>
  <c r="AE70" i="38"/>
  <c r="AC70" i="38"/>
  <c r="AA70" i="38"/>
  <c r="Y70" i="38"/>
  <c r="W70" i="38"/>
  <c r="U70" i="38"/>
  <c r="S70" i="38"/>
  <c r="Q70" i="38"/>
  <c r="O70" i="38"/>
  <c r="M70" i="38"/>
  <c r="K70" i="38"/>
  <c r="I70" i="38"/>
  <c r="G70" i="38"/>
  <c r="E70" i="38"/>
  <c r="AQ69" i="38"/>
  <c r="AO69" i="38"/>
  <c r="AM69" i="38"/>
  <c r="AK69" i="38"/>
  <c r="AI69" i="38"/>
  <c r="AG69" i="38"/>
  <c r="AE69" i="38"/>
  <c r="AC69" i="38"/>
  <c r="AA69" i="38"/>
  <c r="Y69" i="38"/>
  <c r="W69" i="38"/>
  <c r="U69" i="38"/>
  <c r="S69" i="38"/>
  <c r="Q69" i="38"/>
  <c r="O69" i="38"/>
  <c r="M69" i="38"/>
  <c r="K69" i="38"/>
  <c r="I69" i="38"/>
  <c r="G69" i="38"/>
  <c r="E69" i="38"/>
  <c r="AQ68" i="38"/>
  <c r="AO68" i="38"/>
  <c r="AM68" i="38"/>
  <c r="AK68" i="38"/>
  <c r="AI68" i="38"/>
  <c r="AG68" i="38"/>
  <c r="AE68" i="38"/>
  <c r="AC68" i="38"/>
  <c r="AA68" i="38"/>
  <c r="Y68" i="38"/>
  <c r="W68" i="38"/>
  <c r="U68" i="38"/>
  <c r="S68" i="38"/>
  <c r="Q68" i="38"/>
  <c r="O68" i="38"/>
  <c r="M68" i="38"/>
  <c r="K68" i="38"/>
  <c r="I68" i="38"/>
  <c r="G68" i="38"/>
  <c r="E68" i="38"/>
  <c r="AQ67" i="38"/>
  <c r="AO67" i="38"/>
  <c r="AM67" i="38"/>
  <c r="AK67" i="38"/>
  <c r="AI67" i="38"/>
  <c r="AG67" i="38"/>
  <c r="AE67" i="38"/>
  <c r="AC67" i="38"/>
  <c r="AA67" i="38"/>
  <c r="Y67" i="38"/>
  <c r="W67" i="38"/>
  <c r="U67" i="38"/>
  <c r="S67" i="38"/>
  <c r="Q67" i="38"/>
  <c r="O67" i="38"/>
  <c r="M67" i="38"/>
  <c r="K67" i="38"/>
  <c r="I67" i="38"/>
  <c r="G67" i="38"/>
  <c r="E67" i="38"/>
  <c r="AQ66" i="38"/>
  <c r="AO66" i="38"/>
  <c r="AM66" i="38"/>
  <c r="AK66" i="38"/>
  <c r="AI66" i="38"/>
  <c r="AG66" i="38"/>
  <c r="AE66" i="38"/>
  <c r="AC66" i="38"/>
  <c r="AA66" i="38"/>
  <c r="Y66" i="38"/>
  <c r="W66" i="38"/>
  <c r="U66" i="38"/>
  <c r="S66" i="38"/>
  <c r="Q66" i="38"/>
  <c r="O66" i="38"/>
  <c r="M66" i="38"/>
  <c r="K66" i="38"/>
  <c r="I66" i="38"/>
  <c r="G66" i="38"/>
  <c r="E66" i="38"/>
  <c r="AQ65" i="38"/>
  <c r="AO65" i="38"/>
  <c r="AM65" i="38"/>
  <c r="AK65" i="38"/>
  <c r="AI65" i="38"/>
  <c r="AG65" i="38"/>
  <c r="AE65" i="38"/>
  <c r="AC65" i="38"/>
  <c r="AA65" i="38"/>
  <c r="Y65" i="38"/>
  <c r="W65" i="38"/>
  <c r="U65" i="38"/>
  <c r="S65" i="38"/>
  <c r="Q65" i="38"/>
  <c r="O65" i="38"/>
  <c r="M65" i="38"/>
  <c r="K65" i="38"/>
  <c r="I65" i="38"/>
  <c r="G65" i="38"/>
  <c r="E65" i="38"/>
  <c r="AQ64" i="38"/>
  <c r="AO64" i="38"/>
  <c r="AM64" i="38"/>
  <c r="AK64" i="38"/>
  <c r="AI64" i="38"/>
  <c r="AG64" i="38"/>
  <c r="AE64" i="38"/>
  <c r="AC64" i="38"/>
  <c r="AA64" i="38"/>
  <c r="Y64" i="38"/>
  <c r="W64" i="38"/>
  <c r="U64" i="38"/>
  <c r="S64" i="38"/>
  <c r="Q64" i="38"/>
  <c r="O64" i="38"/>
  <c r="M64" i="38"/>
  <c r="K64" i="38"/>
  <c r="I64" i="38"/>
  <c r="G64" i="38"/>
  <c r="E64" i="38"/>
  <c r="AQ63" i="38"/>
  <c r="AO63" i="38"/>
  <c r="AM63" i="38"/>
  <c r="AK63" i="38"/>
  <c r="AI63" i="38"/>
  <c r="AG63" i="38"/>
  <c r="AE63" i="38"/>
  <c r="AC63" i="38"/>
  <c r="AA63" i="38"/>
  <c r="Y63" i="38"/>
  <c r="W63" i="38"/>
  <c r="U63" i="38"/>
  <c r="S63" i="38"/>
  <c r="Q63" i="38"/>
  <c r="O63" i="38"/>
  <c r="M63" i="38"/>
  <c r="K63" i="38"/>
  <c r="I63" i="38"/>
  <c r="G63" i="38"/>
  <c r="E63" i="38"/>
  <c r="AQ62" i="38"/>
  <c r="AO62" i="38"/>
  <c r="AM62" i="38"/>
  <c r="AK62" i="38"/>
  <c r="AI62" i="38"/>
  <c r="AG62" i="38"/>
  <c r="AE62" i="38"/>
  <c r="AC62" i="38"/>
  <c r="AA62" i="38"/>
  <c r="Y62" i="38"/>
  <c r="W62" i="38"/>
  <c r="U62" i="38"/>
  <c r="S62" i="38"/>
  <c r="Q62" i="38"/>
  <c r="O62" i="38"/>
  <c r="M62" i="38"/>
  <c r="K62" i="38"/>
  <c r="I62" i="38"/>
  <c r="G62" i="38"/>
  <c r="E62" i="38"/>
  <c r="AQ61" i="38"/>
  <c r="AO61" i="38"/>
  <c r="AM61" i="38"/>
  <c r="AK61" i="38"/>
  <c r="AI61" i="38"/>
  <c r="AG61" i="38"/>
  <c r="AE61" i="38"/>
  <c r="AC61" i="38"/>
  <c r="AA61" i="38"/>
  <c r="Y61" i="38"/>
  <c r="W61" i="38"/>
  <c r="U61" i="38"/>
  <c r="S61" i="38"/>
  <c r="Q61" i="38"/>
  <c r="O61" i="38"/>
  <c r="M61" i="38"/>
  <c r="K61" i="38"/>
  <c r="I61" i="38"/>
  <c r="G61" i="38"/>
  <c r="E61" i="38"/>
  <c r="AQ60" i="38"/>
  <c r="AO60" i="38"/>
  <c r="AM60" i="38"/>
  <c r="AK60" i="38"/>
  <c r="AI60" i="38"/>
  <c r="AG60" i="38"/>
  <c r="AE60" i="38"/>
  <c r="AC60" i="38"/>
  <c r="AA60" i="38"/>
  <c r="Y60" i="38"/>
  <c r="W60" i="38"/>
  <c r="U60" i="38"/>
  <c r="S60" i="38"/>
  <c r="Q60" i="38"/>
  <c r="O60" i="38"/>
  <c r="M60" i="38"/>
  <c r="K60" i="38"/>
  <c r="I60" i="38"/>
  <c r="G60" i="38"/>
  <c r="E60" i="38"/>
  <c r="AQ59" i="38"/>
  <c r="AO59" i="38"/>
  <c r="AM59" i="38"/>
  <c r="AK59" i="38"/>
  <c r="AI59" i="38"/>
  <c r="AG59" i="38"/>
  <c r="AE59" i="38"/>
  <c r="AC59" i="38"/>
  <c r="AA59" i="38"/>
  <c r="Y59" i="38"/>
  <c r="W59" i="38"/>
  <c r="U59" i="38"/>
  <c r="S59" i="38"/>
  <c r="Q59" i="38"/>
  <c r="O59" i="38"/>
  <c r="M59" i="38"/>
  <c r="K59" i="38"/>
  <c r="I59" i="38"/>
  <c r="G59" i="38"/>
  <c r="E59" i="38"/>
  <c r="AQ58" i="38"/>
  <c r="AO58" i="38"/>
  <c r="AM58" i="38"/>
  <c r="AK58" i="38"/>
  <c r="AI58" i="38"/>
  <c r="AG58" i="38"/>
  <c r="AE58" i="38"/>
  <c r="AC58" i="38"/>
  <c r="AA58" i="38"/>
  <c r="Y58" i="38"/>
  <c r="W58" i="38"/>
  <c r="U58" i="38"/>
  <c r="S58" i="38"/>
  <c r="Q58" i="38"/>
  <c r="O58" i="38"/>
  <c r="M58" i="38"/>
  <c r="K58" i="38"/>
  <c r="I58" i="38"/>
  <c r="G58" i="38"/>
  <c r="E58" i="38"/>
  <c r="AQ57" i="38"/>
  <c r="AO57" i="38"/>
  <c r="AM57" i="38"/>
  <c r="AK57" i="38"/>
  <c r="AI57" i="38"/>
  <c r="AG57" i="38"/>
  <c r="AE57" i="38"/>
  <c r="AC57" i="38"/>
  <c r="AA57" i="38"/>
  <c r="Y57" i="38"/>
  <c r="W57" i="38"/>
  <c r="U57" i="38"/>
  <c r="S57" i="38"/>
  <c r="Q57" i="38"/>
  <c r="O57" i="38"/>
  <c r="M57" i="38"/>
  <c r="K57" i="38"/>
  <c r="I57" i="38"/>
  <c r="G57" i="38"/>
  <c r="E57" i="38"/>
  <c r="AQ56" i="38"/>
  <c r="AO56" i="38"/>
  <c r="AM56" i="38"/>
  <c r="AK56" i="38"/>
  <c r="AI56" i="38"/>
  <c r="AG56" i="38"/>
  <c r="AE56" i="38"/>
  <c r="AC56" i="38"/>
  <c r="AA56" i="38"/>
  <c r="Y56" i="38"/>
  <c r="W56" i="38"/>
  <c r="U56" i="38"/>
  <c r="S56" i="38"/>
  <c r="Q56" i="38"/>
  <c r="O56" i="38"/>
  <c r="M56" i="38"/>
  <c r="K56" i="38"/>
  <c r="I56" i="38"/>
  <c r="G56" i="38"/>
  <c r="E56" i="38"/>
  <c r="AQ55" i="38"/>
  <c r="AO55" i="38"/>
  <c r="AM55" i="38"/>
  <c r="AK55" i="38"/>
  <c r="AI55" i="38"/>
  <c r="AG55" i="38"/>
  <c r="AE55" i="38"/>
  <c r="AC55" i="38"/>
  <c r="AA55" i="38"/>
  <c r="Y55" i="38"/>
  <c r="W55" i="38"/>
  <c r="U55" i="38"/>
  <c r="S55" i="38"/>
  <c r="Q55" i="38"/>
  <c r="O55" i="38"/>
  <c r="M55" i="38"/>
  <c r="K55" i="38"/>
  <c r="I55" i="38"/>
  <c r="G55" i="38"/>
  <c r="E55" i="38"/>
  <c r="AQ54" i="38"/>
  <c r="AO54" i="38"/>
  <c r="AM54" i="38"/>
  <c r="AK54" i="38"/>
  <c r="AI54" i="38"/>
  <c r="AG54" i="38"/>
  <c r="AE54" i="38"/>
  <c r="AC54" i="38"/>
  <c r="AA54" i="38"/>
  <c r="Y54" i="38"/>
  <c r="W54" i="38"/>
  <c r="U54" i="38"/>
  <c r="S54" i="38"/>
  <c r="Q54" i="38"/>
  <c r="O54" i="38"/>
  <c r="M54" i="38"/>
  <c r="K54" i="38"/>
  <c r="I54" i="38"/>
  <c r="G54" i="38"/>
  <c r="E54" i="38"/>
  <c r="AQ53" i="38"/>
  <c r="AO53" i="38"/>
  <c r="AM53" i="38"/>
  <c r="AK53" i="38"/>
  <c r="AI53" i="38"/>
  <c r="AG53" i="38"/>
  <c r="AE53" i="38"/>
  <c r="AC53" i="38"/>
  <c r="AA53" i="38"/>
  <c r="Y53" i="38"/>
  <c r="W53" i="38"/>
  <c r="U53" i="38"/>
  <c r="S53" i="38"/>
  <c r="Q53" i="38"/>
  <c r="O53" i="38"/>
  <c r="M53" i="38"/>
  <c r="K53" i="38"/>
  <c r="I53" i="38"/>
  <c r="G53" i="38"/>
  <c r="E53" i="38"/>
  <c r="AQ52" i="38"/>
  <c r="AO52" i="38"/>
  <c r="AM52" i="38"/>
  <c r="AK52" i="38"/>
  <c r="AI52" i="38"/>
  <c r="AG52" i="38"/>
  <c r="AE52" i="38"/>
  <c r="AC52" i="38"/>
  <c r="AA52" i="38"/>
  <c r="Y52" i="38"/>
  <c r="W52" i="38"/>
  <c r="U52" i="38"/>
  <c r="S52" i="38"/>
  <c r="Q52" i="38"/>
  <c r="O52" i="38"/>
  <c r="M52" i="38"/>
  <c r="K52" i="38"/>
  <c r="I52" i="38"/>
  <c r="G52" i="38"/>
  <c r="E52" i="38"/>
  <c r="AQ51" i="38"/>
  <c r="AO51" i="38"/>
  <c r="AM51" i="38"/>
  <c r="AK51" i="38"/>
  <c r="AI51" i="38"/>
  <c r="AG51" i="38"/>
  <c r="AE51" i="38"/>
  <c r="AC51" i="38"/>
  <c r="AA51" i="38"/>
  <c r="Y51" i="38"/>
  <c r="W51" i="38"/>
  <c r="U51" i="38"/>
  <c r="S51" i="38"/>
  <c r="Q51" i="38"/>
  <c r="O51" i="38"/>
  <c r="M51" i="38"/>
  <c r="K51" i="38"/>
  <c r="I51" i="38"/>
  <c r="G51" i="38"/>
  <c r="E51" i="38"/>
  <c r="AQ50" i="38"/>
  <c r="AO50" i="38"/>
  <c r="AM50" i="38"/>
  <c r="AK50" i="38"/>
  <c r="AI50" i="38"/>
  <c r="AG50" i="38"/>
  <c r="AE50" i="38"/>
  <c r="AC50" i="38"/>
  <c r="AA50" i="38"/>
  <c r="Y50" i="38"/>
  <c r="W50" i="38"/>
  <c r="U50" i="38"/>
  <c r="S50" i="38"/>
  <c r="Q50" i="38"/>
  <c r="O50" i="38"/>
  <c r="M50" i="38"/>
  <c r="K50" i="38"/>
  <c r="I50" i="38"/>
  <c r="G50" i="38"/>
  <c r="E50" i="38"/>
  <c r="AQ49" i="38"/>
  <c r="AO49" i="38"/>
  <c r="AM49" i="38"/>
  <c r="AK49" i="38"/>
  <c r="AI49" i="38"/>
  <c r="AG49" i="38"/>
  <c r="AE49" i="38"/>
  <c r="AC49" i="38"/>
  <c r="AA49" i="38"/>
  <c r="Y49" i="38"/>
  <c r="W49" i="38"/>
  <c r="U49" i="38"/>
  <c r="S49" i="38"/>
  <c r="Q49" i="38"/>
  <c r="O49" i="38"/>
  <c r="M49" i="38"/>
  <c r="K49" i="38"/>
  <c r="I49" i="38"/>
  <c r="G49" i="38"/>
  <c r="E49" i="38"/>
  <c r="AQ48" i="38"/>
  <c r="AO48" i="38"/>
  <c r="AM48" i="38"/>
  <c r="AK48" i="38"/>
  <c r="AI48" i="38"/>
  <c r="AG48" i="38"/>
  <c r="AE48" i="38"/>
  <c r="AC48" i="38"/>
  <c r="AA48" i="38"/>
  <c r="Y48" i="38"/>
  <c r="W48" i="38"/>
  <c r="U48" i="38"/>
  <c r="S48" i="38"/>
  <c r="Q48" i="38"/>
  <c r="O48" i="38"/>
  <c r="M48" i="38"/>
  <c r="K48" i="38"/>
  <c r="I48" i="38"/>
  <c r="G48" i="38"/>
  <c r="E48" i="38"/>
  <c r="AQ47" i="38"/>
  <c r="AO47" i="38"/>
  <c r="AM47" i="38"/>
  <c r="AK47" i="38"/>
  <c r="AI47" i="38"/>
  <c r="AG47" i="38"/>
  <c r="AE47" i="38"/>
  <c r="AC47" i="38"/>
  <c r="AA47" i="38"/>
  <c r="Y47" i="38"/>
  <c r="W47" i="38"/>
  <c r="U47" i="38"/>
  <c r="S47" i="38"/>
  <c r="Q47" i="38"/>
  <c r="O47" i="38"/>
  <c r="M47" i="38"/>
  <c r="K47" i="38"/>
  <c r="I47" i="38"/>
  <c r="G47" i="38"/>
  <c r="E47" i="38"/>
  <c r="AQ46" i="38"/>
  <c r="AO46" i="38"/>
  <c r="AM46" i="38"/>
  <c r="AK46" i="38"/>
  <c r="AI46" i="38"/>
  <c r="AG46" i="38"/>
  <c r="AE46" i="38"/>
  <c r="AC46" i="38"/>
  <c r="AA46" i="38"/>
  <c r="Y46" i="38"/>
  <c r="W46" i="38"/>
  <c r="U46" i="38"/>
  <c r="S46" i="38"/>
  <c r="Q46" i="38"/>
  <c r="O46" i="38"/>
  <c r="M46" i="38"/>
  <c r="K46" i="38"/>
  <c r="I46" i="38"/>
  <c r="G46" i="38"/>
  <c r="E46" i="38"/>
  <c r="AQ45" i="38"/>
  <c r="AO45" i="38"/>
  <c r="AM45" i="38"/>
  <c r="AK45" i="38"/>
  <c r="AI45" i="38"/>
  <c r="AG45" i="38"/>
  <c r="AE45" i="38"/>
  <c r="AC45" i="38"/>
  <c r="AA45" i="38"/>
  <c r="Y45" i="38"/>
  <c r="W45" i="38"/>
  <c r="U45" i="38"/>
  <c r="S45" i="38"/>
  <c r="Q45" i="38"/>
  <c r="O45" i="38"/>
  <c r="M45" i="38"/>
  <c r="K45" i="38"/>
  <c r="I45" i="38"/>
  <c r="G45" i="38"/>
  <c r="E45" i="38"/>
  <c r="AQ44" i="38"/>
  <c r="AO44" i="38"/>
  <c r="AM44" i="38"/>
  <c r="AK44" i="38"/>
  <c r="AI44" i="38"/>
  <c r="AG44" i="38"/>
  <c r="AE44" i="38"/>
  <c r="AC44" i="38"/>
  <c r="AA44" i="38"/>
  <c r="Y44" i="38"/>
  <c r="W44" i="38"/>
  <c r="U44" i="38"/>
  <c r="S44" i="38"/>
  <c r="Q44" i="38"/>
  <c r="O44" i="38"/>
  <c r="M44" i="38"/>
  <c r="K44" i="38"/>
  <c r="I44" i="38"/>
  <c r="G44" i="38"/>
  <c r="E44" i="38"/>
  <c r="AQ43" i="38"/>
  <c r="AO43" i="38"/>
  <c r="AM43" i="38"/>
  <c r="AK43" i="38"/>
  <c r="AI43" i="38"/>
  <c r="AG43" i="38"/>
  <c r="AE43" i="38"/>
  <c r="AC43" i="38"/>
  <c r="AA43" i="38"/>
  <c r="Y43" i="38"/>
  <c r="W43" i="38"/>
  <c r="U43" i="38"/>
  <c r="S43" i="38"/>
  <c r="Q43" i="38"/>
  <c r="O43" i="38"/>
  <c r="M43" i="38"/>
  <c r="K43" i="38"/>
  <c r="I43" i="38"/>
  <c r="G43" i="38"/>
  <c r="E43" i="38"/>
  <c r="AQ42" i="38"/>
  <c r="AO42" i="38"/>
  <c r="AM42" i="38"/>
  <c r="AK42" i="38"/>
  <c r="AI42" i="38"/>
  <c r="AG42" i="38"/>
  <c r="AE42" i="38"/>
  <c r="AC42" i="38"/>
  <c r="AA42" i="38"/>
  <c r="Y42" i="38"/>
  <c r="W42" i="38"/>
  <c r="U42" i="38"/>
  <c r="S42" i="38"/>
  <c r="Q42" i="38"/>
  <c r="O42" i="38"/>
  <c r="M42" i="38"/>
  <c r="K42" i="38"/>
  <c r="I42" i="38"/>
  <c r="G42" i="38"/>
  <c r="E42" i="38"/>
  <c r="AQ41" i="38"/>
  <c r="AO41" i="38"/>
  <c r="AM41" i="38"/>
  <c r="AK41" i="38"/>
  <c r="AI41" i="38"/>
  <c r="AG41" i="38"/>
  <c r="AE41" i="38"/>
  <c r="AC41" i="38"/>
  <c r="AA41" i="38"/>
  <c r="Y41" i="38"/>
  <c r="W41" i="38"/>
  <c r="U41" i="38"/>
  <c r="S41" i="38"/>
  <c r="Q41" i="38"/>
  <c r="O41" i="38"/>
  <c r="M41" i="38"/>
  <c r="K41" i="38"/>
  <c r="I41" i="38"/>
  <c r="G41" i="38"/>
  <c r="E41" i="38"/>
  <c r="AQ40" i="38"/>
  <c r="AO40" i="38"/>
  <c r="AM40" i="38"/>
  <c r="AK40" i="38"/>
  <c r="AI40" i="38"/>
  <c r="AG40" i="38"/>
  <c r="AE40" i="38"/>
  <c r="AC40" i="38"/>
  <c r="AA40" i="38"/>
  <c r="Y40" i="38"/>
  <c r="W40" i="38"/>
  <c r="U40" i="38"/>
  <c r="S40" i="38"/>
  <c r="Q40" i="38"/>
  <c r="O40" i="38"/>
  <c r="M40" i="38"/>
  <c r="K40" i="38"/>
  <c r="I40" i="38"/>
  <c r="G40" i="38"/>
  <c r="E40" i="38"/>
  <c r="AQ39" i="38"/>
  <c r="AO39" i="38"/>
  <c r="AM39" i="38"/>
  <c r="AK39" i="38"/>
  <c r="AI39" i="38"/>
  <c r="AG39" i="38"/>
  <c r="AE39" i="38"/>
  <c r="AC39" i="38"/>
  <c r="AA39" i="38"/>
  <c r="Y39" i="38"/>
  <c r="W39" i="38"/>
  <c r="U39" i="38"/>
  <c r="S39" i="38"/>
  <c r="Q39" i="38"/>
  <c r="O39" i="38"/>
  <c r="M39" i="38"/>
  <c r="K39" i="38"/>
  <c r="I39" i="38"/>
  <c r="G39" i="38"/>
  <c r="E39" i="38"/>
  <c r="AQ38" i="38"/>
  <c r="AO38" i="38"/>
  <c r="AM38" i="38"/>
  <c r="AK38" i="38"/>
  <c r="AI38" i="38"/>
  <c r="AG38" i="38"/>
  <c r="AE38" i="38"/>
  <c r="AC38" i="38"/>
  <c r="AA38" i="38"/>
  <c r="Y38" i="38"/>
  <c r="W38" i="38"/>
  <c r="U38" i="38"/>
  <c r="S38" i="38"/>
  <c r="Q38" i="38"/>
  <c r="O38" i="38"/>
  <c r="M38" i="38"/>
  <c r="K38" i="38"/>
  <c r="I38" i="38"/>
  <c r="G38" i="38"/>
  <c r="E38" i="38"/>
  <c r="AQ37" i="38"/>
  <c r="AO37" i="38"/>
  <c r="AM37" i="38"/>
  <c r="AK37" i="38"/>
  <c r="AI37" i="38"/>
  <c r="AG37" i="38"/>
  <c r="AE37" i="38"/>
  <c r="AC37" i="38"/>
  <c r="AA37" i="38"/>
  <c r="Y37" i="38"/>
  <c r="W37" i="38"/>
  <c r="U37" i="38"/>
  <c r="S37" i="38"/>
  <c r="Q37" i="38"/>
  <c r="O37" i="38"/>
  <c r="M37" i="38"/>
  <c r="K37" i="38"/>
  <c r="I37" i="38"/>
  <c r="G37" i="38"/>
  <c r="E37" i="38"/>
  <c r="AQ36" i="38"/>
  <c r="AO36" i="38"/>
  <c r="AM36" i="38"/>
  <c r="AK36" i="38"/>
  <c r="AI36" i="38"/>
  <c r="AG36" i="38"/>
  <c r="AE36" i="38"/>
  <c r="AC36" i="38"/>
  <c r="AA36" i="38"/>
  <c r="Y36" i="38"/>
  <c r="W36" i="38"/>
  <c r="U36" i="38"/>
  <c r="S36" i="38"/>
  <c r="Q36" i="38"/>
  <c r="O36" i="38"/>
  <c r="M36" i="38"/>
  <c r="K36" i="38"/>
  <c r="I36" i="38"/>
  <c r="G36" i="38"/>
  <c r="E36" i="38"/>
  <c r="AQ35" i="38"/>
  <c r="AO35" i="38"/>
  <c r="AM35" i="38"/>
  <c r="AK35" i="38"/>
  <c r="AI35" i="38"/>
  <c r="AG35" i="38"/>
  <c r="AE35" i="38"/>
  <c r="AC35" i="38"/>
  <c r="AA35" i="38"/>
  <c r="Y35" i="38"/>
  <c r="W35" i="38"/>
  <c r="U35" i="38"/>
  <c r="S35" i="38"/>
  <c r="Q35" i="38"/>
  <c r="O35" i="38"/>
  <c r="M35" i="38"/>
  <c r="K35" i="38"/>
  <c r="I35" i="38"/>
  <c r="G35" i="38"/>
  <c r="E35" i="38"/>
  <c r="AQ34" i="38"/>
  <c r="AO34" i="38"/>
  <c r="AM34" i="38"/>
  <c r="AK34" i="38"/>
  <c r="AI34" i="38"/>
  <c r="AG34" i="38"/>
  <c r="AE34" i="38"/>
  <c r="AC34" i="38"/>
  <c r="AA34" i="38"/>
  <c r="Y34" i="38"/>
  <c r="W34" i="38"/>
  <c r="U34" i="38"/>
  <c r="S34" i="38"/>
  <c r="Q34" i="38"/>
  <c r="O34" i="38"/>
  <c r="M34" i="38"/>
  <c r="K34" i="38"/>
  <c r="I34" i="38"/>
  <c r="G34" i="38"/>
  <c r="E34" i="38"/>
  <c r="AQ33" i="38"/>
  <c r="AO33" i="38"/>
  <c r="AM33" i="38"/>
  <c r="AK33" i="38"/>
  <c r="AI33" i="38"/>
  <c r="AG33" i="38"/>
  <c r="AE33" i="38"/>
  <c r="AC33" i="38"/>
  <c r="AA33" i="38"/>
  <c r="Y33" i="38"/>
  <c r="W33" i="38"/>
  <c r="U33" i="38"/>
  <c r="S33" i="38"/>
  <c r="Q33" i="38"/>
  <c r="O33" i="38"/>
  <c r="M33" i="38"/>
  <c r="K33" i="38"/>
  <c r="I33" i="38"/>
  <c r="G33" i="38"/>
  <c r="E33" i="38"/>
  <c r="AQ32" i="38"/>
  <c r="AO32" i="38"/>
  <c r="AM32" i="38"/>
  <c r="AK32" i="38"/>
  <c r="AI32" i="38"/>
  <c r="AG32" i="38"/>
  <c r="AE32" i="38"/>
  <c r="AC32" i="38"/>
  <c r="AA32" i="38"/>
  <c r="Y32" i="38"/>
  <c r="W32" i="38"/>
  <c r="U32" i="38"/>
  <c r="S32" i="38"/>
  <c r="Q32" i="38"/>
  <c r="O32" i="38"/>
  <c r="M32" i="38"/>
  <c r="K32" i="38"/>
  <c r="I32" i="38"/>
  <c r="G32" i="38"/>
  <c r="E32" i="38"/>
  <c r="AQ31" i="38"/>
  <c r="AO31" i="38"/>
  <c r="AM31" i="38"/>
  <c r="AK31" i="38"/>
  <c r="AI31" i="38"/>
  <c r="AG31" i="38"/>
  <c r="AE31" i="38"/>
  <c r="AC31" i="38"/>
  <c r="AA31" i="38"/>
  <c r="Y31" i="38"/>
  <c r="W31" i="38"/>
  <c r="U31" i="38"/>
  <c r="S31" i="38"/>
  <c r="Q31" i="38"/>
  <c r="O31" i="38"/>
  <c r="M31" i="38"/>
  <c r="K31" i="38"/>
  <c r="I31" i="38"/>
  <c r="G31" i="38"/>
  <c r="E31" i="38"/>
  <c r="AQ30" i="38"/>
  <c r="AO30" i="38"/>
  <c r="AM30" i="38"/>
  <c r="AK30" i="38"/>
  <c r="AI30" i="38"/>
  <c r="AG30" i="38"/>
  <c r="AE30" i="38"/>
  <c r="AC30" i="38"/>
  <c r="AA30" i="38"/>
  <c r="Y30" i="38"/>
  <c r="W30" i="38"/>
  <c r="U30" i="38"/>
  <c r="S30" i="38"/>
  <c r="Q30" i="38"/>
  <c r="O30" i="38"/>
  <c r="M30" i="38"/>
  <c r="K30" i="38"/>
  <c r="I30" i="38"/>
  <c r="G30" i="38"/>
  <c r="E30" i="38"/>
  <c r="AQ29" i="38"/>
  <c r="AO29" i="38"/>
  <c r="AM29" i="38"/>
  <c r="AK29" i="38"/>
  <c r="AI29" i="38"/>
  <c r="AG29" i="38"/>
  <c r="AE29" i="38"/>
  <c r="AC29" i="38"/>
  <c r="AA29" i="38"/>
  <c r="Y29" i="38"/>
  <c r="W29" i="38"/>
  <c r="U29" i="38"/>
  <c r="S29" i="38"/>
  <c r="Q29" i="38"/>
  <c r="O29" i="38"/>
  <c r="M29" i="38"/>
  <c r="K29" i="38"/>
  <c r="I29" i="38"/>
  <c r="G29" i="38"/>
  <c r="E29" i="38"/>
  <c r="AQ28" i="38"/>
  <c r="AO28" i="38"/>
  <c r="AM28" i="38"/>
  <c r="AK28" i="38"/>
  <c r="AI28" i="38"/>
  <c r="AG28" i="38"/>
  <c r="AE28" i="38"/>
  <c r="AC28" i="38"/>
  <c r="AA28" i="38"/>
  <c r="Y28" i="38"/>
  <c r="W28" i="38"/>
  <c r="U28" i="38"/>
  <c r="S28" i="38"/>
  <c r="Q28" i="38"/>
  <c r="O28" i="38"/>
  <c r="M28" i="38"/>
  <c r="K28" i="38"/>
  <c r="I28" i="38"/>
  <c r="G28" i="38"/>
  <c r="E28" i="38"/>
  <c r="AQ27" i="38"/>
  <c r="AO27" i="38"/>
  <c r="AM27" i="38"/>
  <c r="AK27" i="38"/>
  <c r="AI27" i="38"/>
  <c r="AG27" i="38"/>
  <c r="AE27" i="38"/>
  <c r="AC27" i="38"/>
  <c r="AA27" i="38"/>
  <c r="Y27" i="38"/>
  <c r="W27" i="38"/>
  <c r="U27" i="38"/>
  <c r="S27" i="38"/>
  <c r="Q27" i="38"/>
  <c r="O27" i="38"/>
  <c r="M27" i="38"/>
  <c r="K27" i="38"/>
  <c r="I27" i="38"/>
  <c r="G27" i="38"/>
  <c r="E27" i="38"/>
  <c r="AQ26" i="38"/>
  <c r="AO26" i="38"/>
  <c r="AM26" i="38"/>
  <c r="AK26" i="38"/>
  <c r="AI26" i="38"/>
  <c r="AG26" i="38"/>
  <c r="AE26" i="38"/>
  <c r="AC26" i="38"/>
  <c r="AA26" i="38"/>
  <c r="Y26" i="38"/>
  <c r="W26" i="38"/>
  <c r="U26" i="38"/>
  <c r="S26" i="38"/>
  <c r="Q26" i="38"/>
  <c r="O26" i="38"/>
  <c r="M26" i="38"/>
  <c r="K26" i="38"/>
  <c r="I26" i="38"/>
  <c r="G26" i="38"/>
  <c r="E26" i="38"/>
  <c r="AQ25" i="38"/>
  <c r="AO25" i="38"/>
  <c r="AM25" i="38"/>
  <c r="AK25" i="38"/>
  <c r="AI25" i="38"/>
  <c r="AG25" i="38"/>
  <c r="AE25" i="38"/>
  <c r="AC25" i="38"/>
  <c r="AA25" i="38"/>
  <c r="Y25" i="38"/>
  <c r="W25" i="38"/>
  <c r="U25" i="38"/>
  <c r="S25" i="38"/>
  <c r="Q25" i="38"/>
  <c r="O25" i="38"/>
  <c r="M25" i="38"/>
  <c r="K25" i="38"/>
  <c r="I25" i="38"/>
  <c r="G25" i="38"/>
  <c r="AQ24" i="38"/>
  <c r="AO24" i="38"/>
  <c r="AM24" i="38"/>
  <c r="AK24" i="38"/>
  <c r="M24" i="38"/>
  <c r="K24" i="38"/>
  <c r="I24" i="38"/>
  <c r="G24" i="38"/>
  <c r="E24" i="38"/>
  <c r="AQ23" i="38"/>
  <c r="AO23" i="38"/>
  <c r="AM23" i="38"/>
  <c r="AK23" i="38"/>
  <c r="M23" i="38"/>
  <c r="K23" i="38"/>
  <c r="I23" i="38"/>
  <c r="G23" i="38"/>
  <c r="E23" i="38"/>
  <c r="AQ22" i="38"/>
  <c r="AO22" i="38"/>
  <c r="AM22" i="38"/>
  <c r="AK22" i="38"/>
  <c r="AI22" i="38"/>
  <c r="AG22" i="38"/>
  <c r="AE22" i="38"/>
  <c r="AC22" i="38"/>
  <c r="AA22" i="38"/>
  <c r="Y22" i="38"/>
  <c r="W22" i="38"/>
  <c r="U22" i="38"/>
  <c r="S22" i="38"/>
  <c r="Q22" i="38"/>
  <c r="O22" i="38"/>
  <c r="M22" i="38"/>
  <c r="K22" i="38"/>
  <c r="I22" i="38"/>
  <c r="G22" i="38"/>
  <c r="E22" i="38"/>
  <c r="AQ21" i="38"/>
  <c r="AO21" i="38"/>
  <c r="AM21" i="38"/>
  <c r="AK21" i="38"/>
  <c r="AI21" i="38"/>
  <c r="AG21" i="38"/>
  <c r="AE21" i="38"/>
  <c r="AC21" i="38"/>
  <c r="AA21" i="38"/>
  <c r="Y21" i="38"/>
  <c r="W21" i="38"/>
  <c r="U21" i="38"/>
  <c r="S21" i="38"/>
  <c r="Q21" i="38"/>
  <c r="O21" i="38"/>
  <c r="M21" i="38"/>
  <c r="K21" i="38"/>
  <c r="I21" i="38"/>
  <c r="G21" i="38"/>
  <c r="E21" i="38"/>
  <c r="AQ20" i="38"/>
  <c r="AO20" i="38"/>
  <c r="AM20" i="38"/>
  <c r="AK20" i="38"/>
  <c r="AI20" i="38"/>
  <c r="AG20" i="38"/>
  <c r="AE20" i="38"/>
  <c r="AC20" i="38"/>
  <c r="AA20" i="38"/>
  <c r="Y20" i="38"/>
  <c r="W20" i="38"/>
  <c r="U20" i="38"/>
  <c r="S20" i="38"/>
  <c r="Q20" i="38"/>
  <c r="O20" i="38"/>
  <c r="M20" i="38"/>
  <c r="K20" i="38"/>
  <c r="I20" i="38"/>
  <c r="G20" i="38"/>
  <c r="E20" i="38"/>
  <c r="AQ19" i="38"/>
  <c r="AO19" i="38"/>
  <c r="AM19" i="38"/>
  <c r="AK19" i="38"/>
  <c r="AI19" i="38"/>
  <c r="AG19" i="38"/>
  <c r="AE19" i="38"/>
  <c r="AC19" i="38"/>
  <c r="AA19" i="38"/>
  <c r="Y19" i="38"/>
  <c r="W19" i="38"/>
  <c r="U19" i="38"/>
  <c r="S19" i="38"/>
  <c r="Q19" i="38"/>
  <c r="O19" i="38"/>
  <c r="M19" i="38"/>
  <c r="K19" i="38"/>
  <c r="I19" i="38"/>
  <c r="G19" i="38"/>
  <c r="E19" i="38"/>
  <c r="AQ18" i="38"/>
  <c r="AO18" i="38"/>
  <c r="AM18" i="38"/>
  <c r="AK18" i="38"/>
  <c r="AI18" i="38"/>
  <c r="AG18" i="38"/>
  <c r="AE18" i="38"/>
  <c r="AC18" i="38"/>
  <c r="AA18" i="38"/>
  <c r="Y18" i="38"/>
  <c r="W18" i="38"/>
  <c r="U18" i="38"/>
  <c r="S18" i="38"/>
  <c r="Q18" i="38"/>
  <c r="O18" i="38"/>
  <c r="M18" i="38"/>
  <c r="K18" i="38"/>
  <c r="I18" i="38"/>
  <c r="G18" i="38"/>
  <c r="E18" i="38"/>
  <c r="AQ17" i="38"/>
  <c r="AO17" i="38"/>
  <c r="AM17" i="38"/>
  <c r="AK17" i="38"/>
  <c r="AI17" i="38"/>
  <c r="AG17" i="38"/>
  <c r="AE17" i="38"/>
  <c r="AC17" i="38"/>
  <c r="AA17" i="38"/>
  <c r="Y17" i="38"/>
  <c r="W17" i="38"/>
  <c r="U17" i="38"/>
  <c r="S17" i="38"/>
  <c r="Q17" i="38"/>
  <c r="O17" i="38"/>
  <c r="M17" i="38"/>
  <c r="K17" i="38"/>
  <c r="I17" i="38"/>
  <c r="G17" i="38"/>
  <c r="E17" i="38"/>
  <c r="AQ16" i="38"/>
  <c r="AO16" i="38"/>
  <c r="AM16" i="38"/>
  <c r="AK16" i="38"/>
  <c r="AI16" i="38"/>
  <c r="AG16" i="38"/>
  <c r="AE16" i="38"/>
  <c r="AC16" i="38"/>
  <c r="AA16" i="38"/>
  <c r="Y16" i="38"/>
  <c r="W16" i="38"/>
  <c r="U16" i="38"/>
  <c r="S16" i="38"/>
  <c r="Q16" i="38"/>
  <c r="O16" i="38"/>
  <c r="M16" i="38"/>
  <c r="K16" i="38"/>
  <c r="I16" i="38"/>
  <c r="G16" i="38"/>
  <c r="E16" i="38"/>
  <c r="AQ15" i="38"/>
  <c r="AO15" i="38"/>
  <c r="AM15" i="38"/>
  <c r="AK15" i="38"/>
  <c r="AI15" i="38"/>
  <c r="AG15" i="38"/>
  <c r="AE15" i="38"/>
  <c r="AC15" i="38"/>
  <c r="AA15" i="38"/>
  <c r="Y15" i="38"/>
  <c r="W15" i="38"/>
  <c r="U15" i="38"/>
  <c r="S15" i="38"/>
  <c r="Q15" i="38"/>
  <c r="O15" i="38"/>
  <c r="M15" i="38"/>
  <c r="K15" i="38"/>
  <c r="I15" i="38"/>
  <c r="G15" i="38"/>
  <c r="E15" i="38"/>
  <c r="AQ14" i="38"/>
  <c r="AO14" i="38"/>
  <c r="AM14" i="38"/>
  <c r="AK14" i="38"/>
  <c r="AI14" i="38"/>
  <c r="AG14" i="38"/>
  <c r="AE14" i="38"/>
  <c r="AC14" i="38"/>
  <c r="AA14" i="38"/>
  <c r="Y14" i="38"/>
  <c r="W14" i="38"/>
  <c r="U14" i="38"/>
  <c r="S14" i="38"/>
  <c r="Q14" i="38"/>
  <c r="O14" i="38"/>
  <c r="M14" i="38"/>
  <c r="K14" i="38"/>
  <c r="I14" i="38"/>
  <c r="G14" i="38"/>
  <c r="E14" i="38"/>
  <c r="AQ13" i="38"/>
  <c r="AO13" i="38"/>
  <c r="AM13" i="38"/>
  <c r="AK13" i="38"/>
  <c r="AI13" i="38"/>
  <c r="AG13" i="38"/>
  <c r="AE13" i="38"/>
  <c r="AC13" i="38"/>
  <c r="AA13" i="38"/>
  <c r="Y13" i="38"/>
  <c r="W13" i="38"/>
  <c r="U13" i="38"/>
  <c r="S13" i="38"/>
  <c r="Q13" i="38"/>
  <c r="O13" i="38"/>
  <c r="M13" i="38"/>
  <c r="K13" i="38"/>
  <c r="I13" i="38"/>
  <c r="G13" i="38"/>
  <c r="E13" i="38"/>
  <c r="AQ12" i="38"/>
  <c r="AO12" i="38"/>
  <c r="AM12" i="38"/>
  <c r="AK12" i="38"/>
  <c r="AI12" i="38"/>
  <c r="AG12" i="38"/>
  <c r="AE12" i="38"/>
  <c r="AC12" i="38"/>
  <c r="AA12" i="38"/>
  <c r="Y12" i="38"/>
  <c r="W12" i="38"/>
  <c r="U12" i="38"/>
  <c r="S12" i="38"/>
  <c r="Q12" i="38"/>
  <c r="O12" i="38"/>
  <c r="M12" i="38"/>
  <c r="K12" i="38"/>
  <c r="I12" i="38"/>
  <c r="G12" i="38"/>
  <c r="E12" i="38"/>
  <c r="AQ10" i="38"/>
  <c r="AO10" i="38"/>
  <c r="AM10" i="38"/>
  <c r="AK10" i="38"/>
  <c r="AI10" i="38"/>
  <c r="AG10" i="38"/>
  <c r="AE10" i="38"/>
  <c r="AC10" i="38"/>
  <c r="AA10" i="38"/>
  <c r="Y10" i="38"/>
  <c r="W10" i="38"/>
  <c r="U10" i="38"/>
  <c r="S10" i="38"/>
  <c r="Q10" i="38"/>
  <c r="O10" i="38"/>
  <c r="M10" i="38"/>
  <c r="K10" i="38"/>
  <c r="I10" i="38"/>
  <c r="G10" i="38"/>
  <c r="E10" i="38"/>
  <c r="M3" i="39" l="1"/>
  <c r="M4" i="39" s="1"/>
  <c r="AQ5" i="39"/>
  <c r="AQ6" i="39"/>
  <c r="Q6" i="39"/>
  <c r="Q5" i="39"/>
  <c r="U4" i="39"/>
  <c r="K2" i="39"/>
  <c r="K3" i="39"/>
  <c r="U6" i="39"/>
  <c r="AI2" i="39"/>
  <c r="AI5" i="39" s="1"/>
  <c r="K6" i="38"/>
  <c r="K2" i="38"/>
  <c r="K3" i="38"/>
  <c r="AA23" i="38"/>
  <c r="AA24" i="38" s="1"/>
  <c r="I1" i="38"/>
  <c r="I3" i="38" s="1"/>
  <c r="AM4" i="38"/>
  <c r="O1" i="38"/>
  <c r="O3" i="38" s="1"/>
  <c r="Y4" i="39"/>
  <c r="AK6" i="39"/>
  <c r="AK4" i="39"/>
  <c r="Y6" i="39"/>
  <c r="W6" i="39"/>
  <c r="AO4" i="39"/>
  <c r="AO5" i="39"/>
  <c r="W4" i="39"/>
  <c r="K5" i="38"/>
  <c r="Y1" i="38"/>
  <c r="Y3" i="38" s="1"/>
  <c r="AO1" i="38"/>
  <c r="AO3" i="38" s="1"/>
  <c r="AM3" i="38"/>
  <c r="W1" i="38"/>
  <c r="W2" i="38" s="1"/>
  <c r="AM5" i="38"/>
  <c r="AQ1" i="38"/>
  <c r="AQ2" i="38" s="1"/>
  <c r="G1" i="38"/>
  <c r="G2" i="38" s="1"/>
  <c r="AE23" i="38"/>
  <c r="AE24" i="38" s="1"/>
  <c r="S23" i="38"/>
  <c r="S24" i="38" s="1"/>
  <c r="AI23" i="38"/>
  <c r="S3" i="39"/>
  <c r="S2" i="39"/>
  <c r="E1" i="38"/>
  <c r="E2" i="38" s="1"/>
  <c r="U1" i="38"/>
  <c r="U2" i="38" s="1"/>
  <c r="AK1" i="38"/>
  <c r="AK2" i="38" s="1"/>
  <c r="M1" i="38"/>
  <c r="M3" i="38" s="1"/>
  <c r="K4" i="38"/>
  <c r="I2" i="39"/>
  <c r="I3" i="39"/>
  <c r="AM2" i="38"/>
  <c r="AM6" i="38"/>
  <c r="K1" i="38"/>
  <c r="AE1" i="38"/>
  <c r="AE3" i="38" s="1"/>
  <c r="AC23" i="38"/>
  <c r="AC24" i="38" s="1"/>
  <c r="AG23" i="38"/>
  <c r="AG24" i="38" s="1"/>
  <c r="AM1" i="38"/>
  <c r="G3" i="39"/>
  <c r="G2" i="39"/>
  <c r="AG3" i="39"/>
  <c r="E6" i="39"/>
  <c r="E4" i="39"/>
  <c r="M5" i="39"/>
  <c r="M6" i="39"/>
  <c r="AC4" i="39"/>
  <c r="O5" i="39"/>
  <c r="O4" i="39"/>
  <c r="AE5" i="39"/>
  <c r="AC6" i="39"/>
  <c r="AE4" i="39"/>
  <c r="Q1" i="38"/>
  <c r="Q2" i="38" s="1"/>
  <c r="AG1" i="38"/>
  <c r="AG2" i="38" s="1"/>
  <c r="AI4" i="39" l="1"/>
  <c r="AI6" i="39"/>
  <c r="K4" i="39"/>
  <c r="AA1" i="38"/>
  <c r="AA2" i="38" s="1"/>
  <c r="K5" i="39"/>
  <c r="K6" i="39"/>
  <c r="I2" i="38"/>
  <c r="I5" i="38" s="1"/>
  <c r="O2" i="38"/>
  <c r="O5" i="38" s="1"/>
  <c r="M2" i="38"/>
  <c r="M5" i="38" s="1"/>
  <c r="Y2" i="38"/>
  <c r="Y5" i="38" s="1"/>
  <c r="AO2" i="38"/>
  <c r="AO5" i="38" s="1"/>
  <c r="W3" i="38"/>
  <c r="W6" i="38" s="1"/>
  <c r="AQ3" i="38"/>
  <c r="AQ6" i="38" s="1"/>
  <c r="AK3" i="38"/>
  <c r="AK6" i="38" s="1"/>
  <c r="I6" i="39"/>
  <c r="E3" i="38"/>
  <c r="E6" i="38" s="1"/>
  <c r="G3" i="38"/>
  <c r="G6" i="38" s="1"/>
  <c r="U3" i="38"/>
  <c r="U4" i="38" s="1"/>
  <c r="S5" i="39"/>
  <c r="S6" i="39"/>
  <c r="S4" i="39"/>
  <c r="I4" i="39"/>
  <c r="I5" i="39"/>
  <c r="S1" i="38"/>
  <c r="AI24" i="38"/>
  <c r="AI1" i="38" s="1"/>
  <c r="AI3" i="38" s="1"/>
  <c r="AE2" i="38"/>
  <c r="AE6" i="38" s="1"/>
  <c r="AG5" i="39"/>
  <c r="AG6" i="39"/>
  <c r="AG4" i="39"/>
  <c r="G5" i="39"/>
  <c r="G6" i="39"/>
  <c r="G4" i="39"/>
  <c r="AC1" i="38"/>
  <c r="AG3" i="38"/>
  <c r="AG4" i="38" s="1"/>
  <c r="Q3" i="38"/>
  <c r="Q5" i="38" s="1"/>
  <c r="AQ300" i="37"/>
  <c r="AO300" i="37"/>
  <c r="AM300" i="37"/>
  <c r="AK300" i="37"/>
  <c r="AI300" i="37"/>
  <c r="AG300" i="37"/>
  <c r="AE300" i="37"/>
  <c r="AC300" i="37"/>
  <c r="AA300" i="37"/>
  <c r="Y300" i="37"/>
  <c r="W300" i="37"/>
  <c r="U300" i="37"/>
  <c r="S300" i="37"/>
  <c r="Q300" i="37"/>
  <c r="O300" i="37"/>
  <c r="M300" i="37"/>
  <c r="K300" i="37"/>
  <c r="I300" i="37"/>
  <c r="G300" i="37"/>
  <c r="E300" i="37"/>
  <c r="AQ299" i="37"/>
  <c r="AO299" i="37"/>
  <c r="AM299" i="37"/>
  <c r="AK299" i="37"/>
  <c r="AI299" i="37"/>
  <c r="AG299" i="37"/>
  <c r="AE299" i="37"/>
  <c r="AC299" i="37"/>
  <c r="AA299" i="37"/>
  <c r="Y299" i="37"/>
  <c r="W299" i="37"/>
  <c r="U299" i="37"/>
  <c r="S299" i="37"/>
  <c r="Q299" i="37"/>
  <c r="O299" i="37"/>
  <c r="M299" i="37"/>
  <c r="K299" i="37"/>
  <c r="I299" i="37"/>
  <c r="G299" i="37"/>
  <c r="E299" i="37"/>
  <c r="AQ298" i="37"/>
  <c r="AO298" i="37"/>
  <c r="AM298" i="37"/>
  <c r="AK298" i="37"/>
  <c r="AI298" i="37"/>
  <c r="AG298" i="37"/>
  <c r="AE298" i="37"/>
  <c r="AC298" i="37"/>
  <c r="AA298" i="37"/>
  <c r="Y298" i="37"/>
  <c r="W298" i="37"/>
  <c r="U298" i="37"/>
  <c r="S298" i="37"/>
  <c r="Q298" i="37"/>
  <c r="O298" i="37"/>
  <c r="M298" i="37"/>
  <c r="K298" i="37"/>
  <c r="I298" i="37"/>
  <c r="G298" i="37"/>
  <c r="E298" i="37"/>
  <c r="AQ297" i="37"/>
  <c r="AO297" i="37"/>
  <c r="AM297" i="37"/>
  <c r="AK297" i="37"/>
  <c r="AI297" i="37"/>
  <c r="AG297" i="37"/>
  <c r="AE297" i="37"/>
  <c r="AC297" i="37"/>
  <c r="AA297" i="37"/>
  <c r="Y297" i="37"/>
  <c r="W297" i="37"/>
  <c r="U297" i="37"/>
  <c r="S297" i="37"/>
  <c r="Q297" i="37"/>
  <c r="O297" i="37"/>
  <c r="M297" i="37"/>
  <c r="K297" i="37"/>
  <c r="I297" i="37"/>
  <c r="G297" i="37"/>
  <c r="E297" i="37"/>
  <c r="AQ296" i="37"/>
  <c r="AO296" i="37"/>
  <c r="AM296" i="37"/>
  <c r="AK296" i="37"/>
  <c r="AI296" i="37"/>
  <c r="AG296" i="37"/>
  <c r="AE296" i="37"/>
  <c r="AC296" i="37"/>
  <c r="AA296" i="37"/>
  <c r="Y296" i="37"/>
  <c r="W296" i="37"/>
  <c r="U296" i="37"/>
  <c r="S296" i="37"/>
  <c r="Q296" i="37"/>
  <c r="O296" i="37"/>
  <c r="M296" i="37"/>
  <c r="K296" i="37"/>
  <c r="I296" i="37"/>
  <c r="G296" i="37"/>
  <c r="E296" i="37"/>
  <c r="AQ295" i="37"/>
  <c r="AO295" i="37"/>
  <c r="AM295" i="37"/>
  <c r="AK295" i="37"/>
  <c r="AI295" i="37"/>
  <c r="AG295" i="37"/>
  <c r="AE295" i="37"/>
  <c r="AC295" i="37"/>
  <c r="AA295" i="37"/>
  <c r="Y295" i="37"/>
  <c r="W295" i="37"/>
  <c r="U295" i="37"/>
  <c r="S295" i="37"/>
  <c r="Q295" i="37"/>
  <c r="O295" i="37"/>
  <c r="M295" i="37"/>
  <c r="K295" i="37"/>
  <c r="I295" i="37"/>
  <c r="G295" i="37"/>
  <c r="E295" i="37"/>
  <c r="AQ294" i="37"/>
  <c r="AO294" i="37"/>
  <c r="AM294" i="37"/>
  <c r="AK294" i="37"/>
  <c r="AI294" i="37"/>
  <c r="AG294" i="37"/>
  <c r="AE294" i="37"/>
  <c r="AC294" i="37"/>
  <c r="AA294" i="37"/>
  <c r="Y294" i="37"/>
  <c r="W294" i="37"/>
  <c r="U294" i="37"/>
  <c r="S294" i="37"/>
  <c r="Q294" i="37"/>
  <c r="O294" i="37"/>
  <c r="M294" i="37"/>
  <c r="K294" i="37"/>
  <c r="I294" i="37"/>
  <c r="G294" i="37"/>
  <c r="E294" i="37"/>
  <c r="AQ293" i="37"/>
  <c r="AO293" i="37"/>
  <c r="AM293" i="37"/>
  <c r="AK293" i="37"/>
  <c r="AI293" i="37"/>
  <c r="AG293" i="37"/>
  <c r="AE293" i="37"/>
  <c r="AC293" i="37"/>
  <c r="AA293" i="37"/>
  <c r="Y293" i="37"/>
  <c r="W293" i="37"/>
  <c r="U293" i="37"/>
  <c r="S293" i="37"/>
  <c r="Q293" i="37"/>
  <c r="O293" i="37"/>
  <c r="M293" i="37"/>
  <c r="K293" i="37"/>
  <c r="I293" i="37"/>
  <c r="G293" i="37"/>
  <c r="E293" i="37"/>
  <c r="AQ292" i="37"/>
  <c r="AO292" i="37"/>
  <c r="AM292" i="37"/>
  <c r="AK292" i="37"/>
  <c r="AI292" i="37"/>
  <c r="AG292" i="37"/>
  <c r="AE292" i="37"/>
  <c r="AC292" i="37"/>
  <c r="AA292" i="37"/>
  <c r="Y292" i="37"/>
  <c r="W292" i="37"/>
  <c r="U292" i="37"/>
  <c r="S292" i="37"/>
  <c r="Q292" i="37"/>
  <c r="O292" i="37"/>
  <c r="M292" i="37"/>
  <c r="K292" i="37"/>
  <c r="I292" i="37"/>
  <c r="G292" i="37"/>
  <c r="E292" i="37"/>
  <c r="AQ291" i="37"/>
  <c r="AO291" i="37"/>
  <c r="AM291" i="37"/>
  <c r="AK291" i="37"/>
  <c r="AI291" i="37"/>
  <c r="AG291" i="37"/>
  <c r="AE291" i="37"/>
  <c r="AC291" i="37"/>
  <c r="AA291" i="37"/>
  <c r="Y291" i="37"/>
  <c r="W291" i="37"/>
  <c r="U291" i="37"/>
  <c r="S291" i="37"/>
  <c r="Q291" i="37"/>
  <c r="O291" i="37"/>
  <c r="M291" i="37"/>
  <c r="K291" i="37"/>
  <c r="I291" i="37"/>
  <c r="G291" i="37"/>
  <c r="E291" i="37"/>
  <c r="AQ290" i="37"/>
  <c r="AO290" i="37"/>
  <c r="AM290" i="37"/>
  <c r="AK290" i="37"/>
  <c r="AI290" i="37"/>
  <c r="AG290" i="37"/>
  <c r="AE290" i="37"/>
  <c r="AC290" i="37"/>
  <c r="AA290" i="37"/>
  <c r="Y290" i="37"/>
  <c r="W290" i="37"/>
  <c r="U290" i="37"/>
  <c r="S290" i="37"/>
  <c r="Q290" i="37"/>
  <c r="O290" i="37"/>
  <c r="M290" i="37"/>
  <c r="K290" i="37"/>
  <c r="I290" i="37"/>
  <c r="G290" i="37"/>
  <c r="E290" i="37"/>
  <c r="AQ289" i="37"/>
  <c r="AO289" i="37"/>
  <c r="AM289" i="37"/>
  <c r="AK289" i="37"/>
  <c r="AI289" i="37"/>
  <c r="AG289" i="37"/>
  <c r="AE289" i="37"/>
  <c r="AC289" i="37"/>
  <c r="AA289" i="37"/>
  <c r="Y289" i="37"/>
  <c r="W289" i="37"/>
  <c r="U289" i="37"/>
  <c r="S289" i="37"/>
  <c r="Q289" i="37"/>
  <c r="O289" i="37"/>
  <c r="M289" i="37"/>
  <c r="K289" i="37"/>
  <c r="I289" i="37"/>
  <c r="G289" i="37"/>
  <c r="E289" i="37"/>
  <c r="AQ288" i="37"/>
  <c r="AO288" i="37"/>
  <c r="AM288" i="37"/>
  <c r="AK288" i="37"/>
  <c r="AI288" i="37"/>
  <c r="AG288" i="37"/>
  <c r="AE288" i="37"/>
  <c r="AC288" i="37"/>
  <c r="AA288" i="37"/>
  <c r="Y288" i="37"/>
  <c r="W288" i="37"/>
  <c r="U288" i="37"/>
  <c r="S288" i="37"/>
  <c r="Q288" i="37"/>
  <c r="O288" i="37"/>
  <c r="M288" i="37"/>
  <c r="K288" i="37"/>
  <c r="I288" i="37"/>
  <c r="G288" i="37"/>
  <c r="E288" i="37"/>
  <c r="AQ287" i="37"/>
  <c r="AO287" i="37"/>
  <c r="AM287" i="37"/>
  <c r="AK287" i="37"/>
  <c r="AI287" i="37"/>
  <c r="AG287" i="37"/>
  <c r="AE287" i="37"/>
  <c r="AC287" i="37"/>
  <c r="AA287" i="37"/>
  <c r="Y287" i="37"/>
  <c r="W287" i="37"/>
  <c r="U287" i="37"/>
  <c r="S287" i="37"/>
  <c r="Q287" i="37"/>
  <c r="O287" i="37"/>
  <c r="M287" i="37"/>
  <c r="K287" i="37"/>
  <c r="I287" i="37"/>
  <c r="G287" i="37"/>
  <c r="E287" i="37"/>
  <c r="AQ286" i="37"/>
  <c r="AO286" i="37"/>
  <c r="AM286" i="37"/>
  <c r="AK286" i="37"/>
  <c r="AI286" i="37"/>
  <c r="AG286" i="37"/>
  <c r="AE286" i="37"/>
  <c r="AC286" i="37"/>
  <c r="AA286" i="37"/>
  <c r="Y286" i="37"/>
  <c r="W286" i="37"/>
  <c r="U286" i="37"/>
  <c r="S286" i="37"/>
  <c r="Q286" i="37"/>
  <c r="O286" i="37"/>
  <c r="M286" i="37"/>
  <c r="K286" i="37"/>
  <c r="I286" i="37"/>
  <c r="G286" i="37"/>
  <c r="E286" i="37"/>
  <c r="AQ285" i="37"/>
  <c r="AO285" i="37"/>
  <c r="AM285" i="37"/>
  <c r="AK285" i="37"/>
  <c r="AI285" i="37"/>
  <c r="AG285" i="37"/>
  <c r="AE285" i="37"/>
  <c r="AC285" i="37"/>
  <c r="AA285" i="37"/>
  <c r="Y285" i="37"/>
  <c r="W285" i="37"/>
  <c r="U285" i="37"/>
  <c r="S285" i="37"/>
  <c r="Q285" i="37"/>
  <c r="O285" i="37"/>
  <c r="M285" i="37"/>
  <c r="K285" i="37"/>
  <c r="I285" i="37"/>
  <c r="G285" i="37"/>
  <c r="E285" i="37"/>
  <c r="AQ284" i="37"/>
  <c r="AO284" i="37"/>
  <c r="AM284" i="37"/>
  <c r="AK284" i="37"/>
  <c r="AI284" i="37"/>
  <c r="AG284" i="37"/>
  <c r="AE284" i="37"/>
  <c r="AC284" i="37"/>
  <c r="AA284" i="37"/>
  <c r="Y284" i="37"/>
  <c r="W284" i="37"/>
  <c r="U284" i="37"/>
  <c r="S284" i="37"/>
  <c r="Q284" i="37"/>
  <c r="O284" i="37"/>
  <c r="M284" i="37"/>
  <c r="K284" i="37"/>
  <c r="I284" i="37"/>
  <c r="G284" i="37"/>
  <c r="E284" i="37"/>
  <c r="AQ283" i="37"/>
  <c r="AO283" i="37"/>
  <c r="AM283" i="37"/>
  <c r="AK283" i="37"/>
  <c r="AI283" i="37"/>
  <c r="AG283" i="37"/>
  <c r="AE283" i="37"/>
  <c r="AC283" i="37"/>
  <c r="AA283" i="37"/>
  <c r="Y283" i="37"/>
  <c r="W283" i="37"/>
  <c r="U283" i="37"/>
  <c r="S283" i="37"/>
  <c r="Q283" i="37"/>
  <c r="O283" i="37"/>
  <c r="M283" i="37"/>
  <c r="K283" i="37"/>
  <c r="I283" i="37"/>
  <c r="G283" i="37"/>
  <c r="E283" i="37"/>
  <c r="AQ282" i="37"/>
  <c r="AO282" i="37"/>
  <c r="AM282" i="37"/>
  <c r="AK282" i="37"/>
  <c r="AI282" i="37"/>
  <c r="AG282" i="37"/>
  <c r="AE282" i="37"/>
  <c r="AC282" i="37"/>
  <c r="AA282" i="37"/>
  <c r="Y282" i="37"/>
  <c r="W282" i="37"/>
  <c r="U282" i="37"/>
  <c r="S282" i="37"/>
  <c r="Q282" i="37"/>
  <c r="O282" i="37"/>
  <c r="M282" i="37"/>
  <c r="K282" i="37"/>
  <c r="I282" i="37"/>
  <c r="G282" i="37"/>
  <c r="E282" i="37"/>
  <c r="AQ281" i="37"/>
  <c r="AO281" i="37"/>
  <c r="AM281" i="37"/>
  <c r="AK281" i="37"/>
  <c r="AI281" i="37"/>
  <c r="AG281" i="37"/>
  <c r="AE281" i="37"/>
  <c r="AC281" i="37"/>
  <c r="AA281" i="37"/>
  <c r="Y281" i="37"/>
  <c r="W281" i="37"/>
  <c r="U281" i="37"/>
  <c r="S281" i="37"/>
  <c r="Q281" i="37"/>
  <c r="O281" i="37"/>
  <c r="M281" i="37"/>
  <c r="K281" i="37"/>
  <c r="I281" i="37"/>
  <c r="G281" i="37"/>
  <c r="E281" i="37"/>
  <c r="AQ280" i="37"/>
  <c r="AO280" i="37"/>
  <c r="AM280" i="37"/>
  <c r="AK280" i="37"/>
  <c r="AI280" i="37"/>
  <c r="AG280" i="37"/>
  <c r="AE280" i="37"/>
  <c r="AC280" i="37"/>
  <c r="AA280" i="37"/>
  <c r="Y280" i="37"/>
  <c r="W280" i="37"/>
  <c r="U280" i="37"/>
  <c r="S280" i="37"/>
  <c r="Q280" i="37"/>
  <c r="O280" i="37"/>
  <c r="M280" i="37"/>
  <c r="K280" i="37"/>
  <c r="I280" i="37"/>
  <c r="G280" i="37"/>
  <c r="E280" i="37"/>
  <c r="AQ279" i="37"/>
  <c r="AO279" i="37"/>
  <c r="AM279" i="37"/>
  <c r="AK279" i="37"/>
  <c r="AI279" i="37"/>
  <c r="AG279" i="37"/>
  <c r="AE279" i="37"/>
  <c r="AC279" i="37"/>
  <c r="AA279" i="37"/>
  <c r="Y279" i="37"/>
  <c r="W279" i="37"/>
  <c r="U279" i="37"/>
  <c r="S279" i="37"/>
  <c r="Q279" i="37"/>
  <c r="O279" i="37"/>
  <c r="M279" i="37"/>
  <c r="K279" i="37"/>
  <c r="I279" i="37"/>
  <c r="G279" i="37"/>
  <c r="E279" i="37"/>
  <c r="AQ278" i="37"/>
  <c r="AO278" i="37"/>
  <c r="AM278" i="37"/>
  <c r="AK278" i="37"/>
  <c r="AI278" i="37"/>
  <c r="AG278" i="37"/>
  <c r="AE278" i="37"/>
  <c r="AC278" i="37"/>
  <c r="AA278" i="37"/>
  <c r="Y278" i="37"/>
  <c r="W278" i="37"/>
  <c r="U278" i="37"/>
  <c r="S278" i="37"/>
  <c r="Q278" i="37"/>
  <c r="O278" i="37"/>
  <c r="M278" i="37"/>
  <c r="K278" i="37"/>
  <c r="I278" i="37"/>
  <c r="G278" i="37"/>
  <c r="E278" i="37"/>
  <c r="AQ277" i="37"/>
  <c r="AO277" i="37"/>
  <c r="AM277" i="37"/>
  <c r="AK277" i="37"/>
  <c r="AI277" i="37"/>
  <c r="AG277" i="37"/>
  <c r="AE277" i="37"/>
  <c r="AC277" i="37"/>
  <c r="AA277" i="37"/>
  <c r="Y277" i="37"/>
  <c r="W277" i="37"/>
  <c r="U277" i="37"/>
  <c r="S277" i="37"/>
  <c r="Q277" i="37"/>
  <c r="O277" i="37"/>
  <c r="M277" i="37"/>
  <c r="K277" i="37"/>
  <c r="I277" i="37"/>
  <c r="G277" i="37"/>
  <c r="E277" i="37"/>
  <c r="AQ276" i="37"/>
  <c r="AO276" i="37"/>
  <c r="AM276" i="37"/>
  <c r="AK276" i="37"/>
  <c r="AI276" i="37"/>
  <c r="AG276" i="37"/>
  <c r="AE276" i="37"/>
  <c r="AC276" i="37"/>
  <c r="AA276" i="37"/>
  <c r="Y276" i="37"/>
  <c r="W276" i="37"/>
  <c r="U276" i="37"/>
  <c r="S276" i="37"/>
  <c r="Q276" i="37"/>
  <c r="O276" i="37"/>
  <c r="M276" i="37"/>
  <c r="K276" i="37"/>
  <c r="I276" i="37"/>
  <c r="G276" i="37"/>
  <c r="E276" i="37"/>
  <c r="AQ275" i="37"/>
  <c r="AO275" i="37"/>
  <c r="AM275" i="37"/>
  <c r="AK275" i="37"/>
  <c r="AI275" i="37"/>
  <c r="AG275" i="37"/>
  <c r="AE275" i="37"/>
  <c r="AC275" i="37"/>
  <c r="AA275" i="37"/>
  <c r="Y275" i="37"/>
  <c r="W275" i="37"/>
  <c r="U275" i="37"/>
  <c r="S275" i="37"/>
  <c r="Q275" i="37"/>
  <c r="O275" i="37"/>
  <c r="M275" i="37"/>
  <c r="K275" i="37"/>
  <c r="I275" i="37"/>
  <c r="G275" i="37"/>
  <c r="E275" i="37"/>
  <c r="AQ274" i="37"/>
  <c r="AO274" i="37"/>
  <c r="AM274" i="37"/>
  <c r="AK274" i="37"/>
  <c r="AI274" i="37"/>
  <c r="AG274" i="37"/>
  <c r="AE274" i="37"/>
  <c r="AC274" i="37"/>
  <c r="AA274" i="37"/>
  <c r="Y274" i="37"/>
  <c r="W274" i="37"/>
  <c r="U274" i="37"/>
  <c r="S274" i="37"/>
  <c r="Q274" i="37"/>
  <c r="O274" i="37"/>
  <c r="M274" i="37"/>
  <c r="K274" i="37"/>
  <c r="I274" i="37"/>
  <c r="G274" i="37"/>
  <c r="E274" i="37"/>
  <c r="AQ273" i="37"/>
  <c r="AO273" i="37"/>
  <c r="AM273" i="37"/>
  <c r="AK273" i="37"/>
  <c r="AI273" i="37"/>
  <c r="AG273" i="37"/>
  <c r="AE273" i="37"/>
  <c r="AC273" i="37"/>
  <c r="AA273" i="37"/>
  <c r="Y273" i="37"/>
  <c r="W273" i="37"/>
  <c r="U273" i="37"/>
  <c r="S273" i="37"/>
  <c r="Q273" i="37"/>
  <c r="O273" i="37"/>
  <c r="M273" i="37"/>
  <c r="K273" i="37"/>
  <c r="I273" i="37"/>
  <c r="G273" i="37"/>
  <c r="E273" i="37"/>
  <c r="AQ272" i="37"/>
  <c r="AO272" i="37"/>
  <c r="AM272" i="37"/>
  <c r="AK272" i="37"/>
  <c r="AI272" i="37"/>
  <c r="AG272" i="37"/>
  <c r="AE272" i="37"/>
  <c r="AC272" i="37"/>
  <c r="AA272" i="37"/>
  <c r="Y272" i="37"/>
  <c r="W272" i="37"/>
  <c r="U272" i="37"/>
  <c r="S272" i="37"/>
  <c r="Q272" i="37"/>
  <c r="O272" i="37"/>
  <c r="M272" i="37"/>
  <c r="K272" i="37"/>
  <c r="I272" i="37"/>
  <c r="G272" i="37"/>
  <c r="E272" i="37"/>
  <c r="AQ271" i="37"/>
  <c r="AO271" i="37"/>
  <c r="AM271" i="37"/>
  <c r="AK271" i="37"/>
  <c r="AI271" i="37"/>
  <c r="AG271" i="37"/>
  <c r="AE271" i="37"/>
  <c r="AC271" i="37"/>
  <c r="AA271" i="37"/>
  <c r="Y271" i="37"/>
  <c r="W271" i="37"/>
  <c r="U271" i="37"/>
  <c r="S271" i="37"/>
  <c r="Q271" i="37"/>
  <c r="O271" i="37"/>
  <c r="M271" i="37"/>
  <c r="K271" i="37"/>
  <c r="I271" i="37"/>
  <c r="G271" i="37"/>
  <c r="E271" i="37"/>
  <c r="AQ270" i="37"/>
  <c r="AO270" i="37"/>
  <c r="AM270" i="37"/>
  <c r="AK270" i="37"/>
  <c r="AI270" i="37"/>
  <c r="AG270" i="37"/>
  <c r="AE270" i="37"/>
  <c r="AC270" i="37"/>
  <c r="AA270" i="37"/>
  <c r="Y270" i="37"/>
  <c r="W270" i="37"/>
  <c r="U270" i="37"/>
  <c r="S270" i="37"/>
  <c r="Q270" i="37"/>
  <c r="O270" i="37"/>
  <c r="M270" i="37"/>
  <c r="K270" i="37"/>
  <c r="I270" i="37"/>
  <c r="G270" i="37"/>
  <c r="E270" i="37"/>
  <c r="AQ269" i="37"/>
  <c r="AO269" i="37"/>
  <c r="AM269" i="37"/>
  <c r="AK269" i="37"/>
  <c r="AI269" i="37"/>
  <c r="AG269" i="37"/>
  <c r="AE269" i="37"/>
  <c r="AC269" i="37"/>
  <c r="AA269" i="37"/>
  <c r="Y269" i="37"/>
  <c r="W269" i="37"/>
  <c r="U269" i="37"/>
  <c r="S269" i="37"/>
  <c r="Q269" i="37"/>
  <c r="O269" i="37"/>
  <c r="M269" i="37"/>
  <c r="K269" i="37"/>
  <c r="I269" i="37"/>
  <c r="G269" i="37"/>
  <c r="E269" i="37"/>
  <c r="AQ268" i="37"/>
  <c r="AO268" i="37"/>
  <c r="AM268" i="37"/>
  <c r="AK268" i="37"/>
  <c r="AI268" i="37"/>
  <c r="AG268" i="37"/>
  <c r="AE268" i="37"/>
  <c r="AC268" i="37"/>
  <c r="AA268" i="37"/>
  <c r="Y268" i="37"/>
  <c r="W268" i="37"/>
  <c r="U268" i="37"/>
  <c r="S268" i="37"/>
  <c r="Q268" i="37"/>
  <c r="O268" i="37"/>
  <c r="M268" i="37"/>
  <c r="K268" i="37"/>
  <c r="I268" i="37"/>
  <c r="G268" i="37"/>
  <c r="E268" i="37"/>
  <c r="AQ267" i="37"/>
  <c r="AO267" i="37"/>
  <c r="AM267" i="37"/>
  <c r="AK267" i="37"/>
  <c r="AI267" i="37"/>
  <c r="AG267" i="37"/>
  <c r="AE267" i="37"/>
  <c r="AC267" i="37"/>
  <c r="AA267" i="37"/>
  <c r="Y267" i="37"/>
  <c r="W267" i="37"/>
  <c r="U267" i="37"/>
  <c r="S267" i="37"/>
  <c r="Q267" i="37"/>
  <c r="O267" i="37"/>
  <c r="M267" i="37"/>
  <c r="K267" i="37"/>
  <c r="I267" i="37"/>
  <c r="G267" i="37"/>
  <c r="E267" i="37"/>
  <c r="AQ266" i="37"/>
  <c r="AO266" i="37"/>
  <c r="AM266" i="37"/>
  <c r="AK266" i="37"/>
  <c r="AI266" i="37"/>
  <c r="AG266" i="37"/>
  <c r="AE266" i="37"/>
  <c r="AC266" i="37"/>
  <c r="AA266" i="37"/>
  <c r="Y266" i="37"/>
  <c r="W266" i="37"/>
  <c r="U266" i="37"/>
  <c r="S266" i="37"/>
  <c r="Q266" i="37"/>
  <c r="O266" i="37"/>
  <c r="M266" i="37"/>
  <c r="K266" i="37"/>
  <c r="I266" i="37"/>
  <c r="G266" i="37"/>
  <c r="E266" i="37"/>
  <c r="AQ265" i="37"/>
  <c r="AO265" i="37"/>
  <c r="AM265" i="37"/>
  <c r="AK265" i="37"/>
  <c r="AI265" i="37"/>
  <c r="AG265" i="37"/>
  <c r="AE265" i="37"/>
  <c r="AC265" i="37"/>
  <c r="AA265" i="37"/>
  <c r="Y265" i="37"/>
  <c r="W265" i="37"/>
  <c r="U265" i="37"/>
  <c r="S265" i="37"/>
  <c r="Q265" i="37"/>
  <c r="O265" i="37"/>
  <c r="M265" i="37"/>
  <c r="K265" i="37"/>
  <c r="I265" i="37"/>
  <c r="G265" i="37"/>
  <c r="E265" i="37"/>
  <c r="AQ264" i="37"/>
  <c r="AO264" i="37"/>
  <c r="AM264" i="37"/>
  <c r="AK264" i="37"/>
  <c r="AI264" i="37"/>
  <c r="AG264" i="37"/>
  <c r="AE264" i="37"/>
  <c r="AC264" i="37"/>
  <c r="AA264" i="37"/>
  <c r="Y264" i="37"/>
  <c r="W264" i="37"/>
  <c r="U264" i="37"/>
  <c r="S264" i="37"/>
  <c r="Q264" i="37"/>
  <c r="O264" i="37"/>
  <c r="M264" i="37"/>
  <c r="K264" i="37"/>
  <c r="I264" i="37"/>
  <c r="G264" i="37"/>
  <c r="E264" i="37"/>
  <c r="AQ263" i="37"/>
  <c r="AO263" i="37"/>
  <c r="AM263" i="37"/>
  <c r="AK263" i="37"/>
  <c r="AI263" i="37"/>
  <c r="AG263" i="37"/>
  <c r="AE263" i="37"/>
  <c r="AC263" i="37"/>
  <c r="AA263" i="37"/>
  <c r="Y263" i="37"/>
  <c r="W263" i="37"/>
  <c r="U263" i="37"/>
  <c r="S263" i="37"/>
  <c r="Q263" i="37"/>
  <c r="O263" i="37"/>
  <c r="M263" i="37"/>
  <c r="K263" i="37"/>
  <c r="I263" i="37"/>
  <c r="G263" i="37"/>
  <c r="E263" i="37"/>
  <c r="AQ262" i="37"/>
  <c r="AO262" i="37"/>
  <c r="AM262" i="37"/>
  <c r="AK262" i="37"/>
  <c r="AI262" i="37"/>
  <c r="AG262" i="37"/>
  <c r="AE262" i="37"/>
  <c r="AC262" i="37"/>
  <c r="AA262" i="37"/>
  <c r="Y262" i="37"/>
  <c r="W262" i="37"/>
  <c r="U262" i="37"/>
  <c r="S262" i="37"/>
  <c r="Q262" i="37"/>
  <c r="O262" i="37"/>
  <c r="M262" i="37"/>
  <c r="K262" i="37"/>
  <c r="I262" i="37"/>
  <c r="G262" i="37"/>
  <c r="E262" i="37"/>
  <c r="AQ261" i="37"/>
  <c r="AO261" i="37"/>
  <c r="AM261" i="37"/>
  <c r="AK261" i="37"/>
  <c r="AI261" i="37"/>
  <c r="AG261" i="37"/>
  <c r="AE261" i="37"/>
  <c r="AC261" i="37"/>
  <c r="AA261" i="37"/>
  <c r="Y261" i="37"/>
  <c r="W261" i="37"/>
  <c r="U261" i="37"/>
  <c r="S261" i="37"/>
  <c r="Q261" i="37"/>
  <c r="O261" i="37"/>
  <c r="M261" i="37"/>
  <c r="K261" i="37"/>
  <c r="I261" i="37"/>
  <c r="G261" i="37"/>
  <c r="E261" i="37"/>
  <c r="AQ260" i="37"/>
  <c r="AO260" i="37"/>
  <c r="AM260" i="37"/>
  <c r="AK260" i="37"/>
  <c r="AI260" i="37"/>
  <c r="AG260" i="37"/>
  <c r="AE260" i="37"/>
  <c r="AC260" i="37"/>
  <c r="AA260" i="37"/>
  <c r="Y260" i="37"/>
  <c r="W260" i="37"/>
  <c r="U260" i="37"/>
  <c r="S260" i="37"/>
  <c r="Q260" i="37"/>
  <c r="O260" i="37"/>
  <c r="M260" i="37"/>
  <c r="K260" i="37"/>
  <c r="I260" i="37"/>
  <c r="G260" i="37"/>
  <c r="E260" i="37"/>
  <c r="AQ259" i="37"/>
  <c r="AO259" i="37"/>
  <c r="AM259" i="37"/>
  <c r="AK259" i="37"/>
  <c r="AI259" i="37"/>
  <c r="AG259" i="37"/>
  <c r="AE259" i="37"/>
  <c r="AC259" i="37"/>
  <c r="AA259" i="37"/>
  <c r="Y259" i="37"/>
  <c r="W259" i="37"/>
  <c r="U259" i="37"/>
  <c r="S259" i="37"/>
  <c r="Q259" i="37"/>
  <c r="O259" i="37"/>
  <c r="M259" i="37"/>
  <c r="K259" i="37"/>
  <c r="I259" i="37"/>
  <c r="G259" i="37"/>
  <c r="E259" i="37"/>
  <c r="AQ258" i="37"/>
  <c r="AO258" i="37"/>
  <c r="AM258" i="37"/>
  <c r="AK258" i="37"/>
  <c r="AI258" i="37"/>
  <c r="AG258" i="37"/>
  <c r="AE258" i="37"/>
  <c r="AC258" i="37"/>
  <c r="AA258" i="37"/>
  <c r="Y258" i="37"/>
  <c r="W258" i="37"/>
  <c r="U258" i="37"/>
  <c r="S258" i="37"/>
  <c r="Q258" i="37"/>
  <c r="O258" i="37"/>
  <c r="M258" i="37"/>
  <c r="K258" i="37"/>
  <c r="I258" i="37"/>
  <c r="G258" i="37"/>
  <c r="E258" i="37"/>
  <c r="AQ257" i="37"/>
  <c r="AO257" i="37"/>
  <c r="AM257" i="37"/>
  <c r="AK257" i="37"/>
  <c r="AI257" i="37"/>
  <c r="AG257" i="37"/>
  <c r="AE257" i="37"/>
  <c r="AC257" i="37"/>
  <c r="AA257" i="37"/>
  <c r="Y257" i="37"/>
  <c r="W257" i="37"/>
  <c r="U257" i="37"/>
  <c r="S257" i="37"/>
  <c r="Q257" i="37"/>
  <c r="O257" i="37"/>
  <c r="M257" i="37"/>
  <c r="K257" i="37"/>
  <c r="I257" i="37"/>
  <c r="G257" i="37"/>
  <c r="E257" i="37"/>
  <c r="AQ256" i="37"/>
  <c r="AO256" i="37"/>
  <c r="AM256" i="37"/>
  <c r="AK256" i="37"/>
  <c r="AI256" i="37"/>
  <c r="AG256" i="37"/>
  <c r="AE256" i="37"/>
  <c r="AC256" i="37"/>
  <c r="AA256" i="37"/>
  <c r="Y256" i="37"/>
  <c r="W256" i="37"/>
  <c r="U256" i="37"/>
  <c r="S256" i="37"/>
  <c r="Q256" i="37"/>
  <c r="O256" i="37"/>
  <c r="M256" i="37"/>
  <c r="K256" i="37"/>
  <c r="I256" i="37"/>
  <c r="G256" i="37"/>
  <c r="E256" i="37"/>
  <c r="AQ255" i="37"/>
  <c r="AO255" i="37"/>
  <c r="AM255" i="37"/>
  <c r="AK255" i="37"/>
  <c r="AI255" i="37"/>
  <c r="AG255" i="37"/>
  <c r="AE255" i="37"/>
  <c r="AC255" i="37"/>
  <c r="AA255" i="37"/>
  <c r="Y255" i="37"/>
  <c r="W255" i="37"/>
  <c r="U255" i="37"/>
  <c r="S255" i="37"/>
  <c r="Q255" i="37"/>
  <c r="O255" i="37"/>
  <c r="M255" i="37"/>
  <c r="K255" i="37"/>
  <c r="I255" i="37"/>
  <c r="G255" i="37"/>
  <c r="E255" i="37"/>
  <c r="AQ254" i="37"/>
  <c r="AO254" i="37"/>
  <c r="AM254" i="37"/>
  <c r="AK254" i="37"/>
  <c r="AI254" i="37"/>
  <c r="AG254" i="37"/>
  <c r="AE254" i="37"/>
  <c r="AC254" i="37"/>
  <c r="AA254" i="37"/>
  <c r="Y254" i="37"/>
  <c r="W254" i="37"/>
  <c r="U254" i="37"/>
  <c r="S254" i="37"/>
  <c r="Q254" i="37"/>
  <c r="O254" i="37"/>
  <c r="M254" i="37"/>
  <c r="K254" i="37"/>
  <c r="I254" i="37"/>
  <c r="G254" i="37"/>
  <c r="E254" i="37"/>
  <c r="AQ253" i="37"/>
  <c r="AO253" i="37"/>
  <c r="AM253" i="37"/>
  <c r="AK253" i="37"/>
  <c r="AI253" i="37"/>
  <c r="AG253" i="37"/>
  <c r="AE253" i="37"/>
  <c r="AC253" i="37"/>
  <c r="AA253" i="37"/>
  <c r="Y253" i="37"/>
  <c r="W253" i="37"/>
  <c r="U253" i="37"/>
  <c r="S253" i="37"/>
  <c r="Q253" i="37"/>
  <c r="O253" i="37"/>
  <c r="M253" i="37"/>
  <c r="K253" i="37"/>
  <c r="I253" i="37"/>
  <c r="G253" i="37"/>
  <c r="E253" i="37"/>
  <c r="AQ252" i="37"/>
  <c r="AO252" i="37"/>
  <c r="AM252" i="37"/>
  <c r="AK252" i="37"/>
  <c r="AI252" i="37"/>
  <c r="AG252" i="37"/>
  <c r="AE252" i="37"/>
  <c r="AC252" i="37"/>
  <c r="AA252" i="37"/>
  <c r="Y252" i="37"/>
  <c r="W252" i="37"/>
  <c r="U252" i="37"/>
  <c r="S252" i="37"/>
  <c r="Q252" i="37"/>
  <c r="O252" i="37"/>
  <c r="M252" i="37"/>
  <c r="K252" i="37"/>
  <c r="I252" i="37"/>
  <c r="G252" i="37"/>
  <c r="E252" i="37"/>
  <c r="AQ251" i="37"/>
  <c r="AO251" i="37"/>
  <c r="AM251" i="37"/>
  <c r="AK251" i="37"/>
  <c r="AI251" i="37"/>
  <c r="AG251" i="37"/>
  <c r="AE251" i="37"/>
  <c r="AC251" i="37"/>
  <c r="AA251" i="37"/>
  <c r="Y251" i="37"/>
  <c r="W251" i="37"/>
  <c r="U251" i="37"/>
  <c r="S251" i="37"/>
  <c r="Q251" i="37"/>
  <c r="O251" i="37"/>
  <c r="M251" i="37"/>
  <c r="K251" i="37"/>
  <c r="I251" i="37"/>
  <c r="G251" i="37"/>
  <c r="E251" i="37"/>
  <c r="AQ250" i="37"/>
  <c r="AO250" i="37"/>
  <c r="AM250" i="37"/>
  <c r="AK250" i="37"/>
  <c r="AI250" i="37"/>
  <c r="AG250" i="37"/>
  <c r="AE250" i="37"/>
  <c r="AC250" i="37"/>
  <c r="AA250" i="37"/>
  <c r="Y250" i="37"/>
  <c r="W250" i="37"/>
  <c r="U250" i="37"/>
  <c r="S250" i="37"/>
  <c r="Q250" i="37"/>
  <c r="O250" i="37"/>
  <c r="M250" i="37"/>
  <c r="K250" i="37"/>
  <c r="I250" i="37"/>
  <c r="G250" i="37"/>
  <c r="E250" i="37"/>
  <c r="AQ249" i="37"/>
  <c r="AO249" i="37"/>
  <c r="AM249" i="37"/>
  <c r="AK249" i="37"/>
  <c r="AI249" i="37"/>
  <c r="AG249" i="37"/>
  <c r="AE249" i="37"/>
  <c r="AC249" i="37"/>
  <c r="AA249" i="37"/>
  <c r="Y249" i="37"/>
  <c r="W249" i="37"/>
  <c r="U249" i="37"/>
  <c r="S249" i="37"/>
  <c r="Q249" i="37"/>
  <c r="O249" i="37"/>
  <c r="M249" i="37"/>
  <c r="K249" i="37"/>
  <c r="I249" i="37"/>
  <c r="G249" i="37"/>
  <c r="E249" i="37"/>
  <c r="AQ248" i="37"/>
  <c r="AO248" i="37"/>
  <c r="AM248" i="37"/>
  <c r="AK248" i="37"/>
  <c r="AI248" i="37"/>
  <c r="AG248" i="37"/>
  <c r="AE248" i="37"/>
  <c r="AC248" i="37"/>
  <c r="AA248" i="37"/>
  <c r="Y248" i="37"/>
  <c r="W248" i="37"/>
  <c r="U248" i="37"/>
  <c r="S248" i="37"/>
  <c r="Q248" i="37"/>
  <c r="O248" i="37"/>
  <c r="M248" i="37"/>
  <c r="K248" i="37"/>
  <c r="I248" i="37"/>
  <c r="G248" i="37"/>
  <c r="E248" i="37"/>
  <c r="AQ247" i="37"/>
  <c r="AO247" i="37"/>
  <c r="AM247" i="37"/>
  <c r="AK247" i="37"/>
  <c r="AI247" i="37"/>
  <c r="AG247" i="37"/>
  <c r="AE247" i="37"/>
  <c r="AC247" i="37"/>
  <c r="AA247" i="37"/>
  <c r="Y247" i="37"/>
  <c r="W247" i="37"/>
  <c r="U247" i="37"/>
  <c r="S247" i="37"/>
  <c r="Q247" i="37"/>
  <c r="O247" i="37"/>
  <c r="M247" i="37"/>
  <c r="K247" i="37"/>
  <c r="I247" i="37"/>
  <c r="G247" i="37"/>
  <c r="E247" i="37"/>
  <c r="AQ246" i="37"/>
  <c r="AO246" i="37"/>
  <c r="AM246" i="37"/>
  <c r="AK246" i="37"/>
  <c r="AI246" i="37"/>
  <c r="AG246" i="37"/>
  <c r="AE246" i="37"/>
  <c r="AC246" i="37"/>
  <c r="AA246" i="37"/>
  <c r="Y246" i="37"/>
  <c r="W246" i="37"/>
  <c r="U246" i="37"/>
  <c r="S246" i="37"/>
  <c r="Q246" i="37"/>
  <c r="O246" i="37"/>
  <c r="M246" i="37"/>
  <c r="K246" i="37"/>
  <c r="I246" i="37"/>
  <c r="G246" i="37"/>
  <c r="E246" i="37"/>
  <c r="AQ245" i="37"/>
  <c r="AO245" i="37"/>
  <c r="AM245" i="37"/>
  <c r="AK245" i="37"/>
  <c r="AI245" i="37"/>
  <c r="AG245" i="37"/>
  <c r="AE245" i="37"/>
  <c r="AC245" i="37"/>
  <c r="AA245" i="37"/>
  <c r="Y245" i="37"/>
  <c r="W245" i="37"/>
  <c r="U245" i="37"/>
  <c r="S245" i="37"/>
  <c r="Q245" i="37"/>
  <c r="O245" i="37"/>
  <c r="M245" i="37"/>
  <c r="K245" i="37"/>
  <c r="I245" i="37"/>
  <c r="G245" i="37"/>
  <c r="E245" i="37"/>
  <c r="AQ244" i="37"/>
  <c r="AO244" i="37"/>
  <c r="AM244" i="37"/>
  <c r="AK244" i="37"/>
  <c r="AI244" i="37"/>
  <c r="AG244" i="37"/>
  <c r="AE244" i="37"/>
  <c r="AC244" i="37"/>
  <c r="AA244" i="37"/>
  <c r="Y244" i="37"/>
  <c r="W244" i="37"/>
  <c r="U244" i="37"/>
  <c r="S244" i="37"/>
  <c r="Q244" i="37"/>
  <c r="O244" i="37"/>
  <c r="M244" i="37"/>
  <c r="K244" i="37"/>
  <c r="I244" i="37"/>
  <c r="G244" i="37"/>
  <c r="E244" i="37"/>
  <c r="AQ243" i="37"/>
  <c r="AO243" i="37"/>
  <c r="AM243" i="37"/>
  <c r="AK243" i="37"/>
  <c r="AI243" i="37"/>
  <c r="AG243" i="37"/>
  <c r="AE243" i="37"/>
  <c r="AC243" i="37"/>
  <c r="AA243" i="37"/>
  <c r="Y243" i="37"/>
  <c r="W243" i="37"/>
  <c r="U243" i="37"/>
  <c r="S243" i="37"/>
  <c r="Q243" i="37"/>
  <c r="O243" i="37"/>
  <c r="M243" i="37"/>
  <c r="K243" i="37"/>
  <c r="I243" i="37"/>
  <c r="G243" i="37"/>
  <c r="E243" i="37"/>
  <c r="AQ242" i="37"/>
  <c r="AO242" i="37"/>
  <c r="AM242" i="37"/>
  <c r="AK242" i="37"/>
  <c r="AI242" i="37"/>
  <c r="AG242" i="37"/>
  <c r="AE242" i="37"/>
  <c r="AC242" i="37"/>
  <c r="AA242" i="37"/>
  <c r="Y242" i="37"/>
  <c r="W242" i="37"/>
  <c r="U242" i="37"/>
  <c r="S242" i="37"/>
  <c r="Q242" i="37"/>
  <c r="O242" i="37"/>
  <c r="M242" i="37"/>
  <c r="K242" i="37"/>
  <c r="I242" i="37"/>
  <c r="G242" i="37"/>
  <c r="E242" i="37"/>
  <c r="AQ241" i="37"/>
  <c r="AO241" i="37"/>
  <c r="AM241" i="37"/>
  <c r="AK241" i="37"/>
  <c r="AI241" i="37"/>
  <c r="AG241" i="37"/>
  <c r="AE241" i="37"/>
  <c r="AC241" i="37"/>
  <c r="AA241" i="37"/>
  <c r="Y241" i="37"/>
  <c r="W241" i="37"/>
  <c r="U241" i="37"/>
  <c r="S241" i="37"/>
  <c r="Q241" i="37"/>
  <c r="O241" i="37"/>
  <c r="M241" i="37"/>
  <c r="K241" i="37"/>
  <c r="I241" i="37"/>
  <c r="G241" i="37"/>
  <c r="E241" i="37"/>
  <c r="AQ240" i="37"/>
  <c r="AO240" i="37"/>
  <c r="AM240" i="37"/>
  <c r="AK240" i="37"/>
  <c r="AI240" i="37"/>
  <c r="AG240" i="37"/>
  <c r="AE240" i="37"/>
  <c r="AC240" i="37"/>
  <c r="AA240" i="37"/>
  <c r="Y240" i="37"/>
  <c r="W240" i="37"/>
  <c r="U240" i="37"/>
  <c r="S240" i="37"/>
  <c r="Q240" i="37"/>
  <c r="O240" i="37"/>
  <c r="M240" i="37"/>
  <c r="K240" i="37"/>
  <c r="I240" i="37"/>
  <c r="G240" i="37"/>
  <c r="E240" i="37"/>
  <c r="AQ239" i="37"/>
  <c r="AO239" i="37"/>
  <c r="AM239" i="37"/>
  <c r="AK239" i="37"/>
  <c r="AI239" i="37"/>
  <c r="AG239" i="37"/>
  <c r="AE239" i="37"/>
  <c r="AC239" i="37"/>
  <c r="AA239" i="37"/>
  <c r="Y239" i="37"/>
  <c r="W239" i="37"/>
  <c r="U239" i="37"/>
  <c r="S239" i="37"/>
  <c r="Q239" i="37"/>
  <c r="O239" i="37"/>
  <c r="M239" i="37"/>
  <c r="K239" i="37"/>
  <c r="I239" i="37"/>
  <c r="G239" i="37"/>
  <c r="E239" i="37"/>
  <c r="AQ238" i="37"/>
  <c r="AO238" i="37"/>
  <c r="AM238" i="37"/>
  <c r="AK238" i="37"/>
  <c r="AI238" i="37"/>
  <c r="AG238" i="37"/>
  <c r="AE238" i="37"/>
  <c r="AC238" i="37"/>
  <c r="AA238" i="37"/>
  <c r="Y238" i="37"/>
  <c r="W238" i="37"/>
  <c r="U238" i="37"/>
  <c r="S238" i="37"/>
  <c r="Q238" i="37"/>
  <c r="O238" i="37"/>
  <c r="M238" i="37"/>
  <c r="K238" i="37"/>
  <c r="I238" i="37"/>
  <c r="G238" i="37"/>
  <c r="E238" i="37"/>
  <c r="AQ237" i="37"/>
  <c r="AO237" i="37"/>
  <c r="AM237" i="37"/>
  <c r="AK237" i="37"/>
  <c r="AI237" i="37"/>
  <c r="AG237" i="37"/>
  <c r="AE237" i="37"/>
  <c r="AC237" i="37"/>
  <c r="AA237" i="37"/>
  <c r="Y237" i="37"/>
  <c r="W237" i="37"/>
  <c r="U237" i="37"/>
  <c r="S237" i="37"/>
  <c r="Q237" i="37"/>
  <c r="O237" i="37"/>
  <c r="M237" i="37"/>
  <c r="K237" i="37"/>
  <c r="I237" i="37"/>
  <c r="G237" i="37"/>
  <c r="E237" i="37"/>
  <c r="AQ236" i="37"/>
  <c r="AO236" i="37"/>
  <c r="AM236" i="37"/>
  <c r="AK236" i="37"/>
  <c r="AI236" i="37"/>
  <c r="AG236" i="37"/>
  <c r="AE236" i="37"/>
  <c r="AC236" i="37"/>
  <c r="AA236" i="37"/>
  <c r="Y236" i="37"/>
  <c r="W236" i="37"/>
  <c r="U236" i="37"/>
  <c r="S236" i="37"/>
  <c r="Q236" i="37"/>
  <c r="O236" i="37"/>
  <c r="M236" i="37"/>
  <c r="K236" i="37"/>
  <c r="I236" i="37"/>
  <c r="G236" i="37"/>
  <c r="E236" i="37"/>
  <c r="AQ235" i="37"/>
  <c r="AO235" i="37"/>
  <c r="AM235" i="37"/>
  <c r="AK235" i="37"/>
  <c r="AI235" i="37"/>
  <c r="AG235" i="37"/>
  <c r="AE235" i="37"/>
  <c r="AC235" i="37"/>
  <c r="AA235" i="37"/>
  <c r="Y235" i="37"/>
  <c r="W235" i="37"/>
  <c r="U235" i="37"/>
  <c r="S235" i="37"/>
  <c r="Q235" i="37"/>
  <c r="O235" i="37"/>
  <c r="M235" i="37"/>
  <c r="K235" i="37"/>
  <c r="I235" i="37"/>
  <c r="G235" i="37"/>
  <c r="E235" i="37"/>
  <c r="AQ234" i="37"/>
  <c r="AO234" i="37"/>
  <c r="AM234" i="37"/>
  <c r="AK234" i="37"/>
  <c r="AI234" i="37"/>
  <c r="AG234" i="37"/>
  <c r="AE234" i="37"/>
  <c r="AC234" i="37"/>
  <c r="AA234" i="37"/>
  <c r="Y234" i="37"/>
  <c r="W234" i="37"/>
  <c r="U234" i="37"/>
  <c r="S234" i="37"/>
  <c r="Q234" i="37"/>
  <c r="O234" i="37"/>
  <c r="M234" i="37"/>
  <c r="K234" i="37"/>
  <c r="I234" i="37"/>
  <c r="G234" i="37"/>
  <c r="E234" i="37"/>
  <c r="AQ233" i="37"/>
  <c r="AO233" i="37"/>
  <c r="AM233" i="37"/>
  <c r="AK233" i="37"/>
  <c r="AI233" i="37"/>
  <c r="AG233" i="37"/>
  <c r="AE233" i="37"/>
  <c r="AC233" i="37"/>
  <c r="AA233" i="37"/>
  <c r="Y233" i="37"/>
  <c r="W233" i="37"/>
  <c r="U233" i="37"/>
  <c r="S233" i="37"/>
  <c r="Q233" i="37"/>
  <c r="O233" i="37"/>
  <c r="M233" i="37"/>
  <c r="K233" i="37"/>
  <c r="I233" i="37"/>
  <c r="G233" i="37"/>
  <c r="E233" i="37"/>
  <c r="AQ232" i="37"/>
  <c r="AO232" i="37"/>
  <c r="AM232" i="37"/>
  <c r="AK232" i="37"/>
  <c r="AI232" i="37"/>
  <c r="AG232" i="37"/>
  <c r="AE232" i="37"/>
  <c r="AC232" i="37"/>
  <c r="AA232" i="37"/>
  <c r="Y232" i="37"/>
  <c r="W232" i="37"/>
  <c r="U232" i="37"/>
  <c r="S232" i="37"/>
  <c r="Q232" i="37"/>
  <c r="O232" i="37"/>
  <c r="M232" i="37"/>
  <c r="K232" i="37"/>
  <c r="I232" i="37"/>
  <c r="G232" i="37"/>
  <c r="E232" i="37"/>
  <c r="AQ231" i="37"/>
  <c r="AO231" i="37"/>
  <c r="AM231" i="37"/>
  <c r="AK231" i="37"/>
  <c r="AI231" i="37"/>
  <c r="AG231" i="37"/>
  <c r="AE231" i="37"/>
  <c r="AC231" i="37"/>
  <c r="AA231" i="37"/>
  <c r="Y231" i="37"/>
  <c r="W231" i="37"/>
  <c r="U231" i="37"/>
  <c r="S231" i="37"/>
  <c r="Q231" i="37"/>
  <c r="O231" i="37"/>
  <c r="M231" i="37"/>
  <c r="K231" i="37"/>
  <c r="I231" i="37"/>
  <c r="G231" i="37"/>
  <c r="E231" i="37"/>
  <c r="AQ230" i="37"/>
  <c r="AO230" i="37"/>
  <c r="AM230" i="37"/>
  <c r="AK230" i="37"/>
  <c r="AI230" i="37"/>
  <c r="AG230" i="37"/>
  <c r="AE230" i="37"/>
  <c r="AC230" i="37"/>
  <c r="AA230" i="37"/>
  <c r="Y230" i="37"/>
  <c r="W230" i="37"/>
  <c r="U230" i="37"/>
  <c r="S230" i="37"/>
  <c r="Q230" i="37"/>
  <c r="O230" i="37"/>
  <c r="M230" i="37"/>
  <c r="K230" i="37"/>
  <c r="I230" i="37"/>
  <c r="G230" i="37"/>
  <c r="E230" i="37"/>
  <c r="AQ229" i="37"/>
  <c r="AO229" i="37"/>
  <c r="AM229" i="37"/>
  <c r="AK229" i="37"/>
  <c r="AI229" i="37"/>
  <c r="AG229" i="37"/>
  <c r="AE229" i="37"/>
  <c r="AC229" i="37"/>
  <c r="AA229" i="37"/>
  <c r="Y229" i="37"/>
  <c r="W229" i="37"/>
  <c r="U229" i="37"/>
  <c r="S229" i="37"/>
  <c r="Q229" i="37"/>
  <c r="O229" i="37"/>
  <c r="M229" i="37"/>
  <c r="K229" i="37"/>
  <c r="I229" i="37"/>
  <c r="G229" i="37"/>
  <c r="E229" i="37"/>
  <c r="AQ228" i="37"/>
  <c r="AO228" i="37"/>
  <c r="AM228" i="37"/>
  <c r="AK228" i="37"/>
  <c r="AI228" i="37"/>
  <c r="AG228" i="37"/>
  <c r="AE228" i="37"/>
  <c r="AC228" i="37"/>
  <c r="AA228" i="37"/>
  <c r="Y228" i="37"/>
  <c r="W228" i="37"/>
  <c r="U228" i="37"/>
  <c r="S228" i="37"/>
  <c r="Q228" i="37"/>
  <c r="O228" i="37"/>
  <c r="M228" i="37"/>
  <c r="K228" i="37"/>
  <c r="I228" i="37"/>
  <c r="G228" i="37"/>
  <c r="E228" i="37"/>
  <c r="AQ227" i="37"/>
  <c r="AO227" i="37"/>
  <c r="AM227" i="37"/>
  <c r="AK227" i="37"/>
  <c r="AI227" i="37"/>
  <c r="AG227" i="37"/>
  <c r="AE227" i="37"/>
  <c r="AC227" i="37"/>
  <c r="AA227" i="37"/>
  <c r="Y227" i="37"/>
  <c r="W227" i="37"/>
  <c r="U227" i="37"/>
  <c r="S227" i="37"/>
  <c r="Q227" i="37"/>
  <c r="O227" i="37"/>
  <c r="M227" i="37"/>
  <c r="K227" i="37"/>
  <c r="I227" i="37"/>
  <c r="G227" i="37"/>
  <c r="E227" i="37"/>
  <c r="AQ226" i="37"/>
  <c r="AO226" i="37"/>
  <c r="AM226" i="37"/>
  <c r="AK226" i="37"/>
  <c r="AI226" i="37"/>
  <c r="AG226" i="37"/>
  <c r="AE226" i="37"/>
  <c r="AC226" i="37"/>
  <c r="AA226" i="37"/>
  <c r="Y226" i="37"/>
  <c r="W226" i="37"/>
  <c r="U226" i="37"/>
  <c r="S226" i="37"/>
  <c r="Q226" i="37"/>
  <c r="O226" i="37"/>
  <c r="M226" i="37"/>
  <c r="K226" i="37"/>
  <c r="I226" i="37"/>
  <c r="G226" i="37"/>
  <c r="E226" i="37"/>
  <c r="AQ225" i="37"/>
  <c r="AO225" i="37"/>
  <c r="AM225" i="37"/>
  <c r="AK225" i="37"/>
  <c r="AI225" i="37"/>
  <c r="AG225" i="37"/>
  <c r="AE225" i="37"/>
  <c r="AC225" i="37"/>
  <c r="AA225" i="37"/>
  <c r="Y225" i="37"/>
  <c r="W225" i="37"/>
  <c r="U225" i="37"/>
  <c r="S225" i="37"/>
  <c r="Q225" i="37"/>
  <c r="O225" i="37"/>
  <c r="M225" i="37"/>
  <c r="K225" i="37"/>
  <c r="I225" i="37"/>
  <c r="G225" i="37"/>
  <c r="E225" i="37"/>
  <c r="AQ224" i="37"/>
  <c r="AO224" i="37"/>
  <c r="AM224" i="37"/>
  <c r="AK224" i="37"/>
  <c r="AI224" i="37"/>
  <c r="AG224" i="37"/>
  <c r="AE224" i="37"/>
  <c r="AC224" i="37"/>
  <c r="AA224" i="37"/>
  <c r="Y224" i="37"/>
  <c r="W224" i="37"/>
  <c r="U224" i="37"/>
  <c r="S224" i="37"/>
  <c r="Q224" i="37"/>
  <c r="O224" i="37"/>
  <c r="M224" i="37"/>
  <c r="K224" i="37"/>
  <c r="I224" i="37"/>
  <c r="G224" i="37"/>
  <c r="E224" i="37"/>
  <c r="AQ223" i="37"/>
  <c r="AO223" i="37"/>
  <c r="AM223" i="37"/>
  <c r="AK223" i="37"/>
  <c r="AI223" i="37"/>
  <c r="AG223" i="37"/>
  <c r="AE223" i="37"/>
  <c r="AC223" i="37"/>
  <c r="AA223" i="37"/>
  <c r="Y223" i="37"/>
  <c r="W223" i="37"/>
  <c r="U223" i="37"/>
  <c r="S223" i="37"/>
  <c r="Q223" i="37"/>
  <c r="O223" i="37"/>
  <c r="M223" i="37"/>
  <c r="K223" i="37"/>
  <c r="I223" i="37"/>
  <c r="G223" i="37"/>
  <c r="E223" i="37"/>
  <c r="AQ222" i="37"/>
  <c r="AO222" i="37"/>
  <c r="AM222" i="37"/>
  <c r="AK222" i="37"/>
  <c r="AI222" i="37"/>
  <c r="AG222" i="37"/>
  <c r="AE222" i="37"/>
  <c r="AC222" i="37"/>
  <c r="AA222" i="37"/>
  <c r="Y222" i="37"/>
  <c r="W222" i="37"/>
  <c r="U222" i="37"/>
  <c r="S222" i="37"/>
  <c r="Q222" i="37"/>
  <c r="O222" i="37"/>
  <c r="M222" i="37"/>
  <c r="K222" i="37"/>
  <c r="I222" i="37"/>
  <c r="G222" i="37"/>
  <c r="E222" i="37"/>
  <c r="AQ221" i="37"/>
  <c r="AO221" i="37"/>
  <c r="AM221" i="37"/>
  <c r="AK221" i="37"/>
  <c r="AI221" i="37"/>
  <c r="AG221" i="37"/>
  <c r="AE221" i="37"/>
  <c r="AC221" i="37"/>
  <c r="AA221" i="37"/>
  <c r="Y221" i="37"/>
  <c r="W221" i="37"/>
  <c r="U221" i="37"/>
  <c r="S221" i="37"/>
  <c r="Q221" i="37"/>
  <c r="O221" i="37"/>
  <c r="M221" i="37"/>
  <c r="K221" i="37"/>
  <c r="I221" i="37"/>
  <c r="G221" i="37"/>
  <c r="E221" i="37"/>
  <c r="AQ220" i="37"/>
  <c r="AO220" i="37"/>
  <c r="AM220" i="37"/>
  <c r="AK220" i="37"/>
  <c r="AI220" i="37"/>
  <c r="AG220" i="37"/>
  <c r="AE220" i="37"/>
  <c r="AC220" i="37"/>
  <c r="AA220" i="37"/>
  <c r="Y220" i="37"/>
  <c r="W220" i="37"/>
  <c r="U220" i="37"/>
  <c r="S220" i="37"/>
  <c r="Q220" i="37"/>
  <c r="O220" i="37"/>
  <c r="M220" i="37"/>
  <c r="K220" i="37"/>
  <c r="I220" i="37"/>
  <c r="G220" i="37"/>
  <c r="E220" i="37"/>
  <c r="AQ219" i="37"/>
  <c r="AO219" i="37"/>
  <c r="AM219" i="37"/>
  <c r="AK219" i="37"/>
  <c r="AI219" i="37"/>
  <c r="AG219" i="37"/>
  <c r="AE219" i="37"/>
  <c r="AC219" i="37"/>
  <c r="AA219" i="37"/>
  <c r="Y219" i="37"/>
  <c r="W219" i="37"/>
  <c r="U219" i="37"/>
  <c r="S219" i="37"/>
  <c r="Q219" i="37"/>
  <c r="O219" i="37"/>
  <c r="M219" i="37"/>
  <c r="K219" i="37"/>
  <c r="I219" i="37"/>
  <c r="G219" i="37"/>
  <c r="E219" i="37"/>
  <c r="AQ218" i="37"/>
  <c r="AO218" i="37"/>
  <c r="AM218" i="37"/>
  <c r="AK218" i="37"/>
  <c r="AI218" i="37"/>
  <c r="AG218" i="37"/>
  <c r="AE218" i="37"/>
  <c r="AC218" i="37"/>
  <c r="AA218" i="37"/>
  <c r="Y218" i="37"/>
  <c r="W218" i="37"/>
  <c r="U218" i="37"/>
  <c r="S218" i="37"/>
  <c r="Q218" i="37"/>
  <c r="O218" i="37"/>
  <c r="M218" i="37"/>
  <c r="K218" i="37"/>
  <c r="I218" i="37"/>
  <c r="G218" i="37"/>
  <c r="E218" i="37"/>
  <c r="AQ217" i="37"/>
  <c r="AO217" i="37"/>
  <c r="AM217" i="37"/>
  <c r="AK217" i="37"/>
  <c r="AI217" i="37"/>
  <c r="AG217" i="37"/>
  <c r="AE217" i="37"/>
  <c r="AC217" i="37"/>
  <c r="AA217" i="37"/>
  <c r="Y217" i="37"/>
  <c r="W217" i="37"/>
  <c r="U217" i="37"/>
  <c r="S217" i="37"/>
  <c r="Q217" i="37"/>
  <c r="O217" i="37"/>
  <c r="M217" i="37"/>
  <c r="K217" i="37"/>
  <c r="I217" i="37"/>
  <c r="G217" i="37"/>
  <c r="E217" i="37"/>
  <c r="AQ216" i="37"/>
  <c r="AO216" i="37"/>
  <c r="AM216" i="37"/>
  <c r="AK216" i="37"/>
  <c r="AI216" i="37"/>
  <c r="AG216" i="37"/>
  <c r="AE216" i="37"/>
  <c r="AC216" i="37"/>
  <c r="AA216" i="37"/>
  <c r="Y216" i="37"/>
  <c r="W216" i="37"/>
  <c r="U216" i="37"/>
  <c r="S216" i="37"/>
  <c r="Q216" i="37"/>
  <c r="O216" i="37"/>
  <c r="M216" i="37"/>
  <c r="K216" i="37"/>
  <c r="I216" i="37"/>
  <c r="G216" i="37"/>
  <c r="E216" i="37"/>
  <c r="AQ215" i="37"/>
  <c r="AO215" i="37"/>
  <c r="AM215" i="37"/>
  <c r="AK215" i="37"/>
  <c r="AI215" i="37"/>
  <c r="AG215" i="37"/>
  <c r="AE215" i="37"/>
  <c r="AC215" i="37"/>
  <c r="AA215" i="37"/>
  <c r="Y215" i="37"/>
  <c r="W215" i="37"/>
  <c r="U215" i="37"/>
  <c r="S215" i="37"/>
  <c r="Q215" i="37"/>
  <c r="O215" i="37"/>
  <c r="M215" i="37"/>
  <c r="K215" i="37"/>
  <c r="I215" i="37"/>
  <c r="G215" i="37"/>
  <c r="E215" i="37"/>
  <c r="AQ214" i="37"/>
  <c r="AO214" i="37"/>
  <c r="AM214" i="37"/>
  <c r="AK214" i="37"/>
  <c r="AI214" i="37"/>
  <c r="AG214" i="37"/>
  <c r="AE214" i="37"/>
  <c r="AC214" i="37"/>
  <c r="AA214" i="37"/>
  <c r="Y214" i="37"/>
  <c r="W214" i="37"/>
  <c r="U214" i="37"/>
  <c r="S214" i="37"/>
  <c r="Q214" i="37"/>
  <c r="O214" i="37"/>
  <c r="M214" i="37"/>
  <c r="K214" i="37"/>
  <c r="I214" i="37"/>
  <c r="G214" i="37"/>
  <c r="E214" i="37"/>
  <c r="AQ213" i="37"/>
  <c r="AO213" i="37"/>
  <c r="AM213" i="37"/>
  <c r="AK213" i="37"/>
  <c r="AI213" i="37"/>
  <c r="AG213" i="37"/>
  <c r="AE213" i="37"/>
  <c r="AC213" i="37"/>
  <c r="AA213" i="37"/>
  <c r="Y213" i="37"/>
  <c r="W213" i="37"/>
  <c r="U213" i="37"/>
  <c r="S213" i="37"/>
  <c r="Q213" i="37"/>
  <c r="O213" i="37"/>
  <c r="M213" i="37"/>
  <c r="K213" i="37"/>
  <c r="I213" i="37"/>
  <c r="G213" i="37"/>
  <c r="E213" i="37"/>
  <c r="AQ212" i="37"/>
  <c r="AO212" i="37"/>
  <c r="AM212" i="37"/>
  <c r="AK212" i="37"/>
  <c r="AI212" i="37"/>
  <c r="AG212" i="37"/>
  <c r="AE212" i="37"/>
  <c r="AC212" i="37"/>
  <c r="AA212" i="37"/>
  <c r="Y212" i="37"/>
  <c r="W212" i="37"/>
  <c r="U212" i="37"/>
  <c r="S212" i="37"/>
  <c r="Q212" i="37"/>
  <c r="O212" i="37"/>
  <c r="M212" i="37"/>
  <c r="K212" i="37"/>
  <c r="I212" i="37"/>
  <c r="G212" i="37"/>
  <c r="E212" i="37"/>
  <c r="AQ211" i="37"/>
  <c r="AO211" i="37"/>
  <c r="AM211" i="37"/>
  <c r="AK211" i="37"/>
  <c r="AI211" i="37"/>
  <c r="AG211" i="37"/>
  <c r="AE211" i="37"/>
  <c r="AC211" i="37"/>
  <c r="AA211" i="37"/>
  <c r="Y211" i="37"/>
  <c r="W211" i="37"/>
  <c r="U211" i="37"/>
  <c r="S211" i="37"/>
  <c r="Q211" i="37"/>
  <c r="O211" i="37"/>
  <c r="M211" i="37"/>
  <c r="K211" i="37"/>
  <c r="I211" i="37"/>
  <c r="G211" i="37"/>
  <c r="E211" i="37"/>
  <c r="AQ210" i="37"/>
  <c r="AO210" i="37"/>
  <c r="AM210" i="37"/>
  <c r="AK210" i="37"/>
  <c r="AI210" i="37"/>
  <c r="AG210" i="37"/>
  <c r="AE210" i="37"/>
  <c r="AC210" i="37"/>
  <c r="AA210" i="37"/>
  <c r="Y210" i="37"/>
  <c r="W210" i="37"/>
  <c r="U210" i="37"/>
  <c r="S210" i="37"/>
  <c r="Q210" i="37"/>
  <c r="O210" i="37"/>
  <c r="M210" i="37"/>
  <c r="K210" i="37"/>
  <c r="I210" i="37"/>
  <c r="G210" i="37"/>
  <c r="E210" i="37"/>
  <c r="AQ209" i="37"/>
  <c r="AO209" i="37"/>
  <c r="AM209" i="37"/>
  <c r="AK209" i="37"/>
  <c r="AI209" i="37"/>
  <c r="AG209" i="37"/>
  <c r="AE209" i="37"/>
  <c r="AC209" i="37"/>
  <c r="AA209" i="37"/>
  <c r="Y209" i="37"/>
  <c r="W209" i="37"/>
  <c r="U209" i="37"/>
  <c r="S209" i="37"/>
  <c r="Q209" i="37"/>
  <c r="O209" i="37"/>
  <c r="M209" i="37"/>
  <c r="K209" i="37"/>
  <c r="I209" i="37"/>
  <c r="G209" i="37"/>
  <c r="E209" i="37"/>
  <c r="AQ208" i="37"/>
  <c r="AO208" i="37"/>
  <c r="AM208" i="37"/>
  <c r="AK208" i="37"/>
  <c r="AI208" i="37"/>
  <c r="AG208" i="37"/>
  <c r="AE208" i="37"/>
  <c r="AC208" i="37"/>
  <c r="AA208" i="37"/>
  <c r="Y208" i="37"/>
  <c r="W208" i="37"/>
  <c r="U208" i="37"/>
  <c r="S208" i="37"/>
  <c r="Q208" i="37"/>
  <c r="O208" i="37"/>
  <c r="M208" i="37"/>
  <c r="K208" i="37"/>
  <c r="I208" i="37"/>
  <c r="G208" i="37"/>
  <c r="E208" i="37"/>
  <c r="AQ207" i="37"/>
  <c r="AO207" i="37"/>
  <c r="AM207" i="37"/>
  <c r="AK207" i="37"/>
  <c r="AI207" i="37"/>
  <c r="AG207" i="37"/>
  <c r="AE207" i="37"/>
  <c r="AC207" i="37"/>
  <c r="AA207" i="37"/>
  <c r="Y207" i="37"/>
  <c r="W207" i="37"/>
  <c r="U207" i="37"/>
  <c r="S207" i="37"/>
  <c r="Q207" i="37"/>
  <c r="O207" i="37"/>
  <c r="M207" i="37"/>
  <c r="K207" i="37"/>
  <c r="I207" i="37"/>
  <c r="G207" i="37"/>
  <c r="E207" i="37"/>
  <c r="AQ206" i="37"/>
  <c r="AO206" i="37"/>
  <c r="AM206" i="37"/>
  <c r="AK206" i="37"/>
  <c r="AI206" i="37"/>
  <c r="AG206" i="37"/>
  <c r="AE206" i="37"/>
  <c r="AC206" i="37"/>
  <c r="AA206" i="37"/>
  <c r="Y206" i="37"/>
  <c r="W206" i="37"/>
  <c r="U206" i="37"/>
  <c r="S206" i="37"/>
  <c r="Q206" i="37"/>
  <c r="O206" i="37"/>
  <c r="M206" i="37"/>
  <c r="K206" i="37"/>
  <c r="I206" i="37"/>
  <c r="G206" i="37"/>
  <c r="E206" i="37"/>
  <c r="AQ205" i="37"/>
  <c r="AO205" i="37"/>
  <c r="AM205" i="37"/>
  <c r="AK205" i="37"/>
  <c r="AI205" i="37"/>
  <c r="AG205" i="37"/>
  <c r="AE205" i="37"/>
  <c r="AC205" i="37"/>
  <c r="AA205" i="37"/>
  <c r="Y205" i="37"/>
  <c r="W205" i="37"/>
  <c r="U205" i="37"/>
  <c r="S205" i="37"/>
  <c r="Q205" i="37"/>
  <c r="O205" i="37"/>
  <c r="M205" i="37"/>
  <c r="K205" i="37"/>
  <c r="I205" i="37"/>
  <c r="G205" i="37"/>
  <c r="E205" i="37"/>
  <c r="AQ204" i="37"/>
  <c r="AO204" i="37"/>
  <c r="AM204" i="37"/>
  <c r="AK204" i="37"/>
  <c r="AI204" i="37"/>
  <c r="AG204" i="37"/>
  <c r="AE204" i="37"/>
  <c r="AC204" i="37"/>
  <c r="AA204" i="37"/>
  <c r="Y204" i="37"/>
  <c r="W204" i="37"/>
  <c r="U204" i="37"/>
  <c r="S204" i="37"/>
  <c r="Q204" i="37"/>
  <c r="O204" i="37"/>
  <c r="M204" i="37"/>
  <c r="K204" i="37"/>
  <c r="I204" i="37"/>
  <c r="G204" i="37"/>
  <c r="E204" i="37"/>
  <c r="AQ203" i="37"/>
  <c r="AO203" i="37"/>
  <c r="AM203" i="37"/>
  <c r="AK203" i="37"/>
  <c r="AI203" i="37"/>
  <c r="AG203" i="37"/>
  <c r="AE203" i="37"/>
  <c r="AC203" i="37"/>
  <c r="AA203" i="37"/>
  <c r="Y203" i="37"/>
  <c r="W203" i="37"/>
  <c r="U203" i="37"/>
  <c r="S203" i="37"/>
  <c r="Q203" i="37"/>
  <c r="O203" i="37"/>
  <c r="M203" i="37"/>
  <c r="K203" i="37"/>
  <c r="I203" i="37"/>
  <c r="G203" i="37"/>
  <c r="E203" i="37"/>
  <c r="AQ202" i="37"/>
  <c r="AO202" i="37"/>
  <c r="AM202" i="37"/>
  <c r="AK202" i="37"/>
  <c r="AI202" i="37"/>
  <c r="AG202" i="37"/>
  <c r="AE202" i="37"/>
  <c r="AC202" i="37"/>
  <c r="AA202" i="37"/>
  <c r="Y202" i="37"/>
  <c r="W202" i="37"/>
  <c r="U202" i="37"/>
  <c r="S202" i="37"/>
  <c r="Q202" i="37"/>
  <c r="O202" i="37"/>
  <c r="M202" i="37"/>
  <c r="K202" i="37"/>
  <c r="I202" i="37"/>
  <c r="G202" i="37"/>
  <c r="E202" i="37"/>
  <c r="AQ201" i="37"/>
  <c r="AO201" i="37"/>
  <c r="AM201" i="37"/>
  <c r="AK201" i="37"/>
  <c r="AI201" i="37"/>
  <c r="AG201" i="37"/>
  <c r="AE201" i="37"/>
  <c r="AC201" i="37"/>
  <c r="AA201" i="37"/>
  <c r="Y201" i="37"/>
  <c r="W201" i="37"/>
  <c r="U201" i="37"/>
  <c r="S201" i="37"/>
  <c r="Q201" i="37"/>
  <c r="O201" i="37"/>
  <c r="M201" i="37"/>
  <c r="K201" i="37"/>
  <c r="I201" i="37"/>
  <c r="G201" i="37"/>
  <c r="E201" i="37"/>
  <c r="AQ200" i="37"/>
  <c r="AO200" i="37"/>
  <c r="AM200" i="37"/>
  <c r="AK200" i="37"/>
  <c r="AI200" i="37"/>
  <c r="AG200" i="37"/>
  <c r="AE200" i="37"/>
  <c r="AC200" i="37"/>
  <c r="AA200" i="37"/>
  <c r="Y200" i="37"/>
  <c r="W200" i="37"/>
  <c r="U200" i="37"/>
  <c r="S200" i="37"/>
  <c r="Q200" i="37"/>
  <c r="O200" i="37"/>
  <c r="M200" i="37"/>
  <c r="K200" i="37"/>
  <c r="I200" i="37"/>
  <c r="G200" i="37"/>
  <c r="E200" i="37"/>
  <c r="AQ199" i="37"/>
  <c r="AO199" i="37"/>
  <c r="AM199" i="37"/>
  <c r="AK199" i="37"/>
  <c r="AI199" i="37"/>
  <c r="AG199" i="37"/>
  <c r="AE199" i="37"/>
  <c r="AC199" i="37"/>
  <c r="AA199" i="37"/>
  <c r="Y199" i="37"/>
  <c r="W199" i="37"/>
  <c r="U199" i="37"/>
  <c r="S199" i="37"/>
  <c r="Q199" i="37"/>
  <c r="O199" i="37"/>
  <c r="M199" i="37"/>
  <c r="K199" i="37"/>
  <c r="I199" i="37"/>
  <c r="G199" i="37"/>
  <c r="E199" i="37"/>
  <c r="AQ198" i="37"/>
  <c r="AO198" i="37"/>
  <c r="AM198" i="37"/>
  <c r="AK198" i="37"/>
  <c r="AI198" i="37"/>
  <c r="AG198" i="37"/>
  <c r="AE198" i="37"/>
  <c r="AC198" i="37"/>
  <c r="AA198" i="37"/>
  <c r="Y198" i="37"/>
  <c r="W198" i="37"/>
  <c r="U198" i="37"/>
  <c r="S198" i="37"/>
  <c r="Q198" i="37"/>
  <c r="O198" i="37"/>
  <c r="M198" i="37"/>
  <c r="K198" i="37"/>
  <c r="I198" i="37"/>
  <c r="G198" i="37"/>
  <c r="E198" i="37"/>
  <c r="AQ197" i="37"/>
  <c r="AO197" i="37"/>
  <c r="AM197" i="37"/>
  <c r="AK197" i="37"/>
  <c r="AI197" i="37"/>
  <c r="AG197" i="37"/>
  <c r="AE197" i="37"/>
  <c r="AC197" i="37"/>
  <c r="AA197" i="37"/>
  <c r="Y197" i="37"/>
  <c r="W197" i="37"/>
  <c r="U197" i="37"/>
  <c r="S197" i="37"/>
  <c r="Q197" i="37"/>
  <c r="O197" i="37"/>
  <c r="M197" i="37"/>
  <c r="K197" i="37"/>
  <c r="I197" i="37"/>
  <c r="G197" i="37"/>
  <c r="E197" i="37"/>
  <c r="AQ196" i="37"/>
  <c r="AO196" i="37"/>
  <c r="AM196" i="37"/>
  <c r="AK196" i="37"/>
  <c r="AI196" i="37"/>
  <c r="AG196" i="37"/>
  <c r="AE196" i="37"/>
  <c r="AC196" i="37"/>
  <c r="AA196" i="37"/>
  <c r="Y196" i="37"/>
  <c r="W196" i="37"/>
  <c r="U196" i="37"/>
  <c r="S196" i="37"/>
  <c r="Q196" i="37"/>
  <c r="O196" i="37"/>
  <c r="M196" i="37"/>
  <c r="K196" i="37"/>
  <c r="I196" i="37"/>
  <c r="G196" i="37"/>
  <c r="E196" i="37"/>
  <c r="AQ195" i="37"/>
  <c r="AO195" i="37"/>
  <c r="AM195" i="37"/>
  <c r="AK195" i="37"/>
  <c r="AI195" i="37"/>
  <c r="AG195" i="37"/>
  <c r="AE195" i="37"/>
  <c r="AC195" i="37"/>
  <c r="AA195" i="37"/>
  <c r="Y195" i="37"/>
  <c r="W195" i="37"/>
  <c r="U195" i="37"/>
  <c r="S195" i="37"/>
  <c r="Q195" i="37"/>
  <c r="O195" i="37"/>
  <c r="M195" i="37"/>
  <c r="K195" i="37"/>
  <c r="I195" i="37"/>
  <c r="G195" i="37"/>
  <c r="E195" i="37"/>
  <c r="AQ194" i="37"/>
  <c r="AO194" i="37"/>
  <c r="AM194" i="37"/>
  <c r="AK194" i="37"/>
  <c r="AI194" i="37"/>
  <c r="AG194" i="37"/>
  <c r="AE194" i="37"/>
  <c r="AC194" i="37"/>
  <c r="AA194" i="37"/>
  <c r="Y194" i="37"/>
  <c r="W194" i="37"/>
  <c r="U194" i="37"/>
  <c r="S194" i="37"/>
  <c r="Q194" i="37"/>
  <c r="O194" i="37"/>
  <c r="M194" i="37"/>
  <c r="K194" i="37"/>
  <c r="I194" i="37"/>
  <c r="G194" i="37"/>
  <c r="E194" i="37"/>
  <c r="AQ193" i="37"/>
  <c r="AO193" i="37"/>
  <c r="AM193" i="37"/>
  <c r="AK193" i="37"/>
  <c r="AI193" i="37"/>
  <c r="AG193" i="37"/>
  <c r="AE193" i="37"/>
  <c r="AC193" i="37"/>
  <c r="AA193" i="37"/>
  <c r="Y193" i="37"/>
  <c r="W193" i="37"/>
  <c r="U193" i="37"/>
  <c r="S193" i="37"/>
  <c r="Q193" i="37"/>
  <c r="O193" i="37"/>
  <c r="M193" i="37"/>
  <c r="K193" i="37"/>
  <c r="I193" i="37"/>
  <c r="G193" i="37"/>
  <c r="E193" i="37"/>
  <c r="AQ192" i="37"/>
  <c r="AO192" i="37"/>
  <c r="AM192" i="37"/>
  <c r="AK192" i="37"/>
  <c r="AI192" i="37"/>
  <c r="AG192" i="37"/>
  <c r="AE192" i="37"/>
  <c r="AC192" i="37"/>
  <c r="AA192" i="37"/>
  <c r="Y192" i="37"/>
  <c r="W192" i="37"/>
  <c r="U192" i="37"/>
  <c r="S192" i="37"/>
  <c r="Q192" i="37"/>
  <c r="O192" i="37"/>
  <c r="M192" i="37"/>
  <c r="K192" i="37"/>
  <c r="I192" i="37"/>
  <c r="G192" i="37"/>
  <c r="E192" i="37"/>
  <c r="AQ191" i="37"/>
  <c r="AO191" i="37"/>
  <c r="AM191" i="37"/>
  <c r="AK191" i="37"/>
  <c r="AI191" i="37"/>
  <c r="AG191" i="37"/>
  <c r="AE191" i="37"/>
  <c r="AC191" i="37"/>
  <c r="AA191" i="37"/>
  <c r="Y191" i="37"/>
  <c r="W191" i="37"/>
  <c r="U191" i="37"/>
  <c r="S191" i="37"/>
  <c r="Q191" i="37"/>
  <c r="O191" i="37"/>
  <c r="M191" i="37"/>
  <c r="K191" i="37"/>
  <c r="I191" i="37"/>
  <c r="G191" i="37"/>
  <c r="E191" i="37"/>
  <c r="AQ190" i="37"/>
  <c r="AO190" i="37"/>
  <c r="AM190" i="37"/>
  <c r="AK190" i="37"/>
  <c r="AI190" i="37"/>
  <c r="AG190" i="37"/>
  <c r="AE190" i="37"/>
  <c r="AC190" i="37"/>
  <c r="AA190" i="37"/>
  <c r="Y190" i="37"/>
  <c r="W190" i="37"/>
  <c r="U190" i="37"/>
  <c r="S190" i="37"/>
  <c r="Q190" i="37"/>
  <c r="O190" i="37"/>
  <c r="M190" i="37"/>
  <c r="K190" i="37"/>
  <c r="I190" i="37"/>
  <c r="G190" i="37"/>
  <c r="E190" i="37"/>
  <c r="AQ189" i="37"/>
  <c r="AO189" i="37"/>
  <c r="AM189" i="37"/>
  <c r="AK189" i="37"/>
  <c r="AI189" i="37"/>
  <c r="AG189" i="37"/>
  <c r="AE189" i="37"/>
  <c r="AC189" i="37"/>
  <c r="AA189" i="37"/>
  <c r="Y189" i="37"/>
  <c r="W189" i="37"/>
  <c r="U189" i="37"/>
  <c r="S189" i="37"/>
  <c r="Q189" i="37"/>
  <c r="O189" i="37"/>
  <c r="M189" i="37"/>
  <c r="K189" i="37"/>
  <c r="I189" i="37"/>
  <c r="G189" i="37"/>
  <c r="E189" i="37"/>
  <c r="AQ188" i="37"/>
  <c r="AO188" i="37"/>
  <c r="AM188" i="37"/>
  <c r="AK188" i="37"/>
  <c r="AI188" i="37"/>
  <c r="AG188" i="37"/>
  <c r="AE188" i="37"/>
  <c r="AC188" i="37"/>
  <c r="AA188" i="37"/>
  <c r="Y188" i="37"/>
  <c r="W188" i="37"/>
  <c r="U188" i="37"/>
  <c r="S188" i="37"/>
  <c r="Q188" i="37"/>
  <c r="O188" i="37"/>
  <c r="M188" i="37"/>
  <c r="K188" i="37"/>
  <c r="I188" i="37"/>
  <c r="G188" i="37"/>
  <c r="E188" i="37"/>
  <c r="AQ187" i="37"/>
  <c r="AO187" i="37"/>
  <c r="AM187" i="37"/>
  <c r="AK187" i="37"/>
  <c r="AI187" i="37"/>
  <c r="AG187" i="37"/>
  <c r="AE187" i="37"/>
  <c r="AC187" i="37"/>
  <c r="AA187" i="37"/>
  <c r="Y187" i="37"/>
  <c r="W187" i="37"/>
  <c r="U187" i="37"/>
  <c r="S187" i="37"/>
  <c r="Q187" i="37"/>
  <c r="O187" i="37"/>
  <c r="M187" i="37"/>
  <c r="K187" i="37"/>
  <c r="I187" i="37"/>
  <c r="G187" i="37"/>
  <c r="E187" i="37"/>
  <c r="AQ186" i="37"/>
  <c r="AO186" i="37"/>
  <c r="AM186" i="37"/>
  <c r="AK186" i="37"/>
  <c r="AI186" i="37"/>
  <c r="AG186" i="37"/>
  <c r="AE186" i="37"/>
  <c r="AC186" i="37"/>
  <c r="AA186" i="37"/>
  <c r="Y186" i="37"/>
  <c r="W186" i="37"/>
  <c r="U186" i="37"/>
  <c r="S186" i="37"/>
  <c r="Q186" i="37"/>
  <c r="O186" i="37"/>
  <c r="M186" i="37"/>
  <c r="K186" i="37"/>
  <c r="I186" i="37"/>
  <c r="G186" i="37"/>
  <c r="E186" i="37"/>
  <c r="AQ185" i="37"/>
  <c r="AO185" i="37"/>
  <c r="AM185" i="37"/>
  <c r="AK185" i="37"/>
  <c r="AI185" i="37"/>
  <c r="AG185" i="37"/>
  <c r="AE185" i="37"/>
  <c r="AC185" i="37"/>
  <c r="AA185" i="37"/>
  <c r="Y185" i="37"/>
  <c r="W185" i="37"/>
  <c r="U185" i="37"/>
  <c r="S185" i="37"/>
  <c r="Q185" i="37"/>
  <c r="O185" i="37"/>
  <c r="M185" i="37"/>
  <c r="K185" i="37"/>
  <c r="I185" i="37"/>
  <c r="G185" i="37"/>
  <c r="E185" i="37"/>
  <c r="AQ184" i="37"/>
  <c r="AO184" i="37"/>
  <c r="AM184" i="37"/>
  <c r="AK184" i="37"/>
  <c r="AI184" i="37"/>
  <c r="AG184" i="37"/>
  <c r="AE184" i="37"/>
  <c r="AC184" i="37"/>
  <c r="AA184" i="37"/>
  <c r="Y184" i="37"/>
  <c r="W184" i="37"/>
  <c r="U184" i="37"/>
  <c r="S184" i="37"/>
  <c r="Q184" i="37"/>
  <c r="O184" i="37"/>
  <c r="M184" i="37"/>
  <c r="K184" i="37"/>
  <c r="I184" i="37"/>
  <c r="G184" i="37"/>
  <c r="E184" i="37"/>
  <c r="AQ183" i="37"/>
  <c r="AO183" i="37"/>
  <c r="AM183" i="37"/>
  <c r="AK183" i="37"/>
  <c r="AI183" i="37"/>
  <c r="AG183" i="37"/>
  <c r="AE183" i="37"/>
  <c r="AC183" i="37"/>
  <c r="AA183" i="37"/>
  <c r="Y183" i="37"/>
  <c r="W183" i="37"/>
  <c r="U183" i="37"/>
  <c r="S183" i="37"/>
  <c r="Q183" i="37"/>
  <c r="O183" i="37"/>
  <c r="M183" i="37"/>
  <c r="K183" i="37"/>
  <c r="I183" i="37"/>
  <c r="G183" i="37"/>
  <c r="E183" i="37"/>
  <c r="AQ182" i="37"/>
  <c r="AO182" i="37"/>
  <c r="AM182" i="37"/>
  <c r="AK182" i="37"/>
  <c r="AI182" i="37"/>
  <c r="AG182" i="37"/>
  <c r="AE182" i="37"/>
  <c r="AC182" i="37"/>
  <c r="AA182" i="37"/>
  <c r="Y182" i="37"/>
  <c r="W182" i="37"/>
  <c r="U182" i="37"/>
  <c r="S182" i="37"/>
  <c r="Q182" i="37"/>
  <c r="O182" i="37"/>
  <c r="M182" i="37"/>
  <c r="K182" i="37"/>
  <c r="I182" i="37"/>
  <c r="G182" i="37"/>
  <c r="E182" i="37"/>
  <c r="AQ181" i="37"/>
  <c r="AO181" i="37"/>
  <c r="AM181" i="37"/>
  <c r="AK181" i="37"/>
  <c r="AI181" i="37"/>
  <c r="AG181" i="37"/>
  <c r="AE181" i="37"/>
  <c r="AC181" i="37"/>
  <c r="AA181" i="37"/>
  <c r="Y181" i="37"/>
  <c r="W181" i="37"/>
  <c r="U181" i="37"/>
  <c r="S181" i="37"/>
  <c r="Q181" i="37"/>
  <c r="O181" i="37"/>
  <c r="M181" i="37"/>
  <c r="K181" i="37"/>
  <c r="I181" i="37"/>
  <c r="G181" i="37"/>
  <c r="E181" i="37"/>
  <c r="AQ180" i="37"/>
  <c r="AO180" i="37"/>
  <c r="AM180" i="37"/>
  <c r="AK180" i="37"/>
  <c r="AI180" i="37"/>
  <c r="AG180" i="37"/>
  <c r="AE180" i="37"/>
  <c r="AC180" i="37"/>
  <c r="AA180" i="37"/>
  <c r="Y180" i="37"/>
  <c r="W180" i="37"/>
  <c r="U180" i="37"/>
  <c r="S180" i="37"/>
  <c r="Q180" i="37"/>
  <c r="O180" i="37"/>
  <c r="M180" i="37"/>
  <c r="K180" i="37"/>
  <c r="I180" i="37"/>
  <c r="G180" i="37"/>
  <c r="E180" i="37"/>
  <c r="AQ179" i="37"/>
  <c r="AO179" i="37"/>
  <c r="AM179" i="37"/>
  <c r="AK179" i="37"/>
  <c r="AI179" i="37"/>
  <c r="AG179" i="37"/>
  <c r="AE179" i="37"/>
  <c r="AC179" i="37"/>
  <c r="AA179" i="37"/>
  <c r="Y179" i="37"/>
  <c r="W179" i="37"/>
  <c r="U179" i="37"/>
  <c r="S179" i="37"/>
  <c r="Q179" i="37"/>
  <c r="O179" i="37"/>
  <c r="M179" i="37"/>
  <c r="K179" i="37"/>
  <c r="I179" i="37"/>
  <c r="G179" i="37"/>
  <c r="E179" i="37"/>
  <c r="AQ178" i="37"/>
  <c r="AO178" i="37"/>
  <c r="AM178" i="37"/>
  <c r="AK178" i="37"/>
  <c r="AI178" i="37"/>
  <c r="AG178" i="37"/>
  <c r="AE178" i="37"/>
  <c r="AC178" i="37"/>
  <c r="AA178" i="37"/>
  <c r="Y178" i="37"/>
  <c r="W178" i="37"/>
  <c r="U178" i="37"/>
  <c r="S178" i="37"/>
  <c r="Q178" i="37"/>
  <c r="O178" i="37"/>
  <c r="M178" i="37"/>
  <c r="K178" i="37"/>
  <c r="I178" i="37"/>
  <c r="G178" i="37"/>
  <c r="E178" i="37"/>
  <c r="AQ177" i="37"/>
  <c r="AO177" i="37"/>
  <c r="AM177" i="37"/>
  <c r="AK177" i="37"/>
  <c r="AI177" i="37"/>
  <c r="AG177" i="37"/>
  <c r="AE177" i="37"/>
  <c r="AC177" i="37"/>
  <c r="AA177" i="37"/>
  <c r="Y177" i="37"/>
  <c r="W177" i="37"/>
  <c r="U177" i="37"/>
  <c r="S177" i="37"/>
  <c r="Q177" i="37"/>
  <c r="O177" i="37"/>
  <c r="M177" i="37"/>
  <c r="K177" i="37"/>
  <c r="I177" i="37"/>
  <c r="G177" i="37"/>
  <c r="E177" i="37"/>
  <c r="AQ176" i="37"/>
  <c r="AO176" i="37"/>
  <c r="AM176" i="37"/>
  <c r="AK176" i="37"/>
  <c r="AI176" i="37"/>
  <c r="AG176" i="37"/>
  <c r="AE176" i="37"/>
  <c r="AC176" i="37"/>
  <c r="AA176" i="37"/>
  <c r="Y176" i="37"/>
  <c r="W176" i="37"/>
  <c r="U176" i="37"/>
  <c r="S176" i="37"/>
  <c r="Q176" i="37"/>
  <c r="O176" i="37"/>
  <c r="M176" i="37"/>
  <c r="K176" i="37"/>
  <c r="I176" i="37"/>
  <c r="G176" i="37"/>
  <c r="E176" i="37"/>
  <c r="AQ175" i="37"/>
  <c r="AO175" i="37"/>
  <c r="AM175" i="37"/>
  <c r="AK175" i="37"/>
  <c r="AI175" i="37"/>
  <c r="AG175" i="37"/>
  <c r="AE175" i="37"/>
  <c r="AC175" i="37"/>
  <c r="AA175" i="37"/>
  <c r="Y175" i="37"/>
  <c r="W175" i="37"/>
  <c r="U175" i="37"/>
  <c r="S175" i="37"/>
  <c r="Q175" i="37"/>
  <c r="O175" i="37"/>
  <c r="M175" i="37"/>
  <c r="K175" i="37"/>
  <c r="I175" i="37"/>
  <c r="G175" i="37"/>
  <c r="E175" i="37"/>
  <c r="AQ174" i="37"/>
  <c r="AO174" i="37"/>
  <c r="AM174" i="37"/>
  <c r="AK174" i="37"/>
  <c r="AI174" i="37"/>
  <c r="AG174" i="37"/>
  <c r="AE174" i="37"/>
  <c r="AC174" i="37"/>
  <c r="AA174" i="37"/>
  <c r="Y174" i="37"/>
  <c r="W174" i="37"/>
  <c r="U174" i="37"/>
  <c r="S174" i="37"/>
  <c r="Q174" i="37"/>
  <c r="O174" i="37"/>
  <c r="M174" i="37"/>
  <c r="K174" i="37"/>
  <c r="I174" i="37"/>
  <c r="G174" i="37"/>
  <c r="E174" i="37"/>
  <c r="AQ173" i="37"/>
  <c r="AO173" i="37"/>
  <c r="AM173" i="37"/>
  <c r="AK173" i="37"/>
  <c r="AI173" i="37"/>
  <c r="AG173" i="37"/>
  <c r="AE173" i="37"/>
  <c r="AC173" i="37"/>
  <c r="AA173" i="37"/>
  <c r="Y173" i="37"/>
  <c r="W173" i="37"/>
  <c r="U173" i="37"/>
  <c r="S173" i="37"/>
  <c r="Q173" i="37"/>
  <c r="O173" i="37"/>
  <c r="M173" i="37"/>
  <c r="K173" i="37"/>
  <c r="I173" i="37"/>
  <c r="G173" i="37"/>
  <c r="E173" i="37"/>
  <c r="AQ172" i="37"/>
  <c r="AO172" i="37"/>
  <c r="AM172" i="37"/>
  <c r="AK172" i="37"/>
  <c r="AI172" i="37"/>
  <c r="AG172" i="37"/>
  <c r="AE172" i="37"/>
  <c r="AC172" i="37"/>
  <c r="AA172" i="37"/>
  <c r="Y172" i="37"/>
  <c r="W172" i="37"/>
  <c r="U172" i="37"/>
  <c r="S172" i="37"/>
  <c r="Q172" i="37"/>
  <c r="O172" i="37"/>
  <c r="M172" i="37"/>
  <c r="K172" i="37"/>
  <c r="I172" i="37"/>
  <c r="G172" i="37"/>
  <c r="E172" i="37"/>
  <c r="AQ171" i="37"/>
  <c r="AO171" i="37"/>
  <c r="AM171" i="37"/>
  <c r="AK171" i="37"/>
  <c r="AI171" i="37"/>
  <c r="AG171" i="37"/>
  <c r="AE171" i="37"/>
  <c r="AC171" i="37"/>
  <c r="AA171" i="37"/>
  <c r="Y171" i="37"/>
  <c r="W171" i="37"/>
  <c r="U171" i="37"/>
  <c r="S171" i="37"/>
  <c r="Q171" i="37"/>
  <c r="O171" i="37"/>
  <c r="M171" i="37"/>
  <c r="K171" i="37"/>
  <c r="I171" i="37"/>
  <c r="G171" i="37"/>
  <c r="E171" i="37"/>
  <c r="AQ170" i="37"/>
  <c r="AO170" i="37"/>
  <c r="AM170" i="37"/>
  <c r="AK170" i="37"/>
  <c r="AI170" i="37"/>
  <c r="AG170" i="37"/>
  <c r="AE170" i="37"/>
  <c r="AC170" i="37"/>
  <c r="AA170" i="37"/>
  <c r="Y170" i="37"/>
  <c r="W170" i="37"/>
  <c r="U170" i="37"/>
  <c r="S170" i="37"/>
  <c r="Q170" i="37"/>
  <c r="O170" i="37"/>
  <c r="M170" i="37"/>
  <c r="K170" i="37"/>
  <c r="I170" i="37"/>
  <c r="G170" i="37"/>
  <c r="E170" i="37"/>
  <c r="AQ169" i="37"/>
  <c r="AO169" i="37"/>
  <c r="AM169" i="37"/>
  <c r="AK169" i="37"/>
  <c r="AI169" i="37"/>
  <c r="AG169" i="37"/>
  <c r="AE169" i="37"/>
  <c r="AC169" i="37"/>
  <c r="AA169" i="37"/>
  <c r="Y169" i="37"/>
  <c r="W169" i="37"/>
  <c r="U169" i="37"/>
  <c r="S169" i="37"/>
  <c r="Q169" i="37"/>
  <c r="O169" i="37"/>
  <c r="M169" i="37"/>
  <c r="K169" i="37"/>
  <c r="I169" i="37"/>
  <c r="G169" i="37"/>
  <c r="E169" i="37"/>
  <c r="AQ168" i="37"/>
  <c r="AO168" i="37"/>
  <c r="AM168" i="37"/>
  <c r="AK168" i="37"/>
  <c r="AI168" i="37"/>
  <c r="AG168" i="37"/>
  <c r="AE168" i="37"/>
  <c r="AC168" i="37"/>
  <c r="AA168" i="37"/>
  <c r="Y168" i="37"/>
  <c r="W168" i="37"/>
  <c r="U168" i="37"/>
  <c r="S168" i="37"/>
  <c r="Q168" i="37"/>
  <c r="O168" i="37"/>
  <c r="M168" i="37"/>
  <c r="K168" i="37"/>
  <c r="I168" i="37"/>
  <c r="G168" i="37"/>
  <c r="E168" i="37"/>
  <c r="AQ167" i="37"/>
  <c r="AO167" i="37"/>
  <c r="AM167" i="37"/>
  <c r="AK167" i="37"/>
  <c r="AI167" i="37"/>
  <c r="AG167" i="37"/>
  <c r="AE167" i="37"/>
  <c r="AC167" i="37"/>
  <c r="AA167" i="37"/>
  <c r="Y167" i="37"/>
  <c r="W167" i="37"/>
  <c r="U167" i="37"/>
  <c r="S167" i="37"/>
  <c r="Q167" i="37"/>
  <c r="O167" i="37"/>
  <c r="M167" i="37"/>
  <c r="K167" i="37"/>
  <c r="I167" i="37"/>
  <c r="G167" i="37"/>
  <c r="E167" i="37"/>
  <c r="AQ166" i="37"/>
  <c r="AO166" i="37"/>
  <c r="AM166" i="37"/>
  <c r="AK166" i="37"/>
  <c r="AI166" i="37"/>
  <c r="AG166" i="37"/>
  <c r="AE166" i="37"/>
  <c r="AC166" i="37"/>
  <c r="AA166" i="37"/>
  <c r="Y166" i="37"/>
  <c r="W166" i="37"/>
  <c r="U166" i="37"/>
  <c r="S166" i="37"/>
  <c r="Q166" i="37"/>
  <c r="O166" i="37"/>
  <c r="M166" i="37"/>
  <c r="K166" i="37"/>
  <c r="I166" i="37"/>
  <c r="G166" i="37"/>
  <c r="E166" i="37"/>
  <c r="AQ165" i="37"/>
  <c r="AO165" i="37"/>
  <c r="AM165" i="37"/>
  <c r="AK165" i="37"/>
  <c r="AI165" i="37"/>
  <c r="AG165" i="37"/>
  <c r="AE165" i="37"/>
  <c r="AC165" i="37"/>
  <c r="AA165" i="37"/>
  <c r="Y165" i="37"/>
  <c r="W165" i="37"/>
  <c r="U165" i="37"/>
  <c r="S165" i="37"/>
  <c r="Q165" i="37"/>
  <c r="O165" i="37"/>
  <c r="M165" i="37"/>
  <c r="K165" i="37"/>
  <c r="I165" i="37"/>
  <c r="G165" i="37"/>
  <c r="E165" i="37"/>
  <c r="AQ164" i="37"/>
  <c r="AO164" i="37"/>
  <c r="AM164" i="37"/>
  <c r="AK164" i="37"/>
  <c r="AI164" i="37"/>
  <c r="AG164" i="37"/>
  <c r="AE164" i="37"/>
  <c r="AC164" i="37"/>
  <c r="AA164" i="37"/>
  <c r="Y164" i="37"/>
  <c r="W164" i="37"/>
  <c r="U164" i="37"/>
  <c r="S164" i="37"/>
  <c r="Q164" i="37"/>
  <c r="O164" i="37"/>
  <c r="M164" i="37"/>
  <c r="K164" i="37"/>
  <c r="I164" i="37"/>
  <c r="G164" i="37"/>
  <c r="E164" i="37"/>
  <c r="AQ163" i="37"/>
  <c r="AO163" i="37"/>
  <c r="AM163" i="37"/>
  <c r="AK163" i="37"/>
  <c r="AI163" i="37"/>
  <c r="AG163" i="37"/>
  <c r="AE163" i="37"/>
  <c r="AC163" i="37"/>
  <c r="AA163" i="37"/>
  <c r="Y163" i="37"/>
  <c r="W163" i="37"/>
  <c r="U163" i="37"/>
  <c r="S163" i="37"/>
  <c r="Q163" i="37"/>
  <c r="O163" i="37"/>
  <c r="M163" i="37"/>
  <c r="K163" i="37"/>
  <c r="I163" i="37"/>
  <c r="G163" i="37"/>
  <c r="E163" i="37"/>
  <c r="AQ162" i="37"/>
  <c r="AO162" i="37"/>
  <c r="AM162" i="37"/>
  <c r="AK162" i="37"/>
  <c r="AI162" i="37"/>
  <c r="AG162" i="37"/>
  <c r="AE162" i="37"/>
  <c r="AC162" i="37"/>
  <c r="AA162" i="37"/>
  <c r="Y162" i="37"/>
  <c r="W162" i="37"/>
  <c r="U162" i="37"/>
  <c r="S162" i="37"/>
  <c r="Q162" i="37"/>
  <c r="O162" i="37"/>
  <c r="M162" i="37"/>
  <c r="K162" i="37"/>
  <c r="I162" i="37"/>
  <c r="G162" i="37"/>
  <c r="E162" i="37"/>
  <c r="AQ161" i="37"/>
  <c r="AO161" i="37"/>
  <c r="AM161" i="37"/>
  <c r="AK161" i="37"/>
  <c r="AI161" i="37"/>
  <c r="AG161" i="37"/>
  <c r="AE161" i="37"/>
  <c r="AC161" i="37"/>
  <c r="AA161" i="37"/>
  <c r="Y161" i="37"/>
  <c r="W161" i="37"/>
  <c r="U161" i="37"/>
  <c r="S161" i="37"/>
  <c r="Q161" i="37"/>
  <c r="O161" i="37"/>
  <c r="M161" i="37"/>
  <c r="K161" i="37"/>
  <c r="I161" i="37"/>
  <c r="G161" i="37"/>
  <c r="E161" i="37"/>
  <c r="AQ160" i="37"/>
  <c r="AO160" i="37"/>
  <c r="AM160" i="37"/>
  <c r="AK160" i="37"/>
  <c r="AI160" i="37"/>
  <c r="AG160" i="37"/>
  <c r="AE160" i="37"/>
  <c r="AC160" i="37"/>
  <c r="AA160" i="37"/>
  <c r="Y160" i="37"/>
  <c r="W160" i="37"/>
  <c r="U160" i="37"/>
  <c r="S160" i="37"/>
  <c r="Q160" i="37"/>
  <c r="O160" i="37"/>
  <c r="M160" i="37"/>
  <c r="K160" i="37"/>
  <c r="I160" i="37"/>
  <c r="G160" i="37"/>
  <c r="E160" i="37"/>
  <c r="AQ159" i="37"/>
  <c r="AO159" i="37"/>
  <c r="AM159" i="37"/>
  <c r="AK159" i="37"/>
  <c r="AI159" i="37"/>
  <c r="AG159" i="37"/>
  <c r="AE159" i="37"/>
  <c r="AC159" i="37"/>
  <c r="AA159" i="37"/>
  <c r="Y159" i="37"/>
  <c r="W159" i="37"/>
  <c r="U159" i="37"/>
  <c r="S159" i="37"/>
  <c r="Q159" i="37"/>
  <c r="O159" i="37"/>
  <c r="M159" i="37"/>
  <c r="K159" i="37"/>
  <c r="I159" i="37"/>
  <c r="G159" i="37"/>
  <c r="E159" i="37"/>
  <c r="AQ158" i="37"/>
  <c r="AO158" i="37"/>
  <c r="AM158" i="37"/>
  <c r="AK158" i="37"/>
  <c r="AI158" i="37"/>
  <c r="AG158" i="37"/>
  <c r="AE158" i="37"/>
  <c r="AC158" i="37"/>
  <c r="AA158" i="37"/>
  <c r="Y158" i="37"/>
  <c r="W158" i="37"/>
  <c r="U158" i="37"/>
  <c r="S158" i="37"/>
  <c r="Q158" i="37"/>
  <c r="O158" i="37"/>
  <c r="M158" i="37"/>
  <c r="K158" i="37"/>
  <c r="I158" i="37"/>
  <c r="G158" i="37"/>
  <c r="E158" i="37"/>
  <c r="AQ157" i="37"/>
  <c r="AO157" i="37"/>
  <c r="AM157" i="37"/>
  <c r="AK157" i="37"/>
  <c r="AI157" i="37"/>
  <c r="AG157" i="37"/>
  <c r="AE157" i="37"/>
  <c r="AC157" i="37"/>
  <c r="AA157" i="37"/>
  <c r="Y157" i="37"/>
  <c r="W157" i="37"/>
  <c r="U157" i="37"/>
  <c r="S157" i="37"/>
  <c r="Q157" i="37"/>
  <c r="O157" i="37"/>
  <c r="M157" i="37"/>
  <c r="K157" i="37"/>
  <c r="I157" i="37"/>
  <c r="G157" i="37"/>
  <c r="E157" i="37"/>
  <c r="AQ156" i="37"/>
  <c r="AO156" i="37"/>
  <c r="AM156" i="37"/>
  <c r="AK156" i="37"/>
  <c r="AI156" i="37"/>
  <c r="AG156" i="37"/>
  <c r="AE156" i="37"/>
  <c r="AC156" i="37"/>
  <c r="AA156" i="37"/>
  <c r="Y156" i="37"/>
  <c r="W156" i="37"/>
  <c r="U156" i="37"/>
  <c r="S156" i="37"/>
  <c r="Q156" i="37"/>
  <c r="O156" i="37"/>
  <c r="M156" i="37"/>
  <c r="K156" i="37"/>
  <c r="I156" i="37"/>
  <c r="G156" i="37"/>
  <c r="E156" i="37"/>
  <c r="AQ155" i="37"/>
  <c r="AO155" i="37"/>
  <c r="AM155" i="37"/>
  <c r="AK155" i="37"/>
  <c r="AI155" i="37"/>
  <c r="AG155" i="37"/>
  <c r="AE155" i="37"/>
  <c r="AC155" i="37"/>
  <c r="AA155" i="37"/>
  <c r="Y155" i="37"/>
  <c r="W155" i="37"/>
  <c r="U155" i="37"/>
  <c r="S155" i="37"/>
  <c r="Q155" i="37"/>
  <c r="O155" i="37"/>
  <c r="M155" i="37"/>
  <c r="K155" i="37"/>
  <c r="I155" i="37"/>
  <c r="G155" i="37"/>
  <c r="E155" i="37"/>
  <c r="AQ154" i="37"/>
  <c r="AO154" i="37"/>
  <c r="AM154" i="37"/>
  <c r="AK154" i="37"/>
  <c r="AI154" i="37"/>
  <c r="AG154" i="37"/>
  <c r="AE154" i="37"/>
  <c r="AC154" i="37"/>
  <c r="AA154" i="37"/>
  <c r="Y154" i="37"/>
  <c r="W154" i="37"/>
  <c r="U154" i="37"/>
  <c r="S154" i="37"/>
  <c r="Q154" i="37"/>
  <c r="O154" i="37"/>
  <c r="M154" i="37"/>
  <c r="K154" i="37"/>
  <c r="I154" i="37"/>
  <c r="G154" i="37"/>
  <c r="E154" i="37"/>
  <c r="AQ153" i="37"/>
  <c r="AO153" i="37"/>
  <c r="AM153" i="37"/>
  <c r="AK153" i="37"/>
  <c r="AI153" i="37"/>
  <c r="AG153" i="37"/>
  <c r="AE153" i="37"/>
  <c r="AC153" i="37"/>
  <c r="AA153" i="37"/>
  <c r="Y153" i="37"/>
  <c r="W153" i="37"/>
  <c r="U153" i="37"/>
  <c r="S153" i="37"/>
  <c r="Q153" i="37"/>
  <c r="O153" i="37"/>
  <c r="M153" i="37"/>
  <c r="K153" i="37"/>
  <c r="I153" i="37"/>
  <c r="G153" i="37"/>
  <c r="E153" i="37"/>
  <c r="AQ152" i="37"/>
  <c r="AO152" i="37"/>
  <c r="AM152" i="37"/>
  <c r="AK152" i="37"/>
  <c r="AI152" i="37"/>
  <c r="AG152" i="37"/>
  <c r="AE152" i="37"/>
  <c r="AC152" i="37"/>
  <c r="AA152" i="37"/>
  <c r="Y152" i="37"/>
  <c r="W152" i="37"/>
  <c r="U152" i="37"/>
  <c r="S152" i="37"/>
  <c r="Q152" i="37"/>
  <c r="O152" i="37"/>
  <c r="M152" i="37"/>
  <c r="K152" i="37"/>
  <c r="I152" i="37"/>
  <c r="G152" i="37"/>
  <c r="E152" i="37"/>
  <c r="AQ151" i="37"/>
  <c r="AO151" i="37"/>
  <c r="AM151" i="37"/>
  <c r="AK151" i="37"/>
  <c r="AI151" i="37"/>
  <c r="AG151" i="37"/>
  <c r="AE151" i="37"/>
  <c r="AC151" i="37"/>
  <c r="AA151" i="37"/>
  <c r="Y151" i="37"/>
  <c r="W151" i="37"/>
  <c r="U151" i="37"/>
  <c r="S151" i="37"/>
  <c r="Q151" i="37"/>
  <c r="O151" i="37"/>
  <c r="M151" i="37"/>
  <c r="K151" i="37"/>
  <c r="I151" i="37"/>
  <c r="G151" i="37"/>
  <c r="E151" i="37"/>
  <c r="AQ150" i="37"/>
  <c r="AO150" i="37"/>
  <c r="AM150" i="37"/>
  <c r="AK150" i="37"/>
  <c r="AI150" i="37"/>
  <c r="AG150" i="37"/>
  <c r="AE150" i="37"/>
  <c r="AC150" i="37"/>
  <c r="AA150" i="37"/>
  <c r="Y150" i="37"/>
  <c r="W150" i="37"/>
  <c r="U150" i="37"/>
  <c r="S150" i="37"/>
  <c r="Q150" i="37"/>
  <c r="O150" i="37"/>
  <c r="M150" i="37"/>
  <c r="K150" i="37"/>
  <c r="I150" i="37"/>
  <c r="G150" i="37"/>
  <c r="E150" i="37"/>
  <c r="AQ149" i="37"/>
  <c r="AO149" i="37"/>
  <c r="AM149" i="37"/>
  <c r="AK149" i="37"/>
  <c r="AI149" i="37"/>
  <c r="AG149" i="37"/>
  <c r="AE149" i="37"/>
  <c r="AC149" i="37"/>
  <c r="AA149" i="37"/>
  <c r="Y149" i="37"/>
  <c r="W149" i="37"/>
  <c r="U149" i="37"/>
  <c r="S149" i="37"/>
  <c r="Q149" i="37"/>
  <c r="O149" i="37"/>
  <c r="M149" i="37"/>
  <c r="K149" i="37"/>
  <c r="I149" i="37"/>
  <c r="G149" i="37"/>
  <c r="E149" i="37"/>
  <c r="AQ148" i="37"/>
  <c r="AO148" i="37"/>
  <c r="AM148" i="37"/>
  <c r="AK148" i="37"/>
  <c r="AI148" i="37"/>
  <c r="AG148" i="37"/>
  <c r="AE148" i="37"/>
  <c r="AC148" i="37"/>
  <c r="AA148" i="37"/>
  <c r="Y148" i="37"/>
  <c r="W148" i="37"/>
  <c r="U148" i="37"/>
  <c r="S148" i="37"/>
  <c r="Q148" i="37"/>
  <c r="O148" i="37"/>
  <c r="M148" i="37"/>
  <c r="K148" i="37"/>
  <c r="I148" i="37"/>
  <c r="G148" i="37"/>
  <c r="E148" i="37"/>
  <c r="AQ147" i="37"/>
  <c r="AO147" i="37"/>
  <c r="AM147" i="37"/>
  <c r="AK147" i="37"/>
  <c r="AI147" i="37"/>
  <c r="AG147" i="37"/>
  <c r="AE147" i="37"/>
  <c r="AC147" i="37"/>
  <c r="AA147" i="37"/>
  <c r="Y147" i="37"/>
  <c r="W147" i="37"/>
  <c r="U147" i="37"/>
  <c r="S147" i="37"/>
  <c r="Q147" i="37"/>
  <c r="O147" i="37"/>
  <c r="M147" i="37"/>
  <c r="K147" i="37"/>
  <c r="I147" i="37"/>
  <c r="G147" i="37"/>
  <c r="E147" i="37"/>
  <c r="AQ146" i="37"/>
  <c r="AO146" i="37"/>
  <c r="AM146" i="37"/>
  <c r="AK146" i="37"/>
  <c r="AI146" i="37"/>
  <c r="AG146" i="37"/>
  <c r="AE146" i="37"/>
  <c r="AC146" i="37"/>
  <c r="AA146" i="37"/>
  <c r="Y146" i="37"/>
  <c r="W146" i="37"/>
  <c r="U146" i="37"/>
  <c r="S146" i="37"/>
  <c r="Q146" i="37"/>
  <c r="O146" i="37"/>
  <c r="M146" i="37"/>
  <c r="K146" i="37"/>
  <c r="I146" i="37"/>
  <c r="G146" i="37"/>
  <c r="E146" i="37"/>
  <c r="AQ145" i="37"/>
  <c r="AO145" i="37"/>
  <c r="AM145" i="37"/>
  <c r="AK145" i="37"/>
  <c r="AI145" i="37"/>
  <c r="AG145" i="37"/>
  <c r="AE145" i="37"/>
  <c r="AC145" i="37"/>
  <c r="AA145" i="37"/>
  <c r="Y145" i="37"/>
  <c r="W145" i="37"/>
  <c r="U145" i="37"/>
  <c r="S145" i="37"/>
  <c r="Q145" i="37"/>
  <c r="O145" i="37"/>
  <c r="M145" i="37"/>
  <c r="K145" i="37"/>
  <c r="I145" i="37"/>
  <c r="G145" i="37"/>
  <c r="E145" i="37"/>
  <c r="AQ144" i="37"/>
  <c r="AO144" i="37"/>
  <c r="AM144" i="37"/>
  <c r="AK144" i="37"/>
  <c r="AI144" i="37"/>
  <c r="AG144" i="37"/>
  <c r="AE144" i="37"/>
  <c r="AC144" i="37"/>
  <c r="AA144" i="37"/>
  <c r="Y144" i="37"/>
  <c r="W144" i="37"/>
  <c r="U144" i="37"/>
  <c r="S144" i="37"/>
  <c r="Q144" i="37"/>
  <c r="O144" i="37"/>
  <c r="M144" i="37"/>
  <c r="K144" i="37"/>
  <c r="I144" i="37"/>
  <c r="G144" i="37"/>
  <c r="E144" i="37"/>
  <c r="AQ143" i="37"/>
  <c r="AO143" i="37"/>
  <c r="AM143" i="37"/>
  <c r="AK143" i="37"/>
  <c r="AI143" i="37"/>
  <c r="AG143" i="37"/>
  <c r="AE143" i="37"/>
  <c r="AC143" i="37"/>
  <c r="AA143" i="37"/>
  <c r="Y143" i="37"/>
  <c r="W143" i="37"/>
  <c r="U143" i="37"/>
  <c r="S143" i="37"/>
  <c r="Q143" i="37"/>
  <c r="O143" i="37"/>
  <c r="M143" i="37"/>
  <c r="K143" i="37"/>
  <c r="I143" i="37"/>
  <c r="G143" i="37"/>
  <c r="E143" i="37"/>
  <c r="AQ142" i="37"/>
  <c r="AO142" i="37"/>
  <c r="AM142" i="37"/>
  <c r="AK142" i="37"/>
  <c r="AI142" i="37"/>
  <c r="AG142" i="37"/>
  <c r="AE142" i="37"/>
  <c r="AC142" i="37"/>
  <c r="AA142" i="37"/>
  <c r="Y142" i="37"/>
  <c r="W142" i="37"/>
  <c r="U142" i="37"/>
  <c r="S142" i="37"/>
  <c r="Q142" i="37"/>
  <c r="O142" i="37"/>
  <c r="M142" i="37"/>
  <c r="K142" i="37"/>
  <c r="I142" i="37"/>
  <c r="G142" i="37"/>
  <c r="E142" i="37"/>
  <c r="AQ141" i="37"/>
  <c r="AO141" i="37"/>
  <c r="AM141" i="37"/>
  <c r="AK141" i="37"/>
  <c r="AI141" i="37"/>
  <c r="AG141" i="37"/>
  <c r="AE141" i="37"/>
  <c r="AC141" i="37"/>
  <c r="AA141" i="37"/>
  <c r="Y141" i="37"/>
  <c r="W141" i="37"/>
  <c r="U141" i="37"/>
  <c r="S141" i="37"/>
  <c r="Q141" i="37"/>
  <c r="O141" i="37"/>
  <c r="M141" i="37"/>
  <c r="K141" i="37"/>
  <c r="I141" i="37"/>
  <c r="G141" i="37"/>
  <c r="E141" i="37"/>
  <c r="AQ140" i="37"/>
  <c r="AO140" i="37"/>
  <c r="AM140" i="37"/>
  <c r="AK140" i="37"/>
  <c r="AI140" i="37"/>
  <c r="AG140" i="37"/>
  <c r="AE140" i="37"/>
  <c r="AC140" i="37"/>
  <c r="AA140" i="37"/>
  <c r="Y140" i="37"/>
  <c r="W140" i="37"/>
  <c r="U140" i="37"/>
  <c r="S140" i="37"/>
  <c r="Q140" i="37"/>
  <c r="O140" i="37"/>
  <c r="M140" i="37"/>
  <c r="K140" i="37"/>
  <c r="I140" i="37"/>
  <c r="G140" i="37"/>
  <c r="E140" i="37"/>
  <c r="AQ139" i="37"/>
  <c r="AO139" i="37"/>
  <c r="AM139" i="37"/>
  <c r="AK139" i="37"/>
  <c r="AI139" i="37"/>
  <c r="AG139" i="37"/>
  <c r="AE139" i="37"/>
  <c r="AC139" i="37"/>
  <c r="AA139" i="37"/>
  <c r="Y139" i="37"/>
  <c r="W139" i="37"/>
  <c r="U139" i="37"/>
  <c r="S139" i="37"/>
  <c r="Q139" i="37"/>
  <c r="O139" i="37"/>
  <c r="M139" i="37"/>
  <c r="K139" i="37"/>
  <c r="I139" i="37"/>
  <c r="G139" i="37"/>
  <c r="E139" i="37"/>
  <c r="AQ138" i="37"/>
  <c r="AO138" i="37"/>
  <c r="AM138" i="37"/>
  <c r="AK138" i="37"/>
  <c r="AI138" i="37"/>
  <c r="AG138" i="37"/>
  <c r="AE138" i="37"/>
  <c r="AC138" i="37"/>
  <c r="AA138" i="37"/>
  <c r="Y138" i="37"/>
  <c r="W138" i="37"/>
  <c r="U138" i="37"/>
  <c r="S138" i="37"/>
  <c r="Q138" i="37"/>
  <c r="O138" i="37"/>
  <c r="M138" i="37"/>
  <c r="K138" i="37"/>
  <c r="I138" i="37"/>
  <c r="G138" i="37"/>
  <c r="E138" i="37"/>
  <c r="AQ137" i="37"/>
  <c r="AO137" i="37"/>
  <c r="AM137" i="37"/>
  <c r="AK137" i="37"/>
  <c r="AI137" i="37"/>
  <c r="AG137" i="37"/>
  <c r="AE137" i="37"/>
  <c r="AC137" i="37"/>
  <c r="AA137" i="37"/>
  <c r="Y137" i="37"/>
  <c r="W137" i="37"/>
  <c r="U137" i="37"/>
  <c r="S137" i="37"/>
  <c r="Q137" i="37"/>
  <c r="O137" i="37"/>
  <c r="M137" i="37"/>
  <c r="K137" i="37"/>
  <c r="I137" i="37"/>
  <c r="G137" i="37"/>
  <c r="E137" i="37"/>
  <c r="AQ136" i="37"/>
  <c r="AO136" i="37"/>
  <c r="AM136" i="37"/>
  <c r="AK136" i="37"/>
  <c r="AI136" i="37"/>
  <c r="AG136" i="37"/>
  <c r="AE136" i="37"/>
  <c r="AC136" i="37"/>
  <c r="AA136" i="37"/>
  <c r="Y136" i="37"/>
  <c r="W136" i="37"/>
  <c r="U136" i="37"/>
  <c r="S136" i="37"/>
  <c r="Q136" i="37"/>
  <c r="O136" i="37"/>
  <c r="M136" i="37"/>
  <c r="K136" i="37"/>
  <c r="I136" i="37"/>
  <c r="G136" i="37"/>
  <c r="E136" i="37"/>
  <c r="AQ135" i="37"/>
  <c r="AO135" i="37"/>
  <c r="AM135" i="37"/>
  <c r="AK135" i="37"/>
  <c r="AI135" i="37"/>
  <c r="AG135" i="37"/>
  <c r="AE135" i="37"/>
  <c r="AC135" i="37"/>
  <c r="AA135" i="37"/>
  <c r="Y135" i="37"/>
  <c r="W135" i="37"/>
  <c r="U135" i="37"/>
  <c r="S135" i="37"/>
  <c r="Q135" i="37"/>
  <c r="O135" i="37"/>
  <c r="M135" i="37"/>
  <c r="K135" i="37"/>
  <c r="I135" i="37"/>
  <c r="G135" i="37"/>
  <c r="E135" i="37"/>
  <c r="AQ134" i="37"/>
  <c r="AO134" i="37"/>
  <c r="AM134" i="37"/>
  <c r="AK134" i="37"/>
  <c r="AI134" i="37"/>
  <c r="AG134" i="37"/>
  <c r="AE134" i="37"/>
  <c r="AC134" i="37"/>
  <c r="AA134" i="37"/>
  <c r="Y134" i="37"/>
  <c r="W134" i="37"/>
  <c r="U134" i="37"/>
  <c r="S134" i="37"/>
  <c r="Q134" i="37"/>
  <c r="O134" i="37"/>
  <c r="M134" i="37"/>
  <c r="K134" i="37"/>
  <c r="I134" i="37"/>
  <c r="G134" i="37"/>
  <c r="E134" i="37"/>
  <c r="AQ133" i="37"/>
  <c r="AO133" i="37"/>
  <c r="AM133" i="37"/>
  <c r="AK133" i="37"/>
  <c r="AI133" i="37"/>
  <c r="AG133" i="37"/>
  <c r="AE133" i="37"/>
  <c r="AC133" i="37"/>
  <c r="AA133" i="37"/>
  <c r="Y133" i="37"/>
  <c r="W133" i="37"/>
  <c r="U133" i="37"/>
  <c r="S133" i="37"/>
  <c r="Q133" i="37"/>
  <c r="O133" i="37"/>
  <c r="M133" i="37"/>
  <c r="K133" i="37"/>
  <c r="I133" i="37"/>
  <c r="G133" i="37"/>
  <c r="E133" i="37"/>
  <c r="AQ132" i="37"/>
  <c r="AO132" i="37"/>
  <c r="AM132" i="37"/>
  <c r="AK132" i="37"/>
  <c r="AI132" i="37"/>
  <c r="AG132" i="37"/>
  <c r="AE132" i="37"/>
  <c r="AC132" i="37"/>
  <c r="AA132" i="37"/>
  <c r="Y132" i="37"/>
  <c r="W132" i="37"/>
  <c r="U132" i="37"/>
  <c r="S132" i="37"/>
  <c r="Q132" i="37"/>
  <c r="O132" i="37"/>
  <c r="M132" i="37"/>
  <c r="K132" i="37"/>
  <c r="I132" i="37"/>
  <c r="G132" i="37"/>
  <c r="E132" i="37"/>
  <c r="AQ131" i="37"/>
  <c r="AO131" i="37"/>
  <c r="AM131" i="37"/>
  <c r="AK131" i="37"/>
  <c r="AI131" i="37"/>
  <c r="AG131" i="37"/>
  <c r="AE131" i="37"/>
  <c r="AC131" i="37"/>
  <c r="AA131" i="37"/>
  <c r="Y131" i="37"/>
  <c r="W131" i="37"/>
  <c r="U131" i="37"/>
  <c r="S131" i="37"/>
  <c r="Q131" i="37"/>
  <c r="O131" i="37"/>
  <c r="M131" i="37"/>
  <c r="K131" i="37"/>
  <c r="I131" i="37"/>
  <c r="G131" i="37"/>
  <c r="E131" i="37"/>
  <c r="AQ130" i="37"/>
  <c r="AO130" i="37"/>
  <c r="AM130" i="37"/>
  <c r="AK130" i="37"/>
  <c r="AI130" i="37"/>
  <c r="AG130" i="37"/>
  <c r="AE130" i="37"/>
  <c r="AC130" i="37"/>
  <c r="AA130" i="37"/>
  <c r="Y130" i="37"/>
  <c r="W130" i="37"/>
  <c r="U130" i="37"/>
  <c r="S130" i="37"/>
  <c r="Q130" i="37"/>
  <c r="O130" i="37"/>
  <c r="M130" i="37"/>
  <c r="K130" i="37"/>
  <c r="I130" i="37"/>
  <c r="G130" i="37"/>
  <c r="E130" i="37"/>
  <c r="AQ129" i="37"/>
  <c r="AO129" i="37"/>
  <c r="AM129" i="37"/>
  <c r="AK129" i="37"/>
  <c r="AI129" i="37"/>
  <c r="AG129" i="37"/>
  <c r="AE129" i="37"/>
  <c r="AC129" i="37"/>
  <c r="AA129" i="37"/>
  <c r="Y129" i="37"/>
  <c r="W129" i="37"/>
  <c r="U129" i="37"/>
  <c r="S129" i="37"/>
  <c r="Q129" i="37"/>
  <c r="O129" i="37"/>
  <c r="M129" i="37"/>
  <c r="K129" i="37"/>
  <c r="I129" i="37"/>
  <c r="G129" i="37"/>
  <c r="E129" i="37"/>
  <c r="AQ128" i="37"/>
  <c r="AO128" i="37"/>
  <c r="AM128" i="37"/>
  <c r="AK128" i="37"/>
  <c r="AI128" i="37"/>
  <c r="AG128" i="37"/>
  <c r="AE128" i="37"/>
  <c r="AC128" i="37"/>
  <c r="AA128" i="37"/>
  <c r="Y128" i="37"/>
  <c r="W128" i="37"/>
  <c r="U128" i="37"/>
  <c r="S128" i="37"/>
  <c r="Q128" i="37"/>
  <c r="O128" i="37"/>
  <c r="M128" i="37"/>
  <c r="K128" i="37"/>
  <c r="I128" i="37"/>
  <c r="G128" i="37"/>
  <c r="E128" i="37"/>
  <c r="AQ127" i="37"/>
  <c r="AO127" i="37"/>
  <c r="AM127" i="37"/>
  <c r="AK127" i="37"/>
  <c r="AI127" i="37"/>
  <c r="AG127" i="37"/>
  <c r="AE127" i="37"/>
  <c r="AC127" i="37"/>
  <c r="AA127" i="37"/>
  <c r="Y127" i="37"/>
  <c r="W127" i="37"/>
  <c r="U127" i="37"/>
  <c r="S127" i="37"/>
  <c r="Q127" i="37"/>
  <c r="O127" i="37"/>
  <c r="M127" i="37"/>
  <c r="K127" i="37"/>
  <c r="I127" i="37"/>
  <c r="G127" i="37"/>
  <c r="E127" i="37"/>
  <c r="AQ126" i="37"/>
  <c r="AO126" i="37"/>
  <c r="AM126" i="37"/>
  <c r="AK126" i="37"/>
  <c r="AI126" i="37"/>
  <c r="AG126" i="37"/>
  <c r="AE126" i="37"/>
  <c r="AC126" i="37"/>
  <c r="AA126" i="37"/>
  <c r="Y126" i="37"/>
  <c r="W126" i="37"/>
  <c r="U126" i="37"/>
  <c r="S126" i="37"/>
  <c r="Q126" i="37"/>
  <c r="O126" i="37"/>
  <c r="M126" i="37"/>
  <c r="K126" i="37"/>
  <c r="I126" i="37"/>
  <c r="G126" i="37"/>
  <c r="E126" i="37"/>
  <c r="AQ125" i="37"/>
  <c r="AO125" i="37"/>
  <c r="AM125" i="37"/>
  <c r="AK125" i="37"/>
  <c r="AI125" i="37"/>
  <c r="AG125" i="37"/>
  <c r="AE125" i="37"/>
  <c r="AC125" i="37"/>
  <c r="AA125" i="37"/>
  <c r="Y125" i="37"/>
  <c r="W125" i="37"/>
  <c r="U125" i="37"/>
  <c r="S125" i="37"/>
  <c r="Q125" i="37"/>
  <c r="O125" i="37"/>
  <c r="M125" i="37"/>
  <c r="K125" i="37"/>
  <c r="I125" i="37"/>
  <c r="G125" i="37"/>
  <c r="E125" i="37"/>
  <c r="AQ124" i="37"/>
  <c r="AO124" i="37"/>
  <c r="AM124" i="37"/>
  <c r="AK124" i="37"/>
  <c r="AI124" i="37"/>
  <c r="AG124" i="37"/>
  <c r="AE124" i="37"/>
  <c r="AC124" i="37"/>
  <c r="AA124" i="37"/>
  <c r="Y124" i="37"/>
  <c r="W124" i="37"/>
  <c r="U124" i="37"/>
  <c r="S124" i="37"/>
  <c r="Q124" i="37"/>
  <c r="O124" i="37"/>
  <c r="M124" i="37"/>
  <c r="K124" i="37"/>
  <c r="I124" i="37"/>
  <c r="G124" i="37"/>
  <c r="E124" i="37"/>
  <c r="AQ123" i="37"/>
  <c r="AO123" i="37"/>
  <c r="AM123" i="37"/>
  <c r="AK123" i="37"/>
  <c r="AI123" i="37"/>
  <c r="AG123" i="37"/>
  <c r="AE123" i="37"/>
  <c r="AC123" i="37"/>
  <c r="AA123" i="37"/>
  <c r="Y123" i="37"/>
  <c r="W123" i="37"/>
  <c r="U123" i="37"/>
  <c r="S123" i="37"/>
  <c r="Q123" i="37"/>
  <c r="O123" i="37"/>
  <c r="M123" i="37"/>
  <c r="K123" i="37"/>
  <c r="I123" i="37"/>
  <c r="G123" i="37"/>
  <c r="E123" i="37"/>
  <c r="AQ122" i="37"/>
  <c r="AO122" i="37"/>
  <c r="AM122" i="37"/>
  <c r="AK122" i="37"/>
  <c r="AI122" i="37"/>
  <c r="AG122" i="37"/>
  <c r="AE122" i="37"/>
  <c r="AC122" i="37"/>
  <c r="AA122" i="37"/>
  <c r="Y122" i="37"/>
  <c r="W122" i="37"/>
  <c r="U122" i="37"/>
  <c r="S122" i="37"/>
  <c r="Q122" i="37"/>
  <c r="O122" i="37"/>
  <c r="M122" i="37"/>
  <c r="K122" i="37"/>
  <c r="I122" i="37"/>
  <c r="G122" i="37"/>
  <c r="E122" i="37"/>
  <c r="AQ121" i="37"/>
  <c r="AO121" i="37"/>
  <c r="AM121" i="37"/>
  <c r="AK121" i="37"/>
  <c r="AI121" i="37"/>
  <c r="AG121" i="37"/>
  <c r="AE121" i="37"/>
  <c r="AC121" i="37"/>
  <c r="AA121" i="37"/>
  <c r="Y121" i="37"/>
  <c r="W121" i="37"/>
  <c r="U121" i="37"/>
  <c r="S121" i="37"/>
  <c r="Q121" i="37"/>
  <c r="O121" i="37"/>
  <c r="M121" i="37"/>
  <c r="K121" i="37"/>
  <c r="I121" i="37"/>
  <c r="G121" i="37"/>
  <c r="E121" i="37"/>
  <c r="AQ120" i="37"/>
  <c r="AO120" i="37"/>
  <c r="AM120" i="37"/>
  <c r="AK120" i="37"/>
  <c r="AI120" i="37"/>
  <c r="AG120" i="37"/>
  <c r="AE120" i="37"/>
  <c r="AC120" i="37"/>
  <c r="AA120" i="37"/>
  <c r="Y120" i="37"/>
  <c r="W120" i="37"/>
  <c r="U120" i="37"/>
  <c r="S120" i="37"/>
  <c r="Q120" i="37"/>
  <c r="O120" i="37"/>
  <c r="M120" i="37"/>
  <c r="K120" i="37"/>
  <c r="I120" i="37"/>
  <c r="G120" i="37"/>
  <c r="E120" i="37"/>
  <c r="AQ119" i="37"/>
  <c r="AO119" i="37"/>
  <c r="AM119" i="37"/>
  <c r="AK119" i="37"/>
  <c r="AI119" i="37"/>
  <c r="AG119" i="37"/>
  <c r="AE119" i="37"/>
  <c r="AC119" i="37"/>
  <c r="AA119" i="37"/>
  <c r="Y119" i="37"/>
  <c r="W119" i="37"/>
  <c r="U119" i="37"/>
  <c r="S119" i="37"/>
  <c r="Q119" i="37"/>
  <c r="O119" i="37"/>
  <c r="M119" i="37"/>
  <c r="K119" i="37"/>
  <c r="I119" i="37"/>
  <c r="G119" i="37"/>
  <c r="E119" i="37"/>
  <c r="AQ118" i="37"/>
  <c r="AO118" i="37"/>
  <c r="AM118" i="37"/>
  <c r="AK118" i="37"/>
  <c r="AI118" i="37"/>
  <c r="AG118" i="37"/>
  <c r="AE118" i="37"/>
  <c r="AC118" i="37"/>
  <c r="AA118" i="37"/>
  <c r="Y118" i="37"/>
  <c r="W118" i="37"/>
  <c r="U118" i="37"/>
  <c r="S118" i="37"/>
  <c r="Q118" i="37"/>
  <c r="O118" i="37"/>
  <c r="M118" i="37"/>
  <c r="K118" i="37"/>
  <c r="I118" i="37"/>
  <c r="G118" i="37"/>
  <c r="E118" i="37"/>
  <c r="AQ117" i="37"/>
  <c r="AO117" i="37"/>
  <c r="AM117" i="37"/>
  <c r="AK117" i="37"/>
  <c r="AI117" i="37"/>
  <c r="AG117" i="37"/>
  <c r="AE117" i="37"/>
  <c r="AC117" i="37"/>
  <c r="AA117" i="37"/>
  <c r="Y117" i="37"/>
  <c r="W117" i="37"/>
  <c r="U117" i="37"/>
  <c r="S117" i="37"/>
  <c r="Q117" i="37"/>
  <c r="O117" i="37"/>
  <c r="M117" i="37"/>
  <c r="K117" i="37"/>
  <c r="I117" i="37"/>
  <c r="G117" i="37"/>
  <c r="E117" i="37"/>
  <c r="AQ116" i="37"/>
  <c r="AO116" i="37"/>
  <c r="AM116" i="37"/>
  <c r="AK116" i="37"/>
  <c r="AI116" i="37"/>
  <c r="AG116" i="37"/>
  <c r="AE116" i="37"/>
  <c r="AC116" i="37"/>
  <c r="AA116" i="37"/>
  <c r="Y116" i="37"/>
  <c r="W116" i="37"/>
  <c r="U116" i="37"/>
  <c r="S116" i="37"/>
  <c r="Q116" i="37"/>
  <c r="O116" i="37"/>
  <c r="M116" i="37"/>
  <c r="K116" i="37"/>
  <c r="I116" i="37"/>
  <c r="G116" i="37"/>
  <c r="E116" i="37"/>
  <c r="AQ115" i="37"/>
  <c r="AO115" i="37"/>
  <c r="AM115" i="37"/>
  <c r="AK115" i="37"/>
  <c r="AI115" i="37"/>
  <c r="AG115" i="37"/>
  <c r="AE115" i="37"/>
  <c r="AC115" i="37"/>
  <c r="AA115" i="37"/>
  <c r="Y115" i="37"/>
  <c r="W115" i="37"/>
  <c r="U115" i="37"/>
  <c r="S115" i="37"/>
  <c r="Q115" i="37"/>
  <c r="O115" i="37"/>
  <c r="M115" i="37"/>
  <c r="K115" i="37"/>
  <c r="I115" i="37"/>
  <c r="G115" i="37"/>
  <c r="E115" i="37"/>
  <c r="AQ114" i="37"/>
  <c r="AO114" i="37"/>
  <c r="AM114" i="37"/>
  <c r="AK114" i="37"/>
  <c r="AI114" i="37"/>
  <c r="AG114" i="37"/>
  <c r="AE114" i="37"/>
  <c r="AC114" i="37"/>
  <c r="AA114" i="37"/>
  <c r="Y114" i="37"/>
  <c r="W114" i="37"/>
  <c r="U114" i="37"/>
  <c r="S114" i="37"/>
  <c r="Q114" i="37"/>
  <c r="O114" i="37"/>
  <c r="M114" i="37"/>
  <c r="K114" i="37"/>
  <c r="I114" i="37"/>
  <c r="G114" i="37"/>
  <c r="E114" i="37"/>
  <c r="AQ113" i="37"/>
  <c r="AO113" i="37"/>
  <c r="AM113" i="37"/>
  <c r="AK113" i="37"/>
  <c r="AI113" i="37"/>
  <c r="AG113" i="37"/>
  <c r="AE113" i="37"/>
  <c r="AC113" i="37"/>
  <c r="AA113" i="37"/>
  <c r="Y113" i="37"/>
  <c r="W113" i="37"/>
  <c r="U113" i="37"/>
  <c r="S113" i="37"/>
  <c r="Q113" i="37"/>
  <c r="O113" i="37"/>
  <c r="M113" i="37"/>
  <c r="K113" i="37"/>
  <c r="I113" i="37"/>
  <c r="G113" i="37"/>
  <c r="E113" i="37"/>
  <c r="AQ112" i="37"/>
  <c r="AO112" i="37"/>
  <c r="AM112" i="37"/>
  <c r="AK112" i="37"/>
  <c r="AI112" i="37"/>
  <c r="AG112" i="37"/>
  <c r="AE112" i="37"/>
  <c r="AC112" i="37"/>
  <c r="AA112" i="37"/>
  <c r="Y112" i="37"/>
  <c r="W112" i="37"/>
  <c r="U112" i="37"/>
  <c r="S112" i="37"/>
  <c r="Q112" i="37"/>
  <c r="O112" i="37"/>
  <c r="M112" i="37"/>
  <c r="K112" i="37"/>
  <c r="I112" i="37"/>
  <c r="G112" i="37"/>
  <c r="E112" i="37"/>
  <c r="AQ111" i="37"/>
  <c r="AO111" i="37"/>
  <c r="AM111" i="37"/>
  <c r="AK111" i="37"/>
  <c r="AI111" i="37"/>
  <c r="AG111" i="37"/>
  <c r="AE111" i="37"/>
  <c r="AC111" i="37"/>
  <c r="AA111" i="37"/>
  <c r="Y111" i="37"/>
  <c r="W111" i="37"/>
  <c r="U111" i="37"/>
  <c r="S111" i="37"/>
  <c r="Q111" i="37"/>
  <c r="O111" i="37"/>
  <c r="M111" i="37"/>
  <c r="K111" i="37"/>
  <c r="I111" i="37"/>
  <c r="G111" i="37"/>
  <c r="E111" i="37"/>
  <c r="AQ110" i="37"/>
  <c r="AO110" i="37"/>
  <c r="AM110" i="37"/>
  <c r="AK110" i="37"/>
  <c r="AI110" i="37"/>
  <c r="AG110" i="37"/>
  <c r="AE110" i="37"/>
  <c r="AC110" i="37"/>
  <c r="AA110" i="37"/>
  <c r="Y110" i="37"/>
  <c r="W110" i="37"/>
  <c r="U110" i="37"/>
  <c r="S110" i="37"/>
  <c r="Q110" i="37"/>
  <c r="O110" i="37"/>
  <c r="M110" i="37"/>
  <c r="K110" i="37"/>
  <c r="I110" i="37"/>
  <c r="G110" i="37"/>
  <c r="E110" i="37"/>
  <c r="AQ109" i="37"/>
  <c r="AO109" i="37"/>
  <c r="AM109" i="37"/>
  <c r="AK109" i="37"/>
  <c r="AI109" i="37"/>
  <c r="AG109" i="37"/>
  <c r="AE109" i="37"/>
  <c r="AC109" i="37"/>
  <c r="AA109" i="37"/>
  <c r="Y109" i="37"/>
  <c r="W109" i="37"/>
  <c r="U109" i="37"/>
  <c r="S109" i="37"/>
  <c r="Q109" i="37"/>
  <c r="O109" i="37"/>
  <c r="M109" i="37"/>
  <c r="K109" i="37"/>
  <c r="I109" i="37"/>
  <c r="G109" i="37"/>
  <c r="E109" i="37"/>
  <c r="AQ108" i="37"/>
  <c r="AO108" i="37"/>
  <c r="AM108" i="37"/>
  <c r="AK108" i="37"/>
  <c r="AI108" i="37"/>
  <c r="AG108" i="37"/>
  <c r="AE108" i="37"/>
  <c r="AC108" i="37"/>
  <c r="AA108" i="37"/>
  <c r="Y108" i="37"/>
  <c r="W108" i="37"/>
  <c r="U108" i="37"/>
  <c r="S108" i="37"/>
  <c r="Q108" i="37"/>
  <c r="O108" i="37"/>
  <c r="M108" i="37"/>
  <c r="K108" i="37"/>
  <c r="I108" i="37"/>
  <c r="G108" i="37"/>
  <c r="E108" i="37"/>
  <c r="AQ107" i="37"/>
  <c r="AO107" i="37"/>
  <c r="AM107" i="37"/>
  <c r="AK107" i="37"/>
  <c r="AI107" i="37"/>
  <c r="AG107" i="37"/>
  <c r="AE107" i="37"/>
  <c r="AC107" i="37"/>
  <c r="AA107" i="37"/>
  <c r="Y107" i="37"/>
  <c r="W107" i="37"/>
  <c r="U107" i="37"/>
  <c r="S107" i="37"/>
  <c r="Q107" i="37"/>
  <c r="O107" i="37"/>
  <c r="M107" i="37"/>
  <c r="K107" i="37"/>
  <c r="I107" i="37"/>
  <c r="G107" i="37"/>
  <c r="E107" i="37"/>
  <c r="AQ106" i="37"/>
  <c r="AO106" i="37"/>
  <c r="AM106" i="37"/>
  <c r="AK106" i="37"/>
  <c r="AI106" i="37"/>
  <c r="AG106" i="37"/>
  <c r="AE106" i="37"/>
  <c r="AC106" i="37"/>
  <c r="AA106" i="37"/>
  <c r="Y106" i="37"/>
  <c r="W106" i="37"/>
  <c r="U106" i="37"/>
  <c r="S106" i="37"/>
  <c r="Q106" i="37"/>
  <c r="O106" i="37"/>
  <c r="M106" i="37"/>
  <c r="K106" i="37"/>
  <c r="I106" i="37"/>
  <c r="G106" i="37"/>
  <c r="E106" i="37"/>
  <c r="AQ105" i="37"/>
  <c r="AO105" i="37"/>
  <c r="AM105" i="37"/>
  <c r="AK105" i="37"/>
  <c r="AI105" i="37"/>
  <c r="AG105" i="37"/>
  <c r="AE105" i="37"/>
  <c r="AC105" i="37"/>
  <c r="AA105" i="37"/>
  <c r="Y105" i="37"/>
  <c r="W105" i="37"/>
  <c r="U105" i="37"/>
  <c r="S105" i="37"/>
  <c r="Q105" i="37"/>
  <c r="O105" i="37"/>
  <c r="M105" i="37"/>
  <c r="K105" i="37"/>
  <c r="I105" i="37"/>
  <c r="G105" i="37"/>
  <c r="E105" i="37"/>
  <c r="AQ104" i="37"/>
  <c r="AO104" i="37"/>
  <c r="AM104" i="37"/>
  <c r="AK104" i="37"/>
  <c r="AI104" i="37"/>
  <c r="AG104" i="37"/>
  <c r="AE104" i="37"/>
  <c r="AC104" i="37"/>
  <c r="AA104" i="37"/>
  <c r="Y104" i="37"/>
  <c r="W104" i="37"/>
  <c r="U104" i="37"/>
  <c r="S104" i="37"/>
  <c r="Q104" i="37"/>
  <c r="O104" i="37"/>
  <c r="M104" i="37"/>
  <c r="K104" i="37"/>
  <c r="I104" i="37"/>
  <c r="G104" i="37"/>
  <c r="E104" i="37"/>
  <c r="AQ103" i="37"/>
  <c r="AO103" i="37"/>
  <c r="AM103" i="37"/>
  <c r="AK103" i="37"/>
  <c r="AI103" i="37"/>
  <c r="AG103" i="37"/>
  <c r="AE103" i="37"/>
  <c r="AC103" i="37"/>
  <c r="AA103" i="37"/>
  <c r="Y103" i="37"/>
  <c r="W103" i="37"/>
  <c r="U103" i="37"/>
  <c r="S103" i="37"/>
  <c r="Q103" i="37"/>
  <c r="O103" i="37"/>
  <c r="M103" i="37"/>
  <c r="K103" i="37"/>
  <c r="I103" i="37"/>
  <c r="G103" i="37"/>
  <c r="E103" i="37"/>
  <c r="AQ102" i="37"/>
  <c r="AO102" i="37"/>
  <c r="AM102" i="37"/>
  <c r="AK102" i="37"/>
  <c r="AI102" i="37"/>
  <c r="AG102" i="37"/>
  <c r="AE102" i="37"/>
  <c r="AC102" i="37"/>
  <c r="AA102" i="37"/>
  <c r="Y102" i="37"/>
  <c r="W102" i="37"/>
  <c r="U102" i="37"/>
  <c r="S102" i="37"/>
  <c r="Q102" i="37"/>
  <c r="O102" i="37"/>
  <c r="M102" i="37"/>
  <c r="K102" i="37"/>
  <c r="I102" i="37"/>
  <c r="G102" i="37"/>
  <c r="E102" i="37"/>
  <c r="AQ101" i="37"/>
  <c r="AO101" i="37"/>
  <c r="AM101" i="37"/>
  <c r="AK101" i="37"/>
  <c r="AI101" i="37"/>
  <c r="AG101" i="37"/>
  <c r="AE101" i="37"/>
  <c r="AC101" i="37"/>
  <c r="AA101" i="37"/>
  <c r="Y101" i="37"/>
  <c r="W101" i="37"/>
  <c r="U101" i="37"/>
  <c r="S101" i="37"/>
  <c r="Q101" i="37"/>
  <c r="O101" i="37"/>
  <c r="M101" i="37"/>
  <c r="K101" i="37"/>
  <c r="I101" i="37"/>
  <c r="G101" i="37"/>
  <c r="E101" i="37"/>
  <c r="AQ100" i="37"/>
  <c r="AO100" i="37"/>
  <c r="AM100" i="37"/>
  <c r="AK100" i="37"/>
  <c r="AI100" i="37"/>
  <c r="AG100" i="37"/>
  <c r="AE100" i="37"/>
  <c r="AC100" i="37"/>
  <c r="AA100" i="37"/>
  <c r="Y100" i="37"/>
  <c r="W100" i="37"/>
  <c r="U100" i="37"/>
  <c r="S100" i="37"/>
  <c r="Q100" i="37"/>
  <c r="O100" i="37"/>
  <c r="M100" i="37"/>
  <c r="K100" i="37"/>
  <c r="I100" i="37"/>
  <c r="G100" i="37"/>
  <c r="E100" i="37"/>
  <c r="AQ99" i="37"/>
  <c r="AO99" i="37"/>
  <c r="AM99" i="37"/>
  <c r="AK99" i="37"/>
  <c r="AI99" i="37"/>
  <c r="AG99" i="37"/>
  <c r="AE99" i="37"/>
  <c r="AC99" i="37"/>
  <c r="AA99" i="37"/>
  <c r="Y99" i="37"/>
  <c r="W99" i="37"/>
  <c r="U99" i="37"/>
  <c r="S99" i="37"/>
  <c r="Q99" i="37"/>
  <c r="O99" i="37"/>
  <c r="M99" i="37"/>
  <c r="K99" i="37"/>
  <c r="I99" i="37"/>
  <c r="G99" i="37"/>
  <c r="E99" i="37"/>
  <c r="AQ98" i="37"/>
  <c r="AO98" i="37"/>
  <c r="AM98" i="37"/>
  <c r="AK98" i="37"/>
  <c r="AI98" i="37"/>
  <c r="AG98" i="37"/>
  <c r="AE98" i="37"/>
  <c r="AC98" i="37"/>
  <c r="AA98" i="37"/>
  <c r="Y98" i="37"/>
  <c r="W98" i="37"/>
  <c r="U98" i="37"/>
  <c r="S98" i="37"/>
  <c r="Q98" i="37"/>
  <c r="O98" i="37"/>
  <c r="M98" i="37"/>
  <c r="K98" i="37"/>
  <c r="I98" i="37"/>
  <c r="G98" i="37"/>
  <c r="E98" i="37"/>
  <c r="AQ97" i="37"/>
  <c r="AO97" i="37"/>
  <c r="AM97" i="37"/>
  <c r="AK97" i="37"/>
  <c r="AI97" i="37"/>
  <c r="AG97" i="37"/>
  <c r="AE97" i="37"/>
  <c r="AC97" i="37"/>
  <c r="AA97" i="37"/>
  <c r="Y97" i="37"/>
  <c r="W97" i="37"/>
  <c r="U97" i="37"/>
  <c r="S97" i="37"/>
  <c r="Q97" i="37"/>
  <c r="O97" i="37"/>
  <c r="M97" i="37"/>
  <c r="K97" i="37"/>
  <c r="I97" i="37"/>
  <c r="G97" i="37"/>
  <c r="E97" i="37"/>
  <c r="AQ96" i="37"/>
  <c r="AO96" i="37"/>
  <c r="AM96" i="37"/>
  <c r="AK96" i="37"/>
  <c r="AI96" i="37"/>
  <c r="AG96" i="37"/>
  <c r="AE96" i="37"/>
  <c r="AC96" i="37"/>
  <c r="AA96" i="37"/>
  <c r="Y96" i="37"/>
  <c r="W96" i="37"/>
  <c r="U96" i="37"/>
  <c r="S96" i="37"/>
  <c r="Q96" i="37"/>
  <c r="O96" i="37"/>
  <c r="M96" i="37"/>
  <c r="K96" i="37"/>
  <c r="I96" i="37"/>
  <c r="G96" i="37"/>
  <c r="E96" i="37"/>
  <c r="AQ95" i="37"/>
  <c r="AO95" i="37"/>
  <c r="AM95" i="37"/>
  <c r="AK95" i="37"/>
  <c r="AI95" i="37"/>
  <c r="AG95" i="37"/>
  <c r="AE95" i="37"/>
  <c r="AC95" i="37"/>
  <c r="AA95" i="37"/>
  <c r="Y95" i="37"/>
  <c r="W95" i="37"/>
  <c r="U95" i="37"/>
  <c r="S95" i="37"/>
  <c r="Q95" i="37"/>
  <c r="O95" i="37"/>
  <c r="M95" i="37"/>
  <c r="K95" i="37"/>
  <c r="I95" i="37"/>
  <c r="G95" i="37"/>
  <c r="E95" i="37"/>
  <c r="AQ94" i="37"/>
  <c r="AO94" i="37"/>
  <c r="AM94" i="37"/>
  <c r="AK94" i="37"/>
  <c r="AI94" i="37"/>
  <c r="AG94" i="37"/>
  <c r="AE94" i="37"/>
  <c r="AC94" i="37"/>
  <c r="AA94" i="37"/>
  <c r="Y94" i="37"/>
  <c r="W94" i="37"/>
  <c r="U94" i="37"/>
  <c r="S94" i="37"/>
  <c r="Q94" i="37"/>
  <c r="O94" i="37"/>
  <c r="M94" i="37"/>
  <c r="K94" i="37"/>
  <c r="I94" i="37"/>
  <c r="G94" i="37"/>
  <c r="E94" i="37"/>
  <c r="AQ93" i="37"/>
  <c r="AO93" i="37"/>
  <c r="AM93" i="37"/>
  <c r="AK93" i="37"/>
  <c r="AI93" i="37"/>
  <c r="AG93" i="37"/>
  <c r="AE93" i="37"/>
  <c r="AC93" i="37"/>
  <c r="AA93" i="37"/>
  <c r="Y93" i="37"/>
  <c r="W93" i="37"/>
  <c r="U93" i="37"/>
  <c r="S93" i="37"/>
  <c r="Q93" i="37"/>
  <c r="O93" i="37"/>
  <c r="M93" i="37"/>
  <c r="K93" i="37"/>
  <c r="I93" i="37"/>
  <c r="G93" i="37"/>
  <c r="E93" i="37"/>
  <c r="AQ92" i="37"/>
  <c r="AO92" i="37"/>
  <c r="AM92" i="37"/>
  <c r="AK92" i="37"/>
  <c r="AI92" i="37"/>
  <c r="AG92" i="37"/>
  <c r="AE92" i="37"/>
  <c r="AC92" i="37"/>
  <c r="AA92" i="37"/>
  <c r="Y92" i="37"/>
  <c r="W92" i="37"/>
  <c r="U92" i="37"/>
  <c r="S92" i="37"/>
  <c r="Q92" i="37"/>
  <c r="O92" i="37"/>
  <c r="M92" i="37"/>
  <c r="K92" i="37"/>
  <c r="I92" i="37"/>
  <c r="G92" i="37"/>
  <c r="E92" i="37"/>
  <c r="AQ91" i="37"/>
  <c r="AO91" i="37"/>
  <c r="AM91" i="37"/>
  <c r="AK91" i="37"/>
  <c r="AI91" i="37"/>
  <c r="AG91" i="37"/>
  <c r="AE91" i="37"/>
  <c r="AC91" i="37"/>
  <c r="AA91" i="37"/>
  <c r="Y91" i="37"/>
  <c r="W91" i="37"/>
  <c r="U91" i="37"/>
  <c r="S91" i="37"/>
  <c r="Q91" i="37"/>
  <c r="O91" i="37"/>
  <c r="M91" i="37"/>
  <c r="K91" i="37"/>
  <c r="I91" i="37"/>
  <c r="G91" i="37"/>
  <c r="E91" i="37"/>
  <c r="AQ90" i="37"/>
  <c r="AO90" i="37"/>
  <c r="AM90" i="37"/>
  <c r="AK90" i="37"/>
  <c r="AI90" i="37"/>
  <c r="AG90" i="37"/>
  <c r="AE90" i="37"/>
  <c r="AC90" i="37"/>
  <c r="AA90" i="37"/>
  <c r="Y90" i="37"/>
  <c r="W90" i="37"/>
  <c r="U90" i="37"/>
  <c r="S90" i="37"/>
  <c r="Q90" i="37"/>
  <c r="O90" i="37"/>
  <c r="M90" i="37"/>
  <c r="K90" i="37"/>
  <c r="I90" i="37"/>
  <c r="G90" i="37"/>
  <c r="E90" i="37"/>
  <c r="AQ89" i="37"/>
  <c r="AO89" i="37"/>
  <c r="AM89" i="37"/>
  <c r="AK89" i="37"/>
  <c r="AI89" i="37"/>
  <c r="AG89" i="37"/>
  <c r="AE89" i="37"/>
  <c r="AC89" i="37"/>
  <c r="AA89" i="37"/>
  <c r="Y89" i="37"/>
  <c r="W89" i="37"/>
  <c r="U89" i="37"/>
  <c r="S89" i="37"/>
  <c r="Q89" i="37"/>
  <c r="O89" i="37"/>
  <c r="M89" i="37"/>
  <c r="K89" i="37"/>
  <c r="I89" i="37"/>
  <c r="G89" i="37"/>
  <c r="E89" i="37"/>
  <c r="AQ88" i="37"/>
  <c r="AO88" i="37"/>
  <c r="AM88" i="37"/>
  <c r="AK88" i="37"/>
  <c r="AI88" i="37"/>
  <c r="AG88" i="37"/>
  <c r="AE88" i="37"/>
  <c r="AC88" i="37"/>
  <c r="AA88" i="37"/>
  <c r="Y88" i="37"/>
  <c r="W88" i="37"/>
  <c r="U88" i="37"/>
  <c r="S88" i="37"/>
  <c r="Q88" i="37"/>
  <c r="O88" i="37"/>
  <c r="M88" i="37"/>
  <c r="K88" i="37"/>
  <c r="I88" i="37"/>
  <c r="G88" i="37"/>
  <c r="E88" i="37"/>
  <c r="AQ87" i="37"/>
  <c r="AO87" i="37"/>
  <c r="AM87" i="37"/>
  <c r="AK87" i="37"/>
  <c r="AI87" i="37"/>
  <c r="AG87" i="37"/>
  <c r="AE87" i="37"/>
  <c r="AC87" i="37"/>
  <c r="AA87" i="37"/>
  <c r="Y87" i="37"/>
  <c r="W87" i="37"/>
  <c r="U87" i="37"/>
  <c r="S87" i="37"/>
  <c r="Q87" i="37"/>
  <c r="O87" i="37"/>
  <c r="M87" i="37"/>
  <c r="K87" i="37"/>
  <c r="I87" i="37"/>
  <c r="G87" i="37"/>
  <c r="E87" i="37"/>
  <c r="AQ86" i="37"/>
  <c r="AO86" i="37"/>
  <c r="AM86" i="37"/>
  <c r="AK86" i="37"/>
  <c r="AI86" i="37"/>
  <c r="AG86" i="37"/>
  <c r="AE86" i="37"/>
  <c r="AC86" i="37"/>
  <c r="AA86" i="37"/>
  <c r="Y86" i="37"/>
  <c r="W86" i="37"/>
  <c r="U86" i="37"/>
  <c r="S86" i="37"/>
  <c r="Q86" i="37"/>
  <c r="O86" i="37"/>
  <c r="M86" i="37"/>
  <c r="K86" i="37"/>
  <c r="I86" i="37"/>
  <c r="G86" i="37"/>
  <c r="E86" i="37"/>
  <c r="AQ85" i="37"/>
  <c r="AO85" i="37"/>
  <c r="AM85" i="37"/>
  <c r="AK85" i="37"/>
  <c r="AI85" i="37"/>
  <c r="AG85" i="37"/>
  <c r="AE85" i="37"/>
  <c r="AC85" i="37"/>
  <c r="AA85" i="37"/>
  <c r="Y85" i="37"/>
  <c r="W85" i="37"/>
  <c r="U85" i="37"/>
  <c r="S85" i="37"/>
  <c r="Q85" i="37"/>
  <c r="O85" i="37"/>
  <c r="M85" i="37"/>
  <c r="K85" i="37"/>
  <c r="I85" i="37"/>
  <c r="G85" i="37"/>
  <c r="E85" i="37"/>
  <c r="AQ84" i="37"/>
  <c r="AO84" i="37"/>
  <c r="AM84" i="37"/>
  <c r="AK84" i="37"/>
  <c r="AI84" i="37"/>
  <c r="AG84" i="37"/>
  <c r="AE84" i="37"/>
  <c r="AC84" i="37"/>
  <c r="AA84" i="37"/>
  <c r="Y84" i="37"/>
  <c r="W84" i="37"/>
  <c r="U84" i="37"/>
  <c r="S84" i="37"/>
  <c r="Q84" i="37"/>
  <c r="O84" i="37"/>
  <c r="M84" i="37"/>
  <c r="K84" i="37"/>
  <c r="I84" i="37"/>
  <c r="G84" i="37"/>
  <c r="E84" i="37"/>
  <c r="AQ83" i="37"/>
  <c r="AO83" i="37"/>
  <c r="AM83" i="37"/>
  <c r="AK83" i="37"/>
  <c r="AI83" i="37"/>
  <c r="AG83" i="37"/>
  <c r="AE83" i="37"/>
  <c r="AC83" i="37"/>
  <c r="AA83" i="37"/>
  <c r="Y83" i="37"/>
  <c r="W83" i="37"/>
  <c r="U83" i="37"/>
  <c r="S83" i="37"/>
  <c r="Q83" i="37"/>
  <c r="O83" i="37"/>
  <c r="M83" i="37"/>
  <c r="K83" i="37"/>
  <c r="I83" i="37"/>
  <c r="G83" i="37"/>
  <c r="E83" i="37"/>
  <c r="AQ82" i="37"/>
  <c r="AO82" i="37"/>
  <c r="AM82" i="37"/>
  <c r="AK82" i="37"/>
  <c r="AI82" i="37"/>
  <c r="AG82" i="37"/>
  <c r="AE82" i="37"/>
  <c r="AC82" i="37"/>
  <c r="AA82" i="37"/>
  <c r="Y82" i="37"/>
  <c r="W82" i="37"/>
  <c r="U82" i="37"/>
  <c r="S82" i="37"/>
  <c r="Q82" i="37"/>
  <c r="O82" i="37"/>
  <c r="M82" i="37"/>
  <c r="K82" i="37"/>
  <c r="I82" i="37"/>
  <c r="G82" i="37"/>
  <c r="E82" i="37"/>
  <c r="AQ81" i="37"/>
  <c r="AO81" i="37"/>
  <c r="AM81" i="37"/>
  <c r="AK81" i="37"/>
  <c r="AI81" i="37"/>
  <c r="AG81" i="37"/>
  <c r="AE81" i="37"/>
  <c r="AC81" i="37"/>
  <c r="AA81" i="37"/>
  <c r="Y81" i="37"/>
  <c r="W81" i="37"/>
  <c r="U81" i="37"/>
  <c r="S81" i="37"/>
  <c r="Q81" i="37"/>
  <c r="O81" i="37"/>
  <c r="M81" i="37"/>
  <c r="K81" i="37"/>
  <c r="I81" i="37"/>
  <c r="G81" i="37"/>
  <c r="E81" i="37"/>
  <c r="AQ80" i="37"/>
  <c r="AO80" i="37"/>
  <c r="AM80" i="37"/>
  <c r="AK80" i="37"/>
  <c r="AI80" i="37"/>
  <c r="AG80" i="37"/>
  <c r="AE80" i="37"/>
  <c r="AC80" i="37"/>
  <c r="AA80" i="37"/>
  <c r="Y80" i="37"/>
  <c r="W80" i="37"/>
  <c r="U80" i="37"/>
  <c r="S80" i="37"/>
  <c r="Q80" i="37"/>
  <c r="O80" i="37"/>
  <c r="M80" i="37"/>
  <c r="K80" i="37"/>
  <c r="I80" i="37"/>
  <c r="G80" i="37"/>
  <c r="E80" i="37"/>
  <c r="AQ79" i="37"/>
  <c r="AO79" i="37"/>
  <c r="AM79" i="37"/>
  <c r="AK79" i="37"/>
  <c r="AI79" i="37"/>
  <c r="AG79" i="37"/>
  <c r="AE79" i="37"/>
  <c r="AC79" i="37"/>
  <c r="AA79" i="37"/>
  <c r="Y79" i="37"/>
  <c r="W79" i="37"/>
  <c r="U79" i="37"/>
  <c r="S79" i="37"/>
  <c r="Q79" i="37"/>
  <c r="O79" i="37"/>
  <c r="M79" i="37"/>
  <c r="K79" i="37"/>
  <c r="I79" i="37"/>
  <c r="G79" i="37"/>
  <c r="E79" i="37"/>
  <c r="AQ78" i="37"/>
  <c r="AO78" i="37"/>
  <c r="AM78" i="37"/>
  <c r="AK78" i="37"/>
  <c r="AI78" i="37"/>
  <c r="AG78" i="37"/>
  <c r="AE78" i="37"/>
  <c r="AC78" i="37"/>
  <c r="AA78" i="37"/>
  <c r="Y78" i="37"/>
  <c r="W78" i="37"/>
  <c r="U78" i="37"/>
  <c r="S78" i="37"/>
  <c r="Q78" i="37"/>
  <c r="O78" i="37"/>
  <c r="M78" i="37"/>
  <c r="K78" i="37"/>
  <c r="I78" i="37"/>
  <c r="G78" i="37"/>
  <c r="E78" i="37"/>
  <c r="AQ77" i="37"/>
  <c r="AO77" i="37"/>
  <c r="AM77" i="37"/>
  <c r="AK77" i="37"/>
  <c r="AI77" i="37"/>
  <c r="AG77" i="37"/>
  <c r="AE77" i="37"/>
  <c r="AC77" i="37"/>
  <c r="AA77" i="37"/>
  <c r="Y77" i="37"/>
  <c r="W77" i="37"/>
  <c r="U77" i="37"/>
  <c r="S77" i="37"/>
  <c r="Q77" i="37"/>
  <c r="O77" i="37"/>
  <c r="M77" i="37"/>
  <c r="K77" i="37"/>
  <c r="I77" i="37"/>
  <c r="G77" i="37"/>
  <c r="E77" i="37"/>
  <c r="AQ76" i="37"/>
  <c r="AO76" i="37"/>
  <c r="AM76" i="37"/>
  <c r="AK76" i="37"/>
  <c r="AI76" i="37"/>
  <c r="AG76" i="37"/>
  <c r="AE76" i="37"/>
  <c r="AC76" i="37"/>
  <c r="AA76" i="37"/>
  <c r="Y76" i="37"/>
  <c r="W76" i="37"/>
  <c r="U76" i="37"/>
  <c r="S76" i="37"/>
  <c r="Q76" i="37"/>
  <c r="O76" i="37"/>
  <c r="M76" i="37"/>
  <c r="K76" i="37"/>
  <c r="I76" i="37"/>
  <c r="G76" i="37"/>
  <c r="E76" i="37"/>
  <c r="AQ75" i="37"/>
  <c r="AO75" i="37"/>
  <c r="AM75" i="37"/>
  <c r="AK75" i="37"/>
  <c r="AI75" i="37"/>
  <c r="AG75" i="37"/>
  <c r="AE75" i="37"/>
  <c r="AC75" i="37"/>
  <c r="AA75" i="37"/>
  <c r="Y75" i="37"/>
  <c r="W75" i="37"/>
  <c r="U75" i="37"/>
  <c r="S75" i="37"/>
  <c r="Q75" i="37"/>
  <c r="O75" i="37"/>
  <c r="M75" i="37"/>
  <c r="K75" i="37"/>
  <c r="I75" i="37"/>
  <c r="G75" i="37"/>
  <c r="E75" i="37"/>
  <c r="AQ74" i="37"/>
  <c r="AO74" i="37"/>
  <c r="AM74" i="37"/>
  <c r="AK74" i="37"/>
  <c r="AI74" i="37"/>
  <c r="AG74" i="37"/>
  <c r="AE74" i="37"/>
  <c r="AC74" i="37"/>
  <c r="AA74" i="37"/>
  <c r="Y74" i="37"/>
  <c r="W74" i="37"/>
  <c r="U74" i="37"/>
  <c r="S74" i="37"/>
  <c r="Q74" i="37"/>
  <c r="O74" i="37"/>
  <c r="M74" i="37"/>
  <c r="K74" i="37"/>
  <c r="I74" i="37"/>
  <c r="G74" i="37"/>
  <c r="E74" i="37"/>
  <c r="AQ73" i="37"/>
  <c r="AO73" i="37"/>
  <c r="AM73" i="37"/>
  <c r="AK73" i="37"/>
  <c r="AI73" i="37"/>
  <c r="AG73" i="37"/>
  <c r="AE73" i="37"/>
  <c r="AC73" i="37"/>
  <c r="AA73" i="37"/>
  <c r="Y73" i="37"/>
  <c r="W73" i="37"/>
  <c r="U73" i="37"/>
  <c r="S73" i="37"/>
  <c r="Q73" i="37"/>
  <c r="O73" i="37"/>
  <c r="M73" i="37"/>
  <c r="K73" i="37"/>
  <c r="I73" i="37"/>
  <c r="G73" i="37"/>
  <c r="E73" i="37"/>
  <c r="AQ72" i="37"/>
  <c r="AO72" i="37"/>
  <c r="AM72" i="37"/>
  <c r="AK72" i="37"/>
  <c r="AI72" i="37"/>
  <c r="AG72" i="37"/>
  <c r="AE72" i="37"/>
  <c r="AC72" i="37"/>
  <c r="AA72" i="37"/>
  <c r="Y72" i="37"/>
  <c r="W72" i="37"/>
  <c r="U72" i="37"/>
  <c r="S72" i="37"/>
  <c r="Q72" i="37"/>
  <c r="O72" i="37"/>
  <c r="M72" i="37"/>
  <c r="K72" i="37"/>
  <c r="I72" i="37"/>
  <c r="G72" i="37"/>
  <c r="E72" i="37"/>
  <c r="AQ71" i="37"/>
  <c r="AO71" i="37"/>
  <c r="AM71" i="37"/>
  <c r="AK71" i="37"/>
  <c r="AI71" i="37"/>
  <c r="AG71" i="37"/>
  <c r="AE71" i="37"/>
  <c r="AC71" i="37"/>
  <c r="AA71" i="37"/>
  <c r="Y71" i="37"/>
  <c r="W71" i="37"/>
  <c r="U71" i="37"/>
  <c r="S71" i="37"/>
  <c r="Q71" i="37"/>
  <c r="O71" i="37"/>
  <c r="M71" i="37"/>
  <c r="K71" i="37"/>
  <c r="I71" i="37"/>
  <c r="G71" i="37"/>
  <c r="E71" i="37"/>
  <c r="AQ70" i="37"/>
  <c r="AO70" i="37"/>
  <c r="AM70" i="37"/>
  <c r="AK70" i="37"/>
  <c r="AI70" i="37"/>
  <c r="AG70" i="37"/>
  <c r="AE70" i="37"/>
  <c r="AC70" i="37"/>
  <c r="AA70" i="37"/>
  <c r="Y70" i="37"/>
  <c r="W70" i="37"/>
  <c r="U70" i="37"/>
  <c r="S70" i="37"/>
  <c r="Q70" i="37"/>
  <c r="O70" i="37"/>
  <c r="M70" i="37"/>
  <c r="K70" i="37"/>
  <c r="I70" i="37"/>
  <c r="G70" i="37"/>
  <c r="E70" i="37"/>
  <c r="AQ69" i="37"/>
  <c r="AO69" i="37"/>
  <c r="AM69" i="37"/>
  <c r="AK69" i="37"/>
  <c r="AI69" i="37"/>
  <c r="AG69" i="37"/>
  <c r="AE69" i="37"/>
  <c r="AC69" i="37"/>
  <c r="AA69" i="37"/>
  <c r="Y69" i="37"/>
  <c r="W69" i="37"/>
  <c r="U69" i="37"/>
  <c r="S69" i="37"/>
  <c r="Q69" i="37"/>
  <c r="O69" i="37"/>
  <c r="M69" i="37"/>
  <c r="K69" i="37"/>
  <c r="I69" i="37"/>
  <c r="G69" i="37"/>
  <c r="E69" i="37"/>
  <c r="AQ68" i="37"/>
  <c r="AO68" i="37"/>
  <c r="AM68" i="37"/>
  <c r="AK68" i="37"/>
  <c r="AI68" i="37"/>
  <c r="AG68" i="37"/>
  <c r="AE68" i="37"/>
  <c r="AC68" i="37"/>
  <c r="AA68" i="37"/>
  <c r="Y68" i="37"/>
  <c r="W68" i="37"/>
  <c r="U68" i="37"/>
  <c r="S68" i="37"/>
  <c r="Q68" i="37"/>
  <c r="O68" i="37"/>
  <c r="M68" i="37"/>
  <c r="K68" i="37"/>
  <c r="I68" i="37"/>
  <c r="G68" i="37"/>
  <c r="E68" i="37"/>
  <c r="AQ67" i="37"/>
  <c r="AO67" i="37"/>
  <c r="AM67" i="37"/>
  <c r="AK67" i="37"/>
  <c r="AI67" i="37"/>
  <c r="AG67" i="37"/>
  <c r="AE67" i="37"/>
  <c r="AC67" i="37"/>
  <c r="AA67" i="37"/>
  <c r="Y67" i="37"/>
  <c r="W67" i="37"/>
  <c r="U67" i="37"/>
  <c r="S67" i="37"/>
  <c r="Q67" i="37"/>
  <c r="O67" i="37"/>
  <c r="M67" i="37"/>
  <c r="K67" i="37"/>
  <c r="I67" i="37"/>
  <c r="G67" i="37"/>
  <c r="E67" i="37"/>
  <c r="AQ66" i="37"/>
  <c r="AO66" i="37"/>
  <c r="AM66" i="37"/>
  <c r="AK66" i="37"/>
  <c r="AI66" i="37"/>
  <c r="AG66" i="37"/>
  <c r="AE66" i="37"/>
  <c r="AC66" i="37"/>
  <c r="AA66" i="37"/>
  <c r="Y66" i="37"/>
  <c r="W66" i="37"/>
  <c r="U66" i="37"/>
  <c r="S66" i="37"/>
  <c r="Q66" i="37"/>
  <c r="O66" i="37"/>
  <c r="M66" i="37"/>
  <c r="K66" i="37"/>
  <c r="I66" i="37"/>
  <c r="G66" i="37"/>
  <c r="E66" i="37"/>
  <c r="AQ65" i="37"/>
  <c r="AO65" i="37"/>
  <c r="AM65" i="37"/>
  <c r="AK65" i="37"/>
  <c r="AI65" i="37"/>
  <c r="AG65" i="37"/>
  <c r="AE65" i="37"/>
  <c r="AC65" i="37"/>
  <c r="AA65" i="37"/>
  <c r="Y65" i="37"/>
  <c r="W65" i="37"/>
  <c r="U65" i="37"/>
  <c r="S65" i="37"/>
  <c r="Q65" i="37"/>
  <c r="O65" i="37"/>
  <c r="M65" i="37"/>
  <c r="K65" i="37"/>
  <c r="I65" i="37"/>
  <c r="G65" i="37"/>
  <c r="E65" i="37"/>
  <c r="AQ64" i="37"/>
  <c r="AO64" i="37"/>
  <c r="AM64" i="37"/>
  <c r="AK64" i="37"/>
  <c r="AI64" i="37"/>
  <c r="AG64" i="37"/>
  <c r="AE64" i="37"/>
  <c r="AC64" i="37"/>
  <c r="AA64" i="37"/>
  <c r="Y64" i="37"/>
  <c r="W64" i="37"/>
  <c r="U64" i="37"/>
  <c r="S64" i="37"/>
  <c r="Q64" i="37"/>
  <c r="O64" i="37"/>
  <c r="M64" i="37"/>
  <c r="K64" i="37"/>
  <c r="I64" i="37"/>
  <c r="G64" i="37"/>
  <c r="E64" i="37"/>
  <c r="AQ63" i="37"/>
  <c r="AO63" i="37"/>
  <c r="AM63" i="37"/>
  <c r="AK63" i="37"/>
  <c r="AI63" i="37"/>
  <c r="AG63" i="37"/>
  <c r="AE63" i="37"/>
  <c r="AC63" i="37"/>
  <c r="AA63" i="37"/>
  <c r="Y63" i="37"/>
  <c r="W63" i="37"/>
  <c r="U63" i="37"/>
  <c r="S63" i="37"/>
  <c r="Q63" i="37"/>
  <c r="O63" i="37"/>
  <c r="M63" i="37"/>
  <c r="K63" i="37"/>
  <c r="I63" i="37"/>
  <c r="G63" i="37"/>
  <c r="E63" i="37"/>
  <c r="AQ62" i="37"/>
  <c r="AO62" i="37"/>
  <c r="AM62" i="37"/>
  <c r="AK62" i="37"/>
  <c r="AI62" i="37"/>
  <c r="AG62" i="37"/>
  <c r="AE62" i="37"/>
  <c r="AC62" i="37"/>
  <c r="AA62" i="37"/>
  <c r="Y62" i="37"/>
  <c r="W62" i="37"/>
  <c r="U62" i="37"/>
  <c r="S62" i="37"/>
  <c r="Q62" i="37"/>
  <c r="O62" i="37"/>
  <c r="M62" i="37"/>
  <c r="K62" i="37"/>
  <c r="I62" i="37"/>
  <c r="G62" i="37"/>
  <c r="E62" i="37"/>
  <c r="AQ61" i="37"/>
  <c r="AO61" i="37"/>
  <c r="AM61" i="37"/>
  <c r="AK61" i="37"/>
  <c r="AI61" i="37"/>
  <c r="AG61" i="37"/>
  <c r="AE61" i="37"/>
  <c r="AC61" i="37"/>
  <c r="AA61" i="37"/>
  <c r="Y61" i="37"/>
  <c r="W61" i="37"/>
  <c r="U61" i="37"/>
  <c r="S61" i="37"/>
  <c r="Q61" i="37"/>
  <c r="O61" i="37"/>
  <c r="M61" i="37"/>
  <c r="K61" i="37"/>
  <c r="I61" i="37"/>
  <c r="G61" i="37"/>
  <c r="E61" i="37"/>
  <c r="AQ60" i="37"/>
  <c r="AO60" i="37"/>
  <c r="AM60" i="37"/>
  <c r="AK60" i="37"/>
  <c r="AI60" i="37"/>
  <c r="AG60" i="37"/>
  <c r="AE60" i="37"/>
  <c r="AC60" i="37"/>
  <c r="AA60" i="37"/>
  <c r="Y60" i="37"/>
  <c r="W60" i="37"/>
  <c r="U60" i="37"/>
  <c r="S60" i="37"/>
  <c r="Q60" i="37"/>
  <c r="O60" i="37"/>
  <c r="M60" i="37"/>
  <c r="K60" i="37"/>
  <c r="I60" i="37"/>
  <c r="G60" i="37"/>
  <c r="E60" i="37"/>
  <c r="AQ59" i="37"/>
  <c r="AO59" i="37"/>
  <c r="AM59" i="37"/>
  <c r="AK59" i="37"/>
  <c r="AI59" i="37"/>
  <c r="AG59" i="37"/>
  <c r="AE59" i="37"/>
  <c r="AC59" i="37"/>
  <c r="AA59" i="37"/>
  <c r="Y59" i="37"/>
  <c r="W59" i="37"/>
  <c r="U59" i="37"/>
  <c r="S59" i="37"/>
  <c r="Q59" i="37"/>
  <c r="O59" i="37"/>
  <c r="M59" i="37"/>
  <c r="K59" i="37"/>
  <c r="I59" i="37"/>
  <c r="G59" i="37"/>
  <c r="E59" i="37"/>
  <c r="AQ58" i="37"/>
  <c r="AO58" i="37"/>
  <c r="AM58" i="37"/>
  <c r="AK58" i="37"/>
  <c r="AI58" i="37"/>
  <c r="AG58" i="37"/>
  <c r="AE58" i="37"/>
  <c r="AC58" i="37"/>
  <c r="AA58" i="37"/>
  <c r="Y58" i="37"/>
  <c r="W58" i="37"/>
  <c r="U58" i="37"/>
  <c r="S58" i="37"/>
  <c r="Q58" i="37"/>
  <c r="O58" i="37"/>
  <c r="M58" i="37"/>
  <c r="K58" i="37"/>
  <c r="I58" i="37"/>
  <c r="G58" i="37"/>
  <c r="E58" i="37"/>
  <c r="AQ57" i="37"/>
  <c r="AO57" i="37"/>
  <c r="AM57" i="37"/>
  <c r="AK57" i="37"/>
  <c r="AI57" i="37"/>
  <c r="AG57" i="37"/>
  <c r="AE57" i="37"/>
  <c r="AC57" i="37"/>
  <c r="AA57" i="37"/>
  <c r="Y57" i="37"/>
  <c r="W57" i="37"/>
  <c r="U57" i="37"/>
  <c r="S57" i="37"/>
  <c r="Q57" i="37"/>
  <c r="O57" i="37"/>
  <c r="M57" i="37"/>
  <c r="K57" i="37"/>
  <c r="I57" i="37"/>
  <c r="G57" i="37"/>
  <c r="E57" i="37"/>
  <c r="AQ56" i="37"/>
  <c r="AO56" i="37"/>
  <c r="AM56" i="37"/>
  <c r="AK56" i="37"/>
  <c r="AI56" i="37"/>
  <c r="AG56" i="37"/>
  <c r="AE56" i="37"/>
  <c r="AC56" i="37"/>
  <c r="AA56" i="37"/>
  <c r="Y56" i="37"/>
  <c r="W56" i="37"/>
  <c r="U56" i="37"/>
  <c r="S56" i="37"/>
  <c r="Q56" i="37"/>
  <c r="O56" i="37"/>
  <c r="M56" i="37"/>
  <c r="K56" i="37"/>
  <c r="I56" i="37"/>
  <c r="G56" i="37"/>
  <c r="E56" i="37"/>
  <c r="AQ55" i="37"/>
  <c r="AO55" i="37"/>
  <c r="AM55" i="37"/>
  <c r="AK55" i="37"/>
  <c r="AI55" i="37"/>
  <c r="AG55" i="37"/>
  <c r="AE55" i="37"/>
  <c r="AC55" i="37"/>
  <c r="AA55" i="37"/>
  <c r="Y55" i="37"/>
  <c r="W55" i="37"/>
  <c r="U55" i="37"/>
  <c r="S55" i="37"/>
  <c r="Q55" i="37"/>
  <c r="O55" i="37"/>
  <c r="M55" i="37"/>
  <c r="K55" i="37"/>
  <c r="I55" i="37"/>
  <c r="G55" i="37"/>
  <c r="E55" i="37"/>
  <c r="AQ54" i="37"/>
  <c r="AO54" i="37"/>
  <c r="AM54" i="37"/>
  <c r="AK54" i="37"/>
  <c r="AI54" i="37"/>
  <c r="AG54" i="37"/>
  <c r="AE54" i="37"/>
  <c r="AC54" i="37"/>
  <c r="AA54" i="37"/>
  <c r="Y54" i="37"/>
  <c r="W54" i="37"/>
  <c r="U54" i="37"/>
  <c r="S54" i="37"/>
  <c r="Q54" i="37"/>
  <c r="O54" i="37"/>
  <c r="M54" i="37"/>
  <c r="K54" i="37"/>
  <c r="I54" i="37"/>
  <c r="G54" i="37"/>
  <c r="E54" i="37"/>
  <c r="AQ53" i="37"/>
  <c r="AO53" i="37"/>
  <c r="AM53" i="37"/>
  <c r="AK53" i="37"/>
  <c r="AI53" i="37"/>
  <c r="AG53" i="37"/>
  <c r="AE53" i="37"/>
  <c r="AC53" i="37"/>
  <c r="AA53" i="37"/>
  <c r="Y53" i="37"/>
  <c r="W53" i="37"/>
  <c r="U53" i="37"/>
  <c r="S53" i="37"/>
  <c r="Q53" i="37"/>
  <c r="O53" i="37"/>
  <c r="M53" i="37"/>
  <c r="K53" i="37"/>
  <c r="I53" i="37"/>
  <c r="G53" i="37"/>
  <c r="E53" i="37"/>
  <c r="AQ52" i="37"/>
  <c r="AO52" i="37"/>
  <c r="AM52" i="37"/>
  <c r="AK52" i="37"/>
  <c r="AI52" i="37"/>
  <c r="AG52" i="37"/>
  <c r="AE52" i="37"/>
  <c r="AC52" i="37"/>
  <c r="AA52" i="37"/>
  <c r="Y52" i="37"/>
  <c r="W52" i="37"/>
  <c r="U52" i="37"/>
  <c r="S52" i="37"/>
  <c r="Q52" i="37"/>
  <c r="O52" i="37"/>
  <c r="M52" i="37"/>
  <c r="K52" i="37"/>
  <c r="I52" i="37"/>
  <c r="G52" i="37"/>
  <c r="E52" i="37"/>
  <c r="AQ51" i="37"/>
  <c r="AO51" i="37"/>
  <c r="AM51" i="37"/>
  <c r="AK51" i="37"/>
  <c r="AI51" i="37"/>
  <c r="AG51" i="37"/>
  <c r="AE51" i="37"/>
  <c r="AC51" i="37"/>
  <c r="AA51" i="37"/>
  <c r="Y51" i="37"/>
  <c r="W51" i="37"/>
  <c r="U51" i="37"/>
  <c r="S51" i="37"/>
  <c r="Q51" i="37"/>
  <c r="O51" i="37"/>
  <c r="M51" i="37"/>
  <c r="K51" i="37"/>
  <c r="I51" i="37"/>
  <c r="G51" i="37"/>
  <c r="E51" i="37"/>
  <c r="AQ50" i="37"/>
  <c r="AO50" i="37"/>
  <c r="AM50" i="37"/>
  <c r="AK50" i="37"/>
  <c r="AI50" i="37"/>
  <c r="AG50" i="37"/>
  <c r="AE50" i="37"/>
  <c r="AC50" i="37"/>
  <c r="AA50" i="37"/>
  <c r="Y50" i="37"/>
  <c r="W50" i="37"/>
  <c r="U50" i="37"/>
  <c r="S50" i="37"/>
  <c r="Q50" i="37"/>
  <c r="O50" i="37"/>
  <c r="M50" i="37"/>
  <c r="K50" i="37"/>
  <c r="I50" i="37"/>
  <c r="G50" i="37"/>
  <c r="E50" i="37"/>
  <c r="AQ49" i="37"/>
  <c r="AO49" i="37"/>
  <c r="AM49" i="37"/>
  <c r="AK49" i="37"/>
  <c r="AI49" i="37"/>
  <c r="AG49" i="37"/>
  <c r="AE49" i="37"/>
  <c r="AC49" i="37"/>
  <c r="AA49" i="37"/>
  <c r="Y49" i="37"/>
  <c r="W49" i="37"/>
  <c r="U49" i="37"/>
  <c r="S49" i="37"/>
  <c r="Q49" i="37"/>
  <c r="O49" i="37"/>
  <c r="M49" i="37"/>
  <c r="K49" i="37"/>
  <c r="I49" i="37"/>
  <c r="G49" i="37"/>
  <c r="E49" i="37"/>
  <c r="AQ48" i="37"/>
  <c r="AO48" i="37"/>
  <c r="AM48" i="37"/>
  <c r="AK48" i="37"/>
  <c r="AI48" i="37"/>
  <c r="AG48" i="37"/>
  <c r="AE48" i="37"/>
  <c r="AC48" i="37"/>
  <c r="AA48" i="37"/>
  <c r="Y48" i="37"/>
  <c r="W48" i="37"/>
  <c r="U48" i="37"/>
  <c r="S48" i="37"/>
  <c r="Q48" i="37"/>
  <c r="O48" i="37"/>
  <c r="M48" i="37"/>
  <c r="K48" i="37"/>
  <c r="I48" i="37"/>
  <c r="G48" i="37"/>
  <c r="E48" i="37"/>
  <c r="AQ47" i="37"/>
  <c r="AO47" i="37"/>
  <c r="AM47" i="37"/>
  <c r="AK47" i="37"/>
  <c r="AI47" i="37"/>
  <c r="AG47" i="37"/>
  <c r="AE47" i="37"/>
  <c r="AC47" i="37"/>
  <c r="AA47" i="37"/>
  <c r="Y47" i="37"/>
  <c r="W47" i="37"/>
  <c r="U47" i="37"/>
  <c r="S47" i="37"/>
  <c r="Q47" i="37"/>
  <c r="O47" i="37"/>
  <c r="M47" i="37"/>
  <c r="K47" i="37"/>
  <c r="I47" i="37"/>
  <c r="G47" i="37"/>
  <c r="E47" i="37"/>
  <c r="AQ46" i="37"/>
  <c r="AO46" i="37"/>
  <c r="AM46" i="37"/>
  <c r="AK46" i="37"/>
  <c r="AI46" i="37"/>
  <c r="AG46" i="37"/>
  <c r="AE46" i="37"/>
  <c r="AC46" i="37"/>
  <c r="AA46" i="37"/>
  <c r="Y46" i="37"/>
  <c r="W46" i="37"/>
  <c r="U46" i="37"/>
  <c r="S46" i="37"/>
  <c r="Q46" i="37"/>
  <c r="O46" i="37"/>
  <c r="M46" i="37"/>
  <c r="K46" i="37"/>
  <c r="I46" i="37"/>
  <c r="G46" i="37"/>
  <c r="E46" i="37"/>
  <c r="AQ45" i="37"/>
  <c r="AO45" i="37"/>
  <c r="AM45" i="37"/>
  <c r="AK45" i="37"/>
  <c r="AI45" i="37"/>
  <c r="AG45" i="37"/>
  <c r="AE45" i="37"/>
  <c r="AC45" i="37"/>
  <c r="AA45" i="37"/>
  <c r="Y45" i="37"/>
  <c r="W45" i="37"/>
  <c r="U45" i="37"/>
  <c r="S45" i="37"/>
  <c r="Q45" i="37"/>
  <c r="O45" i="37"/>
  <c r="M45" i="37"/>
  <c r="K45" i="37"/>
  <c r="I45" i="37"/>
  <c r="G45" i="37"/>
  <c r="E45" i="37"/>
  <c r="AQ44" i="37"/>
  <c r="AO44" i="37"/>
  <c r="AM44" i="37"/>
  <c r="AK44" i="37"/>
  <c r="AI44" i="37"/>
  <c r="AG44" i="37"/>
  <c r="AE44" i="37"/>
  <c r="AC44" i="37"/>
  <c r="AA44" i="37"/>
  <c r="Y44" i="37"/>
  <c r="W44" i="37"/>
  <c r="U44" i="37"/>
  <c r="S44" i="37"/>
  <c r="Q44" i="37"/>
  <c r="O44" i="37"/>
  <c r="M44" i="37"/>
  <c r="K44" i="37"/>
  <c r="I44" i="37"/>
  <c r="G44" i="37"/>
  <c r="E44" i="37"/>
  <c r="AQ43" i="37"/>
  <c r="AO43" i="37"/>
  <c r="AM43" i="37"/>
  <c r="AK43" i="37"/>
  <c r="AI43" i="37"/>
  <c r="AG43" i="37"/>
  <c r="AE43" i="37"/>
  <c r="AC43" i="37"/>
  <c r="AA43" i="37"/>
  <c r="Y43" i="37"/>
  <c r="W43" i="37"/>
  <c r="U43" i="37"/>
  <c r="S43" i="37"/>
  <c r="Q43" i="37"/>
  <c r="O43" i="37"/>
  <c r="M43" i="37"/>
  <c r="K43" i="37"/>
  <c r="I43" i="37"/>
  <c r="G43" i="37"/>
  <c r="E43" i="37"/>
  <c r="AQ42" i="37"/>
  <c r="AO42" i="37"/>
  <c r="AM42" i="37"/>
  <c r="AK42" i="37"/>
  <c r="AI42" i="37"/>
  <c r="AG42" i="37"/>
  <c r="AE42" i="37"/>
  <c r="AC42" i="37"/>
  <c r="AA42" i="37"/>
  <c r="Y42" i="37"/>
  <c r="W42" i="37"/>
  <c r="U42" i="37"/>
  <c r="S42" i="37"/>
  <c r="Q42" i="37"/>
  <c r="O42" i="37"/>
  <c r="M42" i="37"/>
  <c r="K42" i="37"/>
  <c r="I42" i="37"/>
  <c r="G42" i="37"/>
  <c r="E42" i="37"/>
  <c r="AQ41" i="37"/>
  <c r="AO41" i="37"/>
  <c r="AM41" i="37"/>
  <c r="AK41" i="37"/>
  <c r="AI41" i="37"/>
  <c r="AG41" i="37"/>
  <c r="AE41" i="37"/>
  <c r="AC41" i="37"/>
  <c r="AA41" i="37"/>
  <c r="Y41" i="37"/>
  <c r="W41" i="37"/>
  <c r="U41" i="37"/>
  <c r="S41" i="37"/>
  <c r="Q41" i="37"/>
  <c r="O41" i="37"/>
  <c r="M41" i="37"/>
  <c r="K41" i="37"/>
  <c r="I41" i="37"/>
  <c r="G41" i="37"/>
  <c r="E41" i="37"/>
  <c r="AQ40" i="37"/>
  <c r="AO40" i="37"/>
  <c r="AM40" i="37"/>
  <c r="AK40" i="37"/>
  <c r="AI40" i="37"/>
  <c r="AG40" i="37"/>
  <c r="AE40" i="37"/>
  <c r="AC40" i="37"/>
  <c r="AA40" i="37"/>
  <c r="Y40" i="37"/>
  <c r="W40" i="37"/>
  <c r="U40" i="37"/>
  <c r="S40" i="37"/>
  <c r="Q40" i="37"/>
  <c r="O40" i="37"/>
  <c r="M40" i="37"/>
  <c r="K40" i="37"/>
  <c r="I40" i="37"/>
  <c r="G40" i="37"/>
  <c r="E40" i="37"/>
  <c r="AQ39" i="37"/>
  <c r="AO39" i="37"/>
  <c r="AM39" i="37"/>
  <c r="AK39" i="37"/>
  <c r="AI39" i="37"/>
  <c r="AG39" i="37"/>
  <c r="AE39" i="37"/>
  <c r="AC39" i="37"/>
  <c r="AA39" i="37"/>
  <c r="Y39" i="37"/>
  <c r="W39" i="37"/>
  <c r="U39" i="37"/>
  <c r="S39" i="37"/>
  <c r="Q39" i="37"/>
  <c r="O39" i="37"/>
  <c r="M39" i="37"/>
  <c r="K39" i="37"/>
  <c r="I39" i="37"/>
  <c r="G39" i="37"/>
  <c r="E39" i="37"/>
  <c r="AQ38" i="37"/>
  <c r="AO38" i="37"/>
  <c r="AM38" i="37"/>
  <c r="AK38" i="37"/>
  <c r="AI38" i="37"/>
  <c r="AG38" i="37"/>
  <c r="AE38" i="37"/>
  <c r="AC38" i="37"/>
  <c r="AA38" i="37"/>
  <c r="Y38" i="37"/>
  <c r="W38" i="37"/>
  <c r="U38" i="37"/>
  <c r="S38" i="37"/>
  <c r="Q38" i="37"/>
  <c r="O38" i="37"/>
  <c r="M38" i="37"/>
  <c r="K38" i="37"/>
  <c r="I38" i="37"/>
  <c r="G38" i="37"/>
  <c r="E38" i="37"/>
  <c r="AQ37" i="37"/>
  <c r="AO37" i="37"/>
  <c r="AM37" i="37"/>
  <c r="AK37" i="37"/>
  <c r="AI37" i="37"/>
  <c r="AG37" i="37"/>
  <c r="AE37" i="37"/>
  <c r="AC37" i="37"/>
  <c r="AA37" i="37"/>
  <c r="Y37" i="37"/>
  <c r="W37" i="37"/>
  <c r="U37" i="37"/>
  <c r="S37" i="37"/>
  <c r="Q37" i="37"/>
  <c r="O37" i="37"/>
  <c r="M37" i="37"/>
  <c r="K37" i="37"/>
  <c r="I37" i="37"/>
  <c r="G37" i="37"/>
  <c r="E37" i="37"/>
  <c r="AQ36" i="37"/>
  <c r="AO36" i="37"/>
  <c r="AM36" i="37"/>
  <c r="AK36" i="37"/>
  <c r="AI36" i="37"/>
  <c r="AG36" i="37"/>
  <c r="AE36" i="37"/>
  <c r="AC36" i="37"/>
  <c r="AA36" i="37"/>
  <c r="Y36" i="37"/>
  <c r="W36" i="37"/>
  <c r="U36" i="37"/>
  <c r="S36" i="37"/>
  <c r="Q36" i="37"/>
  <c r="O36" i="37"/>
  <c r="M36" i="37"/>
  <c r="K36" i="37"/>
  <c r="I36" i="37"/>
  <c r="G36" i="37"/>
  <c r="E36" i="37"/>
  <c r="AQ35" i="37"/>
  <c r="AO35" i="37"/>
  <c r="AM35" i="37"/>
  <c r="AK35" i="37"/>
  <c r="AI35" i="37"/>
  <c r="AG35" i="37"/>
  <c r="AE35" i="37"/>
  <c r="AC35" i="37"/>
  <c r="AA35" i="37"/>
  <c r="Y35" i="37"/>
  <c r="W35" i="37"/>
  <c r="U35" i="37"/>
  <c r="S35" i="37"/>
  <c r="Q35" i="37"/>
  <c r="O35" i="37"/>
  <c r="M35" i="37"/>
  <c r="K35" i="37"/>
  <c r="I35" i="37"/>
  <c r="G35" i="37"/>
  <c r="E35" i="37"/>
  <c r="AQ34" i="37"/>
  <c r="AO34" i="37"/>
  <c r="AM34" i="37"/>
  <c r="AK34" i="37"/>
  <c r="AI34" i="37"/>
  <c r="AG34" i="37"/>
  <c r="AE34" i="37"/>
  <c r="AC34" i="37"/>
  <c r="AA34" i="37"/>
  <c r="Y34" i="37"/>
  <c r="W34" i="37"/>
  <c r="U34" i="37"/>
  <c r="S34" i="37"/>
  <c r="Q34" i="37"/>
  <c r="O34" i="37"/>
  <c r="M34" i="37"/>
  <c r="K34" i="37"/>
  <c r="I34" i="37"/>
  <c r="G34" i="37"/>
  <c r="E34" i="37"/>
  <c r="AQ33" i="37"/>
  <c r="AO33" i="37"/>
  <c r="AM33" i="37"/>
  <c r="AK33" i="37"/>
  <c r="AI33" i="37"/>
  <c r="AG33" i="37"/>
  <c r="AE33" i="37"/>
  <c r="AC33" i="37"/>
  <c r="AA33" i="37"/>
  <c r="Y33" i="37"/>
  <c r="W33" i="37"/>
  <c r="U33" i="37"/>
  <c r="S33" i="37"/>
  <c r="Q33" i="37"/>
  <c r="O33" i="37"/>
  <c r="M33" i="37"/>
  <c r="K33" i="37"/>
  <c r="I33" i="37"/>
  <c r="G33" i="37"/>
  <c r="E33" i="37"/>
  <c r="AQ32" i="37"/>
  <c r="AO32" i="37"/>
  <c r="AM32" i="37"/>
  <c r="AK32" i="37"/>
  <c r="AI32" i="37"/>
  <c r="AG32" i="37"/>
  <c r="AE32" i="37"/>
  <c r="AC32" i="37"/>
  <c r="AA32" i="37"/>
  <c r="Y32" i="37"/>
  <c r="W32" i="37"/>
  <c r="U32" i="37"/>
  <c r="S32" i="37"/>
  <c r="Q32" i="37"/>
  <c r="O32" i="37"/>
  <c r="M32" i="37"/>
  <c r="K32" i="37"/>
  <c r="I32" i="37"/>
  <c r="G32" i="37"/>
  <c r="E32" i="37"/>
  <c r="AQ31" i="37"/>
  <c r="AO31" i="37"/>
  <c r="AM31" i="37"/>
  <c r="AK31" i="37"/>
  <c r="AI31" i="37"/>
  <c r="AG31" i="37"/>
  <c r="AE31" i="37"/>
  <c r="AC31" i="37"/>
  <c r="AA31" i="37"/>
  <c r="Y31" i="37"/>
  <c r="W31" i="37"/>
  <c r="U31" i="37"/>
  <c r="S31" i="37"/>
  <c r="Q31" i="37"/>
  <c r="O31" i="37"/>
  <c r="M31" i="37"/>
  <c r="K31" i="37"/>
  <c r="I31" i="37"/>
  <c r="G31" i="37"/>
  <c r="E31" i="37"/>
  <c r="AQ30" i="37"/>
  <c r="AO30" i="37"/>
  <c r="AM30" i="37"/>
  <c r="AK30" i="37"/>
  <c r="AI30" i="37"/>
  <c r="AG30" i="37"/>
  <c r="AE30" i="37"/>
  <c r="AC30" i="37"/>
  <c r="AA30" i="37"/>
  <c r="Y30" i="37"/>
  <c r="W30" i="37"/>
  <c r="U30" i="37"/>
  <c r="S30" i="37"/>
  <c r="Q30" i="37"/>
  <c r="O30" i="37"/>
  <c r="M30" i="37"/>
  <c r="K30" i="37"/>
  <c r="I30" i="37"/>
  <c r="G30" i="37"/>
  <c r="E30" i="37"/>
  <c r="AQ29" i="37"/>
  <c r="AO29" i="37"/>
  <c r="AM29" i="37"/>
  <c r="AK29" i="37"/>
  <c r="AI29" i="37"/>
  <c r="AG29" i="37"/>
  <c r="AE29" i="37"/>
  <c r="AC29" i="37"/>
  <c r="AA29" i="37"/>
  <c r="Y29" i="37"/>
  <c r="W29" i="37"/>
  <c r="U29" i="37"/>
  <c r="S29" i="37"/>
  <c r="Q29" i="37"/>
  <c r="O29" i="37"/>
  <c r="M29" i="37"/>
  <c r="K29" i="37"/>
  <c r="I29" i="37"/>
  <c r="G29" i="37"/>
  <c r="E29" i="37"/>
  <c r="AQ28" i="37"/>
  <c r="AO28" i="37"/>
  <c r="AM28" i="37"/>
  <c r="AK28" i="37"/>
  <c r="AI28" i="37"/>
  <c r="AG28" i="37"/>
  <c r="AE28" i="37"/>
  <c r="AC28" i="37"/>
  <c r="AA28" i="37"/>
  <c r="Y28" i="37"/>
  <c r="W28" i="37"/>
  <c r="U28" i="37"/>
  <c r="S28" i="37"/>
  <c r="Q28" i="37"/>
  <c r="O28" i="37"/>
  <c r="M28" i="37"/>
  <c r="K28" i="37"/>
  <c r="I28" i="37"/>
  <c r="G28" i="37"/>
  <c r="E28" i="37"/>
  <c r="AQ27" i="37"/>
  <c r="AO27" i="37"/>
  <c r="AM27" i="37"/>
  <c r="AK27" i="37"/>
  <c r="AI27" i="37"/>
  <c r="AG27" i="37"/>
  <c r="AE27" i="37"/>
  <c r="AC27" i="37"/>
  <c r="AA27" i="37"/>
  <c r="Y27" i="37"/>
  <c r="W27" i="37"/>
  <c r="U27" i="37"/>
  <c r="S27" i="37"/>
  <c r="Q27" i="37"/>
  <c r="O27" i="37"/>
  <c r="M27" i="37"/>
  <c r="K27" i="37"/>
  <c r="I27" i="37"/>
  <c r="G27" i="37"/>
  <c r="E27" i="37"/>
  <c r="AQ26" i="37"/>
  <c r="AO26" i="37"/>
  <c r="AM26" i="37"/>
  <c r="AK26" i="37"/>
  <c r="AI26" i="37"/>
  <c r="AG26" i="37"/>
  <c r="AE26" i="37"/>
  <c r="AC26" i="37"/>
  <c r="AA26" i="37"/>
  <c r="Y26" i="37"/>
  <c r="W26" i="37"/>
  <c r="U26" i="37"/>
  <c r="S26" i="37"/>
  <c r="Q26" i="37"/>
  <c r="O26" i="37"/>
  <c r="M26" i="37"/>
  <c r="K26" i="37"/>
  <c r="I26" i="37"/>
  <c r="G26" i="37"/>
  <c r="E26" i="37"/>
  <c r="AQ25" i="37"/>
  <c r="AO25" i="37"/>
  <c r="AM25" i="37"/>
  <c r="AK25" i="37"/>
  <c r="AI25" i="37"/>
  <c r="AG25" i="37"/>
  <c r="AE25" i="37"/>
  <c r="AC25" i="37"/>
  <c r="AA25" i="37"/>
  <c r="Y25" i="37"/>
  <c r="W25" i="37"/>
  <c r="U25" i="37"/>
  <c r="S25" i="37"/>
  <c r="Q25" i="37"/>
  <c r="O25" i="37"/>
  <c r="M25" i="37"/>
  <c r="K25" i="37"/>
  <c r="I25" i="37"/>
  <c r="G25" i="37"/>
  <c r="E25" i="37"/>
  <c r="AQ24" i="37"/>
  <c r="AO24" i="37"/>
  <c r="AM24" i="37"/>
  <c r="AK24" i="37"/>
  <c r="AI24" i="37"/>
  <c r="AG24" i="37"/>
  <c r="AE24" i="37"/>
  <c r="AC24" i="37"/>
  <c r="AA24" i="37"/>
  <c r="Y24" i="37"/>
  <c r="W24" i="37"/>
  <c r="U24" i="37"/>
  <c r="S24" i="37"/>
  <c r="Q24" i="37"/>
  <c r="O24" i="37"/>
  <c r="M24" i="37"/>
  <c r="K24" i="37"/>
  <c r="I24" i="37"/>
  <c r="G24" i="37"/>
  <c r="E24" i="37"/>
  <c r="AQ23" i="37"/>
  <c r="AO23" i="37"/>
  <c r="AM23" i="37"/>
  <c r="AK23" i="37"/>
  <c r="AI23" i="37"/>
  <c r="AG23" i="37"/>
  <c r="AE23" i="37"/>
  <c r="AC23" i="37"/>
  <c r="AA23" i="37"/>
  <c r="Y23" i="37"/>
  <c r="W23" i="37"/>
  <c r="U23" i="37"/>
  <c r="S23" i="37"/>
  <c r="Q23" i="37"/>
  <c r="O23" i="37"/>
  <c r="M23" i="37"/>
  <c r="K23" i="37"/>
  <c r="I23" i="37"/>
  <c r="G23" i="37"/>
  <c r="E23" i="37"/>
  <c r="AQ22" i="37"/>
  <c r="AO22" i="37"/>
  <c r="AM22" i="37"/>
  <c r="AK22" i="37"/>
  <c r="AI22" i="37"/>
  <c r="AG22" i="37"/>
  <c r="AE22" i="37"/>
  <c r="AC22" i="37"/>
  <c r="AA22" i="37"/>
  <c r="Y22" i="37"/>
  <c r="W22" i="37"/>
  <c r="U22" i="37"/>
  <c r="S22" i="37"/>
  <c r="Q22" i="37"/>
  <c r="O22" i="37"/>
  <c r="M22" i="37"/>
  <c r="K22" i="37"/>
  <c r="I22" i="37"/>
  <c r="G22" i="37"/>
  <c r="E22" i="37"/>
  <c r="AQ21" i="37"/>
  <c r="AO21" i="37"/>
  <c r="AM21" i="37"/>
  <c r="AK21" i="37"/>
  <c r="AI21" i="37"/>
  <c r="AG21" i="37"/>
  <c r="AE21" i="37"/>
  <c r="AC21" i="37"/>
  <c r="AA21" i="37"/>
  <c r="Y21" i="37"/>
  <c r="W21" i="37"/>
  <c r="U21" i="37"/>
  <c r="S21" i="37"/>
  <c r="Q21" i="37"/>
  <c r="O21" i="37"/>
  <c r="M21" i="37"/>
  <c r="K21" i="37"/>
  <c r="I21" i="37"/>
  <c r="G21" i="37"/>
  <c r="E21" i="37"/>
  <c r="AQ20" i="37"/>
  <c r="AO20" i="37"/>
  <c r="AM20" i="37"/>
  <c r="AK20" i="37"/>
  <c r="AI20" i="37"/>
  <c r="AG20" i="37"/>
  <c r="AE20" i="37"/>
  <c r="AC20" i="37"/>
  <c r="AA20" i="37"/>
  <c r="Y20" i="37"/>
  <c r="W20" i="37"/>
  <c r="U20" i="37"/>
  <c r="S20" i="37"/>
  <c r="Q20" i="37"/>
  <c r="O20" i="37"/>
  <c r="M20" i="37"/>
  <c r="K20" i="37"/>
  <c r="I20" i="37"/>
  <c r="G20" i="37"/>
  <c r="E20" i="37"/>
  <c r="AQ19" i="37"/>
  <c r="AO19" i="37"/>
  <c r="AM19" i="37"/>
  <c r="AK19" i="37"/>
  <c r="AI19" i="37"/>
  <c r="AG19" i="37"/>
  <c r="AE19" i="37"/>
  <c r="AC19" i="37"/>
  <c r="AA19" i="37"/>
  <c r="Y19" i="37"/>
  <c r="W19" i="37"/>
  <c r="U19" i="37"/>
  <c r="S19" i="37"/>
  <c r="Q19" i="37"/>
  <c r="O19" i="37"/>
  <c r="M19" i="37"/>
  <c r="K19" i="37"/>
  <c r="I19" i="37"/>
  <c r="G19" i="37"/>
  <c r="E19" i="37"/>
  <c r="AQ18" i="37"/>
  <c r="AO18" i="37"/>
  <c r="AM18" i="37"/>
  <c r="AK18" i="37"/>
  <c r="AI18" i="37"/>
  <c r="AG18" i="37"/>
  <c r="AE18" i="37"/>
  <c r="AC18" i="37"/>
  <c r="AA18" i="37"/>
  <c r="Y18" i="37"/>
  <c r="W18" i="37"/>
  <c r="U18" i="37"/>
  <c r="S18" i="37"/>
  <c r="Q18" i="37"/>
  <c r="O18" i="37"/>
  <c r="M18" i="37"/>
  <c r="K18" i="37"/>
  <c r="I18" i="37"/>
  <c r="G18" i="37"/>
  <c r="E18" i="37"/>
  <c r="AQ17" i="37"/>
  <c r="AO17" i="37"/>
  <c r="AM17" i="37"/>
  <c r="AK17" i="37"/>
  <c r="AI17" i="37"/>
  <c r="AG17" i="37"/>
  <c r="AE17" i="37"/>
  <c r="AC17" i="37"/>
  <c r="AA17" i="37"/>
  <c r="Y17" i="37"/>
  <c r="W17" i="37"/>
  <c r="U17" i="37"/>
  <c r="S17" i="37"/>
  <c r="Q17" i="37"/>
  <c r="O17" i="37"/>
  <c r="M17" i="37"/>
  <c r="K17" i="37"/>
  <c r="I17" i="37"/>
  <c r="G17" i="37"/>
  <c r="E17" i="37"/>
  <c r="AQ16" i="37"/>
  <c r="AO16" i="37"/>
  <c r="AM16" i="37"/>
  <c r="AK16" i="37"/>
  <c r="AI16" i="37"/>
  <c r="AG16" i="37"/>
  <c r="AE16" i="37"/>
  <c r="AC16" i="37"/>
  <c r="AA16" i="37"/>
  <c r="Y16" i="37"/>
  <c r="W16" i="37"/>
  <c r="U16" i="37"/>
  <c r="S16" i="37"/>
  <c r="Q16" i="37"/>
  <c r="O16" i="37"/>
  <c r="M16" i="37"/>
  <c r="K16" i="37"/>
  <c r="I16" i="37"/>
  <c r="G16" i="37"/>
  <c r="E16" i="37"/>
  <c r="AQ15" i="37"/>
  <c r="AO15" i="37"/>
  <c r="AM15" i="37"/>
  <c r="AK15" i="37"/>
  <c r="AI15" i="37"/>
  <c r="AG15" i="37"/>
  <c r="AE15" i="37"/>
  <c r="AC15" i="37"/>
  <c r="AA15" i="37"/>
  <c r="Y15" i="37"/>
  <c r="W15" i="37"/>
  <c r="U15" i="37"/>
  <c r="S15" i="37"/>
  <c r="Q15" i="37"/>
  <c r="O15" i="37"/>
  <c r="M15" i="37"/>
  <c r="K15" i="37"/>
  <c r="I15" i="37"/>
  <c r="G15" i="37"/>
  <c r="E15" i="37"/>
  <c r="AQ14" i="37"/>
  <c r="AO14" i="37"/>
  <c r="AM14" i="37"/>
  <c r="AK14" i="37"/>
  <c r="AI14" i="37"/>
  <c r="AG14" i="37"/>
  <c r="AE14" i="37"/>
  <c r="AC14" i="37"/>
  <c r="AA14" i="37"/>
  <c r="Y14" i="37"/>
  <c r="W14" i="37"/>
  <c r="U14" i="37"/>
  <c r="S14" i="37"/>
  <c r="Q14" i="37"/>
  <c r="O14" i="37"/>
  <c r="M14" i="37"/>
  <c r="K14" i="37"/>
  <c r="I14" i="37"/>
  <c r="G14" i="37"/>
  <c r="E14" i="37"/>
  <c r="AQ13" i="37"/>
  <c r="AO13" i="37"/>
  <c r="AM13" i="37"/>
  <c r="AK13" i="37"/>
  <c r="AI13" i="37"/>
  <c r="AG13" i="37"/>
  <c r="AE13" i="37"/>
  <c r="AC13" i="37"/>
  <c r="AA13" i="37"/>
  <c r="Y13" i="37"/>
  <c r="W13" i="37"/>
  <c r="U13" i="37"/>
  <c r="S13" i="37"/>
  <c r="Q13" i="37"/>
  <c r="O13" i="37"/>
  <c r="M13" i="37"/>
  <c r="K13" i="37"/>
  <c r="I13" i="37"/>
  <c r="G13" i="37"/>
  <c r="E13" i="37"/>
  <c r="AQ12" i="37"/>
  <c r="AO12" i="37"/>
  <c r="AM12" i="37"/>
  <c r="AK12" i="37"/>
  <c r="AI12" i="37"/>
  <c r="AG12" i="37"/>
  <c r="AE12" i="37"/>
  <c r="AC12" i="37"/>
  <c r="AA12" i="37"/>
  <c r="Y12" i="37"/>
  <c r="W12" i="37"/>
  <c r="U12" i="37"/>
  <c r="S12" i="37"/>
  <c r="Q12" i="37"/>
  <c r="O12" i="37"/>
  <c r="M12" i="37"/>
  <c r="K12" i="37"/>
  <c r="I12" i="37"/>
  <c r="G12" i="37"/>
  <c r="E12" i="37"/>
  <c r="AQ10" i="37"/>
  <c r="AO10" i="37"/>
  <c r="AM10" i="37"/>
  <c r="AK10" i="37"/>
  <c r="AI10" i="37"/>
  <c r="AG10" i="37"/>
  <c r="AE10" i="37"/>
  <c r="AC10" i="37"/>
  <c r="AA10" i="37"/>
  <c r="Y10" i="37"/>
  <c r="W10" i="37"/>
  <c r="U10" i="37"/>
  <c r="S10" i="37"/>
  <c r="Q10" i="37"/>
  <c r="O10" i="37"/>
  <c r="M10" i="37"/>
  <c r="K10" i="37"/>
  <c r="I10" i="37"/>
  <c r="G10" i="37"/>
  <c r="E10" i="37"/>
  <c r="I1" i="37" l="1"/>
  <c r="I2" i="37" s="1"/>
  <c r="O1" i="37"/>
  <c r="O3" i="37" s="1"/>
  <c r="AE1" i="37"/>
  <c r="AE3" i="37" s="1"/>
  <c r="AA3" i="38"/>
  <c r="AA6" i="38" s="1"/>
  <c r="O4" i="38"/>
  <c r="O6" i="38"/>
  <c r="AM6" i="37"/>
  <c r="E1" i="37"/>
  <c r="E3" i="37" s="1"/>
  <c r="AG6" i="37"/>
  <c r="AO1" i="37"/>
  <c r="AO2" i="37" s="1"/>
  <c r="S1" i="37"/>
  <c r="S3" i="37" s="1"/>
  <c r="Y1" i="37"/>
  <c r="Y2" i="37" s="1"/>
  <c r="AG5" i="37"/>
  <c r="AG2" i="37"/>
  <c r="AG4" i="37"/>
  <c r="K6" i="37"/>
  <c r="AQ1" i="37"/>
  <c r="AQ2" i="37" s="1"/>
  <c r="I6" i="38"/>
  <c r="I4" i="38"/>
  <c r="Q1" i="37"/>
  <c r="Q3" i="37" s="1"/>
  <c r="AG1" i="37"/>
  <c r="AK1" i="37"/>
  <c r="AK3" i="37" s="1"/>
  <c r="AI1" i="37"/>
  <c r="AI3" i="37" s="1"/>
  <c r="W4" i="38"/>
  <c r="AK5" i="38"/>
  <c r="Y6" i="38"/>
  <c r="Y4" i="38"/>
  <c r="M4" i="38"/>
  <c r="M6" i="38"/>
  <c r="AQ4" i="38"/>
  <c r="AQ5" i="38"/>
  <c r="AO4" i="38"/>
  <c r="AO6" i="38"/>
  <c r="W5" i="38"/>
  <c r="AK4" i="38"/>
  <c r="U6" i="38"/>
  <c r="G4" i="38"/>
  <c r="U5" i="38"/>
  <c r="G5" i="38"/>
  <c r="E4" i="38"/>
  <c r="E5" i="38"/>
  <c r="AG3" i="37"/>
  <c r="K4" i="37"/>
  <c r="AI2" i="38"/>
  <c r="S3" i="38"/>
  <c r="S2" i="38"/>
  <c r="G1" i="37"/>
  <c r="G2" i="37" s="1"/>
  <c r="W1" i="37"/>
  <c r="W2" i="37" s="1"/>
  <c r="AM3" i="37"/>
  <c r="AE4" i="38"/>
  <c r="AE5" i="38"/>
  <c r="AC3" i="38"/>
  <c r="AC2" i="38"/>
  <c r="K5" i="37"/>
  <c r="K2" i="37"/>
  <c r="AM4" i="37"/>
  <c r="AM2" i="37"/>
  <c r="K1" i="37"/>
  <c r="K3" i="37"/>
  <c r="AM5" i="37"/>
  <c r="U1" i="37"/>
  <c r="U3" i="37" s="1"/>
  <c r="AM1" i="37"/>
  <c r="AG5" i="38"/>
  <c r="AG6" i="38"/>
  <c r="AA1" i="37"/>
  <c r="AA2" i="37" s="1"/>
  <c r="Q4" i="38"/>
  <c r="Q6" i="38"/>
  <c r="O2" i="37"/>
  <c r="I3" i="37"/>
  <c r="I5" i="37" s="1"/>
  <c r="M1" i="37"/>
  <c r="M2" i="37" s="1"/>
  <c r="AC1" i="37"/>
  <c r="AC2" i="37" s="1"/>
  <c r="AE2" i="37" l="1"/>
  <c r="AI2" i="37"/>
  <c r="AI5" i="37" s="1"/>
  <c r="E2" i="37"/>
  <c r="E5" i="37" s="1"/>
  <c r="AA4" i="38"/>
  <c r="AA5" i="38"/>
  <c r="AO3" i="37"/>
  <c r="AO4" i="37" s="1"/>
  <c r="S2" i="37"/>
  <c r="S5" i="37" s="1"/>
  <c r="Y3" i="37"/>
  <c r="Y6" i="37" s="1"/>
  <c r="AK2" i="37"/>
  <c r="AK5" i="37" s="1"/>
  <c r="AQ3" i="37"/>
  <c r="AQ5" i="37" s="1"/>
  <c r="Q2" i="37"/>
  <c r="Q4" i="37" s="1"/>
  <c r="U2" i="37"/>
  <c r="U5" i="37" s="1"/>
  <c r="W3" i="37"/>
  <c r="W6" i="37" s="1"/>
  <c r="G3" i="37"/>
  <c r="G6" i="37" s="1"/>
  <c r="S5" i="38"/>
  <c r="S6" i="38"/>
  <c r="S4" i="38"/>
  <c r="AI5" i="38"/>
  <c r="AI6" i="38"/>
  <c r="AI4" i="38"/>
  <c r="AC5" i="38"/>
  <c r="AC6" i="38"/>
  <c r="AC4" i="38"/>
  <c r="AA3" i="37"/>
  <c r="AA4" i="37" s="1"/>
  <c r="AC3" i="37"/>
  <c r="AC6" i="37" s="1"/>
  <c r="M3" i="37"/>
  <c r="M5" i="37" s="1"/>
  <c r="I4" i="37"/>
  <c r="I6" i="37"/>
  <c r="AE5" i="37"/>
  <c r="AE6" i="37"/>
  <c r="AE4" i="37"/>
  <c r="O5" i="37"/>
  <c r="O6" i="37"/>
  <c r="O4" i="37"/>
  <c r="AQ300" i="36"/>
  <c r="AO300" i="36"/>
  <c r="AM300" i="36"/>
  <c r="AK300" i="36"/>
  <c r="AI300" i="36"/>
  <c r="AG300" i="36"/>
  <c r="AE300" i="36"/>
  <c r="AC300" i="36"/>
  <c r="AA300" i="36"/>
  <c r="Y300" i="36"/>
  <c r="W300" i="36"/>
  <c r="U300" i="36"/>
  <c r="S300" i="36"/>
  <c r="Q300" i="36"/>
  <c r="O300" i="36"/>
  <c r="M300" i="36"/>
  <c r="K300" i="36"/>
  <c r="I300" i="36"/>
  <c r="G300" i="36"/>
  <c r="E300" i="36"/>
  <c r="AQ299" i="36"/>
  <c r="AO299" i="36"/>
  <c r="AM299" i="36"/>
  <c r="AK299" i="36"/>
  <c r="AI299" i="36"/>
  <c r="AG299" i="36"/>
  <c r="AE299" i="36"/>
  <c r="AC299" i="36"/>
  <c r="AA299" i="36"/>
  <c r="Y299" i="36"/>
  <c r="W299" i="36"/>
  <c r="U299" i="36"/>
  <c r="S299" i="36"/>
  <c r="Q299" i="36"/>
  <c r="O299" i="36"/>
  <c r="M299" i="36"/>
  <c r="K299" i="36"/>
  <c r="I299" i="36"/>
  <c r="G299" i="36"/>
  <c r="E299" i="36"/>
  <c r="AQ298" i="36"/>
  <c r="AO298" i="36"/>
  <c r="AM298" i="36"/>
  <c r="AK298" i="36"/>
  <c r="AI298" i="36"/>
  <c r="AG298" i="36"/>
  <c r="AE298" i="36"/>
  <c r="AC298" i="36"/>
  <c r="AA298" i="36"/>
  <c r="Y298" i="36"/>
  <c r="W298" i="36"/>
  <c r="U298" i="36"/>
  <c r="S298" i="36"/>
  <c r="Q298" i="36"/>
  <c r="O298" i="36"/>
  <c r="M298" i="36"/>
  <c r="K298" i="36"/>
  <c r="I298" i="36"/>
  <c r="G298" i="36"/>
  <c r="E298" i="36"/>
  <c r="AQ297" i="36"/>
  <c r="AO297" i="36"/>
  <c r="AM297" i="36"/>
  <c r="AK297" i="36"/>
  <c r="AI297" i="36"/>
  <c r="AG297" i="36"/>
  <c r="AE297" i="36"/>
  <c r="AC297" i="36"/>
  <c r="AA297" i="36"/>
  <c r="Y297" i="36"/>
  <c r="W297" i="36"/>
  <c r="U297" i="36"/>
  <c r="S297" i="36"/>
  <c r="Q297" i="36"/>
  <c r="O297" i="36"/>
  <c r="M297" i="36"/>
  <c r="K297" i="36"/>
  <c r="I297" i="36"/>
  <c r="G297" i="36"/>
  <c r="E297" i="36"/>
  <c r="AQ296" i="36"/>
  <c r="AO296" i="36"/>
  <c r="AM296" i="36"/>
  <c r="AK296" i="36"/>
  <c r="AI296" i="36"/>
  <c r="AG296" i="36"/>
  <c r="AE296" i="36"/>
  <c r="AC296" i="36"/>
  <c r="AA296" i="36"/>
  <c r="Y296" i="36"/>
  <c r="W296" i="36"/>
  <c r="U296" i="36"/>
  <c r="S296" i="36"/>
  <c r="Q296" i="36"/>
  <c r="O296" i="36"/>
  <c r="M296" i="36"/>
  <c r="K296" i="36"/>
  <c r="I296" i="36"/>
  <c r="G296" i="36"/>
  <c r="E296" i="36"/>
  <c r="AQ295" i="36"/>
  <c r="AO295" i="36"/>
  <c r="AM295" i="36"/>
  <c r="AK295" i="36"/>
  <c r="AI295" i="36"/>
  <c r="AG295" i="36"/>
  <c r="AE295" i="36"/>
  <c r="AC295" i="36"/>
  <c r="AA295" i="36"/>
  <c r="Y295" i="36"/>
  <c r="W295" i="36"/>
  <c r="U295" i="36"/>
  <c r="S295" i="36"/>
  <c r="Q295" i="36"/>
  <c r="O295" i="36"/>
  <c r="M295" i="36"/>
  <c r="K295" i="36"/>
  <c r="I295" i="36"/>
  <c r="G295" i="36"/>
  <c r="E295" i="36"/>
  <c r="AQ294" i="36"/>
  <c r="AO294" i="36"/>
  <c r="AM294" i="36"/>
  <c r="AK294" i="36"/>
  <c r="AI294" i="36"/>
  <c r="AG294" i="36"/>
  <c r="AE294" i="36"/>
  <c r="AC294" i="36"/>
  <c r="AA294" i="36"/>
  <c r="Y294" i="36"/>
  <c r="W294" i="36"/>
  <c r="U294" i="36"/>
  <c r="S294" i="36"/>
  <c r="Q294" i="36"/>
  <c r="O294" i="36"/>
  <c r="M294" i="36"/>
  <c r="K294" i="36"/>
  <c r="I294" i="36"/>
  <c r="G294" i="36"/>
  <c r="E294" i="36"/>
  <c r="AQ293" i="36"/>
  <c r="AO293" i="36"/>
  <c r="AM293" i="36"/>
  <c r="AK293" i="36"/>
  <c r="AI293" i="36"/>
  <c r="AG293" i="36"/>
  <c r="AE293" i="36"/>
  <c r="AC293" i="36"/>
  <c r="AA293" i="36"/>
  <c r="Y293" i="36"/>
  <c r="W293" i="36"/>
  <c r="U293" i="36"/>
  <c r="S293" i="36"/>
  <c r="Q293" i="36"/>
  <c r="O293" i="36"/>
  <c r="M293" i="36"/>
  <c r="K293" i="36"/>
  <c r="I293" i="36"/>
  <c r="G293" i="36"/>
  <c r="E293" i="36"/>
  <c r="AQ292" i="36"/>
  <c r="AO292" i="36"/>
  <c r="AM292" i="36"/>
  <c r="AK292" i="36"/>
  <c r="AI292" i="36"/>
  <c r="AG292" i="36"/>
  <c r="AE292" i="36"/>
  <c r="AC292" i="36"/>
  <c r="AA292" i="36"/>
  <c r="Y292" i="36"/>
  <c r="W292" i="36"/>
  <c r="U292" i="36"/>
  <c r="S292" i="36"/>
  <c r="Q292" i="36"/>
  <c r="O292" i="36"/>
  <c r="M292" i="36"/>
  <c r="K292" i="36"/>
  <c r="I292" i="36"/>
  <c r="G292" i="36"/>
  <c r="E292" i="36"/>
  <c r="AQ291" i="36"/>
  <c r="AO291" i="36"/>
  <c r="AM291" i="36"/>
  <c r="AK291" i="36"/>
  <c r="AI291" i="36"/>
  <c r="AG291" i="36"/>
  <c r="AE291" i="36"/>
  <c r="AC291" i="36"/>
  <c r="AA291" i="36"/>
  <c r="Y291" i="36"/>
  <c r="W291" i="36"/>
  <c r="U291" i="36"/>
  <c r="S291" i="36"/>
  <c r="Q291" i="36"/>
  <c r="O291" i="36"/>
  <c r="M291" i="36"/>
  <c r="K291" i="36"/>
  <c r="I291" i="36"/>
  <c r="G291" i="36"/>
  <c r="E291" i="36"/>
  <c r="AQ290" i="36"/>
  <c r="AO290" i="36"/>
  <c r="AM290" i="36"/>
  <c r="AK290" i="36"/>
  <c r="AI290" i="36"/>
  <c r="AG290" i="36"/>
  <c r="AE290" i="36"/>
  <c r="AC290" i="36"/>
  <c r="AA290" i="36"/>
  <c r="Y290" i="36"/>
  <c r="W290" i="36"/>
  <c r="U290" i="36"/>
  <c r="S290" i="36"/>
  <c r="Q290" i="36"/>
  <c r="O290" i="36"/>
  <c r="M290" i="36"/>
  <c r="K290" i="36"/>
  <c r="I290" i="36"/>
  <c r="G290" i="36"/>
  <c r="E290" i="36"/>
  <c r="AQ289" i="36"/>
  <c r="AO289" i="36"/>
  <c r="AM289" i="36"/>
  <c r="AK289" i="36"/>
  <c r="AI289" i="36"/>
  <c r="AG289" i="36"/>
  <c r="AE289" i="36"/>
  <c r="AC289" i="36"/>
  <c r="AA289" i="36"/>
  <c r="Y289" i="36"/>
  <c r="W289" i="36"/>
  <c r="U289" i="36"/>
  <c r="S289" i="36"/>
  <c r="Q289" i="36"/>
  <c r="O289" i="36"/>
  <c r="M289" i="36"/>
  <c r="K289" i="36"/>
  <c r="I289" i="36"/>
  <c r="G289" i="36"/>
  <c r="E289" i="36"/>
  <c r="AQ288" i="36"/>
  <c r="AO288" i="36"/>
  <c r="AM288" i="36"/>
  <c r="AK288" i="36"/>
  <c r="AI288" i="36"/>
  <c r="AG288" i="36"/>
  <c r="AE288" i="36"/>
  <c r="AC288" i="36"/>
  <c r="AA288" i="36"/>
  <c r="Y288" i="36"/>
  <c r="W288" i="36"/>
  <c r="U288" i="36"/>
  <c r="S288" i="36"/>
  <c r="Q288" i="36"/>
  <c r="O288" i="36"/>
  <c r="M288" i="36"/>
  <c r="K288" i="36"/>
  <c r="I288" i="36"/>
  <c r="G288" i="36"/>
  <c r="E288" i="36"/>
  <c r="AQ287" i="36"/>
  <c r="AO287" i="36"/>
  <c r="AM287" i="36"/>
  <c r="AK287" i="36"/>
  <c r="AI287" i="36"/>
  <c r="AG287" i="36"/>
  <c r="AE287" i="36"/>
  <c r="AC287" i="36"/>
  <c r="AA287" i="36"/>
  <c r="Y287" i="36"/>
  <c r="W287" i="36"/>
  <c r="U287" i="36"/>
  <c r="S287" i="36"/>
  <c r="Q287" i="36"/>
  <c r="O287" i="36"/>
  <c r="M287" i="36"/>
  <c r="K287" i="36"/>
  <c r="I287" i="36"/>
  <c r="G287" i="36"/>
  <c r="E287" i="36"/>
  <c r="AQ286" i="36"/>
  <c r="AO286" i="36"/>
  <c r="AM286" i="36"/>
  <c r="AK286" i="36"/>
  <c r="AI286" i="36"/>
  <c r="AG286" i="36"/>
  <c r="AE286" i="36"/>
  <c r="AC286" i="36"/>
  <c r="AA286" i="36"/>
  <c r="Y286" i="36"/>
  <c r="W286" i="36"/>
  <c r="U286" i="36"/>
  <c r="S286" i="36"/>
  <c r="Q286" i="36"/>
  <c r="O286" i="36"/>
  <c r="M286" i="36"/>
  <c r="K286" i="36"/>
  <c r="I286" i="36"/>
  <c r="G286" i="36"/>
  <c r="E286" i="36"/>
  <c r="AQ285" i="36"/>
  <c r="AO285" i="36"/>
  <c r="AM285" i="36"/>
  <c r="AK285" i="36"/>
  <c r="AI285" i="36"/>
  <c r="AG285" i="36"/>
  <c r="AE285" i="36"/>
  <c r="AC285" i="36"/>
  <c r="AA285" i="36"/>
  <c r="Y285" i="36"/>
  <c r="W285" i="36"/>
  <c r="U285" i="36"/>
  <c r="S285" i="36"/>
  <c r="Q285" i="36"/>
  <c r="O285" i="36"/>
  <c r="M285" i="36"/>
  <c r="K285" i="36"/>
  <c r="I285" i="36"/>
  <c r="G285" i="36"/>
  <c r="E285" i="36"/>
  <c r="AQ284" i="36"/>
  <c r="AO284" i="36"/>
  <c r="AM284" i="36"/>
  <c r="AK284" i="36"/>
  <c r="AI284" i="36"/>
  <c r="AG284" i="36"/>
  <c r="AE284" i="36"/>
  <c r="AC284" i="36"/>
  <c r="AA284" i="36"/>
  <c r="Y284" i="36"/>
  <c r="W284" i="36"/>
  <c r="U284" i="36"/>
  <c r="S284" i="36"/>
  <c r="Q284" i="36"/>
  <c r="O284" i="36"/>
  <c r="M284" i="36"/>
  <c r="K284" i="36"/>
  <c r="I284" i="36"/>
  <c r="G284" i="36"/>
  <c r="E284" i="36"/>
  <c r="AQ283" i="36"/>
  <c r="AO283" i="36"/>
  <c r="AM283" i="36"/>
  <c r="AK283" i="36"/>
  <c r="AI283" i="36"/>
  <c r="AG283" i="36"/>
  <c r="AE283" i="36"/>
  <c r="AC283" i="36"/>
  <c r="AA283" i="36"/>
  <c r="Y283" i="36"/>
  <c r="W283" i="36"/>
  <c r="U283" i="36"/>
  <c r="S283" i="36"/>
  <c r="Q283" i="36"/>
  <c r="O283" i="36"/>
  <c r="M283" i="36"/>
  <c r="K283" i="36"/>
  <c r="I283" i="36"/>
  <c r="G283" i="36"/>
  <c r="E283" i="36"/>
  <c r="AQ282" i="36"/>
  <c r="AO282" i="36"/>
  <c r="AM282" i="36"/>
  <c r="AK282" i="36"/>
  <c r="AI282" i="36"/>
  <c r="AG282" i="36"/>
  <c r="AE282" i="36"/>
  <c r="AC282" i="36"/>
  <c r="AA282" i="36"/>
  <c r="Y282" i="36"/>
  <c r="W282" i="36"/>
  <c r="U282" i="36"/>
  <c r="S282" i="36"/>
  <c r="Q282" i="36"/>
  <c r="O282" i="36"/>
  <c r="M282" i="36"/>
  <c r="K282" i="36"/>
  <c r="I282" i="36"/>
  <c r="G282" i="36"/>
  <c r="E282" i="36"/>
  <c r="AQ281" i="36"/>
  <c r="AO281" i="36"/>
  <c r="AM281" i="36"/>
  <c r="AK281" i="36"/>
  <c r="AI281" i="36"/>
  <c r="AG281" i="36"/>
  <c r="AE281" i="36"/>
  <c r="AC281" i="36"/>
  <c r="AA281" i="36"/>
  <c r="Y281" i="36"/>
  <c r="W281" i="36"/>
  <c r="U281" i="36"/>
  <c r="S281" i="36"/>
  <c r="Q281" i="36"/>
  <c r="O281" i="36"/>
  <c r="M281" i="36"/>
  <c r="K281" i="36"/>
  <c r="I281" i="36"/>
  <c r="G281" i="36"/>
  <c r="E281" i="36"/>
  <c r="AQ280" i="36"/>
  <c r="AO280" i="36"/>
  <c r="AM280" i="36"/>
  <c r="AK280" i="36"/>
  <c r="AI280" i="36"/>
  <c r="AG280" i="36"/>
  <c r="AE280" i="36"/>
  <c r="AC280" i="36"/>
  <c r="AA280" i="36"/>
  <c r="Y280" i="36"/>
  <c r="W280" i="36"/>
  <c r="U280" i="36"/>
  <c r="S280" i="36"/>
  <c r="Q280" i="36"/>
  <c r="O280" i="36"/>
  <c r="M280" i="36"/>
  <c r="K280" i="36"/>
  <c r="I280" i="36"/>
  <c r="G280" i="36"/>
  <c r="E280" i="36"/>
  <c r="AQ279" i="36"/>
  <c r="AO279" i="36"/>
  <c r="AM279" i="36"/>
  <c r="AK279" i="36"/>
  <c r="AI279" i="36"/>
  <c r="AG279" i="36"/>
  <c r="AE279" i="36"/>
  <c r="AC279" i="36"/>
  <c r="AA279" i="36"/>
  <c r="Y279" i="36"/>
  <c r="W279" i="36"/>
  <c r="U279" i="36"/>
  <c r="S279" i="36"/>
  <c r="Q279" i="36"/>
  <c r="O279" i="36"/>
  <c r="M279" i="36"/>
  <c r="K279" i="36"/>
  <c r="I279" i="36"/>
  <c r="G279" i="36"/>
  <c r="E279" i="36"/>
  <c r="AQ278" i="36"/>
  <c r="AO278" i="36"/>
  <c r="AM278" i="36"/>
  <c r="AK278" i="36"/>
  <c r="AI278" i="36"/>
  <c r="AG278" i="36"/>
  <c r="AE278" i="36"/>
  <c r="AC278" i="36"/>
  <c r="AA278" i="36"/>
  <c r="Y278" i="36"/>
  <c r="W278" i="36"/>
  <c r="U278" i="36"/>
  <c r="S278" i="36"/>
  <c r="Q278" i="36"/>
  <c r="O278" i="36"/>
  <c r="M278" i="36"/>
  <c r="K278" i="36"/>
  <c r="I278" i="36"/>
  <c r="G278" i="36"/>
  <c r="E278" i="36"/>
  <c r="AQ277" i="36"/>
  <c r="AO277" i="36"/>
  <c r="AM277" i="36"/>
  <c r="AK277" i="36"/>
  <c r="AI277" i="36"/>
  <c r="AG277" i="36"/>
  <c r="AE277" i="36"/>
  <c r="AC277" i="36"/>
  <c r="AA277" i="36"/>
  <c r="Y277" i="36"/>
  <c r="W277" i="36"/>
  <c r="U277" i="36"/>
  <c r="S277" i="36"/>
  <c r="Q277" i="36"/>
  <c r="O277" i="36"/>
  <c r="M277" i="36"/>
  <c r="K277" i="36"/>
  <c r="I277" i="36"/>
  <c r="G277" i="36"/>
  <c r="E277" i="36"/>
  <c r="AQ276" i="36"/>
  <c r="AO276" i="36"/>
  <c r="AM276" i="36"/>
  <c r="AK276" i="36"/>
  <c r="AI276" i="36"/>
  <c r="AG276" i="36"/>
  <c r="AE276" i="36"/>
  <c r="AC276" i="36"/>
  <c r="AA276" i="36"/>
  <c r="Y276" i="36"/>
  <c r="W276" i="36"/>
  <c r="U276" i="36"/>
  <c r="S276" i="36"/>
  <c r="Q276" i="36"/>
  <c r="O276" i="36"/>
  <c r="M276" i="36"/>
  <c r="K276" i="36"/>
  <c r="I276" i="36"/>
  <c r="G276" i="36"/>
  <c r="E276" i="36"/>
  <c r="AQ275" i="36"/>
  <c r="AO275" i="36"/>
  <c r="AM275" i="36"/>
  <c r="AK275" i="36"/>
  <c r="AI275" i="36"/>
  <c r="AG275" i="36"/>
  <c r="AE275" i="36"/>
  <c r="AC275" i="36"/>
  <c r="AA275" i="36"/>
  <c r="Y275" i="36"/>
  <c r="W275" i="36"/>
  <c r="U275" i="36"/>
  <c r="S275" i="36"/>
  <c r="Q275" i="36"/>
  <c r="O275" i="36"/>
  <c r="M275" i="36"/>
  <c r="K275" i="36"/>
  <c r="I275" i="36"/>
  <c r="G275" i="36"/>
  <c r="E275" i="36"/>
  <c r="AQ274" i="36"/>
  <c r="AO274" i="36"/>
  <c r="AM274" i="36"/>
  <c r="AK274" i="36"/>
  <c r="AI274" i="36"/>
  <c r="AG274" i="36"/>
  <c r="AE274" i="36"/>
  <c r="AC274" i="36"/>
  <c r="AA274" i="36"/>
  <c r="Y274" i="36"/>
  <c r="W274" i="36"/>
  <c r="U274" i="36"/>
  <c r="S274" i="36"/>
  <c r="Q274" i="36"/>
  <c r="O274" i="36"/>
  <c r="M274" i="36"/>
  <c r="K274" i="36"/>
  <c r="I274" i="36"/>
  <c r="G274" i="36"/>
  <c r="E274" i="36"/>
  <c r="AQ273" i="36"/>
  <c r="AO273" i="36"/>
  <c r="AM273" i="36"/>
  <c r="AK273" i="36"/>
  <c r="AI273" i="36"/>
  <c r="AG273" i="36"/>
  <c r="AE273" i="36"/>
  <c r="AC273" i="36"/>
  <c r="AA273" i="36"/>
  <c r="Y273" i="36"/>
  <c r="W273" i="36"/>
  <c r="U273" i="36"/>
  <c r="S273" i="36"/>
  <c r="Q273" i="36"/>
  <c r="O273" i="36"/>
  <c r="M273" i="36"/>
  <c r="K273" i="36"/>
  <c r="I273" i="36"/>
  <c r="G273" i="36"/>
  <c r="E273" i="36"/>
  <c r="AQ272" i="36"/>
  <c r="AO272" i="36"/>
  <c r="AM272" i="36"/>
  <c r="AK272" i="36"/>
  <c r="AI272" i="36"/>
  <c r="AG272" i="36"/>
  <c r="AE272" i="36"/>
  <c r="AC272" i="36"/>
  <c r="AA272" i="36"/>
  <c r="Y272" i="36"/>
  <c r="W272" i="36"/>
  <c r="U272" i="36"/>
  <c r="S272" i="36"/>
  <c r="Q272" i="36"/>
  <c r="O272" i="36"/>
  <c r="M272" i="36"/>
  <c r="K272" i="36"/>
  <c r="I272" i="36"/>
  <c r="G272" i="36"/>
  <c r="E272" i="36"/>
  <c r="AQ271" i="36"/>
  <c r="AO271" i="36"/>
  <c r="AM271" i="36"/>
  <c r="AK271" i="36"/>
  <c r="AI271" i="36"/>
  <c r="AG271" i="36"/>
  <c r="AE271" i="36"/>
  <c r="AC271" i="36"/>
  <c r="AA271" i="36"/>
  <c r="Y271" i="36"/>
  <c r="W271" i="36"/>
  <c r="U271" i="36"/>
  <c r="S271" i="36"/>
  <c r="Q271" i="36"/>
  <c r="O271" i="36"/>
  <c r="M271" i="36"/>
  <c r="K271" i="36"/>
  <c r="I271" i="36"/>
  <c r="G271" i="36"/>
  <c r="E271" i="36"/>
  <c r="AQ270" i="36"/>
  <c r="AO270" i="36"/>
  <c r="AM270" i="36"/>
  <c r="AK270" i="36"/>
  <c r="AI270" i="36"/>
  <c r="AG270" i="36"/>
  <c r="AE270" i="36"/>
  <c r="AC270" i="36"/>
  <c r="AA270" i="36"/>
  <c r="Y270" i="36"/>
  <c r="W270" i="36"/>
  <c r="U270" i="36"/>
  <c r="S270" i="36"/>
  <c r="Q270" i="36"/>
  <c r="O270" i="36"/>
  <c r="M270" i="36"/>
  <c r="K270" i="36"/>
  <c r="I270" i="36"/>
  <c r="G270" i="36"/>
  <c r="E270" i="36"/>
  <c r="AQ269" i="36"/>
  <c r="AO269" i="36"/>
  <c r="AM269" i="36"/>
  <c r="AK269" i="36"/>
  <c r="AI269" i="36"/>
  <c r="AG269" i="36"/>
  <c r="AE269" i="36"/>
  <c r="AC269" i="36"/>
  <c r="AA269" i="36"/>
  <c r="Y269" i="36"/>
  <c r="W269" i="36"/>
  <c r="U269" i="36"/>
  <c r="S269" i="36"/>
  <c r="Q269" i="36"/>
  <c r="O269" i="36"/>
  <c r="M269" i="36"/>
  <c r="K269" i="36"/>
  <c r="I269" i="36"/>
  <c r="G269" i="36"/>
  <c r="E269" i="36"/>
  <c r="AQ268" i="36"/>
  <c r="AO268" i="36"/>
  <c r="AM268" i="36"/>
  <c r="AK268" i="36"/>
  <c r="AI268" i="36"/>
  <c r="AG268" i="36"/>
  <c r="AE268" i="36"/>
  <c r="AC268" i="36"/>
  <c r="AA268" i="36"/>
  <c r="Y268" i="36"/>
  <c r="W268" i="36"/>
  <c r="U268" i="36"/>
  <c r="S268" i="36"/>
  <c r="Q268" i="36"/>
  <c r="O268" i="36"/>
  <c r="M268" i="36"/>
  <c r="K268" i="36"/>
  <c r="I268" i="36"/>
  <c r="G268" i="36"/>
  <c r="E268" i="36"/>
  <c r="AQ267" i="36"/>
  <c r="AO267" i="36"/>
  <c r="AM267" i="36"/>
  <c r="AK267" i="36"/>
  <c r="AI267" i="36"/>
  <c r="AG267" i="36"/>
  <c r="AE267" i="36"/>
  <c r="AC267" i="36"/>
  <c r="AA267" i="36"/>
  <c r="Y267" i="36"/>
  <c r="W267" i="36"/>
  <c r="U267" i="36"/>
  <c r="S267" i="36"/>
  <c r="Q267" i="36"/>
  <c r="O267" i="36"/>
  <c r="M267" i="36"/>
  <c r="K267" i="36"/>
  <c r="I267" i="36"/>
  <c r="G267" i="36"/>
  <c r="E267" i="36"/>
  <c r="AQ266" i="36"/>
  <c r="AO266" i="36"/>
  <c r="AM266" i="36"/>
  <c r="AK266" i="36"/>
  <c r="AI266" i="36"/>
  <c r="AG266" i="36"/>
  <c r="AE266" i="36"/>
  <c r="AC266" i="36"/>
  <c r="AA266" i="36"/>
  <c r="Y266" i="36"/>
  <c r="W266" i="36"/>
  <c r="U266" i="36"/>
  <c r="S266" i="36"/>
  <c r="Q266" i="36"/>
  <c r="O266" i="36"/>
  <c r="M266" i="36"/>
  <c r="K266" i="36"/>
  <c r="I266" i="36"/>
  <c r="G266" i="36"/>
  <c r="E266" i="36"/>
  <c r="AQ265" i="36"/>
  <c r="AO265" i="36"/>
  <c r="AM265" i="36"/>
  <c r="AK265" i="36"/>
  <c r="AI265" i="36"/>
  <c r="AG265" i="36"/>
  <c r="AE265" i="36"/>
  <c r="AC265" i="36"/>
  <c r="AA265" i="36"/>
  <c r="Y265" i="36"/>
  <c r="W265" i="36"/>
  <c r="U265" i="36"/>
  <c r="S265" i="36"/>
  <c r="Q265" i="36"/>
  <c r="O265" i="36"/>
  <c r="M265" i="36"/>
  <c r="K265" i="36"/>
  <c r="I265" i="36"/>
  <c r="G265" i="36"/>
  <c r="E265" i="36"/>
  <c r="AQ264" i="36"/>
  <c r="AO264" i="36"/>
  <c r="AM264" i="36"/>
  <c r="AK264" i="36"/>
  <c r="AI264" i="36"/>
  <c r="AG264" i="36"/>
  <c r="AE264" i="36"/>
  <c r="AC264" i="36"/>
  <c r="AA264" i="36"/>
  <c r="Y264" i="36"/>
  <c r="W264" i="36"/>
  <c r="U264" i="36"/>
  <c r="S264" i="36"/>
  <c r="Q264" i="36"/>
  <c r="O264" i="36"/>
  <c r="M264" i="36"/>
  <c r="K264" i="36"/>
  <c r="I264" i="36"/>
  <c r="G264" i="36"/>
  <c r="E264" i="36"/>
  <c r="AQ263" i="36"/>
  <c r="AO263" i="36"/>
  <c r="AM263" i="36"/>
  <c r="AK263" i="36"/>
  <c r="AI263" i="36"/>
  <c r="AG263" i="36"/>
  <c r="AE263" i="36"/>
  <c r="AC263" i="36"/>
  <c r="AA263" i="36"/>
  <c r="Y263" i="36"/>
  <c r="W263" i="36"/>
  <c r="U263" i="36"/>
  <c r="S263" i="36"/>
  <c r="Q263" i="36"/>
  <c r="O263" i="36"/>
  <c r="M263" i="36"/>
  <c r="K263" i="36"/>
  <c r="I263" i="36"/>
  <c r="G263" i="36"/>
  <c r="E263" i="36"/>
  <c r="AQ262" i="36"/>
  <c r="AO262" i="36"/>
  <c r="AM262" i="36"/>
  <c r="AK262" i="36"/>
  <c r="AI262" i="36"/>
  <c r="AG262" i="36"/>
  <c r="AE262" i="36"/>
  <c r="AC262" i="36"/>
  <c r="AA262" i="36"/>
  <c r="Y262" i="36"/>
  <c r="W262" i="36"/>
  <c r="U262" i="36"/>
  <c r="S262" i="36"/>
  <c r="Q262" i="36"/>
  <c r="O262" i="36"/>
  <c r="M262" i="36"/>
  <c r="K262" i="36"/>
  <c r="I262" i="36"/>
  <c r="G262" i="36"/>
  <c r="E262" i="36"/>
  <c r="AQ261" i="36"/>
  <c r="AO261" i="36"/>
  <c r="AM261" i="36"/>
  <c r="AK261" i="36"/>
  <c r="AI261" i="36"/>
  <c r="AG261" i="36"/>
  <c r="AE261" i="36"/>
  <c r="AC261" i="36"/>
  <c r="AA261" i="36"/>
  <c r="Y261" i="36"/>
  <c r="W261" i="36"/>
  <c r="U261" i="36"/>
  <c r="S261" i="36"/>
  <c r="Q261" i="36"/>
  <c r="O261" i="36"/>
  <c r="M261" i="36"/>
  <c r="K261" i="36"/>
  <c r="I261" i="36"/>
  <c r="G261" i="36"/>
  <c r="E261" i="36"/>
  <c r="AQ260" i="36"/>
  <c r="AO260" i="36"/>
  <c r="AM260" i="36"/>
  <c r="AK260" i="36"/>
  <c r="AI260" i="36"/>
  <c r="AG260" i="36"/>
  <c r="AE260" i="36"/>
  <c r="AC260" i="36"/>
  <c r="AA260" i="36"/>
  <c r="Y260" i="36"/>
  <c r="W260" i="36"/>
  <c r="U260" i="36"/>
  <c r="S260" i="36"/>
  <c r="Q260" i="36"/>
  <c r="O260" i="36"/>
  <c r="M260" i="36"/>
  <c r="K260" i="36"/>
  <c r="I260" i="36"/>
  <c r="G260" i="36"/>
  <c r="E260" i="36"/>
  <c r="AQ259" i="36"/>
  <c r="AO259" i="36"/>
  <c r="AM259" i="36"/>
  <c r="AK259" i="36"/>
  <c r="AI259" i="36"/>
  <c r="AG259" i="36"/>
  <c r="AE259" i="36"/>
  <c r="AC259" i="36"/>
  <c r="AA259" i="36"/>
  <c r="Y259" i="36"/>
  <c r="W259" i="36"/>
  <c r="U259" i="36"/>
  <c r="S259" i="36"/>
  <c r="Q259" i="36"/>
  <c r="O259" i="36"/>
  <c r="M259" i="36"/>
  <c r="K259" i="36"/>
  <c r="I259" i="36"/>
  <c r="G259" i="36"/>
  <c r="E259" i="36"/>
  <c r="AQ258" i="36"/>
  <c r="AO258" i="36"/>
  <c r="AM258" i="36"/>
  <c r="AK258" i="36"/>
  <c r="AI258" i="36"/>
  <c r="AG258" i="36"/>
  <c r="AE258" i="36"/>
  <c r="AC258" i="36"/>
  <c r="AA258" i="36"/>
  <c r="Y258" i="36"/>
  <c r="W258" i="36"/>
  <c r="U258" i="36"/>
  <c r="S258" i="36"/>
  <c r="Q258" i="36"/>
  <c r="O258" i="36"/>
  <c r="M258" i="36"/>
  <c r="K258" i="36"/>
  <c r="I258" i="36"/>
  <c r="G258" i="36"/>
  <c r="E258" i="36"/>
  <c r="AQ257" i="36"/>
  <c r="AO257" i="36"/>
  <c r="AM257" i="36"/>
  <c r="AK257" i="36"/>
  <c r="AI257" i="36"/>
  <c r="AG257" i="36"/>
  <c r="AE257" i="36"/>
  <c r="AC257" i="36"/>
  <c r="AA257" i="36"/>
  <c r="Y257" i="36"/>
  <c r="W257" i="36"/>
  <c r="U257" i="36"/>
  <c r="S257" i="36"/>
  <c r="Q257" i="36"/>
  <c r="O257" i="36"/>
  <c r="M257" i="36"/>
  <c r="K257" i="36"/>
  <c r="I257" i="36"/>
  <c r="G257" i="36"/>
  <c r="E257" i="36"/>
  <c r="AQ256" i="36"/>
  <c r="AO256" i="36"/>
  <c r="AM256" i="36"/>
  <c r="AK256" i="36"/>
  <c r="AI256" i="36"/>
  <c r="AG256" i="36"/>
  <c r="AE256" i="36"/>
  <c r="AC256" i="36"/>
  <c r="AA256" i="36"/>
  <c r="Y256" i="36"/>
  <c r="W256" i="36"/>
  <c r="U256" i="36"/>
  <c r="S256" i="36"/>
  <c r="Q256" i="36"/>
  <c r="O256" i="36"/>
  <c r="M256" i="36"/>
  <c r="K256" i="36"/>
  <c r="I256" i="36"/>
  <c r="G256" i="36"/>
  <c r="E256" i="36"/>
  <c r="AQ255" i="36"/>
  <c r="AO255" i="36"/>
  <c r="AM255" i="36"/>
  <c r="AK255" i="36"/>
  <c r="AI255" i="36"/>
  <c r="AG255" i="36"/>
  <c r="AE255" i="36"/>
  <c r="AC255" i="36"/>
  <c r="AA255" i="36"/>
  <c r="Y255" i="36"/>
  <c r="W255" i="36"/>
  <c r="U255" i="36"/>
  <c r="S255" i="36"/>
  <c r="Q255" i="36"/>
  <c r="O255" i="36"/>
  <c r="M255" i="36"/>
  <c r="K255" i="36"/>
  <c r="I255" i="36"/>
  <c r="G255" i="36"/>
  <c r="E255" i="36"/>
  <c r="AQ254" i="36"/>
  <c r="AO254" i="36"/>
  <c r="AM254" i="36"/>
  <c r="AK254" i="36"/>
  <c r="AI254" i="36"/>
  <c r="AG254" i="36"/>
  <c r="AE254" i="36"/>
  <c r="AC254" i="36"/>
  <c r="AA254" i="36"/>
  <c r="Y254" i="36"/>
  <c r="W254" i="36"/>
  <c r="U254" i="36"/>
  <c r="S254" i="36"/>
  <c r="Q254" i="36"/>
  <c r="O254" i="36"/>
  <c r="M254" i="36"/>
  <c r="K254" i="36"/>
  <c r="I254" i="36"/>
  <c r="G254" i="36"/>
  <c r="E254" i="36"/>
  <c r="AQ253" i="36"/>
  <c r="AO253" i="36"/>
  <c r="AM253" i="36"/>
  <c r="AK253" i="36"/>
  <c r="AI253" i="36"/>
  <c r="AG253" i="36"/>
  <c r="AE253" i="36"/>
  <c r="AC253" i="36"/>
  <c r="AA253" i="36"/>
  <c r="Y253" i="36"/>
  <c r="W253" i="36"/>
  <c r="U253" i="36"/>
  <c r="S253" i="36"/>
  <c r="Q253" i="36"/>
  <c r="O253" i="36"/>
  <c r="M253" i="36"/>
  <c r="K253" i="36"/>
  <c r="I253" i="36"/>
  <c r="G253" i="36"/>
  <c r="E253" i="36"/>
  <c r="AQ252" i="36"/>
  <c r="AO252" i="36"/>
  <c r="AM252" i="36"/>
  <c r="AK252" i="36"/>
  <c r="AI252" i="36"/>
  <c r="AG252" i="36"/>
  <c r="AE252" i="36"/>
  <c r="AC252" i="36"/>
  <c r="AA252" i="36"/>
  <c r="Y252" i="36"/>
  <c r="W252" i="36"/>
  <c r="U252" i="36"/>
  <c r="S252" i="36"/>
  <c r="Q252" i="36"/>
  <c r="O252" i="36"/>
  <c r="M252" i="36"/>
  <c r="K252" i="36"/>
  <c r="I252" i="36"/>
  <c r="G252" i="36"/>
  <c r="E252" i="36"/>
  <c r="AQ251" i="36"/>
  <c r="AO251" i="36"/>
  <c r="AM251" i="36"/>
  <c r="AK251" i="36"/>
  <c r="AI251" i="36"/>
  <c r="AG251" i="36"/>
  <c r="AE251" i="36"/>
  <c r="AC251" i="36"/>
  <c r="AA251" i="36"/>
  <c r="Y251" i="36"/>
  <c r="W251" i="36"/>
  <c r="U251" i="36"/>
  <c r="S251" i="36"/>
  <c r="Q251" i="36"/>
  <c r="O251" i="36"/>
  <c r="M251" i="36"/>
  <c r="K251" i="36"/>
  <c r="I251" i="36"/>
  <c r="G251" i="36"/>
  <c r="E251" i="36"/>
  <c r="AQ250" i="36"/>
  <c r="AO250" i="36"/>
  <c r="AM250" i="36"/>
  <c r="AK250" i="36"/>
  <c r="AI250" i="36"/>
  <c r="AG250" i="36"/>
  <c r="AE250" i="36"/>
  <c r="AC250" i="36"/>
  <c r="AA250" i="36"/>
  <c r="Y250" i="36"/>
  <c r="W250" i="36"/>
  <c r="U250" i="36"/>
  <c r="S250" i="36"/>
  <c r="Q250" i="36"/>
  <c r="O250" i="36"/>
  <c r="M250" i="36"/>
  <c r="K250" i="36"/>
  <c r="I250" i="36"/>
  <c r="G250" i="36"/>
  <c r="E250" i="36"/>
  <c r="AQ249" i="36"/>
  <c r="AO249" i="36"/>
  <c r="AM249" i="36"/>
  <c r="AK249" i="36"/>
  <c r="AI249" i="36"/>
  <c r="AG249" i="36"/>
  <c r="AE249" i="36"/>
  <c r="AC249" i="36"/>
  <c r="AA249" i="36"/>
  <c r="Y249" i="36"/>
  <c r="W249" i="36"/>
  <c r="U249" i="36"/>
  <c r="S249" i="36"/>
  <c r="Q249" i="36"/>
  <c r="O249" i="36"/>
  <c r="M249" i="36"/>
  <c r="K249" i="36"/>
  <c r="I249" i="36"/>
  <c r="G249" i="36"/>
  <c r="E249" i="36"/>
  <c r="AQ248" i="36"/>
  <c r="AO248" i="36"/>
  <c r="AM248" i="36"/>
  <c r="AK248" i="36"/>
  <c r="AI248" i="36"/>
  <c r="AG248" i="36"/>
  <c r="AE248" i="36"/>
  <c r="AC248" i="36"/>
  <c r="AA248" i="36"/>
  <c r="Y248" i="36"/>
  <c r="W248" i="36"/>
  <c r="U248" i="36"/>
  <c r="S248" i="36"/>
  <c r="Q248" i="36"/>
  <c r="O248" i="36"/>
  <c r="M248" i="36"/>
  <c r="K248" i="36"/>
  <c r="I248" i="36"/>
  <c r="G248" i="36"/>
  <c r="E248" i="36"/>
  <c r="AQ247" i="36"/>
  <c r="AO247" i="36"/>
  <c r="AM247" i="36"/>
  <c r="AK247" i="36"/>
  <c r="AI247" i="36"/>
  <c r="AG247" i="36"/>
  <c r="AE247" i="36"/>
  <c r="AC247" i="36"/>
  <c r="AA247" i="36"/>
  <c r="Y247" i="36"/>
  <c r="W247" i="36"/>
  <c r="U247" i="36"/>
  <c r="S247" i="36"/>
  <c r="Q247" i="36"/>
  <c r="O247" i="36"/>
  <c r="M247" i="36"/>
  <c r="K247" i="36"/>
  <c r="I247" i="36"/>
  <c r="G247" i="36"/>
  <c r="E247" i="36"/>
  <c r="AQ246" i="36"/>
  <c r="AO246" i="36"/>
  <c r="AM246" i="36"/>
  <c r="AK246" i="36"/>
  <c r="AI246" i="36"/>
  <c r="AG246" i="36"/>
  <c r="AE246" i="36"/>
  <c r="AC246" i="36"/>
  <c r="AA246" i="36"/>
  <c r="Y246" i="36"/>
  <c r="W246" i="36"/>
  <c r="U246" i="36"/>
  <c r="S246" i="36"/>
  <c r="Q246" i="36"/>
  <c r="O246" i="36"/>
  <c r="M246" i="36"/>
  <c r="K246" i="36"/>
  <c r="I246" i="36"/>
  <c r="G246" i="36"/>
  <c r="E246" i="36"/>
  <c r="AQ245" i="36"/>
  <c r="AO245" i="36"/>
  <c r="AM245" i="36"/>
  <c r="AK245" i="36"/>
  <c r="AI245" i="36"/>
  <c r="AG245" i="36"/>
  <c r="AE245" i="36"/>
  <c r="AC245" i="36"/>
  <c r="AA245" i="36"/>
  <c r="Y245" i="36"/>
  <c r="W245" i="36"/>
  <c r="U245" i="36"/>
  <c r="S245" i="36"/>
  <c r="Q245" i="36"/>
  <c r="O245" i="36"/>
  <c r="M245" i="36"/>
  <c r="K245" i="36"/>
  <c r="I245" i="36"/>
  <c r="G245" i="36"/>
  <c r="E245" i="36"/>
  <c r="AQ244" i="36"/>
  <c r="AO244" i="36"/>
  <c r="AM244" i="36"/>
  <c r="AK244" i="36"/>
  <c r="AI244" i="36"/>
  <c r="AG244" i="36"/>
  <c r="AE244" i="36"/>
  <c r="AC244" i="36"/>
  <c r="AA244" i="36"/>
  <c r="Y244" i="36"/>
  <c r="W244" i="36"/>
  <c r="U244" i="36"/>
  <c r="S244" i="36"/>
  <c r="Q244" i="36"/>
  <c r="O244" i="36"/>
  <c r="M244" i="36"/>
  <c r="K244" i="36"/>
  <c r="I244" i="36"/>
  <c r="G244" i="36"/>
  <c r="E244" i="36"/>
  <c r="AQ243" i="36"/>
  <c r="AO243" i="36"/>
  <c r="AM243" i="36"/>
  <c r="AK243" i="36"/>
  <c r="AI243" i="36"/>
  <c r="AG243" i="36"/>
  <c r="AE243" i="36"/>
  <c r="AC243" i="36"/>
  <c r="AA243" i="36"/>
  <c r="Y243" i="36"/>
  <c r="W243" i="36"/>
  <c r="U243" i="36"/>
  <c r="S243" i="36"/>
  <c r="Q243" i="36"/>
  <c r="O243" i="36"/>
  <c r="M243" i="36"/>
  <c r="K243" i="36"/>
  <c r="I243" i="36"/>
  <c r="G243" i="36"/>
  <c r="E243" i="36"/>
  <c r="AQ242" i="36"/>
  <c r="AO242" i="36"/>
  <c r="AM242" i="36"/>
  <c r="AK242" i="36"/>
  <c r="AI242" i="36"/>
  <c r="AG242" i="36"/>
  <c r="AE242" i="36"/>
  <c r="AC242" i="36"/>
  <c r="AA242" i="36"/>
  <c r="Y242" i="36"/>
  <c r="W242" i="36"/>
  <c r="U242" i="36"/>
  <c r="S242" i="36"/>
  <c r="Q242" i="36"/>
  <c r="O242" i="36"/>
  <c r="M242" i="36"/>
  <c r="K242" i="36"/>
  <c r="I242" i="36"/>
  <c r="G242" i="36"/>
  <c r="E242" i="36"/>
  <c r="AQ241" i="36"/>
  <c r="AO241" i="36"/>
  <c r="AM241" i="36"/>
  <c r="AK241" i="36"/>
  <c r="AI241" i="36"/>
  <c r="AG241" i="36"/>
  <c r="AE241" i="36"/>
  <c r="AC241" i="36"/>
  <c r="AA241" i="36"/>
  <c r="Y241" i="36"/>
  <c r="W241" i="36"/>
  <c r="U241" i="36"/>
  <c r="S241" i="36"/>
  <c r="Q241" i="36"/>
  <c r="O241" i="36"/>
  <c r="M241" i="36"/>
  <c r="K241" i="36"/>
  <c r="I241" i="36"/>
  <c r="G241" i="36"/>
  <c r="E241" i="36"/>
  <c r="AQ240" i="36"/>
  <c r="AO240" i="36"/>
  <c r="AM240" i="36"/>
  <c r="AK240" i="36"/>
  <c r="AI240" i="36"/>
  <c r="AG240" i="36"/>
  <c r="AE240" i="36"/>
  <c r="AC240" i="36"/>
  <c r="AA240" i="36"/>
  <c r="Y240" i="36"/>
  <c r="W240" i="36"/>
  <c r="U240" i="36"/>
  <c r="S240" i="36"/>
  <c r="Q240" i="36"/>
  <c r="O240" i="36"/>
  <c r="M240" i="36"/>
  <c r="K240" i="36"/>
  <c r="I240" i="36"/>
  <c r="G240" i="36"/>
  <c r="E240" i="36"/>
  <c r="AQ239" i="36"/>
  <c r="AO239" i="36"/>
  <c r="AM239" i="36"/>
  <c r="AK239" i="36"/>
  <c r="AI239" i="36"/>
  <c r="AG239" i="36"/>
  <c r="AE239" i="36"/>
  <c r="AC239" i="36"/>
  <c r="AA239" i="36"/>
  <c r="Y239" i="36"/>
  <c r="W239" i="36"/>
  <c r="U239" i="36"/>
  <c r="S239" i="36"/>
  <c r="Q239" i="36"/>
  <c r="O239" i="36"/>
  <c r="M239" i="36"/>
  <c r="K239" i="36"/>
  <c r="I239" i="36"/>
  <c r="G239" i="36"/>
  <c r="E239" i="36"/>
  <c r="AQ238" i="36"/>
  <c r="AO238" i="36"/>
  <c r="AM238" i="36"/>
  <c r="AK238" i="36"/>
  <c r="AI238" i="36"/>
  <c r="AG238" i="36"/>
  <c r="AE238" i="36"/>
  <c r="AC238" i="36"/>
  <c r="AA238" i="36"/>
  <c r="Y238" i="36"/>
  <c r="W238" i="36"/>
  <c r="U238" i="36"/>
  <c r="S238" i="36"/>
  <c r="Q238" i="36"/>
  <c r="O238" i="36"/>
  <c r="M238" i="36"/>
  <c r="K238" i="36"/>
  <c r="I238" i="36"/>
  <c r="G238" i="36"/>
  <c r="E238" i="36"/>
  <c r="AQ237" i="36"/>
  <c r="AO237" i="36"/>
  <c r="AM237" i="36"/>
  <c r="AK237" i="36"/>
  <c r="AI237" i="36"/>
  <c r="AG237" i="36"/>
  <c r="AE237" i="36"/>
  <c r="AC237" i="36"/>
  <c r="AA237" i="36"/>
  <c r="Y237" i="36"/>
  <c r="W237" i="36"/>
  <c r="U237" i="36"/>
  <c r="S237" i="36"/>
  <c r="Q237" i="36"/>
  <c r="O237" i="36"/>
  <c r="M237" i="36"/>
  <c r="K237" i="36"/>
  <c r="I237" i="36"/>
  <c r="G237" i="36"/>
  <c r="E237" i="36"/>
  <c r="AQ236" i="36"/>
  <c r="AO236" i="36"/>
  <c r="AM236" i="36"/>
  <c r="AK236" i="36"/>
  <c r="AI236" i="36"/>
  <c r="AG236" i="36"/>
  <c r="AE236" i="36"/>
  <c r="AC236" i="36"/>
  <c r="AA236" i="36"/>
  <c r="Y236" i="36"/>
  <c r="W236" i="36"/>
  <c r="U236" i="36"/>
  <c r="S236" i="36"/>
  <c r="Q236" i="36"/>
  <c r="O236" i="36"/>
  <c r="M236" i="36"/>
  <c r="K236" i="36"/>
  <c r="I236" i="36"/>
  <c r="G236" i="36"/>
  <c r="E236" i="36"/>
  <c r="AQ235" i="36"/>
  <c r="AO235" i="36"/>
  <c r="AM235" i="36"/>
  <c r="AK235" i="36"/>
  <c r="AI235" i="36"/>
  <c r="AG235" i="36"/>
  <c r="AE235" i="36"/>
  <c r="AC235" i="36"/>
  <c r="AA235" i="36"/>
  <c r="Y235" i="36"/>
  <c r="W235" i="36"/>
  <c r="U235" i="36"/>
  <c r="S235" i="36"/>
  <c r="Q235" i="36"/>
  <c r="O235" i="36"/>
  <c r="M235" i="36"/>
  <c r="K235" i="36"/>
  <c r="I235" i="36"/>
  <c r="G235" i="36"/>
  <c r="E235" i="36"/>
  <c r="AQ234" i="36"/>
  <c r="AO234" i="36"/>
  <c r="AM234" i="36"/>
  <c r="AK234" i="36"/>
  <c r="AI234" i="36"/>
  <c r="AG234" i="36"/>
  <c r="AE234" i="36"/>
  <c r="AC234" i="36"/>
  <c r="AA234" i="36"/>
  <c r="Y234" i="36"/>
  <c r="W234" i="36"/>
  <c r="U234" i="36"/>
  <c r="S234" i="36"/>
  <c r="Q234" i="36"/>
  <c r="O234" i="36"/>
  <c r="M234" i="36"/>
  <c r="K234" i="36"/>
  <c r="I234" i="36"/>
  <c r="G234" i="36"/>
  <c r="E234" i="36"/>
  <c r="AQ233" i="36"/>
  <c r="AO233" i="36"/>
  <c r="AM233" i="36"/>
  <c r="AK233" i="36"/>
  <c r="AI233" i="36"/>
  <c r="AG233" i="36"/>
  <c r="AE233" i="36"/>
  <c r="AC233" i="36"/>
  <c r="AA233" i="36"/>
  <c r="Y233" i="36"/>
  <c r="W233" i="36"/>
  <c r="U233" i="36"/>
  <c r="S233" i="36"/>
  <c r="Q233" i="36"/>
  <c r="O233" i="36"/>
  <c r="M233" i="36"/>
  <c r="K233" i="36"/>
  <c r="I233" i="36"/>
  <c r="G233" i="36"/>
  <c r="E233" i="36"/>
  <c r="AQ232" i="36"/>
  <c r="AO232" i="36"/>
  <c r="AM232" i="36"/>
  <c r="AK232" i="36"/>
  <c r="AI232" i="36"/>
  <c r="AG232" i="36"/>
  <c r="AE232" i="36"/>
  <c r="AC232" i="36"/>
  <c r="AA232" i="36"/>
  <c r="Y232" i="36"/>
  <c r="W232" i="36"/>
  <c r="U232" i="36"/>
  <c r="S232" i="36"/>
  <c r="Q232" i="36"/>
  <c r="O232" i="36"/>
  <c r="M232" i="36"/>
  <c r="K232" i="36"/>
  <c r="I232" i="36"/>
  <c r="G232" i="36"/>
  <c r="E232" i="36"/>
  <c r="AQ231" i="36"/>
  <c r="AO231" i="36"/>
  <c r="AM231" i="36"/>
  <c r="AK231" i="36"/>
  <c r="AI231" i="36"/>
  <c r="AG231" i="36"/>
  <c r="AE231" i="36"/>
  <c r="AC231" i="36"/>
  <c r="AA231" i="36"/>
  <c r="Y231" i="36"/>
  <c r="W231" i="36"/>
  <c r="U231" i="36"/>
  <c r="S231" i="36"/>
  <c r="Q231" i="36"/>
  <c r="O231" i="36"/>
  <c r="M231" i="36"/>
  <c r="K231" i="36"/>
  <c r="I231" i="36"/>
  <c r="G231" i="36"/>
  <c r="E231" i="36"/>
  <c r="AQ230" i="36"/>
  <c r="AO230" i="36"/>
  <c r="AM230" i="36"/>
  <c r="AK230" i="36"/>
  <c r="AI230" i="36"/>
  <c r="AG230" i="36"/>
  <c r="AE230" i="36"/>
  <c r="AC230" i="36"/>
  <c r="AA230" i="36"/>
  <c r="Y230" i="36"/>
  <c r="W230" i="36"/>
  <c r="U230" i="36"/>
  <c r="S230" i="36"/>
  <c r="Q230" i="36"/>
  <c r="O230" i="36"/>
  <c r="M230" i="36"/>
  <c r="K230" i="36"/>
  <c r="I230" i="36"/>
  <c r="G230" i="36"/>
  <c r="E230" i="36"/>
  <c r="AQ229" i="36"/>
  <c r="AO229" i="36"/>
  <c r="AM229" i="36"/>
  <c r="AK229" i="36"/>
  <c r="AI229" i="36"/>
  <c r="AG229" i="36"/>
  <c r="AE229" i="36"/>
  <c r="AC229" i="36"/>
  <c r="AA229" i="36"/>
  <c r="Y229" i="36"/>
  <c r="W229" i="36"/>
  <c r="U229" i="36"/>
  <c r="S229" i="36"/>
  <c r="Q229" i="36"/>
  <c r="O229" i="36"/>
  <c r="M229" i="36"/>
  <c r="K229" i="36"/>
  <c r="I229" i="36"/>
  <c r="G229" i="36"/>
  <c r="E229" i="36"/>
  <c r="AQ228" i="36"/>
  <c r="AO228" i="36"/>
  <c r="AM228" i="36"/>
  <c r="AK228" i="36"/>
  <c r="AI228" i="36"/>
  <c r="AG228" i="36"/>
  <c r="AE228" i="36"/>
  <c r="AC228" i="36"/>
  <c r="AA228" i="36"/>
  <c r="Y228" i="36"/>
  <c r="W228" i="36"/>
  <c r="U228" i="36"/>
  <c r="S228" i="36"/>
  <c r="Q228" i="36"/>
  <c r="O228" i="36"/>
  <c r="M228" i="36"/>
  <c r="K228" i="36"/>
  <c r="I228" i="36"/>
  <c r="G228" i="36"/>
  <c r="E228" i="36"/>
  <c r="AQ227" i="36"/>
  <c r="AO227" i="36"/>
  <c r="AM227" i="36"/>
  <c r="AK227" i="36"/>
  <c r="AI227" i="36"/>
  <c r="AG227" i="36"/>
  <c r="AE227" i="36"/>
  <c r="AC227" i="36"/>
  <c r="AA227" i="36"/>
  <c r="Y227" i="36"/>
  <c r="W227" i="36"/>
  <c r="U227" i="36"/>
  <c r="S227" i="36"/>
  <c r="Q227" i="36"/>
  <c r="O227" i="36"/>
  <c r="M227" i="36"/>
  <c r="K227" i="36"/>
  <c r="I227" i="36"/>
  <c r="G227" i="36"/>
  <c r="E227" i="36"/>
  <c r="AQ226" i="36"/>
  <c r="AO226" i="36"/>
  <c r="AM226" i="36"/>
  <c r="AK226" i="36"/>
  <c r="AI226" i="36"/>
  <c r="AG226" i="36"/>
  <c r="AE226" i="36"/>
  <c r="AC226" i="36"/>
  <c r="AA226" i="36"/>
  <c r="Y226" i="36"/>
  <c r="W226" i="36"/>
  <c r="U226" i="36"/>
  <c r="S226" i="36"/>
  <c r="Q226" i="36"/>
  <c r="O226" i="36"/>
  <c r="M226" i="36"/>
  <c r="K226" i="36"/>
  <c r="I226" i="36"/>
  <c r="G226" i="36"/>
  <c r="E226" i="36"/>
  <c r="AQ225" i="36"/>
  <c r="AO225" i="36"/>
  <c r="AM225" i="36"/>
  <c r="AK225" i="36"/>
  <c r="AI225" i="36"/>
  <c r="AG225" i="36"/>
  <c r="AE225" i="36"/>
  <c r="AC225" i="36"/>
  <c r="AA225" i="36"/>
  <c r="Y225" i="36"/>
  <c r="W225" i="36"/>
  <c r="U225" i="36"/>
  <c r="S225" i="36"/>
  <c r="Q225" i="36"/>
  <c r="O225" i="36"/>
  <c r="M225" i="36"/>
  <c r="K225" i="36"/>
  <c r="I225" i="36"/>
  <c r="G225" i="36"/>
  <c r="E225" i="36"/>
  <c r="AQ224" i="36"/>
  <c r="AO224" i="36"/>
  <c r="AM224" i="36"/>
  <c r="AK224" i="36"/>
  <c r="AI224" i="36"/>
  <c r="AG224" i="36"/>
  <c r="AE224" i="36"/>
  <c r="AC224" i="36"/>
  <c r="AA224" i="36"/>
  <c r="Y224" i="36"/>
  <c r="W224" i="36"/>
  <c r="U224" i="36"/>
  <c r="S224" i="36"/>
  <c r="Q224" i="36"/>
  <c r="O224" i="36"/>
  <c r="M224" i="36"/>
  <c r="K224" i="36"/>
  <c r="I224" i="36"/>
  <c r="G224" i="36"/>
  <c r="E224" i="36"/>
  <c r="AQ223" i="36"/>
  <c r="AO223" i="36"/>
  <c r="AM223" i="36"/>
  <c r="AK223" i="36"/>
  <c r="AI223" i="36"/>
  <c r="AG223" i="36"/>
  <c r="AE223" i="36"/>
  <c r="AC223" i="36"/>
  <c r="AA223" i="36"/>
  <c r="Y223" i="36"/>
  <c r="W223" i="36"/>
  <c r="U223" i="36"/>
  <c r="S223" i="36"/>
  <c r="Q223" i="36"/>
  <c r="O223" i="36"/>
  <c r="M223" i="36"/>
  <c r="K223" i="36"/>
  <c r="I223" i="36"/>
  <c r="G223" i="36"/>
  <c r="E223" i="36"/>
  <c r="AQ222" i="36"/>
  <c r="AO222" i="36"/>
  <c r="AM222" i="36"/>
  <c r="AK222" i="36"/>
  <c r="AI222" i="36"/>
  <c r="AG222" i="36"/>
  <c r="AE222" i="36"/>
  <c r="AC222" i="36"/>
  <c r="AA222" i="36"/>
  <c r="Y222" i="36"/>
  <c r="W222" i="36"/>
  <c r="U222" i="36"/>
  <c r="S222" i="36"/>
  <c r="Q222" i="36"/>
  <c r="O222" i="36"/>
  <c r="M222" i="36"/>
  <c r="K222" i="36"/>
  <c r="I222" i="36"/>
  <c r="G222" i="36"/>
  <c r="E222" i="36"/>
  <c r="AQ221" i="36"/>
  <c r="AO221" i="36"/>
  <c r="AM221" i="36"/>
  <c r="AK221" i="36"/>
  <c r="AI221" i="36"/>
  <c r="AG221" i="36"/>
  <c r="AE221" i="36"/>
  <c r="AC221" i="36"/>
  <c r="AA221" i="36"/>
  <c r="Y221" i="36"/>
  <c r="W221" i="36"/>
  <c r="U221" i="36"/>
  <c r="S221" i="36"/>
  <c r="Q221" i="36"/>
  <c r="O221" i="36"/>
  <c r="M221" i="36"/>
  <c r="K221" i="36"/>
  <c r="I221" i="36"/>
  <c r="G221" i="36"/>
  <c r="E221" i="36"/>
  <c r="AQ220" i="36"/>
  <c r="AO220" i="36"/>
  <c r="AM220" i="36"/>
  <c r="AK220" i="36"/>
  <c r="AI220" i="36"/>
  <c r="AG220" i="36"/>
  <c r="AE220" i="36"/>
  <c r="AC220" i="36"/>
  <c r="AA220" i="36"/>
  <c r="Y220" i="36"/>
  <c r="W220" i="36"/>
  <c r="U220" i="36"/>
  <c r="S220" i="36"/>
  <c r="Q220" i="36"/>
  <c r="O220" i="36"/>
  <c r="M220" i="36"/>
  <c r="K220" i="36"/>
  <c r="I220" i="36"/>
  <c r="G220" i="36"/>
  <c r="E220" i="36"/>
  <c r="AQ219" i="36"/>
  <c r="AO219" i="36"/>
  <c r="AM219" i="36"/>
  <c r="AK219" i="36"/>
  <c r="AI219" i="36"/>
  <c r="AG219" i="36"/>
  <c r="AE219" i="36"/>
  <c r="AC219" i="36"/>
  <c r="AA219" i="36"/>
  <c r="Y219" i="36"/>
  <c r="W219" i="36"/>
  <c r="U219" i="36"/>
  <c r="S219" i="36"/>
  <c r="Q219" i="36"/>
  <c r="O219" i="36"/>
  <c r="M219" i="36"/>
  <c r="K219" i="36"/>
  <c r="I219" i="36"/>
  <c r="G219" i="36"/>
  <c r="E219" i="36"/>
  <c r="AQ218" i="36"/>
  <c r="AO218" i="36"/>
  <c r="AM218" i="36"/>
  <c r="AK218" i="36"/>
  <c r="AI218" i="36"/>
  <c r="AG218" i="36"/>
  <c r="AE218" i="36"/>
  <c r="AC218" i="36"/>
  <c r="AA218" i="36"/>
  <c r="Y218" i="36"/>
  <c r="W218" i="36"/>
  <c r="U218" i="36"/>
  <c r="S218" i="36"/>
  <c r="Q218" i="36"/>
  <c r="O218" i="36"/>
  <c r="M218" i="36"/>
  <c r="K218" i="36"/>
  <c r="I218" i="36"/>
  <c r="G218" i="36"/>
  <c r="E218" i="36"/>
  <c r="AQ217" i="36"/>
  <c r="AO217" i="36"/>
  <c r="AM217" i="36"/>
  <c r="AK217" i="36"/>
  <c r="AI217" i="36"/>
  <c r="AG217" i="36"/>
  <c r="AE217" i="36"/>
  <c r="AC217" i="36"/>
  <c r="AA217" i="36"/>
  <c r="Y217" i="36"/>
  <c r="W217" i="36"/>
  <c r="U217" i="36"/>
  <c r="S217" i="36"/>
  <c r="Q217" i="36"/>
  <c r="O217" i="36"/>
  <c r="M217" i="36"/>
  <c r="K217" i="36"/>
  <c r="I217" i="36"/>
  <c r="G217" i="36"/>
  <c r="E217" i="36"/>
  <c r="AQ216" i="36"/>
  <c r="AO216" i="36"/>
  <c r="AM216" i="36"/>
  <c r="AK216" i="36"/>
  <c r="AI216" i="36"/>
  <c r="AG216" i="36"/>
  <c r="AE216" i="36"/>
  <c r="AC216" i="36"/>
  <c r="AA216" i="36"/>
  <c r="Y216" i="36"/>
  <c r="W216" i="36"/>
  <c r="U216" i="36"/>
  <c r="S216" i="36"/>
  <c r="Q216" i="36"/>
  <c r="O216" i="36"/>
  <c r="M216" i="36"/>
  <c r="K216" i="36"/>
  <c r="I216" i="36"/>
  <c r="G216" i="36"/>
  <c r="E216" i="36"/>
  <c r="AQ215" i="36"/>
  <c r="AO215" i="36"/>
  <c r="AM215" i="36"/>
  <c r="AK215" i="36"/>
  <c r="AI215" i="36"/>
  <c r="AG215" i="36"/>
  <c r="AE215" i="36"/>
  <c r="AC215" i="36"/>
  <c r="AA215" i="36"/>
  <c r="Y215" i="36"/>
  <c r="W215" i="36"/>
  <c r="U215" i="36"/>
  <c r="S215" i="36"/>
  <c r="Q215" i="36"/>
  <c r="O215" i="36"/>
  <c r="M215" i="36"/>
  <c r="K215" i="36"/>
  <c r="I215" i="36"/>
  <c r="G215" i="36"/>
  <c r="E215" i="36"/>
  <c r="AQ214" i="36"/>
  <c r="AO214" i="36"/>
  <c r="AM214" i="36"/>
  <c r="AK214" i="36"/>
  <c r="AI214" i="36"/>
  <c r="AG214" i="36"/>
  <c r="AE214" i="36"/>
  <c r="AC214" i="36"/>
  <c r="AA214" i="36"/>
  <c r="Y214" i="36"/>
  <c r="W214" i="36"/>
  <c r="U214" i="36"/>
  <c r="S214" i="36"/>
  <c r="Q214" i="36"/>
  <c r="O214" i="36"/>
  <c r="M214" i="36"/>
  <c r="K214" i="36"/>
  <c r="I214" i="36"/>
  <c r="G214" i="36"/>
  <c r="E214" i="36"/>
  <c r="AQ213" i="36"/>
  <c r="AO213" i="36"/>
  <c r="AM213" i="36"/>
  <c r="AK213" i="36"/>
  <c r="AI213" i="36"/>
  <c r="AG213" i="36"/>
  <c r="AE213" i="36"/>
  <c r="AC213" i="36"/>
  <c r="AA213" i="36"/>
  <c r="Y213" i="36"/>
  <c r="W213" i="36"/>
  <c r="U213" i="36"/>
  <c r="S213" i="36"/>
  <c r="Q213" i="36"/>
  <c r="O213" i="36"/>
  <c r="M213" i="36"/>
  <c r="K213" i="36"/>
  <c r="I213" i="36"/>
  <c r="G213" i="36"/>
  <c r="E213" i="36"/>
  <c r="AQ212" i="36"/>
  <c r="AO212" i="36"/>
  <c r="AM212" i="36"/>
  <c r="AK212" i="36"/>
  <c r="AI212" i="36"/>
  <c r="AG212" i="36"/>
  <c r="AE212" i="36"/>
  <c r="AC212" i="36"/>
  <c r="AA212" i="36"/>
  <c r="Y212" i="36"/>
  <c r="W212" i="36"/>
  <c r="U212" i="36"/>
  <c r="S212" i="36"/>
  <c r="Q212" i="36"/>
  <c r="O212" i="36"/>
  <c r="M212" i="36"/>
  <c r="K212" i="36"/>
  <c r="I212" i="36"/>
  <c r="G212" i="36"/>
  <c r="E212" i="36"/>
  <c r="AQ211" i="36"/>
  <c r="AO211" i="36"/>
  <c r="AM211" i="36"/>
  <c r="AK211" i="36"/>
  <c r="AI211" i="36"/>
  <c r="AG211" i="36"/>
  <c r="AE211" i="36"/>
  <c r="AC211" i="36"/>
  <c r="AA211" i="36"/>
  <c r="Y211" i="36"/>
  <c r="W211" i="36"/>
  <c r="U211" i="36"/>
  <c r="S211" i="36"/>
  <c r="Q211" i="36"/>
  <c r="O211" i="36"/>
  <c r="M211" i="36"/>
  <c r="K211" i="36"/>
  <c r="I211" i="36"/>
  <c r="G211" i="36"/>
  <c r="E211" i="36"/>
  <c r="AQ210" i="36"/>
  <c r="AO210" i="36"/>
  <c r="AM210" i="36"/>
  <c r="AK210" i="36"/>
  <c r="AI210" i="36"/>
  <c r="AG210" i="36"/>
  <c r="AE210" i="36"/>
  <c r="AC210" i="36"/>
  <c r="AA210" i="36"/>
  <c r="Y210" i="36"/>
  <c r="W210" i="36"/>
  <c r="U210" i="36"/>
  <c r="S210" i="36"/>
  <c r="Q210" i="36"/>
  <c r="O210" i="36"/>
  <c r="M210" i="36"/>
  <c r="K210" i="36"/>
  <c r="I210" i="36"/>
  <c r="G210" i="36"/>
  <c r="E210" i="36"/>
  <c r="AQ209" i="36"/>
  <c r="AO209" i="36"/>
  <c r="AM209" i="36"/>
  <c r="AK209" i="36"/>
  <c r="AI209" i="36"/>
  <c r="AG209" i="36"/>
  <c r="AE209" i="36"/>
  <c r="AC209" i="36"/>
  <c r="AA209" i="36"/>
  <c r="Y209" i="36"/>
  <c r="W209" i="36"/>
  <c r="U209" i="36"/>
  <c r="S209" i="36"/>
  <c r="Q209" i="36"/>
  <c r="O209" i="36"/>
  <c r="M209" i="36"/>
  <c r="K209" i="36"/>
  <c r="I209" i="36"/>
  <c r="G209" i="36"/>
  <c r="E209" i="36"/>
  <c r="AQ208" i="36"/>
  <c r="AO208" i="36"/>
  <c r="AM208" i="36"/>
  <c r="AK208" i="36"/>
  <c r="AI208" i="36"/>
  <c r="AG208" i="36"/>
  <c r="AE208" i="36"/>
  <c r="AC208" i="36"/>
  <c r="AA208" i="36"/>
  <c r="Y208" i="36"/>
  <c r="W208" i="36"/>
  <c r="U208" i="36"/>
  <c r="S208" i="36"/>
  <c r="Q208" i="36"/>
  <c r="O208" i="36"/>
  <c r="M208" i="36"/>
  <c r="K208" i="36"/>
  <c r="I208" i="36"/>
  <c r="G208" i="36"/>
  <c r="E208" i="36"/>
  <c r="AQ207" i="36"/>
  <c r="AO207" i="36"/>
  <c r="AM207" i="36"/>
  <c r="AK207" i="36"/>
  <c r="AI207" i="36"/>
  <c r="AG207" i="36"/>
  <c r="AE207" i="36"/>
  <c r="AC207" i="36"/>
  <c r="AA207" i="36"/>
  <c r="Y207" i="36"/>
  <c r="W207" i="36"/>
  <c r="U207" i="36"/>
  <c r="S207" i="36"/>
  <c r="Q207" i="36"/>
  <c r="O207" i="36"/>
  <c r="M207" i="36"/>
  <c r="K207" i="36"/>
  <c r="I207" i="36"/>
  <c r="G207" i="36"/>
  <c r="E207" i="36"/>
  <c r="AQ206" i="36"/>
  <c r="AO206" i="36"/>
  <c r="AM206" i="36"/>
  <c r="AK206" i="36"/>
  <c r="AI206" i="36"/>
  <c r="AG206" i="36"/>
  <c r="AE206" i="36"/>
  <c r="AC206" i="36"/>
  <c r="AA206" i="36"/>
  <c r="Y206" i="36"/>
  <c r="W206" i="36"/>
  <c r="U206" i="36"/>
  <c r="S206" i="36"/>
  <c r="Q206" i="36"/>
  <c r="O206" i="36"/>
  <c r="M206" i="36"/>
  <c r="K206" i="36"/>
  <c r="I206" i="36"/>
  <c r="G206" i="36"/>
  <c r="E206" i="36"/>
  <c r="AQ205" i="36"/>
  <c r="AO205" i="36"/>
  <c r="AM205" i="36"/>
  <c r="AK205" i="36"/>
  <c r="AI205" i="36"/>
  <c r="AG205" i="36"/>
  <c r="AE205" i="36"/>
  <c r="AC205" i="36"/>
  <c r="AA205" i="36"/>
  <c r="Y205" i="36"/>
  <c r="W205" i="36"/>
  <c r="U205" i="36"/>
  <c r="S205" i="36"/>
  <c r="Q205" i="36"/>
  <c r="O205" i="36"/>
  <c r="M205" i="36"/>
  <c r="K205" i="36"/>
  <c r="I205" i="36"/>
  <c r="G205" i="36"/>
  <c r="E205" i="36"/>
  <c r="AQ204" i="36"/>
  <c r="AO204" i="36"/>
  <c r="AM204" i="36"/>
  <c r="AK204" i="36"/>
  <c r="AI204" i="36"/>
  <c r="AG204" i="36"/>
  <c r="AE204" i="36"/>
  <c r="AC204" i="36"/>
  <c r="AA204" i="36"/>
  <c r="Y204" i="36"/>
  <c r="W204" i="36"/>
  <c r="U204" i="36"/>
  <c r="S204" i="36"/>
  <c r="Q204" i="36"/>
  <c r="O204" i="36"/>
  <c r="M204" i="36"/>
  <c r="K204" i="36"/>
  <c r="I204" i="36"/>
  <c r="G204" i="36"/>
  <c r="E204" i="36"/>
  <c r="AQ203" i="36"/>
  <c r="AO203" i="36"/>
  <c r="AM203" i="36"/>
  <c r="AK203" i="36"/>
  <c r="AI203" i="36"/>
  <c r="AG203" i="36"/>
  <c r="AE203" i="36"/>
  <c r="AC203" i="36"/>
  <c r="AA203" i="36"/>
  <c r="Y203" i="36"/>
  <c r="W203" i="36"/>
  <c r="U203" i="36"/>
  <c r="S203" i="36"/>
  <c r="Q203" i="36"/>
  <c r="O203" i="36"/>
  <c r="M203" i="36"/>
  <c r="K203" i="36"/>
  <c r="I203" i="36"/>
  <c r="G203" i="36"/>
  <c r="E203" i="36"/>
  <c r="AQ202" i="36"/>
  <c r="AO202" i="36"/>
  <c r="AM202" i="36"/>
  <c r="AK202" i="36"/>
  <c r="AI202" i="36"/>
  <c r="AG202" i="36"/>
  <c r="AE202" i="36"/>
  <c r="AC202" i="36"/>
  <c r="AA202" i="36"/>
  <c r="Y202" i="36"/>
  <c r="W202" i="36"/>
  <c r="U202" i="36"/>
  <c r="S202" i="36"/>
  <c r="Q202" i="36"/>
  <c r="O202" i="36"/>
  <c r="M202" i="36"/>
  <c r="K202" i="36"/>
  <c r="I202" i="36"/>
  <c r="G202" i="36"/>
  <c r="E202" i="36"/>
  <c r="AQ201" i="36"/>
  <c r="AO201" i="36"/>
  <c r="AM201" i="36"/>
  <c r="AK201" i="36"/>
  <c r="AI201" i="36"/>
  <c r="AG201" i="36"/>
  <c r="AE201" i="36"/>
  <c r="AC201" i="36"/>
  <c r="AA201" i="36"/>
  <c r="Y201" i="36"/>
  <c r="W201" i="36"/>
  <c r="U201" i="36"/>
  <c r="S201" i="36"/>
  <c r="Q201" i="36"/>
  <c r="O201" i="36"/>
  <c r="M201" i="36"/>
  <c r="K201" i="36"/>
  <c r="I201" i="36"/>
  <c r="G201" i="36"/>
  <c r="E201" i="36"/>
  <c r="AQ200" i="36"/>
  <c r="AO200" i="36"/>
  <c r="AM200" i="36"/>
  <c r="AK200" i="36"/>
  <c r="AI200" i="36"/>
  <c r="AG200" i="36"/>
  <c r="AE200" i="36"/>
  <c r="AC200" i="36"/>
  <c r="AA200" i="36"/>
  <c r="Y200" i="36"/>
  <c r="W200" i="36"/>
  <c r="U200" i="36"/>
  <c r="S200" i="36"/>
  <c r="Q200" i="36"/>
  <c r="O200" i="36"/>
  <c r="M200" i="36"/>
  <c r="K200" i="36"/>
  <c r="I200" i="36"/>
  <c r="G200" i="36"/>
  <c r="E200" i="36"/>
  <c r="AQ199" i="36"/>
  <c r="AO199" i="36"/>
  <c r="AM199" i="36"/>
  <c r="AK199" i="36"/>
  <c r="AI199" i="36"/>
  <c r="AG199" i="36"/>
  <c r="AE199" i="36"/>
  <c r="AC199" i="36"/>
  <c r="AA199" i="36"/>
  <c r="Y199" i="36"/>
  <c r="W199" i="36"/>
  <c r="U199" i="36"/>
  <c r="S199" i="36"/>
  <c r="Q199" i="36"/>
  <c r="O199" i="36"/>
  <c r="M199" i="36"/>
  <c r="K199" i="36"/>
  <c r="I199" i="36"/>
  <c r="G199" i="36"/>
  <c r="E199" i="36"/>
  <c r="AQ198" i="36"/>
  <c r="AO198" i="36"/>
  <c r="AM198" i="36"/>
  <c r="AK198" i="36"/>
  <c r="AI198" i="36"/>
  <c r="AG198" i="36"/>
  <c r="AE198" i="36"/>
  <c r="AC198" i="36"/>
  <c r="AA198" i="36"/>
  <c r="Y198" i="36"/>
  <c r="W198" i="36"/>
  <c r="U198" i="36"/>
  <c r="S198" i="36"/>
  <c r="Q198" i="36"/>
  <c r="O198" i="36"/>
  <c r="M198" i="36"/>
  <c r="K198" i="36"/>
  <c r="I198" i="36"/>
  <c r="G198" i="36"/>
  <c r="E198" i="36"/>
  <c r="AQ197" i="36"/>
  <c r="AO197" i="36"/>
  <c r="AM197" i="36"/>
  <c r="AK197" i="36"/>
  <c r="AI197" i="36"/>
  <c r="AG197" i="36"/>
  <c r="AE197" i="36"/>
  <c r="AC197" i="36"/>
  <c r="AA197" i="36"/>
  <c r="Y197" i="36"/>
  <c r="W197" i="36"/>
  <c r="U197" i="36"/>
  <c r="S197" i="36"/>
  <c r="Q197" i="36"/>
  <c r="O197" i="36"/>
  <c r="M197" i="36"/>
  <c r="K197" i="36"/>
  <c r="I197" i="36"/>
  <c r="G197" i="36"/>
  <c r="E197" i="36"/>
  <c r="AQ196" i="36"/>
  <c r="AO196" i="36"/>
  <c r="AM196" i="36"/>
  <c r="AK196" i="36"/>
  <c r="AI196" i="36"/>
  <c r="AG196" i="36"/>
  <c r="AE196" i="36"/>
  <c r="AC196" i="36"/>
  <c r="AA196" i="36"/>
  <c r="Y196" i="36"/>
  <c r="W196" i="36"/>
  <c r="U196" i="36"/>
  <c r="S196" i="36"/>
  <c r="Q196" i="36"/>
  <c r="O196" i="36"/>
  <c r="M196" i="36"/>
  <c r="K196" i="36"/>
  <c r="I196" i="36"/>
  <c r="G196" i="36"/>
  <c r="E196" i="36"/>
  <c r="AQ195" i="36"/>
  <c r="AO195" i="36"/>
  <c r="AM195" i="36"/>
  <c r="AK195" i="36"/>
  <c r="AI195" i="36"/>
  <c r="AG195" i="36"/>
  <c r="AE195" i="36"/>
  <c r="AC195" i="36"/>
  <c r="AA195" i="36"/>
  <c r="Y195" i="36"/>
  <c r="W195" i="36"/>
  <c r="U195" i="36"/>
  <c r="S195" i="36"/>
  <c r="Q195" i="36"/>
  <c r="O195" i="36"/>
  <c r="M195" i="36"/>
  <c r="K195" i="36"/>
  <c r="I195" i="36"/>
  <c r="G195" i="36"/>
  <c r="E195" i="36"/>
  <c r="AQ194" i="36"/>
  <c r="AO194" i="36"/>
  <c r="AM194" i="36"/>
  <c r="AK194" i="36"/>
  <c r="AI194" i="36"/>
  <c r="AG194" i="36"/>
  <c r="AE194" i="36"/>
  <c r="AC194" i="36"/>
  <c r="AA194" i="36"/>
  <c r="Y194" i="36"/>
  <c r="W194" i="36"/>
  <c r="U194" i="36"/>
  <c r="S194" i="36"/>
  <c r="Q194" i="36"/>
  <c r="O194" i="36"/>
  <c r="M194" i="36"/>
  <c r="K194" i="36"/>
  <c r="I194" i="36"/>
  <c r="G194" i="36"/>
  <c r="E194" i="36"/>
  <c r="AQ193" i="36"/>
  <c r="AO193" i="36"/>
  <c r="AM193" i="36"/>
  <c r="AK193" i="36"/>
  <c r="AI193" i="36"/>
  <c r="AG193" i="36"/>
  <c r="AE193" i="36"/>
  <c r="AC193" i="36"/>
  <c r="AA193" i="36"/>
  <c r="Y193" i="36"/>
  <c r="W193" i="36"/>
  <c r="U193" i="36"/>
  <c r="S193" i="36"/>
  <c r="Q193" i="36"/>
  <c r="O193" i="36"/>
  <c r="M193" i="36"/>
  <c r="K193" i="36"/>
  <c r="I193" i="36"/>
  <c r="G193" i="36"/>
  <c r="E193" i="36"/>
  <c r="AQ192" i="36"/>
  <c r="AO192" i="36"/>
  <c r="AM192" i="36"/>
  <c r="AK192" i="36"/>
  <c r="AI192" i="36"/>
  <c r="AG192" i="36"/>
  <c r="AE192" i="36"/>
  <c r="AC192" i="36"/>
  <c r="AA192" i="36"/>
  <c r="Y192" i="36"/>
  <c r="W192" i="36"/>
  <c r="U192" i="36"/>
  <c r="S192" i="36"/>
  <c r="Q192" i="36"/>
  <c r="O192" i="36"/>
  <c r="M192" i="36"/>
  <c r="K192" i="36"/>
  <c r="I192" i="36"/>
  <c r="G192" i="36"/>
  <c r="E192" i="36"/>
  <c r="AQ191" i="36"/>
  <c r="AO191" i="36"/>
  <c r="AM191" i="36"/>
  <c r="AK191" i="36"/>
  <c r="AI191" i="36"/>
  <c r="AG191" i="36"/>
  <c r="AE191" i="36"/>
  <c r="AC191" i="36"/>
  <c r="AA191" i="36"/>
  <c r="Y191" i="36"/>
  <c r="W191" i="36"/>
  <c r="U191" i="36"/>
  <c r="S191" i="36"/>
  <c r="Q191" i="36"/>
  <c r="O191" i="36"/>
  <c r="M191" i="36"/>
  <c r="K191" i="36"/>
  <c r="I191" i="36"/>
  <c r="G191" i="36"/>
  <c r="E191" i="36"/>
  <c r="AQ190" i="36"/>
  <c r="AO190" i="36"/>
  <c r="AM190" i="36"/>
  <c r="AK190" i="36"/>
  <c r="AI190" i="36"/>
  <c r="AG190" i="36"/>
  <c r="AE190" i="36"/>
  <c r="AC190" i="36"/>
  <c r="AA190" i="36"/>
  <c r="Y190" i="36"/>
  <c r="W190" i="36"/>
  <c r="U190" i="36"/>
  <c r="S190" i="36"/>
  <c r="Q190" i="36"/>
  <c r="O190" i="36"/>
  <c r="M190" i="36"/>
  <c r="K190" i="36"/>
  <c r="I190" i="36"/>
  <c r="G190" i="36"/>
  <c r="E190" i="36"/>
  <c r="AQ189" i="36"/>
  <c r="AO189" i="36"/>
  <c r="AM189" i="36"/>
  <c r="AK189" i="36"/>
  <c r="AI189" i="36"/>
  <c r="AG189" i="36"/>
  <c r="AE189" i="36"/>
  <c r="AC189" i="36"/>
  <c r="AA189" i="36"/>
  <c r="Y189" i="36"/>
  <c r="W189" i="36"/>
  <c r="U189" i="36"/>
  <c r="S189" i="36"/>
  <c r="Q189" i="36"/>
  <c r="O189" i="36"/>
  <c r="M189" i="36"/>
  <c r="K189" i="36"/>
  <c r="I189" i="36"/>
  <c r="G189" i="36"/>
  <c r="E189" i="36"/>
  <c r="AQ188" i="36"/>
  <c r="AO188" i="36"/>
  <c r="AM188" i="36"/>
  <c r="AK188" i="36"/>
  <c r="AI188" i="36"/>
  <c r="AG188" i="36"/>
  <c r="AE188" i="36"/>
  <c r="AC188" i="36"/>
  <c r="AA188" i="36"/>
  <c r="Y188" i="36"/>
  <c r="W188" i="36"/>
  <c r="U188" i="36"/>
  <c r="S188" i="36"/>
  <c r="Q188" i="36"/>
  <c r="O188" i="36"/>
  <c r="M188" i="36"/>
  <c r="K188" i="36"/>
  <c r="I188" i="36"/>
  <c r="G188" i="36"/>
  <c r="E188" i="36"/>
  <c r="AQ187" i="36"/>
  <c r="AO187" i="36"/>
  <c r="AM187" i="36"/>
  <c r="AK187" i="36"/>
  <c r="AI187" i="36"/>
  <c r="AG187" i="36"/>
  <c r="AE187" i="36"/>
  <c r="AC187" i="36"/>
  <c r="AA187" i="36"/>
  <c r="Y187" i="36"/>
  <c r="W187" i="36"/>
  <c r="U187" i="36"/>
  <c r="S187" i="36"/>
  <c r="Q187" i="36"/>
  <c r="O187" i="36"/>
  <c r="M187" i="36"/>
  <c r="K187" i="36"/>
  <c r="I187" i="36"/>
  <c r="G187" i="36"/>
  <c r="E187" i="36"/>
  <c r="AQ186" i="36"/>
  <c r="AO186" i="36"/>
  <c r="AM186" i="36"/>
  <c r="AK186" i="36"/>
  <c r="AI186" i="36"/>
  <c r="AG186" i="36"/>
  <c r="AE186" i="36"/>
  <c r="AC186" i="36"/>
  <c r="AA186" i="36"/>
  <c r="Y186" i="36"/>
  <c r="W186" i="36"/>
  <c r="U186" i="36"/>
  <c r="S186" i="36"/>
  <c r="Q186" i="36"/>
  <c r="O186" i="36"/>
  <c r="M186" i="36"/>
  <c r="K186" i="36"/>
  <c r="I186" i="36"/>
  <c r="G186" i="36"/>
  <c r="E186" i="36"/>
  <c r="AQ185" i="36"/>
  <c r="AO185" i="36"/>
  <c r="AM185" i="36"/>
  <c r="AK185" i="36"/>
  <c r="AI185" i="36"/>
  <c r="AG185" i="36"/>
  <c r="AE185" i="36"/>
  <c r="AC185" i="36"/>
  <c r="AA185" i="36"/>
  <c r="Y185" i="36"/>
  <c r="W185" i="36"/>
  <c r="U185" i="36"/>
  <c r="S185" i="36"/>
  <c r="Q185" i="36"/>
  <c r="O185" i="36"/>
  <c r="M185" i="36"/>
  <c r="K185" i="36"/>
  <c r="I185" i="36"/>
  <c r="G185" i="36"/>
  <c r="E185" i="36"/>
  <c r="AQ184" i="36"/>
  <c r="AO184" i="36"/>
  <c r="AM184" i="36"/>
  <c r="AK184" i="36"/>
  <c r="AI184" i="36"/>
  <c r="AG184" i="36"/>
  <c r="AE184" i="36"/>
  <c r="AC184" i="36"/>
  <c r="AA184" i="36"/>
  <c r="Y184" i="36"/>
  <c r="W184" i="36"/>
  <c r="U184" i="36"/>
  <c r="S184" i="36"/>
  <c r="Q184" i="36"/>
  <c r="O184" i="36"/>
  <c r="M184" i="36"/>
  <c r="K184" i="36"/>
  <c r="I184" i="36"/>
  <c r="G184" i="36"/>
  <c r="E184" i="36"/>
  <c r="AQ183" i="36"/>
  <c r="AO183" i="36"/>
  <c r="AM183" i="36"/>
  <c r="AK183" i="36"/>
  <c r="AI183" i="36"/>
  <c r="AG183" i="36"/>
  <c r="AE183" i="36"/>
  <c r="AC183" i="36"/>
  <c r="AA183" i="36"/>
  <c r="Y183" i="36"/>
  <c r="W183" i="36"/>
  <c r="U183" i="36"/>
  <c r="S183" i="36"/>
  <c r="Q183" i="36"/>
  <c r="O183" i="36"/>
  <c r="M183" i="36"/>
  <c r="K183" i="36"/>
  <c r="I183" i="36"/>
  <c r="G183" i="36"/>
  <c r="E183" i="36"/>
  <c r="AQ182" i="36"/>
  <c r="AO182" i="36"/>
  <c r="AM182" i="36"/>
  <c r="AK182" i="36"/>
  <c r="AI182" i="36"/>
  <c r="AG182" i="36"/>
  <c r="AE182" i="36"/>
  <c r="AC182" i="36"/>
  <c r="AA182" i="36"/>
  <c r="Y182" i="36"/>
  <c r="W182" i="36"/>
  <c r="U182" i="36"/>
  <c r="S182" i="36"/>
  <c r="Q182" i="36"/>
  <c r="O182" i="36"/>
  <c r="M182" i="36"/>
  <c r="K182" i="36"/>
  <c r="I182" i="36"/>
  <c r="G182" i="36"/>
  <c r="E182" i="36"/>
  <c r="AQ181" i="36"/>
  <c r="AO181" i="36"/>
  <c r="AM181" i="36"/>
  <c r="AK181" i="36"/>
  <c r="AI181" i="36"/>
  <c r="AG181" i="36"/>
  <c r="AE181" i="36"/>
  <c r="AC181" i="36"/>
  <c r="AA181" i="36"/>
  <c r="Y181" i="36"/>
  <c r="W181" i="36"/>
  <c r="U181" i="36"/>
  <c r="S181" i="36"/>
  <c r="Q181" i="36"/>
  <c r="O181" i="36"/>
  <c r="M181" i="36"/>
  <c r="K181" i="36"/>
  <c r="I181" i="36"/>
  <c r="G181" i="36"/>
  <c r="E181" i="36"/>
  <c r="AQ180" i="36"/>
  <c r="AO180" i="36"/>
  <c r="AM180" i="36"/>
  <c r="AK180" i="36"/>
  <c r="AI180" i="36"/>
  <c r="AG180" i="36"/>
  <c r="AE180" i="36"/>
  <c r="AC180" i="36"/>
  <c r="AA180" i="36"/>
  <c r="Y180" i="36"/>
  <c r="W180" i="36"/>
  <c r="U180" i="36"/>
  <c r="S180" i="36"/>
  <c r="Q180" i="36"/>
  <c r="O180" i="36"/>
  <c r="M180" i="36"/>
  <c r="K180" i="36"/>
  <c r="I180" i="36"/>
  <c r="G180" i="36"/>
  <c r="E180" i="36"/>
  <c r="AQ179" i="36"/>
  <c r="AO179" i="36"/>
  <c r="AM179" i="36"/>
  <c r="AK179" i="36"/>
  <c r="AI179" i="36"/>
  <c r="AG179" i="36"/>
  <c r="AE179" i="36"/>
  <c r="AC179" i="36"/>
  <c r="AA179" i="36"/>
  <c r="Y179" i="36"/>
  <c r="W179" i="36"/>
  <c r="U179" i="36"/>
  <c r="S179" i="36"/>
  <c r="Q179" i="36"/>
  <c r="O179" i="36"/>
  <c r="M179" i="36"/>
  <c r="K179" i="36"/>
  <c r="I179" i="36"/>
  <c r="G179" i="36"/>
  <c r="E179" i="36"/>
  <c r="AQ178" i="36"/>
  <c r="AO178" i="36"/>
  <c r="AM178" i="36"/>
  <c r="AK178" i="36"/>
  <c r="AI178" i="36"/>
  <c r="AG178" i="36"/>
  <c r="AE178" i="36"/>
  <c r="AC178" i="36"/>
  <c r="AA178" i="36"/>
  <c r="Y178" i="36"/>
  <c r="W178" i="36"/>
  <c r="U178" i="36"/>
  <c r="S178" i="36"/>
  <c r="Q178" i="36"/>
  <c r="O178" i="36"/>
  <c r="M178" i="36"/>
  <c r="K178" i="36"/>
  <c r="I178" i="36"/>
  <c r="G178" i="36"/>
  <c r="E178" i="36"/>
  <c r="AQ177" i="36"/>
  <c r="AO177" i="36"/>
  <c r="AM177" i="36"/>
  <c r="AK177" i="36"/>
  <c r="AI177" i="36"/>
  <c r="AG177" i="36"/>
  <c r="AE177" i="36"/>
  <c r="AC177" i="36"/>
  <c r="AA177" i="36"/>
  <c r="Y177" i="36"/>
  <c r="W177" i="36"/>
  <c r="U177" i="36"/>
  <c r="S177" i="36"/>
  <c r="Q177" i="36"/>
  <c r="O177" i="36"/>
  <c r="M177" i="36"/>
  <c r="K177" i="36"/>
  <c r="I177" i="36"/>
  <c r="G177" i="36"/>
  <c r="E177" i="36"/>
  <c r="AQ176" i="36"/>
  <c r="AO176" i="36"/>
  <c r="AM176" i="36"/>
  <c r="AK176" i="36"/>
  <c r="AI176" i="36"/>
  <c r="AG176" i="36"/>
  <c r="AE176" i="36"/>
  <c r="AC176" i="36"/>
  <c r="AA176" i="36"/>
  <c r="Y176" i="36"/>
  <c r="W176" i="36"/>
  <c r="U176" i="36"/>
  <c r="S176" i="36"/>
  <c r="Q176" i="36"/>
  <c r="O176" i="36"/>
  <c r="M176" i="36"/>
  <c r="K176" i="36"/>
  <c r="I176" i="36"/>
  <c r="G176" i="36"/>
  <c r="E176" i="36"/>
  <c r="AQ175" i="36"/>
  <c r="AO175" i="36"/>
  <c r="AM175" i="36"/>
  <c r="AK175" i="36"/>
  <c r="AI175" i="36"/>
  <c r="AG175" i="36"/>
  <c r="AE175" i="36"/>
  <c r="AC175" i="36"/>
  <c r="AA175" i="36"/>
  <c r="Y175" i="36"/>
  <c r="W175" i="36"/>
  <c r="U175" i="36"/>
  <c r="S175" i="36"/>
  <c r="Q175" i="36"/>
  <c r="O175" i="36"/>
  <c r="M175" i="36"/>
  <c r="K175" i="36"/>
  <c r="I175" i="36"/>
  <c r="G175" i="36"/>
  <c r="E175" i="36"/>
  <c r="AQ174" i="36"/>
  <c r="AO174" i="36"/>
  <c r="AM174" i="36"/>
  <c r="AK174" i="36"/>
  <c r="AI174" i="36"/>
  <c r="AG174" i="36"/>
  <c r="AE174" i="36"/>
  <c r="AC174" i="36"/>
  <c r="AA174" i="36"/>
  <c r="Y174" i="36"/>
  <c r="W174" i="36"/>
  <c r="U174" i="36"/>
  <c r="S174" i="36"/>
  <c r="Q174" i="36"/>
  <c r="O174" i="36"/>
  <c r="M174" i="36"/>
  <c r="K174" i="36"/>
  <c r="I174" i="36"/>
  <c r="G174" i="36"/>
  <c r="E174" i="36"/>
  <c r="AQ173" i="36"/>
  <c r="AO173" i="36"/>
  <c r="AM173" i="36"/>
  <c r="AK173" i="36"/>
  <c r="AI173" i="36"/>
  <c r="AG173" i="36"/>
  <c r="AE173" i="36"/>
  <c r="AC173" i="36"/>
  <c r="AA173" i="36"/>
  <c r="Y173" i="36"/>
  <c r="W173" i="36"/>
  <c r="U173" i="36"/>
  <c r="S173" i="36"/>
  <c r="Q173" i="36"/>
  <c r="O173" i="36"/>
  <c r="M173" i="36"/>
  <c r="K173" i="36"/>
  <c r="I173" i="36"/>
  <c r="G173" i="36"/>
  <c r="E173" i="36"/>
  <c r="AQ172" i="36"/>
  <c r="AO172" i="36"/>
  <c r="AM172" i="36"/>
  <c r="AK172" i="36"/>
  <c r="AI172" i="36"/>
  <c r="AG172" i="36"/>
  <c r="AE172" i="36"/>
  <c r="AC172" i="36"/>
  <c r="AA172" i="36"/>
  <c r="Y172" i="36"/>
  <c r="W172" i="36"/>
  <c r="U172" i="36"/>
  <c r="S172" i="36"/>
  <c r="Q172" i="36"/>
  <c r="O172" i="36"/>
  <c r="M172" i="36"/>
  <c r="K172" i="36"/>
  <c r="I172" i="36"/>
  <c r="G172" i="36"/>
  <c r="E172" i="36"/>
  <c r="AQ171" i="36"/>
  <c r="AO171" i="36"/>
  <c r="AM171" i="36"/>
  <c r="AK171" i="36"/>
  <c r="AI171" i="36"/>
  <c r="AG171" i="36"/>
  <c r="AE171" i="36"/>
  <c r="AC171" i="36"/>
  <c r="AA171" i="36"/>
  <c r="Y171" i="36"/>
  <c r="W171" i="36"/>
  <c r="U171" i="36"/>
  <c r="S171" i="36"/>
  <c r="Q171" i="36"/>
  <c r="O171" i="36"/>
  <c r="M171" i="36"/>
  <c r="K171" i="36"/>
  <c r="I171" i="36"/>
  <c r="G171" i="36"/>
  <c r="E171" i="36"/>
  <c r="AQ170" i="36"/>
  <c r="AO170" i="36"/>
  <c r="AM170" i="36"/>
  <c r="AK170" i="36"/>
  <c r="AI170" i="36"/>
  <c r="AG170" i="36"/>
  <c r="AE170" i="36"/>
  <c r="AC170" i="36"/>
  <c r="AA170" i="36"/>
  <c r="Y170" i="36"/>
  <c r="W170" i="36"/>
  <c r="U170" i="36"/>
  <c r="S170" i="36"/>
  <c r="Q170" i="36"/>
  <c r="O170" i="36"/>
  <c r="M170" i="36"/>
  <c r="K170" i="36"/>
  <c r="I170" i="36"/>
  <c r="G170" i="36"/>
  <c r="E170" i="36"/>
  <c r="AQ169" i="36"/>
  <c r="AO169" i="36"/>
  <c r="AM169" i="36"/>
  <c r="AK169" i="36"/>
  <c r="AI169" i="36"/>
  <c r="AG169" i="36"/>
  <c r="AE169" i="36"/>
  <c r="AC169" i="36"/>
  <c r="AA169" i="36"/>
  <c r="Y169" i="36"/>
  <c r="W169" i="36"/>
  <c r="U169" i="36"/>
  <c r="S169" i="36"/>
  <c r="Q169" i="36"/>
  <c r="O169" i="36"/>
  <c r="M169" i="36"/>
  <c r="K169" i="36"/>
  <c r="I169" i="36"/>
  <c r="G169" i="36"/>
  <c r="E169" i="36"/>
  <c r="AQ168" i="36"/>
  <c r="AO168" i="36"/>
  <c r="AM168" i="36"/>
  <c r="AK168" i="36"/>
  <c r="AI168" i="36"/>
  <c r="AG168" i="36"/>
  <c r="AE168" i="36"/>
  <c r="AC168" i="36"/>
  <c r="AA168" i="36"/>
  <c r="Y168" i="36"/>
  <c r="W168" i="36"/>
  <c r="U168" i="36"/>
  <c r="S168" i="36"/>
  <c r="Q168" i="36"/>
  <c r="O168" i="36"/>
  <c r="M168" i="36"/>
  <c r="K168" i="36"/>
  <c r="I168" i="36"/>
  <c r="G168" i="36"/>
  <c r="E168" i="36"/>
  <c r="AQ167" i="36"/>
  <c r="AO167" i="36"/>
  <c r="AM167" i="36"/>
  <c r="AK167" i="36"/>
  <c r="AI167" i="36"/>
  <c r="AG167" i="36"/>
  <c r="AE167" i="36"/>
  <c r="AC167" i="36"/>
  <c r="AA167" i="36"/>
  <c r="Y167" i="36"/>
  <c r="W167" i="36"/>
  <c r="U167" i="36"/>
  <c r="S167" i="36"/>
  <c r="Q167" i="36"/>
  <c r="O167" i="36"/>
  <c r="M167" i="36"/>
  <c r="K167" i="36"/>
  <c r="I167" i="36"/>
  <c r="G167" i="36"/>
  <c r="E167" i="36"/>
  <c r="AQ166" i="36"/>
  <c r="AO166" i="36"/>
  <c r="AM166" i="36"/>
  <c r="AK166" i="36"/>
  <c r="AI166" i="36"/>
  <c r="AG166" i="36"/>
  <c r="AE166" i="36"/>
  <c r="AC166" i="36"/>
  <c r="AA166" i="36"/>
  <c r="Y166" i="36"/>
  <c r="W166" i="36"/>
  <c r="U166" i="36"/>
  <c r="S166" i="36"/>
  <c r="Q166" i="36"/>
  <c r="O166" i="36"/>
  <c r="M166" i="36"/>
  <c r="K166" i="36"/>
  <c r="I166" i="36"/>
  <c r="G166" i="36"/>
  <c r="E166" i="36"/>
  <c r="AQ165" i="36"/>
  <c r="AO165" i="36"/>
  <c r="AM165" i="36"/>
  <c r="AK165" i="36"/>
  <c r="AI165" i="36"/>
  <c r="AG165" i="36"/>
  <c r="AE165" i="36"/>
  <c r="AC165" i="36"/>
  <c r="AA165" i="36"/>
  <c r="Y165" i="36"/>
  <c r="W165" i="36"/>
  <c r="U165" i="36"/>
  <c r="S165" i="36"/>
  <c r="Q165" i="36"/>
  <c r="O165" i="36"/>
  <c r="M165" i="36"/>
  <c r="K165" i="36"/>
  <c r="I165" i="36"/>
  <c r="G165" i="36"/>
  <c r="E165" i="36"/>
  <c r="AQ164" i="36"/>
  <c r="AO164" i="36"/>
  <c r="AM164" i="36"/>
  <c r="AK164" i="36"/>
  <c r="AI164" i="36"/>
  <c r="AG164" i="36"/>
  <c r="AE164" i="36"/>
  <c r="AC164" i="36"/>
  <c r="AA164" i="36"/>
  <c r="Y164" i="36"/>
  <c r="W164" i="36"/>
  <c r="U164" i="36"/>
  <c r="S164" i="36"/>
  <c r="Q164" i="36"/>
  <c r="O164" i="36"/>
  <c r="M164" i="36"/>
  <c r="K164" i="36"/>
  <c r="I164" i="36"/>
  <c r="G164" i="36"/>
  <c r="E164" i="36"/>
  <c r="AQ163" i="36"/>
  <c r="AO163" i="36"/>
  <c r="AM163" i="36"/>
  <c r="AK163" i="36"/>
  <c r="AI163" i="36"/>
  <c r="AG163" i="36"/>
  <c r="AE163" i="36"/>
  <c r="AC163" i="36"/>
  <c r="AA163" i="36"/>
  <c r="Y163" i="36"/>
  <c r="W163" i="36"/>
  <c r="U163" i="36"/>
  <c r="S163" i="36"/>
  <c r="Q163" i="36"/>
  <c r="O163" i="36"/>
  <c r="M163" i="36"/>
  <c r="K163" i="36"/>
  <c r="I163" i="36"/>
  <c r="G163" i="36"/>
  <c r="E163" i="36"/>
  <c r="AQ162" i="36"/>
  <c r="AO162" i="36"/>
  <c r="AM162" i="36"/>
  <c r="AK162" i="36"/>
  <c r="AI162" i="36"/>
  <c r="AG162" i="36"/>
  <c r="AE162" i="36"/>
  <c r="AC162" i="36"/>
  <c r="AA162" i="36"/>
  <c r="Y162" i="36"/>
  <c r="W162" i="36"/>
  <c r="U162" i="36"/>
  <c r="S162" i="36"/>
  <c r="Q162" i="36"/>
  <c r="O162" i="36"/>
  <c r="M162" i="36"/>
  <c r="K162" i="36"/>
  <c r="I162" i="36"/>
  <c r="G162" i="36"/>
  <c r="E162" i="36"/>
  <c r="AQ161" i="36"/>
  <c r="AO161" i="36"/>
  <c r="AM161" i="36"/>
  <c r="AK161" i="36"/>
  <c r="AI161" i="36"/>
  <c r="AG161" i="36"/>
  <c r="AE161" i="36"/>
  <c r="AC161" i="36"/>
  <c r="AA161" i="36"/>
  <c r="Y161" i="36"/>
  <c r="W161" i="36"/>
  <c r="U161" i="36"/>
  <c r="S161" i="36"/>
  <c r="Q161" i="36"/>
  <c r="O161" i="36"/>
  <c r="M161" i="36"/>
  <c r="K161" i="36"/>
  <c r="I161" i="36"/>
  <c r="G161" i="36"/>
  <c r="E161" i="36"/>
  <c r="AQ160" i="36"/>
  <c r="AO160" i="36"/>
  <c r="AM160" i="36"/>
  <c r="AK160" i="36"/>
  <c r="AI160" i="36"/>
  <c r="AG160" i="36"/>
  <c r="AE160" i="36"/>
  <c r="AC160" i="36"/>
  <c r="AA160" i="36"/>
  <c r="Y160" i="36"/>
  <c r="W160" i="36"/>
  <c r="U160" i="36"/>
  <c r="S160" i="36"/>
  <c r="Q160" i="36"/>
  <c r="O160" i="36"/>
  <c r="M160" i="36"/>
  <c r="K160" i="36"/>
  <c r="I160" i="36"/>
  <c r="G160" i="36"/>
  <c r="E160" i="36"/>
  <c r="AQ159" i="36"/>
  <c r="AO159" i="36"/>
  <c r="AM159" i="36"/>
  <c r="AK159" i="36"/>
  <c r="AI159" i="36"/>
  <c r="AG159" i="36"/>
  <c r="AE159" i="36"/>
  <c r="AC159" i="36"/>
  <c r="AA159" i="36"/>
  <c r="Y159" i="36"/>
  <c r="W159" i="36"/>
  <c r="U159" i="36"/>
  <c r="S159" i="36"/>
  <c r="Q159" i="36"/>
  <c r="O159" i="36"/>
  <c r="M159" i="36"/>
  <c r="K159" i="36"/>
  <c r="I159" i="36"/>
  <c r="G159" i="36"/>
  <c r="E159" i="36"/>
  <c r="AQ158" i="36"/>
  <c r="AO158" i="36"/>
  <c r="AM158" i="36"/>
  <c r="AK158" i="36"/>
  <c r="AI158" i="36"/>
  <c r="AG158" i="36"/>
  <c r="AE158" i="36"/>
  <c r="AC158" i="36"/>
  <c r="AA158" i="36"/>
  <c r="Y158" i="36"/>
  <c r="W158" i="36"/>
  <c r="U158" i="36"/>
  <c r="S158" i="36"/>
  <c r="Q158" i="36"/>
  <c r="O158" i="36"/>
  <c r="M158" i="36"/>
  <c r="K158" i="36"/>
  <c r="I158" i="36"/>
  <c r="G158" i="36"/>
  <c r="E158" i="36"/>
  <c r="AQ157" i="36"/>
  <c r="AO157" i="36"/>
  <c r="AM157" i="36"/>
  <c r="AK157" i="36"/>
  <c r="AI157" i="36"/>
  <c r="AG157" i="36"/>
  <c r="AE157" i="36"/>
  <c r="AC157" i="36"/>
  <c r="AA157" i="36"/>
  <c r="Y157" i="36"/>
  <c r="W157" i="36"/>
  <c r="U157" i="36"/>
  <c r="S157" i="36"/>
  <c r="Q157" i="36"/>
  <c r="O157" i="36"/>
  <c r="M157" i="36"/>
  <c r="K157" i="36"/>
  <c r="I157" i="36"/>
  <c r="G157" i="36"/>
  <c r="E157" i="36"/>
  <c r="AQ156" i="36"/>
  <c r="AO156" i="36"/>
  <c r="AM156" i="36"/>
  <c r="AK156" i="36"/>
  <c r="AI156" i="36"/>
  <c r="AG156" i="36"/>
  <c r="AE156" i="36"/>
  <c r="AC156" i="36"/>
  <c r="AA156" i="36"/>
  <c r="Y156" i="36"/>
  <c r="W156" i="36"/>
  <c r="U156" i="36"/>
  <c r="S156" i="36"/>
  <c r="Q156" i="36"/>
  <c r="O156" i="36"/>
  <c r="M156" i="36"/>
  <c r="K156" i="36"/>
  <c r="I156" i="36"/>
  <c r="G156" i="36"/>
  <c r="E156" i="36"/>
  <c r="AQ155" i="36"/>
  <c r="AO155" i="36"/>
  <c r="AM155" i="36"/>
  <c r="AK155" i="36"/>
  <c r="AI155" i="36"/>
  <c r="AG155" i="36"/>
  <c r="AE155" i="36"/>
  <c r="AC155" i="36"/>
  <c r="AA155" i="36"/>
  <c r="Y155" i="36"/>
  <c r="W155" i="36"/>
  <c r="U155" i="36"/>
  <c r="S155" i="36"/>
  <c r="Q155" i="36"/>
  <c r="O155" i="36"/>
  <c r="M155" i="36"/>
  <c r="K155" i="36"/>
  <c r="I155" i="36"/>
  <c r="G155" i="36"/>
  <c r="E155" i="36"/>
  <c r="AQ154" i="36"/>
  <c r="AO154" i="36"/>
  <c r="AM154" i="36"/>
  <c r="AK154" i="36"/>
  <c r="AI154" i="36"/>
  <c r="AG154" i="36"/>
  <c r="AE154" i="36"/>
  <c r="AC154" i="36"/>
  <c r="AA154" i="36"/>
  <c r="Y154" i="36"/>
  <c r="W154" i="36"/>
  <c r="U154" i="36"/>
  <c r="S154" i="36"/>
  <c r="Q154" i="36"/>
  <c r="O154" i="36"/>
  <c r="M154" i="36"/>
  <c r="K154" i="36"/>
  <c r="I154" i="36"/>
  <c r="G154" i="36"/>
  <c r="E154" i="36"/>
  <c r="AQ153" i="36"/>
  <c r="AO153" i="36"/>
  <c r="AM153" i="36"/>
  <c r="AK153" i="36"/>
  <c r="AI153" i="36"/>
  <c r="AG153" i="36"/>
  <c r="AE153" i="36"/>
  <c r="AC153" i="36"/>
  <c r="AA153" i="36"/>
  <c r="Y153" i="36"/>
  <c r="W153" i="36"/>
  <c r="U153" i="36"/>
  <c r="S153" i="36"/>
  <c r="Q153" i="36"/>
  <c r="O153" i="36"/>
  <c r="M153" i="36"/>
  <c r="K153" i="36"/>
  <c r="I153" i="36"/>
  <c r="G153" i="36"/>
  <c r="E153" i="36"/>
  <c r="AQ152" i="36"/>
  <c r="AO152" i="36"/>
  <c r="AM152" i="36"/>
  <c r="AK152" i="36"/>
  <c r="AI152" i="36"/>
  <c r="AG152" i="36"/>
  <c r="AE152" i="36"/>
  <c r="AC152" i="36"/>
  <c r="AA152" i="36"/>
  <c r="Y152" i="36"/>
  <c r="W152" i="36"/>
  <c r="U152" i="36"/>
  <c r="S152" i="36"/>
  <c r="Q152" i="36"/>
  <c r="O152" i="36"/>
  <c r="M152" i="36"/>
  <c r="K152" i="36"/>
  <c r="I152" i="36"/>
  <c r="G152" i="36"/>
  <c r="E152" i="36"/>
  <c r="AQ151" i="36"/>
  <c r="AO151" i="36"/>
  <c r="AM151" i="36"/>
  <c r="AK151" i="36"/>
  <c r="AI151" i="36"/>
  <c r="AG151" i="36"/>
  <c r="AE151" i="36"/>
  <c r="AC151" i="36"/>
  <c r="AA151" i="36"/>
  <c r="Y151" i="36"/>
  <c r="W151" i="36"/>
  <c r="U151" i="36"/>
  <c r="S151" i="36"/>
  <c r="Q151" i="36"/>
  <c r="O151" i="36"/>
  <c r="M151" i="36"/>
  <c r="K151" i="36"/>
  <c r="I151" i="36"/>
  <c r="G151" i="36"/>
  <c r="E151" i="36"/>
  <c r="AQ150" i="36"/>
  <c r="AO150" i="36"/>
  <c r="AM150" i="36"/>
  <c r="AK150" i="36"/>
  <c r="AI150" i="36"/>
  <c r="AG150" i="36"/>
  <c r="AE150" i="36"/>
  <c r="AC150" i="36"/>
  <c r="AA150" i="36"/>
  <c r="Y150" i="36"/>
  <c r="W150" i="36"/>
  <c r="U150" i="36"/>
  <c r="S150" i="36"/>
  <c r="Q150" i="36"/>
  <c r="O150" i="36"/>
  <c r="M150" i="36"/>
  <c r="K150" i="36"/>
  <c r="I150" i="36"/>
  <c r="G150" i="36"/>
  <c r="E150" i="36"/>
  <c r="AQ149" i="36"/>
  <c r="AO149" i="36"/>
  <c r="AM149" i="36"/>
  <c r="AK149" i="36"/>
  <c r="AI149" i="36"/>
  <c r="AG149" i="36"/>
  <c r="AE149" i="36"/>
  <c r="AC149" i="36"/>
  <c r="AA149" i="36"/>
  <c r="Y149" i="36"/>
  <c r="W149" i="36"/>
  <c r="U149" i="36"/>
  <c r="S149" i="36"/>
  <c r="Q149" i="36"/>
  <c r="O149" i="36"/>
  <c r="M149" i="36"/>
  <c r="K149" i="36"/>
  <c r="I149" i="36"/>
  <c r="G149" i="36"/>
  <c r="E149" i="36"/>
  <c r="AQ148" i="36"/>
  <c r="AO148" i="36"/>
  <c r="AM148" i="36"/>
  <c r="AK148" i="36"/>
  <c r="AI148" i="36"/>
  <c r="AG148" i="36"/>
  <c r="AE148" i="36"/>
  <c r="AC148" i="36"/>
  <c r="AA148" i="36"/>
  <c r="Y148" i="36"/>
  <c r="W148" i="36"/>
  <c r="U148" i="36"/>
  <c r="S148" i="36"/>
  <c r="Q148" i="36"/>
  <c r="O148" i="36"/>
  <c r="M148" i="36"/>
  <c r="K148" i="36"/>
  <c r="I148" i="36"/>
  <c r="G148" i="36"/>
  <c r="E148" i="36"/>
  <c r="AQ147" i="36"/>
  <c r="AO147" i="36"/>
  <c r="AM147" i="36"/>
  <c r="AK147" i="36"/>
  <c r="AI147" i="36"/>
  <c r="AG147" i="36"/>
  <c r="AE147" i="36"/>
  <c r="AC147" i="36"/>
  <c r="AA147" i="36"/>
  <c r="Y147" i="36"/>
  <c r="W147" i="36"/>
  <c r="U147" i="36"/>
  <c r="S147" i="36"/>
  <c r="Q147" i="36"/>
  <c r="O147" i="36"/>
  <c r="M147" i="36"/>
  <c r="K147" i="36"/>
  <c r="I147" i="36"/>
  <c r="G147" i="36"/>
  <c r="E147" i="36"/>
  <c r="AQ146" i="36"/>
  <c r="AO146" i="36"/>
  <c r="AM146" i="36"/>
  <c r="AK146" i="36"/>
  <c r="AI146" i="36"/>
  <c r="AG146" i="36"/>
  <c r="AE146" i="36"/>
  <c r="AC146" i="36"/>
  <c r="AA146" i="36"/>
  <c r="Y146" i="36"/>
  <c r="W146" i="36"/>
  <c r="U146" i="36"/>
  <c r="S146" i="36"/>
  <c r="Q146" i="36"/>
  <c r="O146" i="36"/>
  <c r="M146" i="36"/>
  <c r="K146" i="36"/>
  <c r="I146" i="36"/>
  <c r="G146" i="36"/>
  <c r="E146" i="36"/>
  <c r="AQ145" i="36"/>
  <c r="AO145" i="36"/>
  <c r="AM145" i="36"/>
  <c r="AK145" i="36"/>
  <c r="AI145" i="36"/>
  <c r="AG145" i="36"/>
  <c r="AE145" i="36"/>
  <c r="AC145" i="36"/>
  <c r="AA145" i="36"/>
  <c r="Y145" i="36"/>
  <c r="W145" i="36"/>
  <c r="U145" i="36"/>
  <c r="S145" i="36"/>
  <c r="Q145" i="36"/>
  <c r="O145" i="36"/>
  <c r="M145" i="36"/>
  <c r="K145" i="36"/>
  <c r="I145" i="36"/>
  <c r="G145" i="36"/>
  <c r="E145" i="36"/>
  <c r="AQ144" i="36"/>
  <c r="AO144" i="36"/>
  <c r="AM144" i="36"/>
  <c r="AK144" i="36"/>
  <c r="AI144" i="36"/>
  <c r="AG144" i="36"/>
  <c r="AE144" i="36"/>
  <c r="AC144" i="36"/>
  <c r="AA144" i="36"/>
  <c r="Y144" i="36"/>
  <c r="W144" i="36"/>
  <c r="U144" i="36"/>
  <c r="S144" i="36"/>
  <c r="Q144" i="36"/>
  <c r="O144" i="36"/>
  <c r="M144" i="36"/>
  <c r="K144" i="36"/>
  <c r="I144" i="36"/>
  <c r="G144" i="36"/>
  <c r="E144" i="36"/>
  <c r="AQ143" i="36"/>
  <c r="AO143" i="36"/>
  <c r="AM143" i="36"/>
  <c r="AK143" i="36"/>
  <c r="AI143" i="36"/>
  <c r="AG143" i="36"/>
  <c r="AE143" i="36"/>
  <c r="AC143" i="36"/>
  <c r="AA143" i="36"/>
  <c r="Y143" i="36"/>
  <c r="W143" i="36"/>
  <c r="U143" i="36"/>
  <c r="S143" i="36"/>
  <c r="Q143" i="36"/>
  <c r="O143" i="36"/>
  <c r="M143" i="36"/>
  <c r="K143" i="36"/>
  <c r="I143" i="36"/>
  <c r="G143" i="36"/>
  <c r="E143" i="36"/>
  <c r="AQ142" i="36"/>
  <c r="AO142" i="36"/>
  <c r="AM142" i="36"/>
  <c r="AK142" i="36"/>
  <c r="AI142" i="36"/>
  <c r="AG142" i="36"/>
  <c r="AE142" i="36"/>
  <c r="AC142" i="36"/>
  <c r="AA142" i="36"/>
  <c r="Y142" i="36"/>
  <c r="W142" i="36"/>
  <c r="U142" i="36"/>
  <c r="S142" i="36"/>
  <c r="Q142" i="36"/>
  <c r="O142" i="36"/>
  <c r="M142" i="36"/>
  <c r="K142" i="36"/>
  <c r="I142" i="36"/>
  <c r="G142" i="36"/>
  <c r="E142" i="36"/>
  <c r="AQ141" i="36"/>
  <c r="AO141" i="36"/>
  <c r="AM141" i="36"/>
  <c r="AK141" i="36"/>
  <c r="AI141" i="36"/>
  <c r="AG141" i="36"/>
  <c r="AE141" i="36"/>
  <c r="AC141" i="36"/>
  <c r="AA141" i="36"/>
  <c r="Y141" i="36"/>
  <c r="W141" i="36"/>
  <c r="U141" i="36"/>
  <c r="S141" i="36"/>
  <c r="Q141" i="36"/>
  <c r="O141" i="36"/>
  <c r="M141" i="36"/>
  <c r="K141" i="36"/>
  <c r="I141" i="36"/>
  <c r="G141" i="36"/>
  <c r="E141" i="36"/>
  <c r="AQ140" i="36"/>
  <c r="AO140" i="36"/>
  <c r="AM140" i="36"/>
  <c r="AK140" i="36"/>
  <c r="AI140" i="36"/>
  <c r="AG140" i="36"/>
  <c r="AE140" i="36"/>
  <c r="AC140" i="36"/>
  <c r="AA140" i="36"/>
  <c r="Y140" i="36"/>
  <c r="W140" i="36"/>
  <c r="U140" i="36"/>
  <c r="S140" i="36"/>
  <c r="Q140" i="36"/>
  <c r="O140" i="36"/>
  <c r="M140" i="36"/>
  <c r="K140" i="36"/>
  <c r="I140" i="36"/>
  <c r="G140" i="36"/>
  <c r="E140" i="36"/>
  <c r="AQ139" i="36"/>
  <c r="AO139" i="36"/>
  <c r="AM139" i="36"/>
  <c r="AK139" i="36"/>
  <c r="AI139" i="36"/>
  <c r="AG139" i="36"/>
  <c r="AE139" i="36"/>
  <c r="AC139" i="36"/>
  <c r="AA139" i="36"/>
  <c r="Y139" i="36"/>
  <c r="W139" i="36"/>
  <c r="U139" i="36"/>
  <c r="S139" i="36"/>
  <c r="Q139" i="36"/>
  <c r="O139" i="36"/>
  <c r="M139" i="36"/>
  <c r="K139" i="36"/>
  <c r="I139" i="36"/>
  <c r="G139" i="36"/>
  <c r="E139" i="36"/>
  <c r="AQ138" i="36"/>
  <c r="AO138" i="36"/>
  <c r="AM138" i="36"/>
  <c r="AK138" i="36"/>
  <c r="AI138" i="36"/>
  <c r="AG138" i="36"/>
  <c r="AE138" i="36"/>
  <c r="AC138" i="36"/>
  <c r="AA138" i="36"/>
  <c r="Y138" i="36"/>
  <c r="W138" i="36"/>
  <c r="U138" i="36"/>
  <c r="S138" i="36"/>
  <c r="Q138" i="36"/>
  <c r="O138" i="36"/>
  <c r="M138" i="36"/>
  <c r="K138" i="36"/>
  <c r="I138" i="36"/>
  <c r="G138" i="36"/>
  <c r="E138" i="36"/>
  <c r="AQ137" i="36"/>
  <c r="AO137" i="36"/>
  <c r="AM137" i="36"/>
  <c r="AK137" i="36"/>
  <c r="AI137" i="36"/>
  <c r="AG137" i="36"/>
  <c r="AE137" i="36"/>
  <c r="AC137" i="36"/>
  <c r="AA137" i="36"/>
  <c r="Y137" i="36"/>
  <c r="W137" i="36"/>
  <c r="U137" i="36"/>
  <c r="S137" i="36"/>
  <c r="Q137" i="36"/>
  <c r="O137" i="36"/>
  <c r="M137" i="36"/>
  <c r="K137" i="36"/>
  <c r="I137" i="36"/>
  <c r="G137" i="36"/>
  <c r="E137" i="36"/>
  <c r="AQ136" i="36"/>
  <c r="AO136" i="36"/>
  <c r="AM136" i="36"/>
  <c r="AK136" i="36"/>
  <c r="AI136" i="36"/>
  <c r="AG136" i="36"/>
  <c r="AE136" i="36"/>
  <c r="AC136" i="36"/>
  <c r="AA136" i="36"/>
  <c r="Y136" i="36"/>
  <c r="W136" i="36"/>
  <c r="U136" i="36"/>
  <c r="S136" i="36"/>
  <c r="Q136" i="36"/>
  <c r="O136" i="36"/>
  <c r="M136" i="36"/>
  <c r="K136" i="36"/>
  <c r="I136" i="36"/>
  <c r="G136" i="36"/>
  <c r="E136" i="36"/>
  <c r="AQ135" i="36"/>
  <c r="AO135" i="36"/>
  <c r="AM135" i="36"/>
  <c r="AK135" i="36"/>
  <c r="AI135" i="36"/>
  <c r="AG135" i="36"/>
  <c r="AE135" i="36"/>
  <c r="AC135" i="36"/>
  <c r="AA135" i="36"/>
  <c r="Y135" i="36"/>
  <c r="W135" i="36"/>
  <c r="U135" i="36"/>
  <c r="S135" i="36"/>
  <c r="Q135" i="36"/>
  <c r="O135" i="36"/>
  <c r="M135" i="36"/>
  <c r="K135" i="36"/>
  <c r="I135" i="36"/>
  <c r="G135" i="36"/>
  <c r="E135" i="36"/>
  <c r="AQ134" i="36"/>
  <c r="AO134" i="36"/>
  <c r="AM134" i="36"/>
  <c r="AK134" i="36"/>
  <c r="AI134" i="36"/>
  <c r="AG134" i="36"/>
  <c r="AE134" i="36"/>
  <c r="AC134" i="36"/>
  <c r="AA134" i="36"/>
  <c r="Y134" i="36"/>
  <c r="W134" i="36"/>
  <c r="U134" i="36"/>
  <c r="S134" i="36"/>
  <c r="Q134" i="36"/>
  <c r="O134" i="36"/>
  <c r="M134" i="36"/>
  <c r="K134" i="36"/>
  <c r="I134" i="36"/>
  <c r="G134" i="36"/>
  <c r="E134" i="36"/>
  <c r="AQ133" i="36"/>
  <c r="AO133" i="36"/>
  <c r="AM133" i="36"/>
  <c r="AK133" i="36"/>
  <c r="AI133" i="36"/>
  <c r="AG133" i="36"/>
  <c r="AE133" i="36"/>
  <c r="AC133" i="36"/>
  <c r="AA133" i="36"/>
  <c r="Y133" i="36"/>
  <c r="W133" i="36"/>
  <c r="U133" i="36"/>
  <c r="S133" i="36"/>
  <c r="Q133" i="36"/>
  <c r="O133" i="36"/>
  <c r="M133" i="36"/>
  <c r="K133" i="36"/>
  <c r="I133" i="36"/>
  <c r="G133" i="36"/>
  <c r="E133" i="36"/>
  <c r="AQ132" i="36"/>
  <c r="AO132" i="36"/>
  <c r="AM132" i="36"/>
  <c r="AK132" i="36"/>
  <c r="AI132" i="36"/>
  <c r="AG132" i="36"/>
  <c r="AE132" i="36"/>
  <c r="AC132" i="36"/>
  <c r="AA132" i="36"/>
  <c r="Y132" i="36"/>
  <c r="W132" i="36"/>
  <c r="U132" i="36"/>
  <c r="S132" i="36"/>
  <c r="Q132" i="36"/>
  <c r="O132" i="36"/>
  <c r="M132" i="36"/>
  <c r="K132" i="36"/>
  <c r="I132" i="36"/>
  <c r="G132" i="36"/>
  <c r="E132" i="36"/>
  <c r="AQ131" i="36"/>
  <c r="AO131" i="36"/>
  <c r="AM131" i="36"/>
  <c r="AK131" i="36"/>
  <c r="AI131" i="36"/>
  <c r="AG131" i="36"/>
  <c r="AE131" i="36"/>
  <c r="AC131" i="36"/>
  <c r="AA131" i="36"/>
  <c r="Y131" i="36"/>
  <c r="W131" i="36"/>
  <c r="U131" i="36"/>
  <c r="S131" i="36"/>
  <c r="Q131" i="36"/>
  <c r="O131" i="36"/>
  <c r="M131" i="36"/>
  <c r="K131" i="36"/>
  <c r="I131" i="36"/>
  <c r="G131" i="36"/>
  <c r="E131" i="36"/>
  <c r="AQ130" i="36"/>
  <c r="AO130" i="36"/>
  <c r="AM130" i="36"/>
  <c r="AK130" i="36"/>
  <c r="AI130" i="36"/>
  <c r="AG130" i="36"/>
  <c r="AE130" i="36"/>
  <c r="AC130" i="36"/>
  <c r="AA130" i="36"/>
  <c r="Y130" i="36"/>
  <c r="W130" i="36"/>
  <c r="U130" i="36"/>
  <c r="S130" i="36"/>
  <c r="Q130" i="36"/>
  <c r="O130" i="36"/>
  <c r="M130" i="36"/>
  <c r="K130" i="36"/>
  <c r="I130" i="36"/>
  <c r="G130" i="36"/>
  <c r="E130" i="36"/>
  <c r="AQ129" i="36"/>
  <c r="AO129" i="36"/>
  <c r="AM129" i="36"/>
  <c r="AK129" i="36"/>
  <c r="AI129" i="36"/>
  <c r="AG129" i="36"/>
  <c r="AE129" i="36"/>
  <c r="AC129" i="36"/>
  <c r="AA129" i="36"/>
  <c r="Y129" i="36"/>
  <c r="W129" i="36"/>
  <c r="U129" i="36"/>
  <c r="S129" i="36"/>
  <c r="Q129" i="36"/>
  <c r="O129" i="36"/>
  <c r="M129" i="36"/>
  <c r="K129" i="36"/>
  <c r="I129" i="36"/>
  <c r="G129" i="36"/>
  <c r="E129" i="36"/>
  <c r="AQ128" i="36"/>
  <c r="AO128" i="36"/>
  <c r="AM128" i="36"/>
  <c r="AK128" i="36"/>
  <c r="AI128" i="36"/>
  <c r="AG128" i="36"/>
  <c r="AE128" i="36"/>
  <c r="AC128" i="36"/>
  <c r="AA128" i="36"/>
  <c r="Y128" i="36"/>
  <c r="W128" i="36"/>
  <c r="U128" i="36"/>
  <c r="S128" i="36"/>
  <c r="Q128" i="36"/>
  <c r="O128" i="36"/>
  <c r="M128" i="36"/>
  <c r="K128" i="36"/>
  <c r="I128" i="36"/>
  <c r="G128" i="36"/>
  <c r="E128" i="36"/>
  <c r="AQ127" i="36"/>
  <c r="AO127" i="36"/>
  <c r="AM127" i="36"/>
  <c r="AK127" i="36"/>
  <c r="AI127" i="36"/>
  <c r="AG127" i="36"/>
  <c r="AE127" i="36"/>
  <c r="AC127" i="36"/>
  <c r="AA127" i="36"/>
  <c r="Y127" i="36"/>
  <c r="W127" i="36"/>
  <c r="U127" i="36"/>
  <c r="S127" i="36"/>
  <c r="Q127" i="36"/>
  <c r="O127" i="36"/>
  <c r="M127" i="36"/>
  <c r="K127" i="36"/>
  <c r="I127" i="36"/>
  <c r="G127" i="36"/>
  <c r="E127" i="36"/>
  <c r="AQ126" i="36"/>
  <c r="AO126" i="36"/>
  <c r="AM126" i="36"/>
  <c r="AK126" i="36"/>
  <c r="AI126" i="36"/>
  <c r="AG126" i="36"/>
  <c r="AE126" i="36"/>
  <c r="AC126" i="36"/>
  <c r="AA126" i="36"/>
  <c r="Y126" i="36"/>
  <c r="W126" i="36"/>
  <c r="U126" i="36"/>
  <c r="S126" i="36"/>
  <c r="Q126" i="36"/>
  <c r="O126" i="36"/>
  <c r="M126" i="36"/>
  <c r="K126" i="36"/>
  <c r="I126" i="36"/>
  <c r="G126" i="36"/>
  <c r="E126" i="36"/>
  <c r="AQ125" i="36"/>
  <c r="AO125" i="36"/>
  <c r="AM125" i="36"/>
  <c r="AK125" i="36"/>
  <c r="AI125" i="36"/>
  <c r="AG125" i="36"/>
  <c r="AE125" i="36"/>
  <c r="AC125" i="36"/>
  <c r="AA125" i="36"/>
  <c r="Y125" i="36"/>
  <c r="W125" i="36"/>
  <c r="U125" i="36"/>
  <c r="S125" i="36"/>
  <c r="Q125" i="36"/>
  <c r="O125" i="36"/>
  <c r="M125" i="36"/>
  <c r="K125" i="36"/>
  <c r="I125" i="36"/>
  <c r="G125" i="36"/>
  <c r="E125" i="36"/>
  <c r="AQ124" i="36"/>
  <c r="AO124" i="36"/>
  <c r="AM124" i="36"/>
  <c r="AK124" i="36"/>
  <c r="AI124" i="36"/>
  <c r="AG124" i="36"/>
  <c r="AE124" i="36"/>
  <c r="AC124" i="36"/>
  <c r="AA124" i="36"/>
  <c r="Y124" i="36"/>
  <c r="W124" i="36"/>
  <c r="U124" i="36"/>
  <c r="S124" i="36"/>
  <c r="Q124" i="36"/>
  <c r="O124" i="36"/>
  <c r="M124" i="36"/>
  <c r="K124" i="36"/>
  <c r="I124" i="36"/>
  <c r="G124" i="36"/>
  <c r="E124" i="36"/>
  <c r="AQ123" i="36"/>
  <c r="AO123" i="36"/>
  <c r="AM123" i="36"/>
  <c r="AK123" i="36"/>
  <c r="AI123" i="36"/>
  <c r="AG123" i="36"/>
  <c r="AE123" i="36"/>
  <c r="AC123" i="36"/>
  <c r="AA123" i="36"/>
  <c r="Y123" i="36"/>
  <c r="W123" i="36"/>
  <c r="U123" i="36"/>
  <c r="S123" i="36"/>
  <c r="Q123" i="36"/>
  <c r="O123" i="36"/>
  <c r="M123" i="36"/>
  <c r="K123" i="36"/>
  <c r="I123" i="36"/>
  <c r="G123" i="36"/>
  <c r="E123" i="36"/>
  <c r="AQ122" i="36"/>
  <c r="AO122" i="36"/>
  <c r="AM122" i="36"/>
  <c r="AK122" i="36"/>
  <c r="AI122" i="36"/>
  <c r="AG122" i="36"/>
  <c r="AE122" i="36"/>
  <c r="AC122" i="36"/>
  <c r="AA122" i="36"/>
  <c r="Y122" i="36"/>
  <c r="W122" i="36"/>
  <c r="U122" i="36"/>
  <c r="S122" i="36"/>
  <c r="Q122" i="36"/>
  <c r="O122" i="36"/>
  <c r="M122" i="36"/>
  <c r="K122" i="36"/>
  <c r="I122" i="36"/>
  <c r="G122" i="36"/>
  <c r="E122" i="36"/>
  <c r="AQ121" i="36"/>
  <c r="AO121" i="36"/>
  <c r="AM121" i="36"/>
  <c r="AK121" i="36"/>
  <c r="AI121" i="36"/>
  <c r="AG121" i="36"/>
  <c r="AE121" i="36"/>
  <c r="AC121" i="36"/>
  <c r="AA121" i="36"/>
  <c r="Y121" i="36"/>
  <c r="W121" i="36"/>
  <c r="U121" i="36"/>
  <c r="S121" i="36"/>
  <c r="Q121" i="36"/>
  <c r="O121" i="36"/>
  <c r="M121" i="36"/>
  <c r="K121" i="36"/>
  <c r="I121" i="36"/>
  <c r="G121" i="36"/>
  <c r="E121" i="36"/>
  <c r="AQ120" i="36"/>
  <c r="AO120" i="36"/>
  <c r="AM120" i="36"/>
  <c r="AK120" i="36"/>
  <c r="AI120" i="36"/>
  <c r="AG120" i="36"/>
  <c r="AE120" i="36"/>
  <c r="AC120" i="36"/>
  <c r="AA120" i="36"/>
  <c r="Y120" i="36"/>
  <c r="W120" i="36"/>
  <c r="U120" i="36"/>
  <c r="S120" i="36"/>
  <c r="Q120" i="36"/>
  <c r="O120" i="36"/>
  <c r="M120" i="36"/>
  <c r="K120" i="36"/>
  <c r="I120" i="36"/>
  <c r="G120" i="36"/>
  <c r="E120" i="36"/>
  <c r="AQ119" i="36"/>
  <c r="AO119" i="36"/>
  <c r="AM119" i="36"/>
  <c r="AK119" i="36"/>
  <c r="AI119" i="36"/>
  <c r="AG119" i="36"/>
  <c r="AE119" i="36"/>
  <c r="AC119" i="36"/>
  <c r="AA119" i="36"/>
  <c r="Y119" i="36"/>
  <c r="W119" i="36"/>
  <c r="U119" i="36"/>
  <c r="S119" i="36"/>
  <c r="Q119" i="36"/>
  <c r="O119" i="36"/>
  <c r="M119" i="36"/>
  <c r="K119" i="36"/>
  <c r="I119" i="36"/>
  <c r="G119" i="36"/>
  <c r="E119" i="36"/>
  <c r="AQ118" i="36"/>
  <c r="AO118" i="36"/>
  <c r="AM118" i="36"/>
  <c r="AK118" i="36"/>
  <c r="AI118" i="36"/>
  <c r="AG118" i="36"/>
  <c r="AE118" i="36"/>
  <c r="AC118" i="36"/>
  <c r="AA118" i="36"/>
  <c r="Y118" i="36"/>
  <c r="W118" i="36"/>
  <c r="U118" i="36"/>
  <c r="S118" i="36"/>
  <c r="Q118" i="36"/>
  <c r="O118" i="36"/>
  <c r="M118" i="36"/>
  <c r="K118" i="36"/>
  <c r="I118" i="36"/>
  <c r="G118" i="36"/>
  <c r="E118" i="36"/>
  <c r="AQ117" i="36"/>
  <c r="AO117" i="36"/>
  <c r="AM117" i="36"/>
  <c r="AK117" i="36"/>
  <c r="AI117" i="36"/>
  <c r="AG117" i="36"/>
  <c r="AE117" i="36"/>
  <c r="AC117" i="36"/>
  <c r="AA117" i="36"/>
  <c r="Y117" i="36"/>
  <c r="W117" i="36"/>
  <c r="U117" i="36"/>
  <c r="S117" i="36"/>
  <c r="Q117" i="36"/>
  <c r="O117" i="36"/>
  <c r="M117" i="36"/>
  <c r="K117" i="36"/>
  <c r="I117" i="36"/>
  <c r="G117" i="36"/>
  <c r="E117" i="36"/>
  <c r="AQ116" i="36"/>
  <c r="AO116" i="36"/>
  <c r="AM116" i="36"/>
  <c r="AK116" i="36"/>
  <c r="AI116" i="36"/>
  <c r="AG116" i="36"/>
  <c r="AE116" i="36"/>
  <c r="AC116" i="36"/>
  <c r="AA116" i="36"/>
  <c r="Y116" i="36"/>
  <c r="W116" i="36"/>
  <c r="U116" i="36"/>
  <c r="S116" i="36"/>
  <c r="Q116" i="36"/>
  <c r="O116" i="36"/>
  <c r="M116" i="36"/>
  <c r="K116" i="36"/>
  <c r="I116" i="36"/>
  <c r="G116" i="36"/>
  <c r="E116" i="36"/>
  <c r="AQ115" i="36"/>
  <c r="AO115" i="36"/>
  <c r="AM115" i="36"/>
  <c r="AK115" i="36"/>
  <c r="AI115" i="36"/>
  <c r="AG115" i="36"/>
  <c r="AE115" i="36"/>
  <c r="AC115" i="36"/>
  <c r="AA115" i="36"/>
  <c r="Y115" i="36"/>
  <c r="W115" i="36"/>
  <c r="U115" i="36"/>
  <c r="S115" i="36"/>
  <c r="Q115" i="36"/>
  <c r="O115" i="36"/>
  <c r="M115" i="36"/>
  <c r="K115" i="36"/>
  <c r="I115" i="36"/>
  <c r="G115" i="36"/>
  <c r="E115" i="36"/>
  <c r="AQ114" i="36"/>
  <c r="AO114" i="36"/>
  <c r="AM114" i="36"/>
  <c r="AK114" i="36"/>
  <c r="AI114" i="36"/>
  <c r="AG114" i="36"/>
  <c r="AE114" i="36"/>
  <c r="AC114" i="36"/>
  <c r="AA114" i="36"/>
  <c r="Y114" i="36"/>
  <c r="W114" i="36"/>
  <c r="U114" i="36"/>
  <c r="S114" i="36"/>
  <c r="Q114" i="36"/>
  <c r="O114" i="36"/>
  <c r="M114" i="36"/>
  <c r="K114" i="36"/>
  <c r="I114" i="36"/>
  <c r="G114" i="36"/>
  <c r="E114" i="36"/>
  <c r="AQ113" i="36"/>
  <c r="AO113" i="36"/>
  <c r="AM113" i="36"/>
  <c r="AK113" i="36"/>
  <c r="AI113" i="36"/>
  <c r="AG113" i="36"/>
  <c r="AE113" i="36"/>
  <c r="AC113" i="36"/>
  <c r="AA113" i="36"/>
  <c r="Y113" i="36"/>
  <c r="W113" i="36"/>
  <c r="U113" i="36"/>
  <c r="S113" i="36"/>
  <c r="Q113" i="36"/>
  <c r="O113" i="36"/>
  <c r="M113" i="36"/>
  <c r="K113" i="36"/>
  <c r="I113" i="36"/>
  <c r="G113" i="36"/>
  <c r="E113" i="36"/>
  <c r="AQ112" i="36"/>
  <c r="AO112" i="36"/>
  <c r="AM112" i="36"/>
  <c r="AK112" i="36"/>
  <c r="AI112" i="36"/>
  <c r="AG112" i="36"/>
  <c r="AE112" i="36"/>
  <c r="AC112" i="36"/>
  <c r="AA112" i="36"/>
  <c r="Y112" i="36"/>
  <c r="W112" i="36"/>
  <c r="U112" i="36"/>
  <c r="S112" i="36"/>
  <c r="Q112" i="36"/>
  <c r="O112" i="36"/>
  <c r="M112" i="36"/>
  <c r="K112" i="36"/>
  <c r="I112" i="36"/>
  <c r="G112" i="36"/>
  <c r="E112" i="36"/>
  <c r="AQ111" i="36"/>
  <c r="AO111" i="36"/>
  <c r="AM111" i="36"/>
  <c r="AK111" i="36"/>
  <c r="AI111" i="36"/>
  <c r="AG111" i="36"/>
  <c r="AE111" i="36"/>
  <c r="AC111" i="36"/>
  <c r="AA111" i="36"/>
  <c r="Y111" i="36"/>
  <c r="W111" i="36"/>
  <c r="U111" i="36"/>
  <c r="S111" i="36"/>
  <c r="Q111" i="36"/>
  <c r="O111" i="36"/>
  <c r="M111" i="36"/>
  <c r="K111" i="36"/>
  <c r="I111" i="36"/>
  <c r="G111" i="36"/>
  <c r="E111" i="36"/>
  <c r="AQ110" i="36"/>
  <c r="AO110" i="36"/>
  <c r="AM110" i="36"/>
  <c r="AK110" i="36"/>
  <c r="AI110" i="36"/>
  <c r="AG110" i="36"/>
  <c r="AE110" i="36"/>
  <c r="AC110" i="36"/>
  <c r="AA110" i="36"/>
  <c r="Y110" i="36"/>
  <c r="W110" i="36"/>
  <c r="U110" i="36"/>
  <c r="S110" i="36"/>
  <c r="Q110" i="36"/>
  <c r="O110" i="36"/>
  <c r="M110" i="36"/>
  <c r="K110" i="36"/>
  <c r="I110" i="36"/>
  <c r="G110" i="36"/>
  <c r="E110" i="36"/>
  <c r="AQ109" i="36"/>
  <c r="AO109" i="36"/>
  <c r="AM109" i="36"/>
  <c r="AK109" i="36"/>
  <c r="AI109" i="36"/>
  <c r="AG109" i="36"/>
  <c r="AE109" i="36"/>
  <c r="AC109" i="36"/>
  <c r="AA109" i="36"/>
  <c r="Y109" i="36"/>
  <c r="W109" i="36"/>
  <c r="U109" i="36"/>
  <c r="S109" i="36"/>
  <c r="Q109" i="36"/>
  <c r="O109" i="36"/>
  <c r="M109" i="36"/>
  <c r="K109" i="36"/>
  <c r="I109" i="36"/>
  <c r="G109" i="36"/>
  <c r="E109" i="36"/>
  <c r="AQ108" i="36"/>
  <c r="AO108" i="36"/>
  <c r="AM108" i="36"/>
  <c r="AK108" i="36"/>
  <c r="AI108" i="36"/>
  <c r="AG108" i="36"/>
  <c r="AE108" i="36"/>
  <c r="AC108" i="36"/>
  <c r="AA108" i="36"/>
  <c r="Y108" i="36"/>
  <c r="W108" i="36"/>
  <c r="U108" i="36"/>
  <c r="S108" i="36"/>
  <c r="Q108" i="36"/>
  <c r="O108" i="36"/>
  <c r="M108" i="36"/>
  <c r="K108" i="36"/>
  <c r="I108" i="36"/>
  <c r="G108" i="36"/>
  <c r="E108" i="36"/>
  <c r="AQ107" i="36"/>
  <c r="AO107" i="36"/>
  <c r="AM107" i="36"/>
  <c r="AK107" i="36"/>
  <c r="AI107" i="36"/>
  <c r="AG107" i="36"/>
  <c r="AE107" i="36"/>
  <c r="AC107" i="36"/>
  <c r="AA107" i="36"/>
  <c r="Y107" i="36"/>
  <c r="W107" i="36"/>
  <c r="U107" i="36"/>
  <c r="S107" i="36"/>
  <c r="Q107" i="36"/>
  <c r="O107" i="36"/>
  <c r="M107" i="36"/>
  <c r="K107" i="36"/>
  <c r="I107" i="36"/>
  <c r="G107" i="36"/>
  <c r="E107" i="36"/>
  <c r="AQ106" i="36"/>
  <c r="AO106" i="36"/>
  <c r="AM106" i="36"/>
  <c r="AK106" i="36"/>
  <c r="AI106" i="36"/>
  <c r="AG106" i="36"/>
  <c r="AE106" i="36"/>
  <c r="AC106" i="36"/>
  <c r="AA106" i="36"/>
  <c r="Y106" i="36"/>
  <c r="W106" i="36"/>
  <c r="U106" i="36"/>
  <c r="S106" i="36"/>
  <c r="Q106" i="36"/>
  <c r="O106" i="36"/>
  <c r="M106" i="36"/>
  <c r="K106" i="36"/>
  <c r="I106" i="36"/>
  <c r="G106" i="36"/>
  <c r="E106" i="36"/>
  <c r="AQ105" i="36"/>
  <c r="AO105" i="36"/>
  <c r="AM105" i="36"/>
  <c r="AK105" i="36"/>
  <c r="AI105" i="36"/>
  <c r="AG105" i="36"/>
  <c r="AE105" i="36"/>
  <c r="AC105" i="36"/>
  <c r="AA105" i="36"/>
  <c r="Y105" i="36"/>
  <c r="W105" i="36"/>
  <c r="U105" i="36"/>
  <c r="S105" i="36"/>
  <c r="Q105" i="36"/>
  <c r="O105" i="36"/>
  <c r="M105" i="36"/>
  <c r="K105" i="36"/>
  <c r="I105" i="36"/>
  <c r="G105" i="36"/>
  <c r="E105" i="36"/>
  <c r="AQ104" i="36"/>
  <c r="AO104" i="36"/>
  <c r="AM104" i="36"/>
  <c r="AK104" i="36"/>
  <c r="AI104" i="36"/>
  <c r="AG104" i="36"/>
  <c r="AE104" i="36"/>
  <c r="AC104" i="36"/>
  <c r="AA104" i="36"/>
  <c r="Y104" i="36"/>
  <c r="W104" i="36"/>
  <c r="U104" i="36"/>
  <c r="S104" i="36"/>
  <c r="Q104" i="36"/>
  <c r="O104" i="36"/>
  <c r="M104" i="36"/>
  <c r="K104" i="36"/>
  <c r="I104" i="36"/>
  <c r="G104" i="36"/>
  <c r="E104" i="36"/>
  <c r="AQ103" i="36"/>
  <c r="AO103" i="36"/>
  <c r="AM103" i="36"/>
  <c r="AK103" i="36"/>
  <c r="AI103" i="36"/>
  <c r="AG103" i="36"/>
  <c r="AE103" i="36"/>
  <c r="AC103" i="36"/>
  <c r="AA103" i="36"/>
  <c r="Y103" i="36"/>
  <c r="W103" i="36"/>
  <c r="U103" i="36"/>
  <c r="S103" i="36"/>
  <c r="Q103" i="36"/>
  <c r="O103" i="36"/>
  <c r="M103" i="36"/>
  <c r="K103" i="36"/>
  <c r="I103" i="36"/>
  <c r="G103" i="36"/>
  <c r="E103" i="36"/>
  <c r="AQ102" i="36"/>
  <c r="AO102" i="36"/>
  <c r="AM102" i="36"/>
  <c r="AK102" i="36"/>
  <c r="AI102" i="36"/>
  <c r="AG102" i="36"/>
  <c r="AE102" i="36"/>
  <c r="AC102" i="36"/>
  <c r="AA102" i="36"/>
  <c r="Y102" i="36"/>
  <c r="W102" i="36"/>
  <c r="U102" i="36"/>
  <c r="S102" i="36"/>
  <c r="Q102" i="36"/>
  <c r="O102" i="36"/>
  <c r="M102" i="36"/>
  <c r="K102" i="36"/>
  <c r="I102" i="36"/>
  <c r="G102" i="36"/>
  <c r="E102" i="36"/>
  <c r="AQ101" i="36"/>
  <c r="AO101" i="36"/>
  <c r="AM101" i="36"/>
  <c r="AK101" i="36"/>
  <c r="AI101" i="36"/>
  <c r="AG101" i="36"/>
  <c r="AE101" i="36"/>
  <c r="AC101" i="36"/>
  <c r="AA101" i="36"/>
  <c r="Y101" i="36"/>
  <c r="W101" i="36"/>
  <c r="U101" i="36"/>
  <c r="S101" i="36"/>
  <c r="Q101" i="36"/>
  <c r="O101" i="36"/>
  <c r="M101" i="36"/>
  <c r="K101" i="36"/>
  <c r="I101" i="36"/>
  <c r="G101" i="36"/>
  <c r="E101" i="36"/>
  <c r="AQ100" i="36"/>
  <c r="AO100" i="36"/>
  <c r="AM100" i="36"/>
  <c r="AK100" i="36"/>
  <c r="AI100" i="36"/>
  <c r="AG100" i="36"/>
  <c r="AE100" i="36"/>
  <c r="AC100" i="36"/>
  <c r="AA100" i="36"/>
  <c r="Y100" i="36"/>
  <c r="W100" i="36"/>
  <c r="U100" i="36"/>
  <c r="S100" i="36"/>
  <c r="Q100" i="36"/>
  <c r="O100" i="36"/>
  <c r="M100" i="36"/>
  <c r="K100" i="36"/>
  <c r="I100" i="36"/>
  <c r="G100" i="36"/>
  <c r="E100" i="36"/>
  <c r="AQ99" i="36"/>
  <c r="AO99" i="36"/>
  <c r="AM99" i="36"/>
  <c r="AK99" i="36"/>
  <c r="AI99" i="36"/>
  <c r="AG99" i="36"/>
  <c r="AE99" i="36"/>
  <c r="AC99" i="36"/>
  <c r="AA99" i="36"/>
  <c r="Y99" i="36"/>
  <c r="W99" i="36"/>
  <c r="U99" i="36"/>
  <c r="S99" i="36"/>
  <c r="Q99" i="36"/>
  <c r="O99" i="36"/>
  <c r="M99" i="36"/>
  <c r="K99" i="36"/>
  <c r="I99" i="36"/>
  <c r="G99" i="36"/>
  <c r="E99" i="36"/>
  <c r="AQ98" i="36"/>
  <c r="AO98" i="36"/>
  <c r="AM98" i="36"/>
  <c r="AK98" i="36"/>
  <c r="AI98" i="36"/>
  <c r="AG98" i="36"/>
  <c r="AE98" i="36"/>
  <c r="AC98" i="36"/>
  <c r="AA98" i="36"/>
  <c r="Y98" i="36"/>
  <c r="W98" i="36"/>
  <c r="U98" i="36"/>
  <c r="S98" i="36"/>
  <c r="Q98" i="36"/>
  <c r="O98" i="36"/>
  <c r="M98" i="36"/>
  <c r="K98" i="36"/>
  <c r="I98" i="36"/>
  <c r="G98" i="36"/>
  <c r="E98" i="36"/>
  <c r="AQ97" i="36"/>
  <c r="AO97" i="36"/>
  <c r="AM97" i="36"/>
  <c r="AK97" i="36"/>
  <c r="AI97" i="36"/>
  <c r="AG97" i="36"/>
  <c r="AE97" i="36"/>
  <c r="AC97" i="36"/>
  <c r="AA97" i="36"/>
  <c r="Y97" i="36"/>
  <c r="W97" i="36"/>
  <c r="U97" i="36"/>
  <c r="S97" i="36"/>
  <c r="Q97" i="36"/>
  <c r="O97" i="36"/>
  <c r="M97" i="36"/>
  <c r="K97" i="36"/>
  <c r="I97" i="36"/>
  <c r="G97" i="36"/>
  <c r="E97" i="36"/>
  <c r="AQ96" i="36"/>
  <c r="AO96" i="36"/>
  <c r="AM96" i="36"/>
  <c r="AK96" i="36"/>
  <c r="AI96" i="36"/>
  <c r="AG96" i="36"/>
  <c r="AE96" i="36"/>
  <c r="AC96" i="36"/>
  <c r="AA96" i="36"/>
  <c r="Y96" i="36"/>
  <c r="W96" i="36"/>
  <c r="U96" i="36"/>
  <c r="S96" i="36"/>
  <c r="Q96" i="36"/>
  <c r="O96" i="36"/>
  <c r="M96" i="36"/>
  <c r="K96" i="36"/>
  <c r="I96" i="36"/>
  <c r="G96" i="36"/>
  <c r="E96" i="36"/>
  <c r="AQ95" i="36"/>
  <c r="AO95" i="36"/>
  <c r="AM95" i="36"/>
  <c r="AK95" i="36"/>
  <c r="AI95" i="36"/>
  <c r="AG95" i="36"/>
  <c r="AE95" i="36"/>
  <c r="AC95" i="36"/>
  <c r="AA95" i="36"/>
  <c r="Y95" i="36"/>
  <c r="W95" i="36"/>
  <c r="U95" i="36"/>
  <c r="S95" i="36"/>
  <c r="Q95" i="36"/>
  <c r="O95" i="36"/>
  <c r="M95" i="36"/>
  <c r="K95" i="36"/>
  <c r="I95" i="36"/>
  <c r="G95" i="36"/>
  <c r="E95" i="36"/>
  <c r="AQ94" i="36"/>
  <c r="AO94" i="36"/>
  <c r="AM94" i="36"/>
  <c r="AK94" i="36"/>
  <c r="AI94" i="36"/>
  <c r="AG94" i="36"/>
  <c r="AE94" i="36"/>
  <c r="AC94" i="36"/>
  <c r="AA94" i="36"/>
  <c r="Y94" i="36"/>
  <c r="W94" i="36"/>
  <c r="U94" i="36"/>
  <c r="S94" i="36"/>
  <c r="Q94" i="36"/>
  <c r="O94" i="36"/>
  <c r="M94" i="36"/>
  <c r="K94" i="36"/>
  <c r="I94" i="36"/>
  <c r="G94" i="36"/>
  <c r="E94" i="36"/>
  <c r="AQ93" i="36"/>
  <c r="AO93" i="36"/>
  <c r="AM93" i="36"/>
  <c r="AK93" i="36"/>
  <c r="AI93" i="36"/>
  <c r="AG93" i="36"/>
  <c r="AE93" i="36"/>
  <c r="AC93" i="36"/>
  <c r="AA93" i="36"/>
  <c r="Y93" i="36"/>
  <c r="W93" i="36"/>
  <c r="U93" i="36"/>
  <c r="S93" i="36"/>
  <c r="Q93" i="36"/>
  <c r="O93" i="36"/>
  <c r="M93" i="36"/>
  <c r="K93" i="36"/>
  <c r="I93" i="36"/>
  <c r="G93" i="36"/>
  <c r="E93" i="36"/>
  <c r="AQ92" i="36"/>
  <c r="AO92" i="36"/>
  <c r="AM92" i="36"/>
  <c r="AK92" i="36"/>
  <c r="AI92" i="36"/>
  <c r="AG92" i="36"/>
  <c r="AE92" i="36"/>
  <c r="AC92" i="36"/>
  <c r="AA92" i="36"/>
  <c r="Y92" i="36"/>
  <c r="W92" i="36"/>
  <c r="U92" i="36"/>
  <c r="S92" i="36"/>
  <c r="Q92" i="36"/>
  <c r="O92" i="36"/>
  <c r="M92" i="36"/>
  <c r="K92" i="36"/>
  <c r="I92" i="36"/>
  <c r="G92" i="36"/>
  <c r="E92" i="36"/>
  <c r="AQ91" i="36"/>
  <c r="AO91" i="36"/>
  <c r="AM91" i="36"/>
  <c r="AK91" i="36"/>
  <c r="AI91" i="36"/>
  <c r="AG91" i="36"/>
  <c r="AE91" i="36"/>
  <c r="AC91" i="36"/>
  <c r="AA91" i="36"/>
  <c r="Y91" i="36"/>
  <c r="W91" i="36"/>
  <c r="U91" i="36"/>
  <c r="S91" i="36"/>
  <c r="Q91" i="36"/>
  <c r="O91" i="36"/>
  <c r="M91" i="36"/>
  <c r="K91" i="36"/>
  <c r="I91" i="36"/>
  <c r="G91" i="36"/>
  <c r="E91" i="36"/>
  <c r="AQ90" i="36"/>
  <c r="AO90" i="36"/>
  <c r="AM90" i="36"/>
  <c r="AK90" i="36"/>
  <c r="AI90" i="36"/>
  <c r="AG90" i="36"/>
  <c r="AE90" i="36"/>
  <c r="AC90" i="36"/>
  <c r="AA90" i="36"/>
  <c r="Y90" i="36"/>
  <c r="W90" i="36"/>
  <c r="U90" i="36"/>
  <c r="S90" i="36"/>
  <c r="Q90" i="36"/>
  <c r="O90" i="36"/>
  <c r="M90" i="36"/>
  <c r="K90" i="36"/>
  <c r="I90" i="36"/>
  <c r="G90" i="36"/>
  <c r="E90" i="36"/>
  <c r="AQ89" i="36"/>
  <c r="AO89" i="36"/>
  <c r="AM89" i="36"/>
  <c r="AK89" i="36"/>
  <c r="AI89" i="36"/>
  <c r="AG89" i="36"/>
  <c r="AE89" i="36"/>
  <c r="AC89" i="36"/>
  <c r="AA89" i="36"/>
  <c r="Y89" i="36"/>
  <c r="W89" i="36"/>
  <c r="U89" i="36"/>
  <c r="S89" i="36"/>
  <c r="Q89" i="36"/>
  <c r="O89" i="36"/>
  <c r="M89" i="36"/>
  <c r="K89" i="36"/>
  <c r="I89" i="36"/>
  <c r="G89" i="36"/>
  <c r="E89" i="36"/>
  <c r="AQ88" i="36"/>
  <c r="AO88" i="36"/>
  <c r="AM88" i="36"/>
  <c r="AK88" i="36"/>
  <c r="AI88" i="36"/>
  <c r="AG88" i="36"/>
  <c r="AE88" i="36"/>
  <c r="AC88" i="36"/>
  <c r="AA88" i="36"/>
  <c r="Y88" i="36"/>
  <c r="W88" i="36"/>
  <c r="U88" i="36"/>
  <c r="S88" i="36"/>
  <c r="Q88" i="36"/>
  <c r="O88" i="36"/>
  <c r="M88" i="36"/>
  <c r="K88" i="36"/>
  <c r="I88" i="36"/>
  <c r="G88" i="36"/>
  <c r="E88" i="36"/>
  <c r="AQ87" i="36"/>
  <c r="AO87" i="36"/>
  <c r="AM87" i="36"/>
  <c r="AK87" i="36"/>
  <c r="AI87" i="36"/>
  <c r="AG87" i="36"/>
  <c r="AE87" i="36"/>
  <c r="AC87" i="36"/>
  <c r="AA87" i="36"/>
  <c r="Y87" i="36"/>
  <c r="W87" i="36"/>
  <c r="U87" i="36"/>
  <c r="S87" i="36"/>
  <c r="Q87" i="36"/>
  <c r="O87" i="36"/>
  <c r="M87" i="36"/>
  <c r="K87" i="36"/>
  <c r="I87" i="36"/>
  <c r="G87" i="36"/>
  <c r="E87" i="36"/>
  <c r="AQ86" i="36"/>
  <c r="AO86" i="36"/>
  <c r="AM86" i="36"/>
  <c r="AK86" i="36"/>
  <c r="AI86" i="36"/>
  <c r="AG86" i="36"/>
  <c r="AE86" i="36"/>
  <c r="AC86" i="36"/>
  <c r="AA86" i="36"/>
  <c r="Y86" i="36"/>
  <c r="W86" i="36"/>
  <c r="U86" i="36"/>
  <c r="S86" i="36"/>
  <c r="Q86" i="36"/>
  <c r="O86" i="36"/>
  <c r="M86" i="36"/>
  <c r="K86" i="36"/>
  <c r="I86" i="36"/>
  <c r="G86" i="36"/>
  <c r="E86" i="36"/>
  <c r="AQ85" i="36"/>
  <c r="AO85" i="36"/>
  <c r="AM85" i="36"/>
  <c r="AK85" i="36"/>
  <c r="AI85" i="36"/>
  <c r="AG85" i="36"/>
  <c r="AE85" i="36"/>
  <c r="AC85" i="36"/>
  <c r="AA85" i="36"/>
  <c r="Y85" i="36"/>
  <c r="W85" i="36"/>
  <c r="U85" i="36"/>
  <c r="S85" i="36"/>
  <c r="Q85" i="36"/>
  <c r="O85" i="36"/>
  <c r="M85" i="36"/>
  <c r="K85" i="36"/>
  <c r="I85" i="36"/>
  <c r="G85" i="36"/>
  <c r="E85" i="36"/>
  <c r="AQ84" i="36"/>
  <c r="AO84" i="36"/>
  <c r="AM84" i="36"/>
  <c r="AK84" i="36"/>
  <c r="AI84" i="36"/>
  <c r="AG84" i="36"/>
  <c r="AE84" i="36"/>
  <c r="AC84" i="36"/>
  <c r="AA84" i="36"/>
  <c r="Y84" i="36"/>
  <c r="W84" i="36"/>
  <c r="U84" i="36"/>
  <c r="S84" i="36"/>
  <c r="Q84" i="36"/>
  <c r="O84" i="36"/>
  <c r="M84" i="36"/>
  <c r="K84" i="36"/>
  <c r="I84" i="36"/>
  <c r="G84" i="36"/>
  <c r="E84" i="36"/>
  <c r="AQ83" i="36"/>
  <c r="AO83" i="36"/>
  <c r="AM83" i="36"/>
  <c r="AK83" i="36"/>
  <c r="AI83" i="36"/>
  <c r="AG83" i="36"/>
  <c r="AE83" i="36"/>
  <c r="AC83" i="36"/>
  <c r="AA83" i="36"/>
  <c r="Y83" i="36"/>
  <c r="W83" i="36"/>
  <c r="U83" i="36"/>
  <c r="S83" i="36"/>
  <c r="Q83" i="36"/>
  <c r="O83" i="36"/>
  <c r="M83" i="36"/>
  <c r="K83" i="36"/>
  <c r="I83" i="36"/>
  <c r="G83" i="36"/>
  <c r="E83" i="36"/>
  <c r="AQ82" i="36"/>
  <c r="AO82" i="36"/>
  <c r="AM82" i="36"/>
  <c r="AK82" i="36"/>
  <c r="AI82" i="36"/>
  <c r="AG82" i="36"/>
  <c r="AE82" i="36"/>
  <c r="AC82" i="36"/>
  <c r="AA82" i="36"/>
  <c r="Y82" i="36"/>
  <c r="W82" i="36"/>
  <c r="U82" i="36"/>
  <c r="S82" i="36"/>
  <c r="Q82" i="36"/>
  <c r="O82" i="36"/>
  <c r="M82" i="36"/>
  <c r="K82" i="36"/>
  <c r="I82" i="36"/>
  <c r="G82" i="36"/>
  <c r="E82" i="36"/>
  <c r="AQ81" i="36"/>
  <c r="AO81" i="36"/>
  <c r="AM81" i="36"/>
  <c r="AK81" i="36"/>
  <c r="AI81" i="36"/>
  <c r="AG81" i="36"/>
  <c r="AE81" i="36"/>
  <c r="AC81" i="36"/>
  <c r="AA81" i="36"/>
  <c r="Y81" i="36"/>
  <c r="W81" i="36"/>
  <c r="U81" i="36"/>
  <c r="S81" i="36"/>
  <c r="Q81" i="36"/>
  <c r="O81" i="36"/>
  <c r="M81" i="36"/>
  <c r="K81" i="36"/>
  <c r="I81" i="36"/>
  <c r="G81" i="36"/>
  <c r="E81" i="36"/>
  <c r="AQ80" i="36"/>
  <c r="AO80" i="36"/>
  <c r="AM80" i="36"/>
  <c r="AK80" i="36"/>
  <c r="AI80" i="36"/>
  <c r="AG80" i="36"/>
  <c r="AE80" i="36"/>
  <c r="AC80" i="36"/>
  <c r="AA80" i="36"/>
  <c r="Y80" i="36"/>
  <c r="W80" i="36"/>
  <c r="U80" i="36"/>
  <c r="S80" i="36"/>
  <c r="Q80" i="36"/>
  <c r="O80" i="36"/>
  <c r="M80" i="36"/>
  <c r="K80" i="36"/>
  <c r="I80" i="36"/>
  <c r="G80" i="36"/>
  <c r="E80" i="36"/>
  <c r="AQ79" i="36"/>
  <c r="AO79" i="36"/>
  <c r="AM79" i="36"/>
  <c r="AK79" i="36"/>
  <c r="AI79" i="36"/>
  <c r="AG79" i="36"/>
  <c r="AE79" i="36"/>
  <c r="AC79" i="36"/>
  <c r="AA79" i="36"/>
  <c r="Y79" i="36"/>
  <c r="W79" i="36"/>
  <c r="U79" i="36"/>
  <c r="S79" i="36"/>
  <c r="Q79" i="36"/>
  <c r="O79" i="36"/>
  <c r="M79" i="36"/>
  <c r="K79" i="36"/>
  <c r="I79" i="36"/>
  <c r="G79" i="36"/>
  <c r="E79" i="36"/>
  <c r="AQ78" i="36"/>
  <c r="AO78" i="36"/>
  <c r="AM78" i="36"/>
  <c r="AK78" i="36"/>
  <c r="AI78" i="36"/>
  <c r="AG78" i="36"/>
  <c r="AE78" i="36"/>
  <c r="AC78" i="36"/>
  <c r="AA78" i="36"/>
  <c r="Y78" i="36"/>
  <c r="W78" i="36"/>
  <c r="U78" i="36"/>
  <c r="S78" i="36"/>
  <c r="Q78" i="36"/>
  <c r="O78" i="36"/>
  <c r="M78" i="36"/>
  <c r="K78" i="36"/>
  <c r="I78" i="36"/>
  <c r="G78" i="36"/>
  <c r="E78" i="36"/>
  <c r="AQ77" i="36"/>
  <c r="AO77" i="36"/>
  <c r="AM77" i="36"/>
  <c r="AK77" i="36"/>
  <c r="AI77" i="36"/>
  <c r="AG77" i="36"/>
  <c r="AE77" i="36"/>
  <c r="AC77" i="36"/>
  <c r="AA77" i="36"/>
  <c r="Y77" i="36"/>
  <c r="W77" i="36"/>
  <c r="U77" i="36"/>
  <c r="S77" i="36"/>
  <c r="Q77" i="36"/>
  <c r="O77" i="36"/>
  <c r="M77" i="36"/>
  <c r="K77" i="36"/>
  <c r="I77" i="36"/>
  <c r="G77" i="36"/>
  <c r="E77" i="36"/>
  <c r="AQ76" i="36"/>
  <c r="AO76" i="36"/>
  <c r="AM76" i="36"/>
  <c r="AK76" i="36"/>
  <c r="AI76" i="36"/>
  <c r="AG76" i="36"/>
  <c r="AE76" i="36"/>
  <c r="AC76" i="36"/>
  <c r="AA76" i="36"/>
  <c r="Y76" i="36"/>
  <c r="W76" i="36"/>
  <c r="U76" i="36"/>
  <c r="S76" i="36"/>
  <c r="Q76" i="36"/>
  <c r="O76" i="36"/>
  <c r="M76" i="36"/>
  <c r="K76" i="36"/>
  <c r="I76" i="36"/>
  <c r="G76" i="36"/>
  <c r="E76" i="36"/>
  <c r="AQ75" i="36"/>
  <c r="AO75" i="36"/>
  <c r="AM75" i="36"/>
  <c r="AK75" i="36"/>
  <c r="AI75" i="36"/>
  <c r="AG75" i="36"/>
  <c r="AE75" i="36"/>
  <c r="AC75" i="36"/>
  <c r="AA75" i="36"/>
  <c r="Y75" i="36"/>
  <c r="W75" i="36"/>
  <c r="U75" i="36"/>
  <c r="S75" i="36"/>
  <c r="Q75" i="36"/>
  <c r="O75" i="36"/>
  <c r="M75" i="36"/>
  <c r="K75" i="36"/>
  <c r="I75" i="36"/>
  <c r="G75" i="36"/>
  <c r="E75" i="36"/>
  <c r="AQ74" i="36"/>
  <c r="AO74" i="36"/>
  <c r="AM74" i="36"/>
  <c r="AK74" i="36"/>
  <c r="AI74" i="36"/>
  <c r="AG74" i="36"/>
  <c r="AE74" i="36"/>
  <c r="AC74" i="36"/>
  <c r="AA74" i="36"/>
  <c r="Y74" i="36"/>
  <c r="W74" i="36"/>
  <c r="U74" i="36"/>
  <c r="S74" i="36"/>
  <c r="Q74" i="36"/>
  <c r="O74" i="36"/>
  <c r="M74" i="36"/>
  <c r="K74" i="36"/>
  <c r="I74" i="36"/>
  <c r="G74" i="36"/>
  <c r="E74" i="36"/>
  <c r="AQ73" i="36"/>
  <c r="AO73" i="36"/>
  <c r="AM73" i="36"/>
  <c r="AK73" i="36"/>
  <c r="AI73" i="36"/>
  <c r="AG73" i="36"/>
  <c r="AE73" i="36"/>
  <c r="AC73" i="36"/>
  <c r="AA73" i="36"/>
  <c r="Y73" i="36"/>
  <c r="W73" i="36"/>
  <c r="U73" i="36"/>
  <c r="S73" i="36"/>
  <c r="Q73" i="36"/>
  <c r="O73" i="36"/>
  <c r="M73" i="36"/>
  <c r="K73" i="36"/>
  <c r="I73" i="36"/>
  <c r="G73" i="36"/>
  <c r="E73" i="36"/>
  <c r="AQ72" i="36"/>
  <c r="AO72" i="36"/>
  <c r="AM72" i="36"/>
  <c r="AK72" i="36"/>
  <c r="AI72" i="36"/>
  <c r="AG72" i="36"/>
  <c r="AE72" i="36"/>
  <c r="AC72" i="36"/>
  <c r="AA72" i="36"/>
  <c r="Y72" i="36"/>
  <c r="W72" i="36"/>
  <c r="U72" i="36"/>
  <c r="S72" i="36"/>
  <c r="Q72" i="36"/>
  <c r="O72" i="36"/>
  <c r="M72" i="36"/>
  <c r="K72" i="36"/>
  <c r="I72" i="36"/>
  <c r="G72" i="36"/>
  <c r="E72" i="36"/>
  <c r="AQ71" i="36"/>
  <c r="AO71" i="36"/>
  <c r="AM71" i="36"/>
  <c r="AK71" i="36"/>
  <c r="AI71" i="36"/>
  <c r="AG71" i="36"/>
  <c r="AE71" i="36"/>
  <c r="AC71" i="36"/>
  <c r="AA71" i="36"/>
  <c r="Y71" i="36"/>
  <c r="W71" i="36"/>
  <c r="U71" i="36"/>
  <c r="S71" i="36"/>
  <c r="Q71" i="36"/>
  <c r="O71" i="36"/>
  <c r="M71" i="36"/>
  <c r="K71" i="36"/>
  <c r="I71" i="36"/>
  <c r="G71" i="36"/>
  <c r="E71" i="36"/>
  <c r="AQ70" i="36"/>
  <c r="AO70" i="36"/>
  <c r="AM70" i="36"/>
  <c r="AK70" i="36"/>
  <c r="AI70" i="36"/>
  <c r="AG70" i="36"/>
  <c r="AE70" i="36"/>
  <c r="AC70" i="36"/>
  <c r="AA70" i="36"/>
  <c r="Y70" i="36"/>
  <c r="W70" i="36"/>
  <c r="U70" i="36"/>
  <c r="S70" i="36"/>
  <c r="Q70" i="36"/>
  <c r="O70" i="36"/>
  <c r="M70" i="36"/>
  <c r="K70" i="36"/>
  <c r="I70" i="36"/>
  <c r="G70" i="36"/>
  <c r="E70" i="36"/>
  <c r="AQ69" i="36"/>
  <c r="AO69" i="36"/>
  <c r="AM69" i="36"/>
  <c r="AK69" i="36"/>
  <c r="AI69" i="36"/>
  <c r="AG69" i="36"/>
  <c r="AE69" i="36"/>
  <c r="AC69" i="36"/>
  <c r="AA69" i="36"/>
  <c r="Y69" i="36"/>
  <c r="W69" i="36"/>
  <c r="U69" i="36"/>
  <c r="S69" i="36"/>
  <c r="Q69" i="36"/>
  <c r="O69" i="36"/>
  <c r="M69" i="36"/>
  <c r="K69" i="36"/>
  <c r="I69" i="36"/>
  <c r="G69" i="36"/>
  <c r="E69" i="36"/>
  <c r="AQ68" i="36"/>
  <c r="AO68" i="36"/>
  <c r="AM68" i="36"/>
  <c r="AK68" i="36"/>
  <c r="AI68" i="36"/>
  <c r="AG68" i="36"/>
  <c r="AE68" i="36"/>
  <c r="AC68" i="36"/>
  <c r="AA68" i="36"/>
  <c r="Y68" i="36"/>
  <c r="W68" i="36"/>
  <c r="U68" i="36"/>
  <c r="S68" i="36"/>
  <c r="Q68" i="36"/>
  <c r="O68" i="36"/>
  <c r="M68" i="36"/>
  <c r="K68" i="36"/>
  <c r="I68" i="36"/>
  <c r="G68" i="36"/>
  <c r="E68" i="36"/>
  <c r="AQ67" i="36"/>
  <c r="AO67" i="36"/>
  <c r="AM67" i="36"/>
  <c r="AK67" i="36"/>
  <c r="AI67" i="36"/>
  <c r="AG67" i="36"/>
  <c r="AE67" i="36"/>
  <c r="AC67" i="36"/>
  <c r="AA67" i="36"/>
  <c r="Y67" i="36"/>
  <c r="W67" i="36"/>
  <c r="U67" i="36"/>
  <c r="S67" i="36"/>
  <c r="Q67" i="36"/>
  <c r="O67" i="36"/>
  <c r="M67" i="36"/>
  <c r="K67" i="36"/>
  <c r="I67" i="36"/>
  <c r="G67" i="36"/>
  <c r="E67" i="36"/>
  <c r="AQ66" i="36"/>
  <c r="AO66" i="36"/>
  <c r="AM66" i="36"/>
  <c r="AK66" i="36"/>
  <c r="AI66" i="36"/>
  <c r="AG66" i="36"/>
  <c r="AE66" i="36"/>
  <c r="AC66" i="36"/>
  <c r="AA66" i="36"/>
  <c r="Y66" i="36"/>
  <c r="W66" i="36"/>
  <c r="U66" i="36"/>
  <c r="S66" i="36"/>
  <c r="Q66" i="36"/>
  <c r="O66" i="36"/>
  <c r="M66" i="36"/>
  <c r="K66" i="36"/>
  <c r="I66" i="36"/>
  <c r="G66" i="36"/>
  <c r="E66" i="36"/>
  <c r="AQ65" i="36"/>
  <c r="AO65" i="36"/>
  <c r="AM65" i="36"/>
  <c r="AK65" i="36"/>
  <c r="AI65" i="36"/>
  <c r="AG65" i="36"/>
  <c r="AE65" i="36"/>
  <c r="AC65" i="36"/>
  <c r="AA65" i="36"/>
  <c r="Y65" i="36"/>
  <c r="W65" i="36"/>
  <c r="U65" i="36"/>
  <c r="S65" i="36"/>
  <c r="Q65" i="36"/>
  <c r="O65" i="36"/>
  <c r="M65" i="36"/>
  <c r="K65" i="36"/>
  <c r="I65" i="36"/>
  <c r="G65" i="36"/>
  <c r="E65" i="36"/>
  <c r="AQ64" i="36"/>
  <c r="AO64" i="36"/>
  <c r="AM64" i="36"/>
  <c r="AK64" i="36"/>
  <c r="AI64" i="36"/>
  <c r="AG64" i="36"/>
  <c r="AE64" i="36"/>
  <c r="AC64" i="36"/>
  <c r="AA64" i="36"/>
  <c r="Y64" i="36"/>
  <c r="W64" i="36"/>
  <c r="U64" i="36"/>
  <c r="S64" i="36"/>
  <c r="Q64" i="36"/>
  <c r="O64" i="36"/>
  <c r="M64" i="36"/>
  <c r="K64" i="36"/>
  <c r="I64" i="36"/>
  <c r="G64" i="36"/>
  <c r="E64" i="36"/>
  <c r="AQ63" i="36"/>
  <c r="AO63" i="36"/>
  <c r="AM63" i="36"/>
  <c r="AK63" i="36"/>
  <c r="AI63" i="36"/>
  <c r="AG63" i="36"/>
  <c r="AE63" i="36"/>
  <c r="AC63" i="36"/>
  <c r="AA63" i="36"/>
  <c r="Y63" i="36"/>
  <c r="W63" i="36"/>
  <c r="U63" i="36"/>
  <c r="S63" i="36"/>
  <c r="Q63" i="36"/>
  <c r="O63" i="36"/>
  <c r="M63" i="36"/>
  <c r="K63" i="36"/>
  <c r="I63" i="36"/>
  <c r="G63" i="36"/>
  <c r="E63" i="36"/>
  <c r="AQ62" i="36"/>
  <c r="AO62" i="36"/>
  <c r="AM62" i="36"/>
  <c r="AK62" i="36"/>
  <c r="AI62" i="36"/>
  <c r="AG62" i="36"/>
  <c r="AE62" i="36"/>
  <c r="AC62" i="36"/>
  <c r="AA62" i="36"/>
  <c r="Y62" i="36"/>
  <c r="W62" i="36"/>
  <c r="U62" i="36"/>
  <c r="S62" i="36"/>
  <c r="Q62" i="36"/>
  <c r="O62" i="36"/>
  <c r="M62" i="36"/>
  <c r="K62" i="36"/>
  <c r="I62" i="36"/>
  <c r="G62" i="36"/>
  <c r="E62" i="36"/>
  <c r="AQ61" i="36"/>
  <c r="AO61" i="36"/>
  <c r="AM61" i="36"/>
  <c r="AK61" i="36"/>
  <c r="AI61" i="36"/>
  <c r="AG61" i="36"/>
  <c r="AE61" i="36"/>
  <c r="AC61" i="36"/>
  <c r="AA61" i="36"/>
  <c r="Y61" i="36"/>
  <c r="W61" i="36"/>
  <c r="U61" i="36"/>
  <c r="S61" i="36"/>
  <c r="Q61" i="36"/>
  <c r="O61" i="36"/>
  <c r="M61" i="36"/>
  <c r="K61" i="36"/>
  <c r="I61" i="36"/>
  <c r="G61" i="36"/>
  <c r="E61" i="36"/>
  <c r="AQ60" i="36"/>
  <c r="AO60" i="36"/>
  <c r="AM60" i="36"/>
  <c r="AK60" i="36"/>
  <c r="AI60" i="36"/>
  <c r="AG60" i="36"/>
  <c r="AE60" i="36"/>
  <c r="AC60" i="36"/>
  <c r="AA60" i="36"/>
  <c r="Y60" i="36"/>
  <c r="W60" i="36"/>
  <c r="U60" i="36"/>
  <c r="S60" i="36"/>
  <c r="Q60" i="36"/>
  <c r="O60" i="36"/>
  <c r="M60" i="36"/>
  <c r="K60" i="36"/>
  <c r="I60" i="36"/>
  <c r="G60" i="36"/>
  <c r="E60" i="36"/>
  <c r="AQ59" i="36"/>
  <c r="AO59" i="36"/>
  <c r="AM59" i="36"/>
  <c r="AK59" i="36"/>
  <c r="AI59" i="36"/>
  <c r="AG59" i="36"/>
  <c r="AE59" i="36"/>
  <c r="AC59" i="36"/>
  <c r="AA59" i="36"/>
  <c r="Y59" i="36"/>
  <c r="W59" i="36"/>
  <c r="U59" i="36"/>
  <c r="S59" i="36"/>
  <c r="Q59" i="36"/>
  <c r="O59" i="36"/>
  <c r="M59" i="36"/>
  <c r="K59" i="36"/>
  <c r="I59" i="36"/>
  <c r="G59" i="36"/>
  <c r="E59" i="36"/>
  <c r="AQ58" i="36"/>
  <c r="AO58" i="36"/>
  <c r="AM58" i="36"/>
  <c r="AK58" i="36"/>
  <c r="AI58" i="36"/>
  <c r="AG58" i="36"/>
  <c r="AE58" i="36"/>
  <c r="AC58" i="36"/>
  <c r="AA58" i="36"/>
  <c r="Y58" i="36"/>
  <c r="W58" i="36"/>
  <c r="U58" i="36"/>
  <c r="S58" i="36"/>
  <c r="Q58" i="36"/>
  <c r="O58" i="36"/>
  <c r="M58" i="36"/>
  <c r="K58" i="36"/>
  <c r="I58" i="36"/>
  <c r="G58" i="36"/>
  <c r="E58" i="36"/>
  <c r="AQ57" i="36"/>
  <c r="AO57" i="36"/>
  <c r="AM57" i="36"/>
  <c r="AK57" i="36"/>
  <c r="AI57" i="36"/>
  <c r="AG57" i="36"/>
  <c r="AE57" i="36"/>
  <c r="AC57" i="36"/>
  <c r="AA57" i="36"/>
  <c r="Y57" i="36"/>
  <c r="W57" i="36"/>
  <c r="U57" i="36"/>
  <c r="S57" i="36"/>
  <c r="Q57" i="36"/>
  <c r="O57" i="36"/>
  <c r="M57" i="36"/>
  <c r="K57" i="36"/>
  <c r="I57" i="36"/>
  <c r="G57" i="36"/>
  <c r="E57" i="36"/>
  <c r="AQ56" i="36"/>
  <c r="AO56" i="36"/>
  <c r="AM56" i="36"/>
  <c r="AK56" i="36"/>
  <c r="AI56" i="36"/>
  <c r="AG56" i="36"/>
  <c r="AE56" i="36"/>
  <c r="AC56" i="36"/>
  <c r="AA56" i="36"/>
  <c r="Y56" i="36"/>
  <c r="W56" i="36"/>
  <c r="U56" i="36"/>
  <c r="S56" i="36"/>
  <c r="Q56" i="36"/>
  <c r="O56" i="36"/>
  <c r="M56" i="36"/>
  <c r="K56" i="36"/>
  <c r="I56" i="36"/>
  <c r="G56" i="36"/>
  <c r="E56" i="36"/>
  <c r="AQ55" i="36"/>
  <c r="AO55" i="36"/>
  <c r="AM55" i="36"/>
  <c r="AK55" i="36"/>
  <c r="AI55" i="36"/>
  <c r="AG55" i="36"/>
  <c r="AE55" i="36"/>
  <c r="AC55" i="36"/>
  <c r="AA55" i="36"/>
  <c r="Y55" i="36"/>
  <c r="W55" i="36"/>
  <c r="U55" i="36"/>
  <c r="S55" i="36"/>
  <c r="Q55" i="36"/>
  <c r="O55" i="36"/>
  <c r="M55" i="36"/>
  <c r="K55" i="36"/>
  <c r="I55" i="36"/>
  <c r="G55" i="36"/>
  <c r="E55" i="36"/>
  <c r="AQ54" i="36"/>
  <c r="AO54" i="36"/>
  <c r="AM54" i="36"/>
  <c r="AK54" i="36"/>
  <c r="AI54" i="36"/>
  <c r="AG54" i="36"/>
  <c r="AE54" i="36"/>
  <c r="AC54" i="36"/>
  <c r="AA54" i="36"/>
  <c r="Y54" i="36"/>
  <c r="W54" i="36"/>
  <c r="U54" i="36"/>
  <c r="S54" i="36"/>
  <c r="Q54" i="36"/>
  <c r="O54" i="36"/>
  <c r="M54" i="36"/>
  <c r="K54" i="36"/>
  <c r="I54" i="36"/>
  <c r="G54" i="36"/>
  <c r="E54" i="36"/>
  <c r="AQ53" i="36"/>
  <c r="AO53" i="36"/>
  <c r="AM53" i="36"/>
  <c r="AK53" i="36"/>
  <c r="AI53" i="36"/>
  <c r="AG53" i="36"/>
  <c r="AE53" i="36"/>
  <c r="AC53" i="36"/>
  <c r="AA53" i="36"/>
  <c r="Y53" i="36"/>
  <c r="W53" i="36"/>
  <c r="U53" i="36"/>
  <c r="S53" i="36"/>
  <c r="Q53" i="36"/>
  <c r="O53" i="36"/>
  <c r="M53" i="36"/>
  <c r="K53" i="36"/>
  <c r="I53" i="36"/>
  <c r="G53" i="36"/>
  <c r="E53" i="36"/>
  <c r="AQ52" i="36"/>
  <c r="AO52" i="36"/>
  <c r="AM52" i="36"/>
  <c r="AK52" i="36"/>
  <c r="AI52" i="36"/>
  <c r="AG52" i="36"/>
  <c r="AE52" i="36"/>
  <c r="AC52" i="36"/>
  <c r="AA52" i="36"/>
  <c r="Y52" i="36"/>
  <c r="W52" i="36"/>
  <c r="U52" i="36"/>
  <c r="S52" i="36"/>
  <c r="Q52" i="36"/>
  <c r="O52" i="36"/>
  <c r="M52" i="36"/>
  <c r="K52" i="36"/>
  <c r="I52" i="36"/>
  <c r="G52" i="36"/>
  <c r="E52" i="36"/>
  <c r="AQ51" i="36"/>
  <c r="AO51" i="36"/>
  <c r="AM51" i="36"/>
  <c r="AK51" i="36"/>
  <c r="AI51" i="36"/>
  <c r="AG51" i="36"/>
  <c r="AE51" i="36"/>
  <c r="AC51" i="36"/>
  <c r="AA51" i="36"/>
  <c r="Y51" i="36"/>
  <c r="W51" i="36"/>
  <c r="U51" i="36"/>
  <c r="S51" i="36"/>
  <c r="Q51" i="36"/>
  <c r="O51" i="36"/>
  <c r="M51" i="36"/>
  <c r="K51" i="36"/>
  <c r="I51" i="36"/>
  <c r="G51" i="36"/>
  <c r="E51" i="36"/>
  <c r="AQ50" i="36"/>
  <c r="AO50" i="36"/>
  <c r="AM50" i="36"/>
  <c r="AK50" i="36"/>
  <c r="AI50" i="36"/>
  <c r="AG50" i="36"/>
  <c r="AE50" i="36"/>
  <c r="AC50" i="36"/>
  <c r="AA50" i="36"/>
  <c r="Y50" i="36"/>
  <c r="W50" i="36"/>
  <c r="U50" i="36"/>
  <c r="S50" i="36"/>
  <c r="Q50" i="36"/>
  <c r="O50" i="36"/>
  <c r="M50" i="36"/>
  <c r="K50" i="36"/>
  <c r="I50" i="36"/>
  <c r="G50" i="36"/>
  <c r="E50" i="36"/>
  <c r="AQ49" i="36"/>
  <c r="AO49" i="36"/>
  <c r="AM49" i="36"/>
  <c r="AK49" i="36"/>
  <c r="AI49" i="36"/>
  <c r="AG49" i="36"/>
  <c r="AE49" i="36"/>
  <c r="AC49" i="36"/>
  <c r="AA49" i="36"/>
  <c r="Y49" i="36"/>
  <c r="W49" i="36"/>
  <c r="U49" i="36"/>
  <c r="S49" i="36"/>
  <c r="Q49" i="36"/>
  <c r="O49" i="36"/>
  <c r="M49" i="36"/>
  <c r="K49" i="36"/>
  <c r="I49" i="36"/>
  <c r="G49" i="36"/>
  <c r="E49" i="36"/>
  <c r="AQ48" i="36"/>
  <c r="AO48" i="36"/>
  <c r="AM48" i="36"/>
  <c r="AK48" i="36"/>
  <c r="AI48" i="36"/>
  <c r="AG48" i="36"/>
  <c r="AE48" i="36"/>
  <c r="AC48" i="36"/>
  <c r="AA48" i="36"/>
  <c r="Y48" i="36"/>
  <c r="W48" i="36"/>
  <c r="U48" i="36"/>
  <c r="S48" i="36"/>
  <c r="Q48" i="36"/>
  <c r="O48" i="36"/>
  <c r="M48" i="36"/>
  <c r="K48" i="36"/>
  <c r="I48" i="36"/>
  <c r="G48" i="36"/>
  <c r="E48" i="36"/>
  <c r="AQ47" i="36"/>
  <c r="AO47" i="36"/>
  <c r="AM47" i="36"/>
  <c r="AK47" i="36"/>
  <c r="AI47" i="36"/>
  <c r="AG47" i="36"/>
  <c r="AE47" i="36"/>
  <c r="AC47" i="36"/>
  <c r="AA47" i="36"/>
  <c r="Y47" i="36"/>
  <c r="W47" i="36"/>
  <c r="U47" i="36"/>
  <c r="S47" i="36"/>
  <c r="Q47" i="36"/>
  <c r="O47" i="36"/>
  <c r="M47" i="36"/>
  <c r="K47" i="36"/>
  <c r="I47" i="36"/>
  <c r="G47" i="36"/>
  <c r="E47" i="36"/>
  <c r="AQ46" i="36"/>
  <c r="AO46" i="36"/>
  <c r="AM46" i="36"/>
  <c r="AK46" i="36"/>
  <c r="AI46" i="36"/>
  <c r="AG46" i="36"/>
  <c r="AE46" i="36"/>
  <c r="AC46" i="36"/>
  <c r="AA46" i="36"/>
  <c r="Y46" i="36"/>
  <c r="W46" i="36"/>
  <c r="U46" i="36"/>
  <c r="S46" i="36"/>
  <c r="Q46" i="36"/>
  <c r="O46" i="36"/>
  <c r="M46" i="36"/>
  <c r="K46" i="36"/>
  <c r="I46" i="36"/>
  <c r="G46" i="36"/>
  <c r="E46" i="36"/>
  <c r="AQ45" i="36"/>
  <c r="AO45" i="36"/>
  <c r="AM45" i="36"/>
  <c r="AK45" i="36"/>
  <c r="AI45" i="36"/>
  <c r="AG45" i="36"/>
  <c r="AE45" i="36"/>
  <c r="AC45" i="36"/>
  <c r="AA45" i="36"/>
  <c r="Y45" i="36"/>
  <c r="W45" i="36"/>
  <c r="U45" i="36"/>
  <c r="S45" i="36"/>
  <c r="Q45" i="36"/>
  <c r="O45" i="36"/>
  <c r="M45" i="36"/>
  <c r="K45" i="36"/>
  <c r="I45" i="36"/>
  <c r="G45" i="36"/>
  <c r="E45" i="36"/>
  <c r="AQ44" i="36"/>
  <c r="AO44" i="36"/>
  <c r="AM44" i="36"/>
  <c r="AK44" i="36"/>
  <c r="AI44" i="36"/>
  <c r="AG44" i="36"/>
  <c r="AE44" i="36"/>
  <c r="AC44" i="36"/>
  <c r="AA44" i="36"/>
  <c r="Y44" i="36"/>
  <c r="W44" i="36"/>
  <c r="U44" i="36"/>
  <c r="S44" i="36"/>
  <c r="Q44" i="36"/>
  <c r="O44" i="36"/>
  <c r="M44" i="36"/>
  <c r="K44" i="36"/>
  <c r="I44" i="36"/>
  <c r="G44" i="36"/>
  <c r="E44" i="36"/>
  <c r="AQ43" i="36"/>
  <c r="AO43" i="36"/>
  <c r="AM43" i="36"/>
  <c r="AK43" i="36"/>
  <c r="AI43" i="36"/>
  <c r="AG43" i="36"/>
  <c r="AE43" i="36"/>
  <c r="AC43" i="36"/>
  <c r="AA43" i="36"/>
  <c r="Y43" i="36"/>
  <c r="W43" i="36"/>
  <c r="U43" i="36"/>
  <c r="S43" i="36"/>
  <c r="Q43" i="36"/>
  <c r="O43" i="36"/>
  <c r="M43" i="36"/>
  <c r="K43" i="36"/>
  <c r="I43" i="36"/>
  <c r="G43" i="36"/>
  <c r="E43" i="36"/>
  <c r="AQ42" i="36"/>
  <c r="AO42" i="36"/>
  <c r="AM42" i="36"/>
  <c r="AK42" i="36"/>
  <c r="AI42" i="36"/>
  <c r="AG42" i="36"/>
  <c r="AE42" i="36"/>
  <c r="AC42" i="36"/>
  <c r="AA42" i="36"/>
  <c r="Y42" i="36"/>
  <c r="W42" i="36"/>
  <c r="U42" i="36"/>
  <c r="S42" i="36"/>
  <c r="Q42" i="36"/>
  <c r="O42" i="36"/>
  <c r="M42" i="36"/>
  <c r="K42" i="36"/>
  <c r="I42" i="36"/>
  <c r="G42" i="36"/>
  <c r="E42" i="36"/>
  <c r="AQ41" i="36"/>
  <c r="AO41" i="36"/>
  <c r="AM41" i="36"/>
  <c r="AK41" i="36"/>
  <c r="AI41" i="36"/>
  <c r="AG41" i="36"/>
  <c r="AE41" i="36"/>
  <c r="AC41" i="36"/>
  <c r="AA41" i="36"/>
  <c r="Y41" i="36"/>
  <c r="W41" i="36"/>
  <c r="U41" i="36"/>
  <c r="S41" i="36"/>
  <c r="Q41" i="36"/>
  <c r="O41" i="36"/>
  <c r="M41" i="36"/>
  <c r="K41" i="36"/>
  <c r="I41" i="36"/>
  <c r="G41" i="36"/>
  <c r="E41" i="36"/>
  <c r="AQ40" i="36"/>
  <c r="AO40" i="36"/>
  <c r="AM40" i="36"/>
  <c r="AK40" i="36"/>
  <c r="AI40" i="36"/>
  <c r="AG40" i="36"/>
  <c r="AE40" i="36"/>
  <c r="AC40" i="36"/>
  <c r="AA40" i="36"/>
  <c r="Y40" i="36"/>
  <c r="W40" i="36"/>
  <c r="U40" i="36"/>
  <c r="S40" i="36"/>
  <c r="Q40" i="36"/>
  <c r="O40" i="36"/>
  <c r="M40" i="36"/>
  <c r="K40" i="36"/>
  <c r="I40" i="36"/>
  <c r="G40" i="36"/>
  <c r="E40" i="36"/>
  <c r="AQ39" i="36"/>
  <c r="AO39" i="36"/>
  <c r="AM39" i="36"/>
  <c r="AK39" i="36"/>
  <c r="AI39" i="36"/>
  <c r="AG39" i="36"/>
  <c r="AE39" i="36"/>
  <c r="AC39" i="36"/>
  <c r="AA39" i="36"/>
  <c r="Y39" i="36"/>
  <c r="W39" i="36"/>
  <c r="U39" i="36"/>
  <c r="S39" i="36"/>
  <c r="Q39" i="36"/>
  <c r="O39" i="36"/>
  <c r="M39" i="36"/>
  <c r="K39" i="36"/>
  <c r="I39" i="36"/>
  <c r="G39" i="36"/>
  <c r="E39" i="36"/>
  <c r="AQ38" i="36"/>
  <c r="AO38" i="36"/>
  <c r="AM38" i="36"/>
  <c r="AK38" i="36"/>
  <c r="AI38" i="36"/>
  <c r="AG38" i="36"/>
  <c r="AE38" i="36"/>
  <c r="AC38" i="36"/>
  <c r="AA38" i="36"/>
  <c r="Y38" i="36"/>
  <c r="W38" i="36"/>
  <c r="U38" i="36"/>
  <c r="S38" i="36"/>
  <c r="Q38" i="36"/>
  <c r="O38" i="36"/>
  <c r="M38" i="36"/>
  <c r="K38" i="36"/>
  <c r="I38" i="36"/>
  <c r="G38" i="36"/>
  <c r="E38" i="36"/>
  <c r="AQ37" i="36"/>
  <c r="AO37" i="36"/>
  <c r="AM37" i="36"/>
  <c r="AK37" i="36"/>
  <c r="AI37" i="36"/>
  <c r="AG37" i="36"/>
  <c r="AE37" i="36"/>
  <c r="AC37" i="36"/>
  <c r="AA37" i="36"/>
  <c r="Y37" i="36"/>
  <c r="W37" i="36"/>
  <c r="U37" i="36"/>
  <c r="S37" i="36"/>
  <c r="Q37" i="36"/>
  <c r="O37" i="36"/>
  <c r="M37" i="36"/>
  <c r="K37" i="36"/>
  <c r="I37" i="36"/>
  <c r="G37" i="36"/>
  <c r="E37" i="36"/>
  <c r="AQ36" i="36"/>
  <c r="AO36" i="36"/>
  <c r="AM36" i="36"/>
  <c r="AK36" i="36"/>
  <c r="AI36" i="36"/>
  <c r="AG36" i="36"/>
  <c r="AE36" i="36"/>
  <c r="AC36" i="36"/>
  <c r="AA36" i="36"/>
  <c r="Y36" i="36"/>
  <c r="W36" i="36"/>
  <c r="U36" i="36"/>
  <c r="S36" i="36"/>
  <c r="Q36" i="36"/>
  <c r="O36" i="36"/>
  <c r="M36" i="36"/>
  <c r="K36" i="36"/>
  <c r="I36" i="36"/>
  <c r="G36" i="36"/>
  <c r="E36" i="36"/>
  <c r="AQ35" i="36"/>
  <c r="AO35" i="36"/>
  <c r="AM35" i="36"/>
  <c r="AK35" i="36"/>
  <c r="AI35" i="36"/>
  <c r="AG35" i="36"/>
  <c r="AE35" i="36"/>
  <c r="AC35" i="36"/>
  <c r="AA35" i="36"/>
  <c r="Y35" i="36"/>
  <c r="W35" i="36"/>
  <c r="U35" i="36"/>
  <c r="S35" i="36"/>
  <c r="Q35" i="36"/>
  <c r="O35" i="36"/>
  <c r="M35" i="36"/>
  <c r="K35" i="36"/>
  <c r="I35" i="36"/>
  <c r="G35" i="36"/>
  <c r="E35" i="36"/>
  <c r="AQ34" i="36"/>
  <c r="AO34" i="36"/>
  <c r="AM34" i="36"/>
  <c r="AK34" i="36"/>
  <c r="AI34" i="36"/>
  <c r="AG34" i="36"/>
  <c r="AE34" i="36"/>
  <c r="AC34" i="36"/>
  <c r="AA34" i="36"/>
  <c r="Y34" i="36"/>
  <c r="W34" i="36"/>
  <c r="U34" i="36"/>
  <c r="S34" i="36"/>
  <c r="Q34" i="36"/>
  <c r="O34" i="36"/>
  <c r="M34" i="36"/>
  <c r="K34" i="36"/>
  <c r="I34" i="36"/>
  <c r="G34" i="36"/>
  <c r="E34" i="36"/>
  <c r="AQ33" i="36"/>
  <c r="AO33" i="36"/>
  <c r="AM33" i="36"/>
  <c r="AK33" i="36"/>
  <c r="AI33" i="36"/>
  <c r="AG33" i="36"/>
  <c r="AE33" i="36"/>
  <c r="AC33" i="36"/>
  <c r="AA33" i="36"/>
  <c r="Y33" i="36"/>
  <c r="W33" i="36"/>
  <c r="U33" i="36"/>
  <c r="S33" i="36"/>
  <c r="Q33" i="36"/>
  <c r="O33" i="36"/>
  <c r="M33" i="36"/>
  <c r="K33" i="36"/>
  <c r="I33" i="36"/>
  <c r="G33" i="36"/>
  <c r="E33" i="36"/>
  <c r="AQ32" i="36"/>
  <c r="AO32" i="36"/>
  <c r="AM32" i="36"/>
  <c r="AK32" i="36"/>
  <c r="AI32" i="36"/>
  <c r="AG32" i="36"/>
  <c r="AE32" i="36"/>
  <c r="AC32" i="36"/>
  <c r="AA32" i="36"/>
  <c r="Y32" i="36"/>
  <c r="W32" i="36"/>
  <c r="U32" i="36"/>
  <c r="S32" i="36"/>
  <c r="Q32" i="36"/>
  <c r="O32" i="36"/>
  <c r="M32" i="36"/>
  <c r="K32" i="36"/>
  <c r="I32" i="36"/>
  <c r="G32" i="36"/>
  <c r="E32" i="36"/>
  <c r="AQ31" i="36"/>
  <c r="AO31" i="36"/>
  <c r="AM31" i="36"/>
  <c r="AK31" i="36"/>
  <c r="AI31" i="36"/>
  <c r="AG31" i="36"/>
  <c r="AE31" i="36"/>
  <c r="AC31" i="36"/>
  <c r="AA31" i="36"/>
  <c r="Y31" i="36"/>
  <c r="W31" i="36"/>
  <c r="U31" i="36"/>
  <c r="S31" i="36"/>
  <c r="Q31" i="36"/>
  <c r="O31" i="36"/>
  <c r="M31" i="36"/>
  <c r="K31" i="36"/>
  <c r="I31" i="36"/>
  <c r="G31" i="36"/>
  <c r="E31" i="36"/>
  <c r="AQ30" i="36"/>
  <c r="AO30" i="36"/>
  <c r="AM30" i="36"/>
  <c r="AK30" i="36"/>
  <c r="AI30" i="36"/>
  <c r="AG30" i="36"/>
  <c r="AE30" i="36"/>
  <c r="AC30" i="36"/>
  <c r="AA30" i="36"/>
  <c r="Y30" i="36"/>
  <c r="W30" i="36"/>
  <c r="U30" i="36"/>
  <c r="S30" i="36"/>
  <c r="Q30" i="36"/>
  <c r="O30" i="36"/>
  <c r="M30" i="36"/>
  <c r="K30" i="36"/>
  <c r="I30" i="36"/>
  <c r="G30" i="36"/>
  <c r="E30" i="36"/>
  <c r="AQ29" i="36"/>
  <c r="AO29" i="36"/>
  <c r="AM29" i="36"/>
  <c r="AK29" i="36"/>
  <c r="AI29" i="36"/>
  <c r="AG29" i="36"/>
  <c r="AE29" i="36"/>
  <c r="AC29" i="36"/>
  <c r="AA29" i="36"/>
  <c r="Y29" i="36"/>
  <c r="W29" i="36"/>
  <c r="U29" i="36"/>
  <c r="S29" i="36"/>
  <c r="Q29" i="36"/>
  <c r="O29" i="36"/>
  <c r="M29" i="36"/>
  <c r="K29" i="36"/>
  <c r="I29" i="36"/>
  <c r="G29" i="36"/>
  <c r="E29" i="36"/>
  <c r="AQ28" i="36"/>
  <c r="AO28" i="36"/>
  <c r="AM28" i="36"/>
  <c r="AK28" i="36"/>
  <c r="AI28" i="36"/>
  <c r="AG28" i="36"/>
  <c r="AE28" i="36"/>
  <c r="AC28" i="36"/>
  <c r="AA28" i="36"/>
  <c r="Y28" i="36"/>
  <c r="W28" i="36"/>
  <c r="U28" i="36"/>
  <c r="S28" i="36"/>
  <c r="Q28" i="36"/>
  <c r="O28" i="36"/>
  <c r="M28" i="36"/>
  <c r="K28" i="36"/>
  <c r="I28" i="36"/>
  <c r="G28" i="36"/>
  <c r="E28" i="36"/>
  <c r="AQ27" i="36"/>
  <c r="AO27" i="36"/>
  <c r="AM27" i="36"/>
  <c r="AK27" i="36"/>
  <c r="AI27" i="36"/>
  <c r="AG27" i="36"/>
  <c r="AE27" i="36"/>
  <c r="AC27" i="36"/>
  <c r="AA27" i="36"/>
  <c r="Y27" i="36"/>
  <c r="W27" i="36"/>
  <c r="U27" i="36"/>
  <c r="S27" i="36"/>
  <c r="Q27" i="36"/>
  <c r="O27" i="36"/>
  <c r="M27" i="36"/>
  <c r="K27" i="36"/>
  <c r="I27" i="36"/>
  <c r="G27" i="36"/>
  <c r="E27" i="36"/>
  <c r="AQ26" i="36"/>
  <c r="AO26" i="36"/>
  <c r="AM26" i="36"/>
  <c r="AK26" i="36"/>
  <c r="AI26" i="36"/>
  <c r="AG26" i="36"/>
  <c r="AE26" i="36"/>
  <c r="AC26" i="36"/>
  <c r="AA26" i="36"/>
  <c r="Y26" i="36"/>
  <c r="W26" i="36"/>
  <c r="U26" i="36"/>
  <c r="S26" i="36"/>
  <c r="Q26" i="36"/>
  <c r="O26" i="36"/>
  <c r="M26" i="36"/>
  <c r="K26" i="36"/>
  <c r="I26" i="36"/>
  <c r="G26" i="36"/>
  <c r="E26" i="36"/>
  <c r="AQ25" i="36"/>
  <c r="AO25" i="36"/>
  <c r="AM25" i="36"/>
  <c r="AK25" i="36"/>
  <c r="AI25" i="36"/>
  <c r="AG25" i="36"/>
  <c r="AE25" i="36"/>
  <c r="AC25" i="36"/>
  <c r="AA25" i="36"/>
  <c r="Y25" i="36"/>
  <c r="W25" i="36"/>
  <c r="U25" i="36"/>
  <c r="S25" i="36"/>
  <c r="Q25" i="36"/>
  <c r="O25" i="36"/>
  <c r="M25" i="36"/>
  <c r="K25" i="36"/>
  <c r="I25" i="36"/>
  <c r="G25" i="36"/>
  <c r="E25" i="36"/>
  <c r="AQ24" i="36"/>
  <c r="AO24" i="36"/>
  <c r="AM24" i="36"/>
  <c r="AK24" i="36"/>
  <c r="AI24" i="36"/>
  <c r="AG24" i="36"/>
  <c r="AE24" i="36"/>
  <c r="AC24" i="36"/>
  <c r="AA24" i="36"/>
  <c r="Y24" i="36"/>
  <c r="W24" i="36"/>
  <c r="U24" i="36"/>
  <c r="S24" i="36"/>
  <c r="Q24" i="36"/>
  <c r="O24" i="36"/>
  <c r="M24" i="36"/>
  <c r="K24" i="36"/>
  <c r="I24" i="36"/>
  <c r="G24" i="36"/>
  <c r="E24" i="36"/>
  <c r="AQ23" i="36"/>
  <c r="AO23" i="36"/>
  <c r="AM23" i="36"/>
  <c r="AK23" i="36"/>
  <c r="AI23" i="36"/>
  <c r="AG23" i="36"/>
  <c r="AE23" i="36"/>
  <c r="AC23" i="36"/>
  <c r="AA23" i="36"/>
  <c r="Y23" i="36"/>
  <c r="W23" i="36"/>
  <c r="U23" i="36"/>
  <c r="S23" i="36"/>
  <c r="Q23" i="36"/>
  <c r="O23" i="36"/>
  <c r="M23" i="36"/>
  <c r="K23" i="36"/>
  <c r="I23" i="36"/>
  <c r="G23" i="36"/>
  <c r="E23" i="36"/>
  <c r="AQ22" i="36"/>
  <c r="AO22" i="36"/>
  <c r="AM22" i="36"/>
  <c r="AK22" i="36"/>
  <c r="AI22" i="36"/>
  <c r="AG22" i="36"/>
  <c r="AE22" i="36"/>
  <c r="AC22" i="36"/>
  <c r="AA22" i="36"/>
  <c r="Y22" i="36"/>
  <c r="W22" i="36"/>
  <c r="U22" i="36"/>
  <c r="S22" i="36"/>
  <c r="Q22" i="36"/>
  <c r="O22" i="36"/>
  <c r="M22" i="36"/>
  <c r="K22" i="36"/>
  <c r="I22" i="36"/>
  <c r="G22" i="36"/>
  <c r="E22" i="36"/>
  <c r="AQ21" i="36"/>
  <c r="AO21" i="36"/>
  <c r="AM21" i="36"/>
  <c r="AK21" i="36"/>
  <c r="AI21" i="36"/>
  <c r="AG21" i="36"/>
  <c r="AE21" i="36"/>
  <c r="AC21" i="36"/>
  <c r="AA21" i="36"/>
  <c r="Y21" i="36"/>
  <c r="W21" i="36"/>
  <c r="U21" i="36"/>
  <c r="S21" i="36"/>
  <c r="Q21" i="36"/>
  <c r="O21" i="36"/>
  <c r="M21" i="36"/>
  <c r="K21" i="36"/>
  <c r="I21" i="36"/>
  <c r="G21" i="36"/>
  <c r="E21" i="36"/>
  <c r="AQ20" i="36"/>
  <c r="AO20" i="36"/>
  <c r="AM20" i="36"/>
  <c r="AK20" i="36"/>
  <c r="AI20" i="36"/>
  <c r="AG20" i="36"/>
  <c r="AE20" i="36"/>
  <c r="AC20" i="36"/>
  <c r="AA20" i="36"/>
  <c r="Y20" i="36"/>
  <c r="W20" i="36"/>
  <c r="U20" i="36"/>
  <c r="S20" i="36"/>
  <c r="Q20" i="36"/>
  <c r="O20" i="36"/>
  <c r="M20" i="36"/>
  <c r="K20" i="36"/>
  <c r="I20" i="36"/>
  <c r="G20" i="36"/>
  <c r="E20" i="36"/>
  <c r="AQ19" i="36"/>
  <c r="AO19" i="36"/>
  <c r="AM19" i="36"/>
  <c r="AK19" i="36"/>
  <c r="AI19" i="36"/>
  <c r="AG19" i="36"/>
  <c r="AE19" i="36"/>
  <c r="AC19" i="36"/>
  <c r="AA19" i="36"/>
  <c r="Y19" i="36"/>
  <c r="W19" i="36"/>
  <c r="U19" i="36"/>
  <c r="S19" i="36"/>
  <c r="Q19" i="36"/>
  <c r="O19" i="36"/>
  <c r="M19" i="36"/>
  <c r="K19" i="36"/>
  <c r="I19" i="36"/>
  <c r="G19" i="36"/>
  <c r="E19" i="36"/>
  <c r="AQ18" i="36"/>
  <c r="AO18" i="36"/>
  <c r="AM18" i="36"/>
  <c r="AK18" i="36"/>
  <c r="AI18" i="36"/>
  <c r="AG18" i="36"/>
  <c r="AE18" i="36"/>
  <c r="AC18" i="36"/>
  <c r="AA18" i="36"/>
  <c r="Y18" i="36"/>
  <c r="W18" i="36"/>
  <c r="U18" i="36"/>
  <c r="S18" i="36"/>
  <c r="Q18" i="36"/>
  <c r="O18" i="36"/>
  <c r="M18" i="36"/>
  <c r="K18" i="36"/>
  <c r="I18" i="36"/>
  <c r="G18" i="36"/>
  <c r="E18" i="36"/>
  <c r="AQ17" i="36"/>
  <c r="AO17" i="36"/>
  <c r="AM17" i="36"/>
  <c r="AK17" i="36"/>
  <c r="AI17" i="36"/>
  <c r="AG17" i="36"/>
  <c r="AE17" i="36"/>
  <c r="AC17" i="36"/>
  <c r="AA17" i="36"/>
  <c r="Y17" i="36"/>
  <c r="W17" i="36"/>
  <c r="U17" i="36"/>
  <c r="S17" i="36"/>
  <c r="Q17" i="36"/>
  <c r="O17" i="36"/>
  <c r="M17" i="36"/>
  <c r="K17" i="36"/>
  <c r="I17" i="36"/>
  <c r="G17" i="36"/>
  <c r="E17" i="36"/>
  <c r="AQ16" i="36"/>
  <c r="AO16" i="36"/>
  <c r="AM16" i="36"/>
  <c r="AK16" i="36"/>
  <c r="AI16" i="36"/>
  <c r="AG16" i="36"/>
  <c r="AE16" i="36"/>
  <c r="AC16" i="36"/>
  <c r="AA16" i="36"/>
  <c r="Y16" i="36"/>
  <c r="W16" i="36"/>
  <c r="U16" i="36"/>
  <c r="S16" i="36"/>
  <c r="Q16" i="36"/>
  <c r="O16" i="36"/>
  <c r="M16" i="36"/>
  <c r="K16" i="36"/>
  <c r="I16" i="36"/>
  <c r="G16" i="36"/>
  <c r="E16" i="36"/>
  <c r="AQ15" i="36"/>
  <c r="AO15" i="36"/>
  <c r="AM15" i="36"/>
  <c r="AK15" i="36"/>
  <c r="AI15" i="36"/>
  <c r="AG15" i="36"/>
  <c r="AE15" i="36"/>
  <c r="AC15" i="36"/>
  <c r="AA15" i="36"/>
  <c r="Y15" i="36"/>
  <c r="W15" i="36"/>
  <c r="U15" i="36"/>
  <c r="S15" i="36"/>
  <c r="Q15" i="36"/>
  <c r="O15" i="36"/>
  <c r="M15" i="36"/>
  <c r="K15" i="36"/>
  <c r="I15" i="36"/>
  <c r="G15" i="36"/>
  <c r="E15" i="36"/>
  <c r="AQ14" i="36"/>
  <c r="AO14" i="36"/>
  <c r="AM14" i="36"/>
  <c r="AK14" i="36"/>
  <c r="AI14" i="36"/>
  <c r="AG14" i="36"/>
  <c r="AE14" i="36"/>
  <c r="AC14" i="36"/>
  <c r="AA14" i="36"/>
  <c r="Y14" i="36"/>
  <c r="W14" i="36"/>
  <c r="U14" i="36"/>
  <c r="S14" i="36"/>
  <c r="Q14" i="36"/>
  <c r="O14" i="36"/>
  <c r="M14" i="36"/>
  <c r="K14" i="36"/>
  <c r="I14" i="36"/>
  <c r="G14" i="36"/>
  <c r="E14" i="36"/>
  <c r="AQ13" i="36"/>
  <c r="AO13" i="36"/>
  <c r="AM13" i="36"/>
  <c r="AK13" i="36"/>
  <c r="AI13" i="36"/>
  <c r="AG13" i="36"/>
  <c r="AE13" i="36"/>
  <c r="AC13" i="36"/>
  <c r="AA13" i="36"/>
  <c r="Y13" i="36"/>
  <c r="W13" i="36"/>
  <c r="U13" i="36"/>
  <c r="S13" i="36"/>
  <c r="Q13" i="36"/>
  <c r="O13" i="36"/>
  <c r="M13" i="36"/>
  <c r="K13" i="36"/>
  <c r="I13" i="36"/>
  <c r="G13" i="36"/>
  <c r="E13" i="36"/>
  <c r="AQ12" i="36"/>
  <c r="AO12" i="36"/>
  <c r="AM12" i="36"/>
  <c r="AK12" i="36"/>
  <c r="AI12" i="36"/>
  <c r="AG12" i="36"/>
  <c r="AE12" i="36"/>
  <c r="AC12" i="36"/>
  <c r="AA12" i="36"/>
  <c r="Y12" i="36"/>
  <c r="W12" i="36"/>
  <c r="U12" i="36"/>
  <c r="S12" i="36"/>
  <c r="Q12" i="36"/>
  <c r="O12" i="36"/>
  <c r="O1" i="36" s="1"/>
  <c r="O3" i="36" s="1"/>
  <c r="M12" i="36"/>
  <c r="K12" i="36"/>
  <c r="I12" i="36"/>
  <c r="G12" i="36"/>
  <c r="E12" i="36"/>
  <c r="AQ10" i="36"/>
  <c r="AO10" i="36"/>
  <c r="AM10" i="36"/>
  <c r="AK10" i="36"/>
  <c r="AI10" i="36"/>
  <c r="AG10" i="36"/>
  <c r="AE10" i="36"/>
  <c r="AC10" i="36"/>
  <c r="AA10" i="36"/>
  <c r="Y10" i="36"/>
  <c r="W10" i="36"/>
  <c r="U10" i="36"/>
  <c r="S10" i="36"/>
  <c r="Q10" i="36"/>
  <c r="O10" i="36"/>
  <c r="M10" i="36"/>
  <c r="K10" i="36"/>
  <c r="I10" i="36"/>
  <c r="G10" i="36"/>
  <c r="E10" i="36"/>
  <c r="AE3" i="36" l="1"/>
  <c r="AA1" i="36"/>
  <c r="M2" i="36"/>
  <c r="AI4" i="37"/>
  <c r="AI6" i="37"/>
  <c r="E4" i="37"/>
  <c r="E6" i="37"/>
  <c r="AO5" i="37"/>
  <c r="AO6" i="37"/>
  <c r="Y4" i="37"/>
  <c r="Y5" i="37"/>
  <c r="AK4" i="37"/>
  <c r="AK6" i="37"/>
  <c r="S4" i="37"/>
  <c r="S6" i="37"/>
  <c r="G1" i="36"/>
  <c r="G2" i="36" s="1"/>
  <c r="AM5" i="36"/>
  <c r="AE5" i="36"/>
  <c r="AQ4" i="37"/>
  <c r="AQ6" i="37"/>
  <c r="Q6" i="37"/>
  <c r="Q5" i="37"/>
  <c r="AM3" i="36"/>
  <c r="Y6" i="36"/>
  <c r="AE6" i="36"/>
  <c r="AA3" i="36"/>
  <c r="E1" i="36"/>
  <c r="E3" i="36" s="1"/>
  <c r="K2" i="36"/>
  <c r="AQ1" i="36"/>
  <c r="AQ2" i="36" s="1"/>
  <c r="AI6" i="36"/>
  <c r="W4" i="37"/>
  <c r="U6" i="37"/>
  <c r="G5" i="37"/>
  <c r="G4" i="37"/>
  <c r="U4" i="37"/>
  <c r="W5" i="37"/>
  <c r="Y4" i="36"/>
  <c r="AM6" i="36"/>
  <c r="K4" i="36"/>
  <c r="AE4" i="36"/>
  <c r="AE1" i="36"/>
  <c r="AM1" i="36"/>
  <c r="AM4" i="36"/>
  <c r="I1" i="36"/>
  <c r="I2" i="36" s="1"/>
  <c r="Q1" i="36"/>
  <c r="Y1" i="36"/>
  <c r="AE2" i="36"/>
  <c r="Y5" i="36"/>
  <c r="AG3" i="36"/>
  <c r="AO1" i="36"/>
  <c r="AO2" i="36" s="1"/>
  <c r="AM2" i="36"/>
  <c r="U1" i="36"/>
  <c r="U3" i="36" s="1"/>
  <c r="M4" i="36"/>
  <c r="Q2" i="36"/>
  <c r="Q3" i="36"/>
  <c r="K5" i="36"/>
  <c r="K6" i="36"/>
  <c r="M6" i="36"/>
  <c r="AK1" i="36"/>
  <c r="AK3" i="36" s="1"/>
  <c r="AG1" i="36"/>
  <c r="Y2" i="36"/>
  <c r="Y3" i="36"/>
  <c r="Q4" i="36"/>
  <c r="Q5" i="36"/>
  <c r="Q6" i="36"/>
  <c r="K3" i="36"/>
  <c r="AA4" i="36"/>
  <c r="AA5" i="36"/>
  <c r="AA6" i="36"/>
  <c r="S1" i="36"/>
  <c r="S3" i="36" s="1"/>
  <c r="AA2" i="36"/>
  <c r="AI2" i="36"/>
  <c r="AI3" i="36"/>
  <c r="AG4" i="36"/>
  <c r="AG5" i="36"/>
  <c r="AG6" i="36"/>
  <c r="W1" i="36"/>
  <c r="W2" i="36" s="1"/>
  <c r="K1" i="36"/>
  <c r="AI1" i="36"/>
  <c r="AG2" i="36"/>
  <c r="AI4" i="36"/>
  <c r="AI5" i="36"/>
  <c r="AA5" i="37"/>
  <c r="AA6" i="37"/>
  <c r="AC5" i="37"/>
  <c r="AC4" i="37"/>
  <c r="M6" i="37"/>
  <c r="M4" i="37"/>
  <c r="O2" i="36"/>
  <c r="M1" i="36"/>
  <c r="AC1" i="36"/>
  <c r="AC2" i="36" s="1"/>
  <c r="M3" i="36"/>
  <c r="M5" i="36"/>
  <c r="G3" i="36" l="1"/>
  <c r="G4" i="36" s="1"/>
  <c r="AQ3" i="36"/>
  <c r="AQ6" i="36" s="1"/>
  <c r="E2" i="36"/>
  <c r="E5" i="36" s="1"/>
  <c r="AO3" i="36"/>
  <c r="AO5" i="36" s="1"/>
  <c r="U2" i="36"/>
  <c r="U5" i="36" s="1"/>
  <c r="I3" i="36"/>
  <c r="I6" i="36" s="1"/>
  <c r="AK2" i="36"/>
  <c r="AK5" i="36" s="1"/>
  <c r="S2" i="36"/>
  <c r="S5" i="36" s="1"/>
  <c r="W3" i="36"/>
  <c r="W6" i="36" s="1"/>
  <c r="AC3" i="36"/>
  <c r="AC6" i="36" s="1"/>
  <c r="O5" i="36"/>
  <c r="O6" i="36"/>
  <c r="O4" i="36"/>
  <c r="AQ300" i="35"/>
  <c r="AO300" i="35"/>
  <c r="AM300" i="35"/>
  <c r="AK300" i="35"/>
  <c r="AI300" i="35"/>
  <c r="AG300" i="35"/>
  <c r="AE300" i="35"/>
  <c r="AC300" i="35"/>
  <c r="AA300" i="35"/>
  <c r="Y300" i="35"/>
  <c r="W300" i="35"/>
  <c r="U300" i="35"/>
  <c r="S300" i="35"/>
  <c r="Q300" i="35"/>
  <c r="O300" i="35"/>
  <c r="M300" i="35"/>
  <c r="K300" i="35"/>
  <c r="I300" i="35"/>
  <c r="G300" i="35"/>
  <c r="E300" i="35"/>
  <c r="AQ299" i="35"/>
  <c r="AO299" i="35"/>
  <c r="AM299" i="35"/>
  <c r="AK299" i="35"/>
  <c r="AI299" i="35"/>
  <c r="AG299" i="35"/>
  <c r="AE299" i="35"/>
  <c r="AC299" i="35"/>
  <c r="AA299" i="35"/>
  <c r="Y299" i="35"/>
  <c r="W299" i="35"/>
  <c r="U299" i="35"/>
  <c r="S299" i="35"/>
  <c r="Q299" i="35"/>
  <c r="O299" i="35"/>
  <c r="M299" i="35"/>
  <c r="K299" i="35"/>
  <c r="I299" i="35"/>
  <c r="G299" i="35"/>
  <c r="E299" i="35"/>
  <c r="AQ298" i="35"/>
  <c r="AO298" i="35"/>
  <c r="AM298" i="35"/>
  <c r="AK298" i="35"/>
  <c r="AI298" i="35"/>
  <c r="AG298" i="35"/>
  <c r="AE298" i="35"/>
  <c r="AC298" i="35"/>
  <c r="AA298" i="35"/>
  <c r="Y298" i="35"/>
  <c r="W298" i="35"/>
  <c r="U298" i="35"/>
  <c r="S298" i="35"/>
  <c r="Q298" i="35"/>
  <c r="O298" i="35"/>
  <c r="M298" i="35"/>
  <c r="K298" i="35"/>
  <c r="I298" i="35"/>
  <c r="G298" i="35"/>
  <c r="E298" i="35"/>
  <c r="AQ297" i="35"/>
  <c r="AO297" i="35"/>
  <c r="AM297" i="35"/>
  <c r="AK297" i="35"/>
  <c r="AI297" i="35"/>
  <c r="AG297" i="35"/>
  <c r="AE297" i="35"/>
  <c r="AC297" i="35"/>
  <c r="AA297" i="35"/>
  <c r="Y297" i="35"/>
  <c r="W297" i="35"/>
  <c r="U297" i="35"/>
  <c r="S297" i="35"/>
  <c r="Q297" i="35"/>
  <c r="O297" i="35"/>
  <c r="M297" i="35"/>
  <c r="K297" i="35"/>
  <c r="I297" i="35"/>
  <c r="G297" i="35"/>
  <c r="E297" i="35"/>
  <c r="AQ296" i="35"/>
  <c r="AO296" i="35"/>
  <c r="AM296" i="35"/>
  <c r="AK296" i="35"/>
  <c r="AI296" i="35"/>
  <c r="AG296" i="35"/>
  <c r="AE296" i="35"/>
  <c r="AC296" i="35"/>
  <c r="AA296" i="35"/>
  <c r="Y296" i="35"/>
  <c r="W296" i="35"/>
  <c r="U296" i="35"/>
  <c r="S296" i="35"/>
  <c r="Q296" i="35"/>
  <c r="O296" i="35"/>
  <c r="M296" i="35"/>
  <c r="K296" i="35"/>
  <c r="I296" i="35"/>
  <c r="G296" i="35"/>
  <c r="E296" i="35"/>
  <c r="AQ295" i="35"/>
  <c r="AO295" i="35"/>
  <c r="AM295" i="35"/>
  <c r="AK295" i="35"/>
  <c r="AI295" i="35"/>
  <c r="AG295" i="35"/>
  <c r="AE295" i="35"/>
  <c r="AC295" i="35"/>
  <c r="AA295" i="35"/>
  <c r="Y295" i="35"/>
  <c r="W295" i="35"/>
  <c r="U295" i="35"/>
  <c r="S295" i="35"/>
  <c r="Q295" i="35"/>
  <c r="O295" i="35"/>
  <c r="M295" i="35"/>
  <c r="K295" i="35"/>
  <c r="I295" i="35"/>
  <c r="G295" i="35"/>
  <c r="E295" i="35"/>
  <c r="AQ294" i="35"/>
  <c r="AO294" i="35"/>
  <c r="AM294" i="35"/>
  <c r="AK294" i="35"/>
  <c r="AI294" i="35"/>
  <c r="AG294" i="35"/>
  <c r="AE294" i="35"/>
  <c r="AC294" i="35"/>
  <c r="AA294" i="35"/>
  <c r="Y294" i="35"/>
  <c r="W294" i="35"/>
  <c r="U294" i="35"/>
  <c r="S294" i="35"/>
  <c r="Q294" i="35"/>
  <c r="O294" i="35"/>
  <c r="M294" i="35"/>
  <c r="K294" i="35"/>
  <c r="I294" i="35"/>
  <c r="G294" i="35"/>
  <c r="E294" i="35"/>
  <c r="AQ293" i="35"/>
  <c r="AO293" i="35"/>
  <c r="AM293" i="35"/>
  <c r="AK293" i="35"/>
  <c r="AI293" i="35"/>
  <c r="AG293" i="35"/>
  <c r="AE293" i="35"/>
  <c r="AC293" i="35"/>
  <c r="AA293" i="35"/>
  <c r="Y293" i="35"/>
  <c r="W293" i="35"/>
  <c r="U293" i="35"/>
  <c r="S293" i="35"/>
  <c r="Q293" i="35"/>
  <c r="O293" i="35"/>
  <c r="M293" i="35"/>
  <c r="K293" i="35"/>
  <c r="I293" i="35"/>
  <c r="G293" i="35"/>
  <c r="E293" i="35"/>
  <c r="AQ292" i="35"/>
  <c r="AO292" i="35"/>
  <c r="AM292" i="35"/>
  <c r="AK292" i="35"/>
  <c r="AI292" i="35"/>
  <c r="AG292" i="35"/>
  <c r="AE292" i="35"/>
  <c r="AC292" i="35"/>
  <c r="AA292" i="35"/>
  <c r="Y292" i="35"/>
  <c r="W292" i="35"/>
  <c r="U292" i="35"/>
  <c r="S292" i="35"/>
  <c r="Q292" i="35"/>
  <c r="O292" i="35"/>
  <c r="M292" i="35"/>
  <c r="K292" i="35"/>
  <c r="I292" i="35"/>
  <c r="G292" i="35"/>
  <c r="E292" i="35"/>
  <c r="AQ291" i="35"/>
  <c r="AO291" i="35"/>
  <c r="AM291" i="35"/>
  <c r="AK291" i="35"/>
  <c r="AI291" i="35"/>
  <c r="AG291" i="35"/>
  <c r="AE291" i="35"/>
  <c r="AC291" i="35"/>
  <c r="AA291" i="35"/>
  <c r="Y291" i="35"/>
  <c r="W291" i="35"/>
  <c r="U291" i="35"/>
  <c r="S291" i="35"/>
  <c r="Q291" i="35"/>
  <c r="O291" i="35"/>
  <c r="M291" i="35"/>
  <c r="K291" i="35"/>
  <c r="I291" i="35"/>
  <c r="G291" i="35"/>
  <c r="E291" i="35"/>
  <c r="AQ290" i="35"/>
  <c r="AO290" i="35"/>
  <c r="AM290" i="35"/>
  <c r="AK290" i="35"/>
  <c r="AI290" i="35"/>
  <c r="AG290" i="35"/>
  <c r="AE290" i="35"/>
  <c r="AC290" i="35"/>
  <c r="AA290" i="35"/>
  <c r="Y290" i="35"/>
  <c r="W290" i="35"/>
  <c r="U290" i="35"/>
  <c r="S290" i="35"/>
  <c r="Q290" i="35"/>
  <c r="O290" i="35"/>
  <c r="M290" i="35"/>
  <c r="K290" i="35"/>
  <c r="I290" i="35"/>
  <c r="G290" i="35"/>
  <c r="E290" i="35"/>
  <c r="AQ289" i="35"/>
  <c r="AO289" i="35"/>
  <c r="AM289" i="35"/>
  <c r="AK289" i="35"/>
  <c r="AI289" i="35"/>
  <c r="AG289" i="35"/>
  <c r="AE289" i="35"/>
  <c r="AC289" i="35"/>
  <c r="AA289" i="35"/>
  <c r="Y289" i="35"/>
  <c r="W289" i="35"/>
  <c r="U289" i="35"/>
  <c r="S289" i="35"/>
  <c r="Q289" i="35"/>
  <c r="O289" i="35"/>
  <c r="M289" i="35"/>
  <c r="K289" i="35"/>
  <c r="I289" i="35"/>
  <c r="G289" i="35"/>
  <c r="E289" i="35"/>
  <c r="AQ288" i="35"/>
  <c r="AO288" i="35"/>
  <c r="AM288" i="35"/>
  <c r="AK288" i="35"/>
  <c r="AI288" i="35"/>
  <c r="AG288" i="35"/>
  <c r="AE288" i="35"/>
  <c r="AC288" i="35"/>
  <c r="AA288" i="35"/>
  <c r="Y288" i="35"/>
  <c r="W288" i="35"/>
  <c r="U288" i="35"/>
  <c r="S288" i="35"/>
  <c r="Q288" i="35"/>
  <c r="O288" i="35"/>
  <c r="M288" i="35"/>
  <c r="K288" i="35"/>
  <c r="I288" i="35"/>
  <c r="G288" i="35"/>
  <c r="E288" i="35"/>
  <c r="AQ287" i="35"/>
  <c r="AO287" i="35"/>
  <c r="AM287" i="35"/>
  <c r="AK287" i="35"/>
  <c r="AI287" i="35"/>
  <c r="AG287" i="35"/>
  <c r="AE287" i="35"/>
  <c r="AC287" i="35"/>
  <c r="AA287" i="35"/>
  <c r="Y287" i="35"/>
  <c r="W287" i="35"/>
  <c r="U287" i="35"/>
  <c r="S287" i="35"/>
  <c r="Q287" i="35"/>
  <c r="O287" i="35"/>
  <c r="M287" i="35"/>
  <c r="K287" i="35"/>
  <c r="I287" i="35"/>
  <c r="G287" i="35"/>
  <c r="E287" i="35"/>
  <c r="AQ286" i="35"/>
  <c r="AO286" i="35"/>
  <c r="AM286" i="35"/>
  <c r="AK286" i="35"/>
  <c r="AI286" i="35"/>
  <c r="AG286" i="35"/>
  <c r="AE286" i="35"/>
  <c r="AC286" i="35"/>
  <c r="AA286" i="35"/>
  <c r="Y286" i="35"/>
  <c r="W286" i="35"/>
  <c r="U286" i="35"/>
  <c r="S286" i="35"/>
  <c r="Q286" i="35"/>
  <c r="O286" i="35"/>
  <c r="M286" i="35"/>
  <c r="K286" i="35"/>
  <c r="I286" i="35"/>
  <c r="G286" i="35"/>
  <c r="E286" i="35"/>
  <c r="AQ285" i="35"/>
  <c r="AO285" i="35"/>
  <c r="AM285" i="35"/>
  <c r="AK285" i="35"/>
  <c r="AI285" i="35"/>
  <c r="AG285" i="35"/>
  <c r="AE285" i="35"/>
  <c r="AC285" i="35"/>
  <c r="AA285" i="35"/>
  <c r="Y285" i="35"/>
  <c r="W285" i="35"/>
  <c r="U285" i="35"/>
  <c r="S285" i="35"/>
  <c r="Q285" i="35"/>
  <c r="O285" i="35"/>
  <c r="M285" i="35"/>
  <c r="K285" i="35"/>
  <c r="I285" i="35"/>
  <c r="G285" i="35"/>
  <c r="E285" i="35"/>
  <c r="AQ284" i="35"/>
  <c r="AO284" i="35"/>
  <c r="AM284" i="35"/>
  <c r="AK284" i="35"/>
  <c r="AI284" i="35"/>
  <c r="AG284" i="35"/>
  <c r="AE284" i="35"/>
  <c r="AC284" i="35"/>
  <c r="AA284" i="35"/>
  <c r="Y284" i="35"/>
  <c r="W284" i="35"/>
  <c r="U284" i="35"/>
  <c r="S284" i="35"/>
  <c r="Q284" i="35"/>
  <c r="O284" i="35"/>
  <c r="M284" i="35"/>
  <c r="K284" i="35"/>
  <c r="I284" i="35"/>
  <c r="G284" i="35"/>
  <c r="E284" i="35"/>
  <c r="AQ283" i="35"/>
  <c r="AO283" i="35"/>
  <c r="AM283" i="35"/>
  <c r="AK283" i="35"/>
  <c r="AI283" i="35"/>
  <c r="AG283" i="35"/>
  <c r="AE283" i="35"/>
  <c r="AC283" i="35"/>
  <c r="AA283" i="35"/>
  <c r="Y283" i="35"/>
  <c r="W283" i="35"/>
  <c r="U283" i="35"/>
  <c r="S283" i="35"/>
  <c r="Q283" i="35"/>
  <c r="O283" i="35"/>
  <c r="M283" i="35"/>
  <c r="K283" i="35"/>
  <c r="I283" i="35"/>
  <c r="G283" i="35"/>
  <c r="E283" i="35"/>
  <c r="AQ282" i="35"/>
  <c r="AO282" i="35"/>
  <c r="AM282" i="35"/>
  <c r="AK282" i="35"/>
  <c r="AI282" i="35"/>
  <c r="AG282" i="35"/>
  <c r="AE282" i="35"/>
  <c r="AC282" i="35"/>
  <c r="AA282" i="35"/>
  <c r="Y282" i="35"/>
  <c r="W282" i="35"/>
  <c r="U282" i="35"/>
  <c r="S282" i="35"/>
  <c r="Q282" i="35"/>
  <c r="O282" i="35"/>
  <c r="M282" i="35"/>
  <c r="K282" i="35"/>
  <c r="I282" i="35"/>
  <c r="G282" i="35"/>
  <c r="E282" i="35"/>
  <c r="AQ281" i="35"/>
  <c r="AO281" i="35"/>
  <c r="AM281" i="35"/>
  <c r="AK281" i="35"/>
  <c r="AI281" i="35"/>
  <c r="AG281" i="35"/>
  <c r="AE281" i="35"/>
  <c r="AC281" i="35"/>
  <c r="AA281" i="35"/>
  <c r="Y281" i="35"/>
  <c r="W281" i="35"/>
  <c r="U281" i="35"/>
  <c r="S281" i="35"/>
  <c r="Q281" i="35"/>
  <c r="O281" i="35"/>
  <c r="M281" i="35"/>
  <c r="K281" i="35"/>
  <c r="I281" i="35"/>
  <c r="G281" i="35"/>
  <c r="E281" i="35"/>
  <c r="AQ280" i="35"/>
  <c r="AO280" i="35"/>
  <c r="AM280" i="35"/>
  <c r="AK280" i="35"/>
  <c r="AI280" i="35"/>
  <c r="AG280" i="35"/>
  <c r="AE280" i="35"/>
  <c r="AC280" i="35"/>
  <c r="AA280" i="35"/>
  <c r="Y280" i="35"/>
  <c r="W280" i="35"/>
  <c r="U280" i="35"/>
  <c r="S280" i="35"/>
  <c r="Q280" i="35"/>
  <c r="O280" i="35"/>
  <c r="M280" i="35"/>
  <c r="K280" i="35"/>
  <c r="I280" i="35"/>
  <c r="G280" i="35"/>
  <c r="E280" i="35"/>
  <c r="AQ279" i="35"/>
  <c r="AO279" i="35"/>
  <c r="AM279" i="35"/>
  <c r="AK279" i="35"/>
  <c r="AI279" i="35"/>
  <c r="AG279" i="35"/>
  <c r="AE279" i="35"/>
  <c r="AC279" i="35"/>
  <c r="AA279" i="35"/>
  <c r="Y279" i="35"/>
  <c r="W279" i="35"/>
  <c r="U279" i="35"/>
  <c r="S279" i="35"/>
  <c r="Q279" i="35"/>
  <c r="O279" i="35"/>
  <c r="M279" i="35"/>
  <c r="K279" i="35"/>
  <c r="I279" i="35"/>
  <c r="G279" i="35"/>
  <c r="E279" i="35"/>
  <c r="AQ278" i="35"/>
  <c r="AO278" i="35"/>
  <c r="AM278" i="35"/>
  <c r="AK278" i="35"/>
  <c r="AI278" i="35"/>
  <c r="AG278" i="35"/>
  <c r="AE278" i="35"/>
  <c r="AC278" i="35"/>
  <c r="AA278" i="35"/>
  <c r="Y278" i="35"/>
  <c r="W278" i="35"/>
  <c r="U278" i="35"/>
  <c r="S278" i="35"/>
  <c r="Q278" i="35"/>
  <c r="O278" i="35"/>
  <c r="M278" i="35"/>
  <c r="K278" i="35"/>
  <c r="I278" i="35"/>
  <c r="G278" i="35"/>
  <c r="E278" i="35"/>
  <c r="AQ277" i="35"/>
  <c r="AO277" i="35"/>
  <c r="AM277" i="35"/>
  <c r="AK277" i="35"/>
  <c r="AI277" i="35"/>
  <c r="AG277" i="35"/>
  <c r="AE277" i="35"/>
  <c r="AC277" i="35"/>
  <c r="AA277" i="35"/>
  <c r="Y277" i="35"/>
  <c r="W277" i="35"/>
  <c r="U277" i="35"/>
  <c r="S277" i="35"/>
  <c r="Q277" i="35"/>
  <c r="O277" i="35"/>
  <c r="M277" i="35"/>
  <c r="K277" i="35"/>
  <c r="I277" i="35"/>
  <c r="G277" i="35"/>
  <c r="E277" i="35"/>
  <c r="AQ276" i="35"/>
  <c r="AO276" i="35"/>
  <c r="AM276" i="35"/>
  <c r="AK276" i="35"/>
  <c r="AI276" i="35"/>
  <c r="AG276" i="35"/>
  <c r="AE276" i="35"/>
  <c r="AC276" i="35"/>
  <c r="AA276" i="35"/>
  <c r="Y276" i="35"/>
  <c r="W276" i="35"/>
  <c r="U276" i="35"/>
  <c r="S276" i="35"/>
  <c r="Q276" i="35"/>
  <c r="O276" i="35"/>
  <c r="M276" i="35"/>
  <c r="K276" i="35"/>
  <c r="I276" i="35"/>
  <c r="G276" i="35"/>
  <c r="E276" i="35"/>
  <c r="AQ275" i="35"/>
  <c r="AO275" i="35"/>
  <c r="AM275" i="35"/>
  <c r="AK275" i="35"/>
  <c r="AI275" i="35"/>
  <c r="AG275" i="35"/>
  <c r="AE275" i="35"/>
  <c r="AC275" i="35"/>
  <c r="AA275" i="35"/>
  <c r="Y275" i="35"/>
  <c r="W275" i="35"/>
  <c r="U275" i="35"/>
  <c r="S275" i="35"/>
  <c r="Q275" i="35"/>
  <c r="O275" i="35"/>
  <c r="M275" i="35"/>
  <c r="K275" i="35"/>
  <c r="I275" i="35"/>
  <c r="G275" i="35"/>
  <c r="E275" i="35"/>
  <c r="AQ274" i="35"/>
  <c r="AO274" i="35"/>
  <c r="AM274" i="35"/>
  <c r="AK274" i="35"/>
  <c r="AI274" i="35"/>
  <c r="AG274" i="35"/>
  <c r="AE274" i="35"/>
  <c r="AC274" i="35"/>
  <c r="AA274" i="35"/>
  <c r="Y274" i="35"/>
  <c r="W274" i="35"/>
  <c r="U274" i="35"/>
  <c r="S274" i="35"/>
  <c r="Q274" i="35"/>
  <c r="O274" i="35"/>
  <c r="M274" i="35"/>
  <c r="K274" i="35"/>
  <c r="I274" i="35"/>
  <c r="G274" i="35"/>
  <c r="E274" i="35"/>
  <c r="AQ273" i="35"/>
  <c r="AO273" i="35"/>
  <c r="AM273" i="35"/>
  <c r="AK273" i="35"/>
  <c r="AI273" i="35"/>
  <c r="AG273" i="35"/>
  <c r="AE273" i="35"/>
  <c r="AC273" i="35"/>
  <c r="AA273" i="35"/>
  <c r="Y273" i="35"/>
  <c r="W273" i="35"/>
  <c r="U273" i="35"/>
  <c r="S273" i="35"/>
  <c r="Q273" i="35"/>
  <c r="O273" i="35"/>
  <c r="M273" i="35"/>
  <c r="K273" i="35"/>
  <c r="I273" i="35"/>
  <c r="G273" i="35"/>
  <c r="E273" i="35"/>
  <c r="AQ272" i="35"/>
  <c r="AO272" i="35"/>
  <c r="AM272" i="35"/>
  <c r="AK272" i="35"/>
  <c r="AI272" i="35"/>
  <c r="AG272" i="35"/>
  <c r="AE272" i="35"/>
  <c r="AC272" i="35"/>
  <c r="AA272" i="35"/>
  <c r="Y272" i="35"/>
  <c r="W272" i="35"/>
  <c r="U272" i="35"/>
  <c r="S272" i="35"/>
  <c r="Q272" i="35"/>
  <c r="O272" i="35"/>
  <c r="M272" i="35"/>
  <c r="K272" i="35"/>
  <c r="I272" i="35"/>
  <c r="G272" i="35"/>
  <c r="E272" i="35"/>
  <c r="AQ271" i="35"/>
  <c r="AO271" i="35"/>
  <c r="AM271" i="35"/>
  <c r="AK271" i="35"/>
  <c r="AI271" i="35"/>
  <c r="AG271" i="35"/>
  <c r="AE271" i="35"/>
  <c r="AC271" i="35"/>
  <c r="AA271" i="35"/>
  <c r="Y271" i="35"/>
  <c r="W271" i="35"/>
  <c r="U271" i="35"/>
  <c r="S271" i="35"/>
  <c r="Q271" i="35"/>
  <c r="O271" i="35"/>
  <c r="M271" i="35"/>
  <c r="K271" i="35"/>
  <c r="I271" i="35"/>
  <c r="G271" i="35"/>
  <c r="E271" i="35"/>
  <c r="AQ270" i="35"/>
  <c r="AO270" i="35"/>
  <c r="AM270" i="35"/>
  <c r="AK270" i="35"/>
  <c r="AI270" i="35"/>
  <c r="AG270" i="35"/>
  <c r="AE270" i="35"/>
  <c r="AC270" i="35"/>
  <c r="AA270" i="35"/>
  <c r="Y270" i="35"/>
  <c r="W270" i="35"/>
  <c r="U270" i="35"/>
  <c r="S270" i="35"/>
  <c r="Q270" i="35"/>
  <c r="O270" i="35"/>
  <c r="M270" i="35"/>
  <c r="K270" i="35"/>
  <c r="I270" i="35"/>
  <c r="G270" i="35"/>
  <c r="E270" i="35"/>
  <c r="AQ269" i="35"/>
  <c r="AO269" i="35"/>
  <c r="AM269" i="35"/>
  <c r="AK269" i="35"/>
  <c r="AI269" i="35"/>
  <c r="AG269" i="35"/>
  <c r="AE269" i="35"/>
  <c r="AC269" i="35"/>
  <c r="AA269" i="35"/>
  <c r="Y269" i="35"/>
  <c r="W269" i="35"/>
  <c r="U269" i="35"/>
  <c r="S269" i="35"/>
  <c r="Q269" i="35"/>
  <c r="O269" i="35"/>
  <c r="M269" i="35"/>
  <c r="K269" i="35"/>
  <c r="I269" i="35"/>
  <c r="G269" i="35"/>
  <c r="E269" i="35"/>
  <c r="AQ268" i="35"/>
  <c r="AO268" i="35"/>
  <c r="AM268" i="35"/>
  <c r="AK268" i="35"/>
  <c r="AI268" i="35"/>
  <c r="AG268" i="35"/>
  <c r="AE268" i="35"/>
  <c r="AC268" i="35"/>
  <c r="AA268" i="35"/>
  <c r="Y268" i="35"/>
  <c r="W268" i="35"/>
  <c r="U268" i="35"/>
  <c r="S268" i="35"/>
  <c r="Q268" i="35"/>
  <c r="O268" i="35"/>
  <c r="M268" i="35"/>
  <c r="K268" i="35"/>
  <c r="I268" i="35"/>
  <c r="G268" i="35"/>
  <c r="E268" i="35"/>
  <c r="AQ267" i="35"/>
  <c r="AO267" i="35"/>
  <c r="AM267" i="35"/>
  <c r="AK267" i="35"/>
  <c r="AI267" i="35"/>
  <c r="AG267" i="35"/>
  <c r="AE267" i="35"/>
  <c r="AC267" i="35"/>
  <c r="AA267" i="35"/>
  <c r="Y267" i="35"/>
  <c r="W267" i="35"/>
  <c r="U267" i="35"/>
  <c r="S267" i="35"/>
  <c r="Q267" i="35"/>
  <c r="O267" i="35"/>
  <c r="M267" i="35"/>
  <c r="K267" i="35"/>
  <c r="I267" i="35"/>
  <c r="G267" i="35"/>
  <c r="E267" i="35"/>
  <c r="AQ266" i="35"/>
  <c r="AO266" i="35"/>
  <c r="AM266" i="35"/>
  <c r="AK266" i="35"/>
  <c r="AI266" i="35"/>
  <c r="AG266" i="35"/>
  <c r="AE266" i="35"/>
  <c r="AC266" i="35"/>
  <c r="AA266" i="35"/>
  <c r="Y266" i="35"/>
  <c r="W266" i="35"/>
  <c r="U266" i="35"/>
  <c r="S266" i="35"/>
  <c r="Q266" i="35"/>
  <c r="O266" i="35"/>
  <c r="M266" i="35"/>
  <c r="K266" i="35"/>
  <c r="I266" i="35"/>
  <c r="G266" i="35"/>
  <c r="E266" i="35"/>
  <c r="AQ265" i="35"/>
  <c r="AO265" i="35"/>
  <c r="AM265" i="35"/>
  <c r="AK265" i="35"/>
  <c r="AI265" i="35"/>
  <c r="AG265" i="35"/>
  <c r="AE265" i="35"/>
  <c r="AC265" i="35"/>
  <c r="AA265" i="35"/>
  <c r="Y265" i="35"/>
  <c r="W265" i="35"/>
  <c r="U265" i="35"/>
  <c r="S265" i="35"/>
  <c r="Q265" i="35"/>
  <c r="O265" i="35"/>
  <c r="M265" i="35"/>
  <c r="K265" i="35"/>
  <c r="I265" i="35"/>
  <c r="G265" i="35"/>
  <c r="E265" i="35"/>
  <c r="AQ264" i="35"/>
  <c r="AO264" i="35"/>
  <c r="AM264" i="35"/>
  <c r="AK264" i="35"/>
  <c r="AI264" i="35"/>
  <c r="AG264" i="35"/>
  <c r="AE264" i="35"/>
  <c r="AC264" i="35"/>
  <c r="AA264" i="35"/>
  <c r="Y264" i="35"/>
  <c r="W264" i="35"/>
  <c r="U264" i="35"/>
  <c r="S264" i="35"/>
  <c r="Q264" i="35"/>
  <c r="O264" i="35"/>
  <c r="M264" i="35"/>
  <c r="K264" i="35"/>
  <c r="I264" i="35"/>
  <c r="G264" i="35"/>
  <c r="E264" i="35"/>
  <c r="AQ263" i="35"/>
  <c r="AO263" i="35"/>
  <c r="AM263" i="35"/>
  <c r="AK263" i="35"/>
  <c r="AI263" i="35"/>
  <c r="AG263" i="35"/>
  <c r="AE263" i="35"/>
  <c r="AC263" i="35"/>
  <c r="AA263" i="35"/>
  <c r="Y263" i="35"/>
  <c r="W263" i="35"/>
  <c r="U263" i="35"/>
  <c r="S263" i="35"/>
  <c r="Q263" i="35"/>
  <c r="O263" i="35"/>
  <c r="M263" i="35"/>
  <c r="K263" i="35"/>
  <c r="I263" i="35"/>
  <c r="G263" i="35"/>
  <c r="E263" i="35"/>
  <c r="AQ262" i="35"/>
  <c r="AO262" i="35"/>
  <c r="AM262" i="35"/>
  <c r="AK262" i="35"/>
  <c r="AI262" i="35"/>
  <c r="AG262" i="35"/>
  <c r="AE262" i="35"/>
  <c r="AC262" i="35"/>
  <c r="AA262" i="35"/>
  <c r="Y262" i="35"/>
  <c r="W262" i="35"/>
  <c r="U262" i="35"/>
  <c r="S262" i="35"/>
  <c r="Q262" i="35"/>
  <c r="O262" i="35"/>
  <c r="M262" i="35"/>
  <c r="K262" i="35"/>
  <c r="I262" i="35"/>
  <c r="G262" i="35"/>
  <c r="E262" i="35"/>
  <c r="AQ261" i="35"/>
  <c r="AO261" i="35"/>
  <c r="AM261" i="35"/>
  <c r="AK261" i="35"/>
  <c r="AI261" i="35"/>
  <c r="AG261" i="35"/>
  <c r="AE261" i="35"/>
  <c r="AC261" i="35"/>
  <c r="AA261" i="35"/>
  <c r="Y261" i="35"/>
  <c r="W261" i="35"/>
  <c r="U261" i="35"/>
  <c r="S261" i="35"/>
  <c r="Q261" i="35"/>
  <c r="O261" i="35"/>
  <c r="M261" i="35"/>
  <c r="K261" i="35"/>
  <c r="I261" i="35"/>
  <c r="G261" i="35"/>
  <c r="E261" i="35"/>
  <c r="AQ260" i="35"/>
  <c r="AO260" i="35"/>
  <c r="AM260" i="35"/>
  <c r="AK260" i="35"/>
  <c r="AI260" i="35"/>
  <c r="AG260" i="35"/>
  <c r="AE260" i="35"/>
  <c r="AC260" i="35"/>
  <c r="AA260" i="35"/>
  <c r="Y260" i="35"/>
  <c r="W260" i="35"/>
  <c r="U260" i="35"/>
  <c r="S260" i="35"/>
  <c r="Q260" i="35"/>
  <c r="O260" i="35"/>
  <c r="M260" i="35"/>
  <c r="K260" i="35"/>
  <c r="I260" i="35"/>
  <c r="G260" i="35"/>
  <c r="E260" i="35"/>
  <c r="AQ259" i="35"/>
  <c r="AO259" i="35"/>
  <c r="AM259" i="35"/>
  <c r="AK259" i="35"/>
  <c r="AI259" i="35"/>
  <c r="AG259" i="35"/>
  <c r="AE259" i="35"/>
  <c r="AC259" i="35"/>
  <c r="AA259" i="35"/>
  <c r="Y259" i="35"/>
  <c r="W259" i="35"/>
  <c r="U259" i="35"/>
  <c r="S259" i="35"/>
  <c r="Q259" i="35"/>
  <c r="O259" i="35"/>
  <c r="M259" i="35"/>
  <c r="K259" i="35"/>
  <c r="I259" i="35"/>
  <c r="G259" i="35"/>
  <c r="E259" i="35"/>
  <c r="AQ258" i="35"/>
  <c r="AO258" i="35"/>
  <c r="AM258" i="35"/>
  <c r="AK258" i="35"/>
  <c r="AI258" i="35"/>
  <c r="AG258" i="35"/>
  <c r="AE258" i="35"/>
  <c r="AC258" i="35"/>
  <c r="AA258" i="35"/>
  <c r="Y258" i="35"/>
  <c r="W258" i="35"/>
  <c r="U258" i="35"/>
  <c r="S258" i="35"/>
  <c r="Q258" i="35"/>
  <c r="O258" i="35"/>
  <c r="M258" i="35"/>
  <c r="K258" i="35"/>
  <c r="I258" i="35"/>
  <c r="G258" i="35"/>
  <c r="E258" i="35"/>
  <c r="AQ257" i="35"/>
  <c r="AO257" i="35"/>
  <c r="AM257" i="35"/>
  <c r="AK257" i="35"/>
  <c r="AI257" i="35"/>
  <c r="AG257" i="35"/>
  <c r="AE257" i="35"/>
  <c r="AC257" i="35"/>
  <c r="AA257" i="35"/>
  <c r="Y257" i="35"/>
  <c r="W257" i="35"/>
  <c r="U257" i="35"/>
  <c r="S257" i="35"/>
  <c r="Q257" i="35"/>
  <c r="O257" i="35"/>
  <c r="M257" i="35"/>
  <c r="K257" i="35"/>
  <c r="I257" i="35"/>
  <c r="G257" i="35"/>
  <c r="E257" i="35"/>
  <c r="AQ256" i="35"/>
  <c r="AO256" i="35"/>
  <c r="AM256" i="35"/>
  <c r="AK256" i="35"/>
  <c r="AI256" i="35"/>
  <c r="AG256" i="35"/>
  <c r="AE256" i="35"/>
  <c r="AC256" i="35"/>
  <c r="AA256" i="35"/>
  <c r="Y256" i="35"/>
  <c r="W256" i="35"/>
  <c r="U256" i="35"/>
  <c r="S256" i="35"/>
  <c r="Q256" i="35"/>
  <c r="O256" i="35"/>
  <c r="M256" i="35"/>
  <c r="K256" i="35"/>
  <c r="I256" i="35"/>
  <c r="G256" i="35"/>
  <c r="E256" i="35"/>
  <c r="AQ255" i="35"/>
  <c r="AO255" i="35"/>
  <c r="AM255" i="35"/>
  <c r="AK255" i="35"/>
  <c r="AI255" i="35"/>
  <c r="AG255" i="35"/>
  <c r="AE255" i="35"/>
  <c r="AC255" i="35"/>
  <c r="AA255" i="35"/>
  <c r="Y255" i="35"/>
  <c r="W255" i="35"/>
  <c r="U255" i="35"/>
  <c r="S255" i="35"/>
  <c r="Q255" i="35"/>
  <c r="O255" i="35"/>
  <c r="M255" i="35"/>
  <c r="K255" i="35"/>
  <c r="I255" i="35"/>
  <c r="G255" i="35"/>
  <c r="E255" i="35"/>
  <c r="AQ254" i="35"/>
  <c r="AO254" i="35"/>
  <c r="AM254" i="35"/>
  <c r="AK254" i="35"/>
  <c r="AI254" i="35"/>
  <c r="AG254" i="35"/>
  <c r="AE254" i="35"/>
  <c r="AC254" i="35"/>
  <c r="AA254" i="35"/>
  <c r="Y254" i="35"/>
  <c r="W254" i="35"/>
  <c r="U254" i="35"/>
  <c r="S254" i="35"/>
  <c r="Q254" i="35"/>
  <c r="O254" i="35"/>
  <c r="M254" i="35"/>
  <c r="K254" i="35"/>
  <c r="I254" i="35"/>
  <c r="G254" i="35"/>
  <c r="E254" i="35"/>
  <c r="AQ253" i="35"/>
  <c r="AO253" i="35"/>
  <c r="AM253" i="35"/>
  <c r="AK253" i="35"/>
  <c r="AI253" i="35"/>
  <c r="AG253" i="35"/>
  <c r="AE253" i="35"/>
  <c r="AC253" i="35"/>
  <c r="AA253" i="35"/>
  <c r="Y253" i="35"/>
  <c r="W253" i="35"/>
  <c r="U253" i="35"/>
  <c r="S253" i="35"/>
  <c r="Q253" i="35"/>
  <c r="O253" i="35"/>
  <c r="M253" i="35"/>
  <c r="K253" i="35"/>
  <c r="I253" i="35"/>
  <c r="G253" i="35"/>
  <c r="E253" i="35"/>
  <c r="AQ252" i="35"/>
  <c r="AO252" i="35"/>
  <c r="AM252" i="35"/>
  <c r="AK252" i="35"/>
  <c r="AI252" i="35"/>
  <c r="AG252" i="35"/>
  <c r="AE252" i="35"/>
  <c r="AC252" i="35"/>
  <c r="AA252" i="35"/>
  <c r="Y252" i="35"/>
  <c r="W252" i="35"/>
  <c r="U252" i="35"/>
  <c r="S252" i="35"/>
  <c r="Q252" i="35"/>
  <c r="O252" i="35"/>
  <c r="M252" i="35"/>
  <c r="K252" i="35"/>
  <c r="I252" i="35"/>
  <c r="G252" i="35"/>
  <c r="E252" i="35"/>
  <c r="AQ251" i="35"/>
  <c r="AO251" i="35"/>
  <c r="AM251" i="35"/>
  <c r="AK251" i="35"/>
  <c r="AI251" i="35"/>
  <c r="AG251" i="35"/>
  <c r="AE251" i="35"/>
  <c r="AC251" i="35"/>
  <c r="AA251" i="35"/>
  <c r="Y251" i="35"/>
  <c r="W251" i="35"/>
  <c r="U251" i="35"/>
  <c r="S251" i="35"/>
  <c r="Q251" i="35"/>
  <c r="O251" i="35"/>
  <c r="M251" i="35"/>
  <c r="K251" i="35"/>
  <c r="I251" i="35"/>
  <c r="G251" i="35"/>
  <c r="E251" i="35"/>
  <c r="AQ250" i="35"/>
  <c r="AO250" i="35"/>
  <c r="AM250" i="35"/>
  <c r="AK250" i="35"/>
  <c r="AI250" i="35"/>
  <c r="AG250" i="35"/>
  <c r="AE250" i="35"/>
  <c r="AC250" i="35"/>
  <c r="AA250" i="35"/>
  <c r="Y250" i="35"/>
  <c r="W250" i="35"/>
  <c r="U250" i="35"/>
  <c r="S250" i="35"/>
  <c r="Q250" i="35"/>
  <c r="O250" i="35"/>
  <c r="M250" i="35"/>
  <c r="K250" i="35"/>
  <c r="I250" i="35"/>
  <c r="G250" i="35"/>
  <c r="E250" i="35"/>
  <c r="AQ249" i="35"/>
  <c r="AO249" i="35"/>
  <c r="AM249" i="35"/>
  <c r="AK249" i="35"/>
  <c r="AI249" i="35"/>
  <c r="AG249" i="35"/>
  <c r="AE249" i="35"/>
  <c r="AC249" i="35"/>
  <c r="AA249" i="35"/>
  <c r="Y249" i="35"/>
  <c r="W249" i="35"/>
  <c r="U249" i="35"/>
  <c r="S249" i="35"/>
  <c r="Q249" i="35"/>
  <c r="O249" i="35"/>
  <c r="M249" i="35"/>
  <c r="K249" i="35"/>
  <c r="I249" i="35"/>
  <c r="G249" i="35"/>
  <c r="E249" i="35"/>
  <c r="AQ248" i="35"/>
  <c r="AO248" i="35"/>
  <c r="AM248" i="35"/>
  <c r="AK248" i="35"/>
  <c r="AI248" i="35"/>
  <c r="AG248" i="35"/>
  <c r="AE248" i="35"/>
  <c r="AC248" i="35"/>
  <c r="AA248" i="35"/>
  <c r="Y248" i="35"/>
  <c r="W248" i="35"/>
  <c r="U248" i="35"/>
  <c r="S248" i="35"/>
  <c r="Q248" i="35"/>
  <c r="O248" i="35"/>
  <c r="M248" i="35"/>
  <c r="K248" i="35"/>
  <c r="I248" i="35"/>
  <c r="G248" i="35"/>
  <c r="E248" i="35"/>
  <c r="AQ247" i="35"/>
  <c r="AO247" i="35"/>
  <c r="AM247" i="35"/>
  <c r="AK247" i="35"/>
  <c r="AI247" i="35"/>
  <c r="AG247" i="35"/>
  <c r="AE247" i="35"/>
  <c r="AC247" i="35"/>
  <c r="AA247" i="35"/>
  <c r="Y247" i="35"/>
  <c r="W247" i="35"/>
  <c r="U247" i="35"/>
  <c r="S247" i="35"/>
  <c r="Q247" i="35"/>
  <c r="O247" i="35"/>
  <c r="M247" i="35"/>
  <c r="K247" i="35"/>
  <c r="I247" i="35"/>
  <c r="G247" i="35"/>
  <c r="E247" i="35"/>
  <c r="AQ246" i="35"/>
  <c r="AO246" i="35"/>
  <c r="AM246" i="35"/>
  <c r="AK246" i="35"/>
  <c r="AI246" i="35"/>
  <c r="AG246" i="35"/>
  <c r="AE246" i="35"/>
  <c r="AC246" i="35"/>
  <c r="AA246" i="35"/>
  <c r="Y246" i="35"/>
  <c r="W246" i="35"/>
  <c r="U246" i="35"/>
  <c r="S246" i="35"/>
  <c r="Q246" i="35"/>
  <c r="O246" i="35"/>
  <c r="M246" i="35"/>
  <c r="K246" i="35"/>
  <c r="I246" i="35"/>
  <c r="G246" i="35"/>
  <c r="E246" i="35"/>
  <c r="AQ245" i="35"/>
  <c r="AO245" i="35"/>
  <c r="AM245" i="35"/>
  <c r="AK245" i="35"/>
  <c r="AI245" i="35"/>
  <c r="AG245" i="35"/>
  <c r="AE245" i="35"/>
  <c r="AC245" i="35"/>
  <c r="AA245" i="35"/>
  <c r="Y245" i="35"/>
  <c r="W245" i="35"/>
  <c r="U245" i="35"/>
  <c r="S245" i="35"/>
  <c r="Q245" i="35"/>
  <c r="O245" i="35"/>
  <c r="M245" i="35"/>
  <c r="K245" i="35"/>
  <c r="I245" i="35"/>
  <c r="G245" i="35"/>
  <c r="E245" i="35"/>
  <c r="AQ244" i="35"/>
  <c r="AO244" i="35"/>
  <c r="AM244" i="35"/>
  <c r="AK244" i="35"/>
  <c r="AI244" i="35"/>
  <c r="AG244" i="35"/>
  <c r="AE244" i="35"/>
  <c r="AC244" i="35"/>
  <c r="AA244" i="35"/>
  <c r="Y244" i="35"/>
  <c r="W244" i="35"/>
  <c r="U244" i="35"/>
  <c r="S244" i="35"/>
  <c r="Q244" i="35"/>
  <c r="O244" i="35"/>
  <c r="M244" i="35"/>
  <c r="K244" i="35"/>
  <c r="I244" i="35"/>
  <c r="G244" i="35"/>
  <c r="E244" i="35"/>
  <c r="AQ243" i="35"/>
  <c r="AO243" i="35"/>
  <c r="AM243" i="35"/>
  <c r="AK243" i="35"/>
  <c r="AI243" i="35"/>
  <c r="AG243" i="35"/>
  <c r="AE243" i="35"/>
  <c r="AC243" i="35"/>
  <c r="AA243" i="35"/>
  <c r="Y243" i="35"/>
  <c r="W243" i="35"/>
  <c r="U243" i="35"/>
  <c r="S243" i="35"/>
  <c r="Q243" i="35"/>
  <c r="O243" i="35"/>
  <c r="M243" i="35"/>
  <c r="K243" i="35"/>
  <c r="I243" i="35"/>
  <c r="G243" i="35"/>
  <c r="E243" i="35"/>
  <c r="AQ242" i="35"/>
  <c r="AO242" i="35"/>
  <c r="AM242" i="35"/>
  <c r="AK242" i="35"/>
  <c r="AI242" i="35"/>
  <c r="AG242" i="35"/>
  <c r="AE242" i="35"/>
  <c r="AC242" i="35"/>
  <c r="AA242" i="35"/>
  <c r="Y242" i="35"/>
  <c r="W242" i="35"/>
  <c r="U242" i="35"/>
  <c r="S242" i="35"/>
  <c r="Q242" i="35"/>
  <c r="O242" i="35"/>
  <c r="M242" i="35"/>
  <c r="K242" i="35"/>
  <c r="I242" i="35"/>
  <c r="G242" i="35"/>
  <c r="E242" i="35"/>
  <c r="AQ241" i="35"/>
  <c r="AO241" i="35"/>
  <c r="AM241" i="35"/>
  <c r="AK241" i="35"/>
  <c r="AI241" i="35"/>
  <c r="AG241" i="35"/>
  <c r="AE241" i="35"/>
  <c r="AC241" i="35"/>
  <c r="AA241" i="35"/>
  <c r="Y241" i="35"/>
  <c r="W241" i="35"/>
  <c r="U241" i="35"/>
  <c r="S241" i="35"/>
  <c r="Q241" i="35"/>
  <c r="O241" i="35"/>
  <c r="M241" i="35"/>
  <c r="K241" i="35"/>
  <c r="I241" i="35"/>
  <c r="G241" i="35"/>
  <c r="E241" i="35"/>
  <c r="AQ240" i="35"/>
  <c r="AO240" i="35"/>
  <c r="AM240" i="35"/>
  <c r="AK240" i="35"/>
  <c r="AI240" i="35"/>
  <c r="AG240" i="35"/>
  <c r="AE240" i="35"/>
  <c r="AC240" i="35"/>
  <c r="AA240" i="35"/>
  <c r="Y240" i="35"/>
  <c r="W240" i="35"/>
  <c r="U240" i="35"/>
  <c r="S240" i="35"/>
  <c r="Q240" i="35"/>
  <c r="O240" i="35"/>
  <c r="M240" i="35"/>
  <c r="K240" i="35"/>
  <c r="I240" i="35"/>
  <c r="G240" i="35"/>
  <c r="E240" i="35"/>
  <c r="AQ239" i="35"/>
  <c r="AO239" i="35"/>
  <c r="AM239" i="35"/>
  <c r="AK239" i="35"/>
  <c r="AI239" i="35"/>
  <c r="AG239" i="35"/>
  <c r="AE239" i="35"/>
  <c r="AC239" i="35"/>
  <c r="AA239" i="35"/>
  <c r="Y239" i="35"/>
  <c r="W239" i="35"/>
  <c r="U239" i="35"/>
  <c r="S239" i="35"/>
  <c r="Q239" i="35"/>
  <c r="O239" i="35"/>
  <c r="M239" i="35"/>
  <c r="K239" i="35"/>
  <c r="I239" i="35"/>
  <c r="G239" i="35"/>
  <c r="E239" i="35"/>
  <c r="AQ238" i="35"/>
  <c r="AO238" i="35"/>
  <c r="AM238" i="35"/>
  <c r="AK238" i="35"/>
  <c r="AI238" i="35"/>
  <c r="AG238" i="35"/>
  <c r="AE238" i="35"/>
  <c r="AC238" i="35"/>
  <c r="AA238" i="35"/>
  <c r="Y238" i="35"/>
  <c r="W238" i="35"/>
  <c r="U238" i="35"/>
  <c r="S238" i="35"/>
  <c r="Q238" i="35"/>
  <c r="O238" i="35"/>
  <c r="M238" i="35"/>
  <c r="K238" i="35"/>
  <c r="I238" i="35"/>
  <c r="G238" i="35"/>
  <c r="E238" i="35"/>
  <c r="AQ237" i="35"/>
  <c r="AO237" i="35"/>
  <c r="AM237" i="35"/>
  <c r="AK237" i="35"/>
  <c r="AI237" i="35"/>
  <c r="AG237" i="35"/>
  <c r="AE237" i="35"/>
  <c r="AC237" i="35"/>
  <c r="AA237" i="35"/>
  <c r="Y237" i="35"/>
  <c r="W237" i="35"/>
  <c r="U237" i="35"/>
  <c r="S237" i="35"/>
  <c r="Q237" i="35"/>
  <c r="O237" i="35"/>
  <c r="M237" i="35"/>
  <c r="K237" i="35"/>
  <c r="I237" i="35"/>
  <c r="G237" i="35"/>
  <c r="E237" i="35"/>
  <c r="AQ236" i="35"/>
  <c r="AO236" i="35"/>
  <c r="AM236" i="35"/>
  <c r="AK236" i="35"/>
  <c r="AI236" i="35"/>
  <c r="AG236" i="35"/>
  <c r="AE236" i="35"/>
  <c r="AC236" i="35"/>
  <c r="AA236" i="35"/>
  <c r="Y236" i="35"/>
  <c r="W236" i="35"/>
  <c r="U236" i="35"/>
  <c r="S236" i="35"/>
  <c r="Q236" i="35"/>
  <c r="O236" i="35"/>
  <c r="M236" i="35"/>
  <c r="K236" i="35"/>
  <c r="I236" i="35"/>
  <c r="G236" i="35"/>
  <c r="E236" i="35"/>
  <c r="AQ235" i="35"/>
  <c r="AO235" i="35"/>
  <c r="AM235" i="35"/>
  <c r="AK235" i="35"/>
  <c r="AI235" i="35"/>
  <c r="AG235" i="35"/>
  <c r="AE235" i="35"/>
  <c r="AC235" i="35"/>
  <c r="AA235" i="35"/>
  <c r="Y235" i="35"/>
  <c r="W235" i="35"/>
  <c r="U235" i="35"/>
  <c r="S235" i="35"/>
  <c r="Q235" i="35"/>
  <c r="O235" i="35"/>
  <c r="M235" i="35"/>
  <c r="K235" i="35"/>
  <c r="I235" i="35"/>
  <c r="G235" i="35"/>
  <c r="E235" i="35"/>
  <c r="AQ234" i="35"/>
  <c r="AO234" i="35"/>
  <c r="AM234" i="35"/>
  <c r="AK234" i="35"/>
  <c r="AI234" i="35"/>
  <c r="AG234" i="35"/>
  <c r="AE234" i="35"/>
  <c r="AC234" i="35"/>
  <c r="AA234" i="35"/>
  <c r="Y234" i="35"/>
  <c r="W234" i="35"/>
  <c r="U234" i="35"/>
  <c r="S234" i="35"/>
  <c r="Q234" i="35"/>
  <c r="O234" i="35"/>
  <c r="M234" i="35"/>
  <c r="K234" i="35"/>
  <c r="I234" i="35"/>
  <c r="G234" i="35"/>
  <c r="E234" i="35"/>
  <c r="AQ233" i="35"/>
  <c r="AO233" i="35"/>
  <c r="AM233" i="35"/>
  <c r="AK233" i="35"/>
  <c r="AI233" i="35"/>
  <c r="AG233" i="35"/>
  <c r="AE233" i="35"/>
  <c r="AC233" i="35"/>
  <c r="AA233" i="35"/>
  <c r="Y233" i="35"/>
  <c r="W233" i="35"/>
  <c r="U233" i="35"/>
  <c r="S233" i="35"/>
  <c r="Q233" i="35"/>
  <c r="O233" i="35"/>
  <c r="M233" i="35"/>
  <c r="K233" i="35"/>
  <c r="I233" i="35"/>
  <c r="G233" i="35"/>
  <c r="E233" i="35"/>
  <c r="AQ232" i="35"/>
  <c r="AO232" i="35"/>
  <c r="AM232" i="35"/>
  <c r="AK232" i="35"/>
  <c r="AI232" i="35"/>
  <c r="AG232" i="35"/>
  <c r="AE232" i="35"/>
  <c r="AC232" i="35"/>
  <c r="AA232" i="35"/>
  <c r="Y232" i="35"/>
  <c r="W232" i="35"/>
  <c r="U232" i="35"/>
  <c r="S232" i="35"/>
  <c r="Q232" i="35"/>
  <c r="O232" i="35"/>
  <c r="M232" i="35"/>
  <c r="K232" i="35"/>
  <c r="I232" i="35"/>
  <c r="G232" i="35"/>
  <c r="E232" i="35"/>
  <c r="AQ231" i="35"/>
  <c r="AO231" i="35"/>
  <c r="AM231" i="35"/>
  <c r="AK231" i="35"/>
  <c r="AI231" i="35"/>
  <c r="AG231" i="35"/>
  <c r="AE231" i="35"/>
  <c r="AC231" i="35"/>
  <c r="AA231" i="35"/>
  <c r="Y231" i="35"/>
  <c r="W231" i="35"/>
  <c r="U231" i="35"/>
  <c r="S231" i="35"/>
  <c r="Q231" i="35"/>
  <c r="O231" i="35"/>
  <c r="M231" i="35"/>
  <c r="K231" i="35"/>
  <c r="I231" i="35"/>
  <c r="G231" i="35"/>
  <c r="E231" i="35"/>
  <c r="AQ230" i="35"/>
  <c r="AO230" i="35"/>
  <c r="AM230" i="35"/>
  <c r="AK230" i="35"/>
  <c r="AI230" i="35"/>
  <c r="AG230" i="35"/>
  <c r="AE230" i="35"/>
  <c r="AC230" i="35"/>
  <c r="AA230" i="35"/>
  <c r="Y230" i="35"/>
  <c r="W230" i="35"/>
  <c r="U230" i="35"/>
  <c r="S230" i="35"/>
  <c r="Q230" i="35"/>
  <c r="O230" i="35"/>
  <c r="M230" i="35"/>
  <c r="K230" i="35"/>
  <c r="I230" i="35"/>
  <c r="G230" i="35"/>
  <c r="E230" i="35"/>
  <c r="AQ229" i="35"/>
  <c r="AO229" i="35"/>
  <c r="AM229" i="35"/>
  <c r="AK229" i="35"/>
  <c r="AI229" i="35"/>
  <c r="AG229" i="35"/>
  <c r="AE229" i="35"/>
  <c r="AC229" i="35"/>
  <c r="AA229" i="35"/>
  <c r="Y229" i="35"/>
  <c r="W229" i="35"/>
  <c r="U229" i="35"/>
  <c r="S229" i="35"/>
  <c r="Q229" i="35"/>
  <c r="O229" i="35"/>
  <c r="M229" i="35"/>
  <c r="K229" i="35"/>
  <c r="I229" i="35"/>
  <c r="G229" i="35"/>
  <c r="E229" i="35"/>
  <c r="AQ228" i="35"/>
  <c r="AO228" i="35"/>
  <c r="AM228" i="35"/>
  <c r="AK228" i="35"/>
  <c r="AI228" i="35"/>
  <c r="AG228" i="35"/>
  <c r="AE228" i="35"/>
  <c r="AC228" i="35"/>
  <c r="AA228" i="35"/>
  <c r="Y228" i="35"/>
  <c r="W228" i="35"/>
  <c r="U228" i="35"/>
  <c r="S228" i="35"/>
  <c r="Q228" i="35"/>
  <c r="O228" i="35"/>
  <c r="M228" i="35"/>
  <c r="K228" i="35"/>
  <c r="I228" i="35"/>
  <c r="G228" i="35"/>
  <c r="E228" i="35"/>
  <c r="AQ227" i="35"/>
  <c r="AO227" i="35"/>
  <c r="AM227" i="35"/>
  <c r="AK227" i="35"/>
  <c r="AI227" i="35"/>
  <c r="AG227" i="35"/>
  <c r="AE227" i="35"/>
  <c r="AC227" i="35"/>
  <c r="AA227" i="35"/>
  <c r="Y227" i="35"/>
  <c r="W227" i="35"/>
  <c r="U227" i="35"/>
  <c r="S227" i="35"/>
  <c r="Q227" i="35"/>
  <c r="O227" i="35"/>
  <c r="M227" i="35"/>
  <c r="K227" i="35"/>
  <c r="I227" i="35"/>
  <c r="G227" i="35"/>
  <c r="E227" i="35"/>
  <c r="AQ226" i="35"/>
  <c r="AO226" i="35"/>
  <c r="AM226" i="35"/>
  <c r="AK226" i="35"/>
  <c r="AI226" i="35"/>
  <c r="AG226" i="35"/>
  <c r="AE226" i="35"/>
  <c r="AC226" i="35"/>
  <c r="AA226" i="35"/>
  <c r="Y226" i="35"/>
  <c r="W226" i="35"/>
  <c r="U226" i="35"/>
  <c r="S226" i="35"/>
  <c r="Q226" i="35"/>
  <c r="O226" i="35"/>
  <c r="M226" i="35"/>
  <c r="K226" i="35"/>
  <c r="I226" i="35"/>
  <c r="G226" i="35"/>
  <c r="E226" i="35"/>
  <c r="AQ225" i="35"/>
  <c r="AO225" i="35"/>
  <c r="AM225" i="35"/>
  <c r="AK225" i="35"/>
  <c r="AI225" i="35"/>
  <c r="AG225" i="35"/>
  <c r="AE225" i="35"/>
  <c r="AC225" i="35"/>
  <c r="AA225" i="35"/>
  <c r="Y225" i="35"/>
  <c r="W225" i="35"/>
  <c r="U225" i="35"/>
  <c r="S225" i="35"/>
  <c r="Q225" i="35"/>
  <c r="O225" i="35"/>
  <c r="M225" i="35"/>
  <c r="K225" i="35"/>
  <c r="I225" i="35"/>
  <c r="G225" i="35"/>
  <c r="E225" i="35"/>
  <c r="AQ224" i="35"/>
  <c r="AO224" i="35"/>
  <c r="AM224" i="35"/>
  <c r="AK224" i="35"/>
  <c r="AI224" i="35"/>
  <c r="AG224" i="35"/>
  <c r="AE224" i="35"/>
  <c r="AC224" i="35"/>
  <c r="AA224" i="35"/>
  <c r="Y224" i="35"/>
  <c r="W224" i="35"/>
  <c r="U224" i="35"/>
  <c r="S224" i="35"/>
  <c r="Q224" i="35"/>
  <c r="O224" i="35"/>
  <c r="M224" i="35"/>
  <c r="K224" i="35"/>
  <c r="I224" i="35"/>
  <c r="G224" i="35"/>
  <c r="E224" i="35"/>
  <c r="AQ223" i="35"/>
  <c r="AO223" i="35"/>
  <c r="AM223" i="35"/>
  <c r="AK223" i="35"/>
  <c r="AI223" i="35"/>
  <c r="AG223" i="35"/>
  <c r="AE223" i="35"/>
  <c r="AC223" i="35"/>
  <c r="AA223" i="35"/>
  <c r="Y223" i="35"/>
  <c r="W223" i="35"/>
  <c r="U223" i="35"/>
  <c r="S223" i="35"/>
  <c r="Q223" i="35"/>
  <c r="O223" i="35"/>
  <c r="M223" i="35"/>
  <c r="K223" i="35"/>
  <c r="I223" i="35"/>
  <c r="G223" i="35"/>
  <c r="E223" i="35"/>
  <c r="AQ222" i="35"/>
  <c r="AO222" i="35"/>
  <c r="AM222" i="35"/>
  <c r="AK222" i="35"/>
  <c r="AI222" i="35"/>
  <c r="AG222" i="35"/>
  <c r="AE222" i="35"/>
  <c r="AC222" i="35"/>
  <c r="AA222" i="35"/>
  <c r="Y222" i="35"/>
  <c r="W222" i="35"/>
  <c r="U222" i="35"/>
  <c r="S222" i="35"/>
  <c r="Q222" i="35"/>
  <c r="O222" i="35"/>
  <c r="M222" i="35"/>
  <c r="K222" i="35"/>
  <c r="I222" i="35"/>
  <c r="G222" i="35"/>
  <c r="E222" i="35"/>
  <c r="AQ221" i="35"/>
  <c r="AO221" i="35"/>
  <c r="AM221" i="35"/>
  <c r="AK221" i="35"/>
  <c r="AI221" i="35"/>
  <c r="AG221" i="35"/>
  <c r="AE221" i="35"/>
  <c r="AC221" i="35"/>
  <c r="AA221" i="35"/>
  <c r="Y221" i="35"/>
  <c r="W221" i="35"/>
  <c r="U221" i="35"/>
  <c r="S221" i="35"/>
  <c r="Q221" i="35"/>
  <c r="O221" i="35"/>
  <c r="M221" i="35"/>
  <c r="K221" i="35"/>
  <c r="I221" i="35"/>
  <c r="G221" i="35"/>
  <c r="E221" i="35"/>
  <c r="AQ220" i="35"/>
  <c r="AO220" i="35"/>
  <c r="AM220" i="35"/>
  <c r="AK220" i="35"/>
  <c r="AI220" i="35"/>
  <c r="AG220" i="35"/>
  <c r="AE220" i="35"/>
  <c r="AC220" i="35"/>
  <c r="AA220" i="35"/>
  <c r="Y220" i="35"/>
  <c r="W220" i="35"/>
  <c r="U220" i="35"/>
  <c r="S220" i="35"/>
  <c r="Q220" i="35"/>
  <c r="O220" i="35"/>
  <c r="M220" i="35"/>
  <c r="K220" i="35"/>
  <c r="I220" i="35"/>
  <c r="G220" i="35"/>
  <c r="E220" i="35"/>
  <c r="AQ219" i="35"/>
  <c r="AO219" i="35"/>
  <c r="AM219" i="35"/>
  <c r="AK219" i="35"/>
  <c r="AI219" i="35"/>
  <c r="AG219" i="35"/>
  <c r="AE219" i="35"/>
  <c r="AC219" i="35"/>
  <c r="AA219" i="35"/>
  <c r="Y219" i="35"/>
  <c r="W219" i="35"/>
  <c r="U219" i="35"/>
  <c r="S219" i="35"/>
  <c r="Q219" i="35"/>
  <c r="O219" i="35"/>
  <c r="M219" i="35"/>
  <c r="K219" i="35"/>
  <c r="I219" i="35"/>
  <c r="G219" i="35"/>
  <c r="E219" i="35"/>
  <c r="AQ218" i="35"/>
  <c r="AO218" i="35"/>
  <c r="AM218" i="35"/>
  <c r="AK218" i="35"/>
  <c r="AI218" i="35"/>
  <c r="AG218" i="35"/>
  <c r="AE218" i="35"/>
  <c r="AC218" i="35"/>
  <c r="AA218" i="35"/>
  <c r="Y218" i="35"/>
  <c r="W218" i="35"/>
  <c r="U218" i="35"/>
  <c r="S218" i="35"/>
  <c r="Q218" i="35"/>
  <c r="O218" i="35"/>
  <c r="M218" i="35"/>
  <c r="K218" i="35"/>
  <c r="I218" i="35"/>
  <c r="G218" i="35"/>
  <c r="E218" i="35"/>
  <c r="AQ217" i="35"/>
  <c r="AO217" i="35"/>
  <c r="AM217" i="35"/>
  <c r="AK217" i="35"/>
  <c r="AI217" i="35"/>
  <c r="AG217" i="35"/>
  <c r="AE217" i="35"/>
  <c r="AC217" i="35"/>
  <c r="AA217" i="35"/>
  <c r="Y217" i="35"/>
  <c r="W217" i="35"/>
  <c r="U217" i="35"/>
  <c r="S217" i="35"/>
  <c r="Q217" i="35"/>
  <c r="O217" i="35"/>
  <c r="M217" i="35"/>
  <c r="K217" i="35"/>
  <c r="I217" i="35"/>
  <c r="G217" i="35"/>
  <c r="E217" i="35"/>
  <c r="AQ216" i="35"/>
  <c r="AO216" i="35"/>
  <c r="AM216" i="35"/>
  <c r="AK216" i="35"/>
  <c r="AI216" i="35"/>
  <c r="AG216" i="35"/>
  <c r="AE216" i="35"/>
  <c r="AC216" i="35"/>
  <c r="AA216" i="35"/>
  <c r="Y216" i="35"/>
  <c r="W216" i="35"/>
  <c r="U216" i="35"/>
  <c r="S216" i="35"/>
  <c r="Q216" i="35"/>
  <c r="O216" i="35"/>
  <c r="M216" i="35"/>
  <c r="K216" i="35"/>
  <c r="I216" i="35"/>
  <c r="G216" i="35"/>
  <c r="E216" i="35"/>
  <c r="AQ215" i="35"/>
  <c r="AO215" i="35"/>
  <c r="AM215" i="35"/>
  <c r="AK215" i="35"/>
  <c r="AI215" i="35"/>
  <c r="AG215" i="35"/>
  <c r="AE215" i="35"/>
  <c r="AC215" i="35"/>
  <c r="AA215" i="35"/>
  <c r="Y215" i="35"/>
  <c r="W215" i="35"/>
  <c r="U215" i="35"/>
  <c r="S215" i="35"/>
  <c r="Q215" i="35"/>
  <c r="O215" i="35"/>
  <c r="M215" i="35"/>
  <c r="K215" i="35"/>
  <c r="I215" i="35"/>
  <c r="G215" i="35"/>
  <c r="E215" i="35"/>
  <c r="AQ214" i="35"/>
  <c r="AO214" i="35"/>
  <c r="AM214" i="35"/>
  <c r="AK214" i="35"/>
  <c r="AI214" i="35"/>
  <c r="AG214" i="35"/>
  <c r="AE214" i="35"/>
  <c r="AC214" i="35"/>
  <c r="AA214" i="35"/>
  <c r="Y214" i="35"/>
  <c r="W214" i="35"/>
  <c r="U214" i="35"/>
  <c r="S214" i="35"/>
  <c r="Q214" i="35"/>
  <c r="O214" i="35"/>
  <c r="M214" i="35"/>
  <c r="K214" i="35"/>
  <c r="I214" i="35"/>
  <c r="G214" i="35"/>
  <c r="E214" i="35"/>
  <c r="AQ213" i="35"/>
  <c r="AO213" i="35"/>
  <c r="AM213" i="35"/>
  <c r="AK213" i="35"/>
  <c r="AI213" i="35"/>
  <c r="AG213" i="35"/>
  <c r="AE213" i="35"/>
  <c r="AC213" i="35"/>
  <c r="AA213" i="35"/>
  <c r="Y213" i="35"/>
  <c r="W213" i="35"/>
  <c r="U213" i="35"/>
  <c r="S213" i="35"/>
  <c r="Q213" i="35"/>
  <c r="O213" i="35"/>
  <c r="M213" i="35"/>
  <c r="K213" i="35"/>
  <c r="I213" i="35"/>
  <c r="G213" i="35"/>
  <c r="E213" i="35"/>
  <c r="AQ212" i="35"/>
  <c r="AO212" i="35"/>
  <c r="AM212" i="35"/>
  <c r="AK212" i="35"/>
  <c r="AI212" i="35"/>
  <c r="AG212" i="35"/>
  <c r="AE212" i="35"/>
  <c r="AC212" i="35"/>
  <c r="AA212" i="35"/>
  <c r="Y212" i="35"/>
  <c r="W212" i="35"/>
  <c r="U212" i="35"/>
  <c r="S212" i="35"/>
  <c r="Q212" i="35"/>
  <c r="O212" i="35"/>
  <c r="M212" i="35"/>
  <c r="K212" i="35"/>
  <c r="I212" i="35"/>
  <c r="G212" i="35"/>
  <c r="E212" i="35"/>
  <c r="AQ211" i="35"/>
  <c r="AO211" i="35"/>
  <c r="AM211" i="35"/>
  <c r="AK211" i="35"/>
  <c r="AI211" i="35"/>
  <c r="AG211" i="35"/>
  <c r="AE211" i="35"/>
  <c r="AC211" i="35"/>
  <c r="AA211" i="35"/>
  <c r="Y211" i="35"/>
  <c r="W211" i="35"/>
  <c r="U211" i="35"/>
  <c r="S211" i="35"/>
  <c r="Q211" i="35"/>
  <c r="O211" i="35"/>
  <c r="M211" i="35"/>
  <c r="K211" i="35"/>
  <c r="I211" i="35"/>
  <c r="G211" i="35"/>
  <c r="E211" i="35"/>
  <c r="AQ210" i="35"/>
  <c r="AO210" i="35"/>
  <c r="AM210" i="35"/>
  <c r="AK210" i="35"/>
  <c r="AI210" i="35"/>
  <c r="AG210" i="35"/>
  <c r="AE210" i="35"/>
  <c r="AC210" i="35"/>
  <c r="AA210" i="35"/>
  <c r="Y210" i="35"/>
  <c r="W210" i="35"/>
  <c r="U210" i="35"/>
  <c r="S210" i="35"/>
  <c r="Q210" i="35"/>
  <c r="O210" i="35"/>
  <c r="M210" i="35"/>
  <c r="K210" i="35"/>
  <c r="I210" i="35"/>
  <c r="G210" i="35"/>
  <c r="E210" i="35"/>
  <c r="AQ209" i="35"/>
  <c r="AO209" i="35"/>
  <c r="AM209" i="35"/>
  <c r="AK209" i="35"/>
  <c r="AI209" i="35"/>
  <c r="AG209" i="35"/>
  <c r="AE209" i="35"/>
  <c r="AC209" i="35"/>
  <c r="AA209" i="35"/>
  <c r="Y209" i="35"/>
  <c r="W209" i="35"/>
  <c r="U209" i="35"/>
  <c r="S209" i="35"/>
  <c r="Q209" i="35"/>
  <c r="O209" i="35"/>
  <c r="M209" i="35"/>
  <c r="K209" i="35"/>
  <c r="I209" i="35"/>
  <c r="G209" i="35"/>
  <c r="E209" i="35"/>
  <c r="AQ208" i="35"/>
  <c r="AO208" i="35"/>
  <c r="AM208" i="35"/>
  <c r="AK208" i="35"/>
  <c r="AI208" i="35"/>
  <c r="AG208" i="35"/>
  <c r="AE208" i="35"/>
  <c r="AC208" i="35"/>
  <c r="AA208" i="35"/>
  <c r="Y208" i="35"/>
  <c r="W208" i="35"/>
  <c r="U208" i="35"/>
  <c r="S208" i="35"/>
  <c r="Q208" i="35"/>
  <c r="O208" i="35"/>
  <c r="M208" i="35"/>
  <c r="K208" i="35"/>
  <c r="I208" i="35"/>
  <c r="G208" i="35"/>
  <c r="E208" i="35"/>
  <c r="AQ207" i="35"/>
  <c r="AO207" i="35"/>
  <c r="AM207" i="35"/>
  <c r="AK207" i="35"/>
  <c r="AI207" i="35"/>
  <c r="AG207" i="35"/>
  <c r="AE207" i="35"/>
  <c r="AC207" i="35"/>
  <c r="AA207" i="35"/>
  <c r="Y207" i="35"/>
  <c r="W207" i="35"/>
  <c r="U207" i="35"/>
  <c r="S207" i="35"/>
  <c r="Q207" i="35"/>
  <c r="O207" i="35"/>
  <c r="M207" i="35"/>
  <c r="K207" i="35"/>
  <c r="I207" i="35"/>
  <c r="G207" i="35"/>
  <c r="E207" i="35"/>
  <c r="AQ206" i="35"/>
  <c r="AO206" i="35"/>
  <c r="AM206" i="35"/>
  <c r="AK206" i="35"/>
  <c r="AI206" i="35"/>
  <c r="AG206" i="35"/>
  <c r="AE206" i="35"/>
  <c r="AC206" i="35"/>
  <c r="AA206" i="35"/>
  <c r="Y206" i="35"/>
  <c r="W206" i="35"/>
  <c r="U206" i="35"/>
  <c r="S206" i="35"/>
  <c r="Q206" i="35"/>
  <c r="O206" i="35"/>
  <c r="M206" i="35"/>
  <c r="K206" i="35"/>
  <c r="I206" i="35"/>
  <c r="G206" i="35"/>
  <c r="E206" i="35"/>
  <c r="AQ205" i="35"/>
  <c r="AO205" i="35"/>
  <c r="AM205" i="35"/>
  <c r="AK205" i="35"/>
  <c r="AI205" i="35"/>
  <c r="AG205" i="35"/>
  <c r="AE205" i="35"/>
  <c r="AC205" i="35"/>
  <c r="AA205" i="35"/>
  <c r="Y205" i="35"/>
  <c r="W205" i="35"/>
  <c r="U205" i="35"/>
  <c r="S205" i="35"/>
  <c r="Q205" i="35"/>
  <c r="O205" i="35"/>
  <c r="M205" i="35"/>
  <c r="K205" i="35"/>
  <c r="I205" i="35"/>
  <c r="G205" i="35"/>
  <c r="E205" i="35"/>
  <c r="AQ204" i="35"/>
  <c r="AO204" i="35"/>
  <c r="AM204" i="35"/>
  <c r="AK204" i="35"/>
  <c r="AI204" i="35"/>
  <c r="AG204" i="35"/>
  <c r="AE204" i="35"/>
  <c r="AC204" i="35"/>
  <c r="AA204" i="35"/>
  <c r="Y204" i="35"/>
  <c r="W204" i="35"/>
  <c r="U204" i="35"/>
  <c r="S204" i="35"/>
  <c r="Q204" i="35"/>
  <c r="O204" i="35"/>
  <c r="M204" i="35"/>
  <c r="K204" i="35"/>
  <c r="I204" i="35"/>
  <c r="G204" i="35"/>
  <c r="E204" i="35"/>
  <c r="AQ203" i="35"/>
  <c r="AO203" i="35"/>
  <c r="AM203" i="35"/>
  <c r="AK203" i="35"/>
  <c r="AI203" i="35"/>
  <c r="AG203" i="35"/>
  <c r="AE203" i="35"/>
  <c r="AC203" i="35"/>
  <c r="AA203" i="35"/>
  <c r="Y203" i="35"/>
  <c r="W203" i="35"/>
  <c r="U203" i="35"/>
  <c r="S203" i="35"/>
  <c r="Q203" i="35"/>
  <c r="O203" i="35"/>
  <c r="M203" i="35"/>
  <c r="K203" i="35"/>
  <c r="I203" i="35"/>
  <c r="G203" i="35"/>
  <c r="E203" i="35"/>
  <c r="AQ202" i="35"/>
  <c r="AO202" i="35"/>
  <c r="AM202" i="35"/>
  <c r="AK202" i="35"/>
  <c r="AI202" i="35"/>
  <c r="AG202" i="35"/>
  <c r="AE202" i="35"/>
  <c r="AC202" i="35"/>
  <c r="AA202" i="35"/>
  <c r="Y202" i="35"/>
  <c r="W202" i="35"/>
  <c r="U202" i="35"/>
  <c r="S202" i="35"/>
  <c r="Q202" i="35"/>
  <c r="O202" i="35"/>
  <c r="M202" i="35"/>
  <c r="K202" i="35"/>
  <c r="I202" i="35"/>
  <c r="G202" i="35"/>
  <c r="E202" i="35"/>
  <c r="AQ201" i="35"/>
  <c r="AO201" i="35"/>
  <c r="AM201" i="35"/>
  <c r="AK201" i="35"/>
  <c r="AI201" i="35"/>
  <c r="AG201" i="35"/>
  <c r="AE201" i="35"/>
  <c r="AC201" i="35"/>
  <c r="AA201" i="35"/>
  <c r="Y201" i="35"/>
  <c r="W201" i="35"/>
  <c r="U201" i="35"/>
  <c r="S201" i="35"/>
  <c r="Q201" i="35"/>
  <c r="O201" i="35"/>
  <c r="M201" i="35"/>
  <c r="K201" i="35"/>
  <c r="I201" i="35"/>
  <c r="G201" i="35"/>
  <c r="E201" i="35"/>
  <c r="AQ200" i="35"/>
  <c r="AO200" i="35"/>
  <c r="AM200" i="35"/>
  <c r="AK200" i="35"/>
  <c r="AI200" i="35"/>
  <c r="AG200" i="35"/>
  <c r="AE200" i="35"/>
  <c r="AC200" i="35"/>
  <c r="AA200" i="35"/>
  <c r="Y200" i="35"/>
  <c r="W200" i="35"/>
  <c r="U200" i="35"/>
  <c r="S200" i="35"/>
  <c r="Q200" i="35"/>
  <c r="O200" i="35"/>
  <c r="M200" i="35"/>
  <c r="K200" i="35"/>
  <c r="I200" i="35"/>
  <c r="G200" i="35"/>
  <c r="E200" i="35"/>
  <c r="AQ199" i="35"/>
  <c r="AO199" i="35"/>
  <c r="AM199" i="35"/>
  <c r="AK199" i="35"/>
  <c r="AI199" i="35"/>
  <c r="AG199" i="35"/>
  <c r="AE199" i="35"/>
  <c r="AC199" i="35"/>
  <c r="AA199" i="35"/>
  <c r="Y199" i="35"/>
  <c r="W199" i="35"/>
  <c r="U199" i="35"/>
  <c r="S199" i="35"/>
  <c r="Q199" i="35"/>
  <c r="O199" i="35"/>
  <c r="M199" i="35"/>
  <c r="K199" i="35"/>
  <c r="I199" i="35"/>
  <c r="G199" i="35"/>
  <c r="E199" i="35"/>
  <c r="AQ198" i="35"/>
  <c r="AO198" i="35"/>
  <c r="AM198" i="35"/>
  <c r="AK198" i="35"/>
  <c r="AI198" i="35"/>
  <c r="AG198" i="35"/>
  <c r="AE198" i="35"/>
  <c r="AC198" i="35"/>
  <c r="AA198" i="35"/>
  <c r="Y198" i="35"/>
  <c r="W198" i="35"/>
  <c r="U198" i="35"/>
  <c r="S198" i="35"/>
  <c r="Q198" i="35"/>
  <c r="O198" i="35"/>
  <c r="M198" i="35"/>
  <c r="K198" i="35"/>
  <c r="I198" i="35"/>
  <c r="G198" i="35"/>
  <c r="E198" i="35"/>
  <c r="AQ197" i="35"/>
  <c r="AO197" i="35"/>
  <c r="AM197" i="35"/>
  <c r="AK197" i="35"/>
  <c r="AI197" i="35"/>
  <c r="AG197" i="35"/>
  <c r="AE197" i="35"/>
  <c r="AC197" i="35"/>
  <c r="AA197" i="35"/>
  <c r="Y197" i="35"/>
  <c r="W197" i="35"/>
  <c r="U197" i="35"/>
  <c r="S197" i="35"/>
  <c r="Q197" i="35"/>
  <c r="O197" i="35"/>
  <c r="M197" i="35"/>
  <c r="K197" i="35"/>
  <c r="I197" i="35"/>
  <c r="G197" i="35"/>
  <c r="E197" i="35"/>
  <c r="AQ196" i="35"/>
  <c r="AO196" i="35"/>
  <c r="AM196" i="35"/>
  <c r="AK196" i="35"/>
  <c r="AI196" i="35"/>
  <c r="AG196" i="35"/>
  <c r="AE196" i="35"/>
  <c r="AC196" i="35"/>
  <c r="AA196" i="35"/>
  <c r="Y196" i="35"/>
  <c r="W196" i="35"/>
  <c r="U196" i="35"/>
  <c r="S196" i="35"/>
  <c r="Q196" i="35"/>
  <c r="O196" i="35"/>
  <c r="M196" i="35"/>
  <c r="K196" i="35"/>
  <c r="I196" i="35"/>
  <c r="G196" i="35"/>
  <c r="E196" i="35"/>
  <c r="AQ195" i="35"/>
  <c r="AO195" i="35"/>
  <c r="AM195" i="35"/>
  <c r="AK195" i="35"/>
  <c r="AI195" i="35"/>
  <c r="AG195" i="35"/>
  <c r="AE195" i="35"/>
  <c r="AC195" i="35"/>
  <c r="AA195" i="35"/>
  <c r="Y195" i="35"/>
  <c r="W195" i="35"/>
  <c r="U195" i="35"/>
  <c r="S195" i="35"/>
  <c r="Q195" i="35"/>
  <c r="O195" i="35"/>
  <c r="M195" i="35"/>
  <c r="K195" i="35"/>
  <c r="I195" i="35"/>
  <c r="G195" i="35"/>
  <c r="E195" i="35"/>
  <c r="AQ194" i="35"/>
  <c r="AO194" i="35"/>
  <c r="AM194" i="35"/>
  <c r="AK194" i="35"/>
  <c r="AI194" i="35"/>
  <c r="AG194" i="35"/>
  <c r="AE194" i="35"/>
  <c r="AC194" i="35"/>
  <c r="AA194" i="35"/>
  <c r="Y194" i="35"/>
  <c r="W194" i="35"/>
  <c r="U194" i="35"/>
  <c r="S194" i="35"/>
  <c r="Q194" i="35"/>
  <c r="O194" i="35"/>
  <c r="M194" i="35"/>
  <c r="K194" i="35"/>
  <c r="I194" i="35"/>
  <c r="G194" i="35"/>
  <c r="E194" i="35"/>
  <c r="AQ193" i="35"/>
  <c r="AO193" i="35"/>
  <c r="AM193" i="35"/>
  <c r="AK193" i="35"/>
  <c r="AI193" i="35"/>
  <c r="AG193" i="35"/>
  <c r="AE193" i="35"/>
  <c r="AC193" i="35"/>
  <c r="AA193" i="35"/>
  <c r="Y193" i="35"/>
  <c r="W193" i="35"/>
  <c r="U193" i="35"/>
  <c r="S193" i="35"/>
  <c r="Q193" i="35"/>
  <c r="O193" i="35"/>
  <c r="M193" i="35"/>
  <c r="K193" i="35"/>
  <c r="I193" i="35"/>
  <c r="G193" i="35"/>
  <c r="E193" i="35"/>
  <c r="AQ192" i="35"/>
  <c r="AO192" i="35"/>
  <c r="AM192" i="35"/>
  <c r="AK192" i="35"/>
  <c r="AI192" i="35"/>
  <c r="AG192" i="35"/>
  <c r="AE192" i="35"/>
  <c r="AC192" i="35"/>
  <c r="AA192" i="35"/>
  <c r="Y192" i="35"/>
  <c r="W192" i="35"/>
  <c r="U192" i="35"/>
  <c r="S192" i="35"/>
  <c r="Q192" i="35"/>
  <c r="O192" i="35"/>
  <c r="M192" i="35"/>
  <c r="K192" i="35"/>
  <c r="I192" i="35"/>
  <c r="G192" i="35"/>
  <c r="E192" i="35"/>
  <c r="AQ191" i="35"/>
  <c r="AO191" i="35"/>
  <c r="AM191" i="35"/>
  <c r="AK191" i="35"/>
  <c r="AI191" i="35"/>
  <c r="AG191" i="35"/>
  <c r="AE191" i="35"/>
  <c r="AC191" i="35"/>
  <c r="AA191" i="35"/>
  <c r="Y191" i="35"/>
  <c r="W191" i="35"/>
  <c r="U191" i="35"/>
  <c r="S191" i="35"/>
  <c r="Q191" i="35"/>
  <c r="O191" i="35"/>
  <c r="M191" i="35"/>
  <c r="K191" i="35"/>
  <c r="I191" i="35"/>
  <c r="G191" i="35"/>
  <c r="E191" i="35"/>
  <c r="AQ190" i="35"/>
  <c r="AO190" i="35"/>
  <c r="AM190" i="35"/>
  <c r="AK190" i="35"/>
  <c r="AI190" i="35"/>
  <c r="AG190" i="35"/>
  <c r="AE190" i="35"/>
  <c r="AC190" i="35"/>
  <c r="AA190" i="35"/>
  <c r="Y190" i="35"/>
  <c r="W190" i="35"/>
  <c r="U190" i="35"/>
  <c r="S190" i="35"/>
  <c r="Q190" i="35"/>
  <c r="O190" i="35"/>
  <c r="M190" i="35"/>
  <c r="K190" i="35"/>
  <c r="I190" i="35"/>
  <c r="G190" i="35"/>
  <c r="E190" i="35"/>
  <c r="AQ189" i="35"/>
  <c r="AO189" i="35"/>
  <c r="AM189" i="35"/>
  <c r="AK189" i="35"/>
  <c r="AI189" i="35"/>
  <c r="AG189" i="35"/>
  <c r="AE189" i="35"/>
  <c r="AC189" i="35"/>
  <c r="AA189" i="35"/>
  <c r="Y189" i="35"/>
  <c r="W189" i="35"/>
  <c r="U189" i="35"/>
  <c r="S189" i="35"/>
  <c r="Q189" i="35"/>
  <c r="O189" i="35"/>
  <c r="M189" i="35"/>
  <c r="K189" i="35"/>
  <c r="I189" i="35"/>
  <c r="G189" i="35"/>
  <c r="E189" i="35"/>
  <c r="AQ188" i="35"/>
  <c r="AO188" i="35"/>
  <c r="AM188" i="35"/>
  <c r="AK188" i="35"/>
  <c r="AI188" i="35"/>
  <c r="AG188" i="35"/>
  <c r="AE188" i="35"/>
  <c r="AC188" i="35"/>
  <c r="AA188" i="35"/>
  <c r="Y188" i="35"/>
  <c r="W188" i="35"/>
  <c r="U188" i="35"/>
  <c r="S188" i="35"/>
  <c r="Q188" i="35"/>
  <c r="O188" i="35"/>
  <c r="M188" i="35"/>
  <c r="K188" i="35"/>
  <c r="I188" i="35"/>
  <c r="G188" i="35"/>
  <c r="E188" i="35"/>
  <c r="AQ187" i="35"/>
  <c r="AO187" i="35"/>
  <c r="AM187" i="35"/>
  <c r="AK187" i="35"/>
  <c r="AI187" i="35"/>
  <c r="AG187" i="35"/>
  <c r="AE187" i="35"/>
  <c r="AC187" i="35"/>
  <c r="AA187" i="35"/>
  <c r="Y187" i="35"/>
  <c r="W187" i="35"/>
  <c r="U187" i="35"/>
  <c r="S187" i="35"/>
  <c r="Q187" i="35"/>
  <c r="O187" i="35"/>
  <c r="M187" i="35"/>
  <c r="K187" i="35"/>
  <c r="I187" i="35"/>
  <c r="G187" i="35"/>
  <c r="E187" i="35"/>
  <c r="AQ186" i="35"/>
  <c r="AO186" i="35"/>
  <c r="AM186" i="35"/>
  <c r="AK186" i="35"/>
  <c r="AI186" i="35"/>
  <c r="AG186" i="35"/>
  <c r="AE186" i="35"/>
  <c r="AC186" i="35"/>
  <c r="AA186" i="35"/>
  <c r="Y186" i="35"/>
  <c r="W186" i="35"/>
  <c r="U186" i="35"/>
  <c r="S186" i="35"/>
  <c r="Q186" i="35"/>
  <c r="O186" i="35"/>
  <c r="M186" i="35"/>
  <c r="K186" i="35"/>
  <c r="I186" i="35"/>
  <c r="G186" i="35"/>
  <c r="E186" i="35"/>
  <c r="AQ185" i="35"/>
  <c r="AO185" i="35"/>
  <c r="AM185" i="35"/>
  <c r="AK185" i="35"/>
  <c r="AI185" i="35"/>
  <c r="AG185" i="35"/>
  <c r="AE185" i="35"/>
  <c r="AC185" i="35"/>
  <c r="AA185" i="35"/>
  <c r="Y185" i="35"/>
  <c r="W185" i="35"/>
  <c r="U185" i="35"/>
  <c r="S185" i="35"/>
  <c r="Q185" i="35"/>
  <c r="O185" i="35"/>
  <c r="M185" i="35"/>
  <c r="K185" i="35"/>
  <c r="I185" i="35"/>
  <c r="G185" i="35"/>
  <c r="E185" i="35"/>
  <c r="AQ184" i="35"/>
  <c r="AO184" i="35"/>
  <c r="AM184" i="35"/>
  <c r="AK184" i="35"/>
  <c r="AI184" i="35"/>
  <c r="AG184" i="35"/>
  <c r="AE184" i="35"/>
  <c r="AC184" i="35"/>
  <c r="AA184" i="35"/>
  <c r="Y184" i="35"/>
  <c r="W184" i="35"/>
  <c r="U184" i="35"/>
  <c r="S184" i="35"/>
  <c r="Q184" i="35"/>
  <c r="O184" i="35"/>
  <c r="M184" i="35"/>
  <c r="K184" i="35"/>
  <c r="I184" i="35"/>
  <c r="G184" i="35"/>
  <c r="E184" i="35"/>
  <c r="AQ183" i="35"/>
  <c r="AO183" i="35"/>
  <c r="AM183" i="35"/>
  <c r="AK183" i="35"/>
  <c r="AI183" i="35"/>
  <c r="AG183" i="35"/>
  <c r="AE183" i="35"/>
  <c r="AC183" i="35"/>
  <c r="AA183" i="35"/>
  <c r="Y183" i="35"/>
  <c r="W183" i="35"/>
  <c r="U183" i="35"/>
  <c r="S183" i="35"/>
  <c r="Q183" i="35"/>
  <c r="O183" i="35"/>
  <c r="M183" i="35"/>
  <c r="K183" i="35"/>
  <c r="I183" i="35"/>
  <c r="G183" i="35"/>
  <c r="E183" i="35"/>
  <c r="AQ182" i="35"/>
  <c r="AO182" i="35"/>
  <c r="AM182" i="35"/>
  <c r="AK182" i="35"/>
  <c r="AI182" i="35"/>
  <c r="AG182" i="35"/>
  <c r="AE182" i="35"/>
  <c r="AC182" i="35"/>
  <c r="AA182" i="35"/>
  <c r="Y182" i="35"/>
  <c r="W182" i="35"/>
  <c r="U182" i="35"/>
  <c r="S182" i="35"/>
  <c r="Q182" i="35"/>
  <c r="O182" i="35"/>
  <c r="M182" i="35"/>
  <c r="K182" i="35"/>
  <c r="I182" i="35"/>
  <c r="G182" i="35"/>
  <c r="E182" i="35"/>
  <c r="AQ181" i="35"/>
  <c r="AO181" i="35"/>
  <c r="AM181" i="35"/>
  <c r="AK181" i="35"/>
  <c r="AI181" i="35"/>
  <c r="AG181" i="35"/>
  <c r="AE181" i="35"/>
  <c r="AC181" i="35"/>
  <c r="AA181" i="35"/>
  <c r="Y181" i="35"/>
  <c r="W181" i="35"/>
  <c r="U181" i="35"/>
  <c r="S181" i="35"/>
  <c r="Q181" i="35"/>
  <c r="O181" i="35"/>
  <c r="M181" i="35"/>
  <c r="K181" i="35"/>
  <c r="I181" i="35"/>
  <c r="G181" i="35"/>
  <c r="E181" i="35"/>
  <c r="AQ180" i="35"/>
  <c r="AO180" i="35"/>
  <c r="AM180" i="35"/>
  <c r="AK180" i="35"/>
  <c r="AI180" i="35"/>
  <c r="AG180" i="35"/>
  <c r="AE180" i="35"/>
  <c r="AC180" i="35"/>
  <c r="AA180" i="35"/>
  <c r="Y180" i="35"/>
  <c r="W180" i="35"/>
  <c r="U180" i="35"/>
  <c r="S180" i="35"/>
  <c r="Q180" i="35"/>
  <c r="O180" i="35"/>
  <c r="M180" i="35"/>
  <c r="K180" i="35"/>
  <c r="I180" i="35"/>
  <c r="G180" i="35"/>
  <c r="E180" i="35"/>
  <c r="AQ179" i="35"/>
  <c r="AO179" i="35"/>
  <c r="AM179" i="35"/>
  <c r="AK179" i="35"/>
  <c r="AI179" i="35"/>
  <c r="AG179" i="35"/>
  <c r="AE179" i="35"/>
  <c r="AC179" i="35"/>
  <c r="AA179" i="35"/>
  <c r="Y179" i="35"/>
  <c r="W179" i="35"/>
  <c r="U179" i="35"/>
  <c r="S179" i="35"/>
  <c r="Q179" i="35"/>
  <c r="O179" i="35"/>
  <c r="M179" i="35"/>
  <c r="K179" i="35"/>
  <c r="I179" i="35"/>
  <c r="G179" i="35"/>
  <c r="E179" i="35"/>
  <c r="AQ178" i="35"/>
  <c r="AO178" i="35"/>
  <c r="AM178" i="35"/>
  <c r="AK178" i="35"/>
  <c r="AI178" i="35"/>
  <c r="AG178" i="35"/>
  <c r="AE178" i="35"/>
  <c r="AC178" i="35"/>
  <c r="AA178" i="35"/>
  <c r="Y178" i="35"/>
  <c r="W178" i="35"/>
  <c r="U178" i="35"/>
  <c r="S178" i="35"/>
  <c r="Q178" i="35"/>
  <c r="O178" i="35"/>
  <c r="M178" i="35"/>
  <c r="K178" i="35"/>
  <c r="I178" i="35"/>
  <c r="G178" i="35"/>
  <c r="E178" i="35"/>
  <c r="AQ177" i="35"/>
  <c r="AO177" i="35"/>
  <c r="AM177" i="35"/>
  <c r="AK177" i="35"/>
  <c r="AI177" i="35"/>
  <c r="AG177" i="35"/>
  <c r="AE177" i="35"/>
  <c r="AC177" i="35"/>
  <c r="AA177" i="35"/>
  <c r="Y177" i="35"/>
  <c r="W177" i="35"/>
  <c r="U177" i="35"/>
  <c r="S177" i="35"/>
  <c r="Q177" i="35"/>
  <c r="O177" i="35"/>
  <c r="M177" i="35"/>
  <c r="K177" i="35"/>
  <c r="I177" i="35"/>
  <c r="G177" i="35"/>
  <c r="E177" i="35"/>
  <c r="AQ176" i="35"/>
  <c r="AO176" i="35"/>
  <c r="AM176" i="35"/>
  <c r="AK176" i="35"/>
  <c r="AI176" i="35"/>
  <c r="AG176" i="35"/>
  <c r="AE176" i="35"/>
  <c r="AC176" i="35"/>
  <c r="AA176" i="35"/>
  <c r="Y176" i="35"/>
  <c r="W176" i="35"/>
  <c r="U176" i="35"/>
  <c r="S176" i="35"/>
  <c r="Q176" i="35"/>
  <c r="O176" i="35"/>
  <c r="M176" i="35"/>
  <c r="K176" i="35"/>
  <c r="I176" i="35"/>
  <c r="G176" i="35"/>
  <c r="E176" i="35"/>
  <c r="AQ175" i="35"/>
  <c r="AO175" i="35"/>
  <c r="AM175" i="35"/>
  <c r="AK175" i="35"/>
  <c r="AI175" i="35"/>
  <c r="AG175" i="35"/>
  <c r="AE175" i="35"/>
  <c r="AC175" i="35"/>
  <c r="AA175" i="35"/>
  <c r="Y175" i="35"/>
  <c r="W175" i="35"/>
  <c r="U175" i="35"/>
  <c r="S175" i="35"/>
  <c r="Q175" i="35"/>
  <c r="O175" i="35"/>
  <c r="M175" i="35"/>
  <c r="K175" i="35"/>
  <c r="I175" i="35"/>
  <c r="G175" i="35"/>
  <c r="E175" i="35"/>
  <c r="AQ174" i="35"/>
  <c r="AO174" i="35"/>
  <c r="AM174" i="35"/>
  <c r="AK174" i="35"/>
  <c r="AI174" i="35"/>
  <c r="AG174" i="35"/>
  <c r="AE174" i="35"/>
  <c r="AC174" i="35"/>
  <c r="AA174" i="35"/>
  <c r="Y174" i="35"/>
  <c r="W174" i="35"/>
  <c r="U174" i="35"/>
  <c r="S174" i="35"/>
  <c r="Q174" i="35"/>
  <c r="O174" i="35"/>
  <c r="M174" i="35"/>
  <c r="K174" i="35"/>
  <c r="I174" i="35"/>
  <c r="G174" i="35"/>
  <c r="E174" i="35"/>
  <c r="AQ173" i="35"/>
  <c r="AO173" i="35"/>
  <c r="AM173" i="35"/>
  <c r="AK173" i="35"/>
  <c r="AI173" i="35"/>
  <c r="AG173" i="35"/>
  <c r="AE173" i="35"/>
  <c r="AC173" i="35"/>
  <c r="AA173" i="35"/>
  <c r="Y173" i="35"/>
  <c r="W173" i="35"/>
  <c r="U173" i="35"/>
  <c r="S173" i="35"/>
  <c r="Q173" i="35"/>
  <c r="O173" i="35"/>
  <c r="M173" i="35"/>
  <c r="K173" i="35"/>
  <c r="I173" i="35"/>
  <c r="G173" i="35"/>
  <c r="E173" i="35"/>
  <c r="AQ172" i="35"/>
  <c r="AO172" i="35"/>
  <c r="AM172" i="35"/>
  <c r="AK172" i="35"/>
  <c r="AI172" i="35"/>
  <c r="AG172" i="35"/>
  <c r="AE172" i="35"/>
  <c r="AC172" i="35"/>
  <c r="AA172" i="35"/>
  <c r="Y172" i="35"/>
  <c r="W172" i="35"/>
  <c r="U172" i="35"/>
  <c r="S172" i="35"/>
  <c r="Q172" i="35"/>
  <c r="O172" i="35"/>
  <c r="M172" i="35"/>
  <c r="K172" i="35"/>
  <c r="I172" i="35"/>
  <c r="G172" i="35"/>
  <c r="E172" i="35"/>
  <c r="AQ171" i="35"/>
  <c r="AO171" i="35"/>
  <c r="AM171" i="35"/>
  <c r="AK171" i="35"/>
  <c r="AI171" i="35"/>
  <c r="AG171" i="35"/>
  <c r="AE171" i="35"/>
  <c r="AC171" i="35"/>
  <c r="AA171" i="35"/>
  <c r="Y171" i="35"/>
  <c r="W171" i="35"/>
  <c r="U171" i="35"/>
  <c r="S171" i="35"/>
  <c r="Q171" i="35"/>
  <c r="O171" i="35"/>
  <c r="M171" i="35"/>
  <c r="K171" i="35"/>
  <c r="I171" i="35"/>
  <c r="G171" i="35"/>
  <c r="E171" i="35"/>
  <c r="AQ170" i="35"/>
  <c r="AO170" i="35"/>
  <c r="AM170" i="35"/>
  <c r="AK170" i="35"/>
  <c r="AI170" i="35"/>
  <c r="AG170" i="35"/>
  <c r="AE170" i="35"/>
  <c r="AC170" i="35"/>
  <c r="AA170" i="35"/>
  <c r="Y170" i="35"/>
  <c r="W170" i="35"/>
  <c r="U170" i="35"/>
  <c r="S170" i="35"/>
  <c r="Q170" i="35"/>
  <c r="O170" i="35"/>
  <c r="M170" i="35"/>
  <c r="K170" i="35"/>
  <c r="I170" i="35"/>
  <c r="G170" i="35"/>
  <c r="E170" i="35"/>
  <c r="AQ169" i="35"/>
  <c r="AO169" i="35"/>
  <c r="AM169" i="35"/>
  <c r="AK169" i="35"/>
  <c r="AI169" i="35"/>
  <c r="AG169" i="35"/>
  <c r="AE169" i="35"/>
  <c r="AC169" i="35"/>
  <c r="AA169" i="35"/>
  <c r="Y169" i="35"/>
  <c r="W169" i="35"/>
  <c r="U169" i="35"/>
  <c r="S169" i="35"/>
  <c r="Q169" i="35"/>
  <c r="O169" i="35"/>
  <c r="M169" i="35"/>
  <c r="K169" i="35"/>
  <c r="I169" i="35"/>
  <c r="G169" i="35"/>
  <c r="E169" i="35"/>
  <c r="AQ168" i="35"/>
  <c r="AO168" i="35"/>
  <c r="AM168" i="35"/>
  <c r="AK168" i="35"/>
  <c r="AI168" i="35"/>
  <c r="AG168" i="35"/>
  <c r="AE168" i="35"/>
  <c r="AC168" i="35"/>
  <c r="AA168" i="35"/>
  <c r="Y168" i="35"/>
  <c r="W168" i="35"/>
  <c r="U168" i="35"/>
  <c r="S168" i="35"/>
  <c r="Q168" i="35"/>
  <c r="O168" i="35"/>
  <c r="M168" i="35"/>
  <c r="K168" i="35"/>
  <c r="I168" i="35"/>
  <c r="G168" i="35"/>
  <c r="E168" i="35"/>
  <c r="AQ167" i="35"/>
  <c r="AO167" i="35"/>
  <c r="AM167" i="35"/>
  <c r="AK167" i="35"/>
  <c r="AI167" i="35"/>
  <c r="AG167" i="35"/>
  <c r="AE167" i="35"/>
  <c r="AC167" i="35"/>
  <c r="AA167" i="35"/>
  <c r="Y167" i="35"/>
  <c r="W167" i="35"/>
  <c r="U167" i="35"/>
  <c r="S167" i="35"/>
  <c r="Q167" i="35"/>
  <c r="O167" i="35"/>
  <c r="M167" i="35"/>
  <c r="K167" i="35"/>
  <c r="I167" i="35"/>
  <c r="G167" i="35"/>
  <c r="E167" i="35"/>
  <c r="AQ166" i="35"/>
  <c r="AO166" i="35"/>
  <c r="AM166" i="35"/>
  <c r="AK166" i="35"/>
  <c r="AI166" i="35"/>
  <c r="AG166" i="35"/>
  <c r="AE166" i="35"/>
  <c r="AC166" i="35"/>
  <c r="AA166" i="35"/>
  <c r="Y166" i="35"/>
  <c r="W166" i="35"/>
  <c r="U166" i="35"/>
  <c r="S166" i="35"/>
  <c r="Q166" i="35"/>
  <c r="O166" i="35"/>
  <c r="M166" i="35"/>
  <c r="K166" i="35"/>
  <c r="I166" i="35"/>
  <c r="G166" i="35"/>
  <c r="E166" i="35"/>
  <c r="AQ165" i="35"/>
  <c r="AO165" i="35"/>
  <c r="AM165" i="35"/>
  <c r="AK165" i="35"/>
  <c r="AI165" i="35"/>
  <c r="AG165" i="35"/>
  <c r="AE165" i="35"/>
  <c r="AC165" i="35"/>
  <c r="AA165" i="35"/>
  <c r="Y165" i="35"/>
  <c r="W165" i="35"/>
  <c r="U165" i="35"/>
  <c r="S165" i="35"/>
  <c r="Q165" i="35"/>
  <c r="O165" i="35"/>
  <c r="M165" i="35"/>
  <c r="K165" i="35"/>
  <c r="I165" i="35"/>
  <c r="G165" i="35"/>
  <c r="E165" i="35"/>
  <c r="AQ164" i="35"/>
  <c r="AO164" i="35"/>
  <c r="AM164" i="35"/>
  <c r="AK164" i="35"/>
  <c r="AI164" i="35"/>
  <c r="AG164" i="35"/>
  <c r="AE164" i="35"/>
  <c r="AC164" i="35"/>
  <c r="AA164" i="35"/>
  <c r="Y164" i="35"/>
  <c r="W164" i="35"/>
  <c r="U164" i="35"/>
  <c r="S164" i="35"/>
  <c r="Q164" i="35"/>
  <c r="O164" i="35"/>
  <c r="M164" i="35"/>
  <c r="K164" i="35"/>
  <c r="I164" i="35"/>
  <c r="G164" i="35"/>
  <c r="E164" i="35"/>
  <c r="AQ163" i="35"/>
  <c r="AO163" i="35"/>
  <c r="AM163" i="35"/>
  <c r="AK163" i="35"/>
  <c r="AI163" i="35"/>
  <c r="AG163" i="35"/>
  <c r="AE163" i="35"/>
  <c r="AC163" i="35"/>
  <c r="AA163" i="35"/>
  <c r="Y163" i="35"/>
  <c r="W163" i="35"/>
  <c r="U163" i="35"/>
  <c r="S163" i="35"/>
  <c r="Q163" i="35"/>
  <c r="O163" i="35"/>
  <c r="M163" i="35"/>
  <c r="K163" i="35"/>
  <c r="I163" i="35"/>
  <c r="G163" i="35"/>
  <c r="E163" i="35"/>
  <c r="AQ162" i="35"/>
  <c r="AO162" i="35"/>
  <c r="AM162" i="35"/>
  <c r="AK162" i="35"/>
  <c r="AI162" i="35"/>
  <c r="AG162" i="35"/>
  <c r="AE162" i="35"/>
  <c r="AC162" i="35"/>
  <c r="AA162" i="35"/>
  <c r="Y162" i="35"/>
  <c r="W162" i="35"/>
  <c r="U162" i="35"/>
  <c r="S162" i="35"/>
  <c r="Q162" i="35"/>
  <c r="O162" i="35"/>
  <c r="M162" i="35"/>
  <c r="K162" i="35"/>
  <c r="I162" i="35"/>
  <c r="G162" i="35"/>
  <c r="E162" i="35"/>
  <c r="AQ161" i="35"/>
  <c r="AO161" i="35"/>
  <c r="AM161" i="35"/>
  <c r="AK161" i="35"/>
  <c r="AI161" i="35"/>
  <c r="AG161" i="35"/>
  <c r="AE161" i="35"/>
  <c r="AC161" i="35"/>
  <c r="AA161" i="35"/>
  <c r="Y161" i="35"/>
  <c r="W161" i="35"/>
  <c r="U161" i="35"/>
  <c r="S161" i="35"/>
  <c r="Q161" i="35"/>
  <c r="O161" i="35"/>
  <c r="M161" i="35"/>
  <c r="K161" i="35"/>
  <c r="I161" i="35"/>
  <c r="G161" i="35"/>
  <c r="E161" i="35"/>
  <c r="AQ160" i="35"/>
  <c r="AO160" i="35"/>
  <c r="AM160" i="35"/>
  <c r="AK160" i="35"/>
  <c r="AI160" i="35"/>
  <c r="AG160" i="35"/>
  <c r="AE160" i="35"/>
  <c r="AC160" i="35"/>
  <c r="AA160" i="35"/>
  <c r="Y160" i="35"/>
  <c r="W160" i="35"/>
  <c r="U160" i="35"/>
  <c r="S160" i="35"/>
  <c r="Q160" i="35"/>
  <c r="O160" i="35"/>
  <c r="M160" i="35"/>
  <c r="K160" i="35"/>
  <c r="I160" i="35"/>
  <c r="G160" i="35"/>
  <c r="E160" i="35"/>
  <c r="AQ159" i="35"/>
  <c r="AO159" i="35"/>
  <c r="AM159" i="35"/>
  <c r="AK159" i="35"/>
  <c r="AI159" i="35"/>
  <c r="AG159" i="35"/>
  <c r="AE159" i="35"/>
  <c r="AC159" i="35"/>
  <c r="AA159" i="35"/>
  <c r="Y159" i="35"/>
  <c r="W159" i="35"/>
  <c r="U159" i="35"/>
  <c r="S159" i="35"/>
  <c r="Q159" i="35"/>
  <c r="O159" i="35"/>
  <c r="M159" i="35"/>
  <c r="K159" i="35"/>
  <c r="I159" i="35"/>
  <c r="G159" i="35"/>
  <c r="E159" i="35"/>
  <c r="AQ158" i="35"/>
  <c r="AO158" i="35"/>
  <c r="AM158" i="35"/>
  <c r="AK158" i="35"/>
  <c r="AI158" i="35"/>
  <c r="AG158" i="35"/>
  <c r="AE158" i="35"/>
  <c r="AC158" i="35"/>
  <c r="AA158" i="35"/>
  <c r="Y158" i="35"/>
  <c r="W158" i="35"/>
  <c r="U158" i="35"/>
  <c r="S158" i="35"/>
  <c r="Q158" i="35"/>
  <c r="O158" i="35"/>
  <c r="M158" i="35"/>
  <c r="K158" i="35"/>
  <c r="I158" i="35"/>
  <c r="G158" i="35"/>
  <c r="E158" i="35"/>
  <c r="AQ157" i="35"/>
  <c r="AO157" i="35"/>
  <c r="AM157" i="35"/>
  <c r="AK157" i="35"/>
  <c r="AI157" i="35"/>
  <c r="AG157" i="35"/>
  <c r="AE157" i="35"/>
  <c r="AC157" i="35"/>
  <c r="AA157" i="35"/>
  <c r="Y157" i="35"/>
  <c r="W157" i="35"/>
  <c r="U157" i="35"/>
  <c r="S157" i="35"/>
  <c r="Q157" i="35"/>
  <c r="O157" i="35"/>
  <c r="M157" i="35"/>
  <c r="K157" i="35"/>
  <c r="I157" i="35"/>
  <c r="G157" i="35"/>
  <c r="E157" i="35"/>
  <c r="AQ156" i="35"/>
  <c r="AO156" i="35"/>
  <c r="AM156" i="35"/>
  <c r="AK156" i="35"/>
  <c r="AI156" i="35"/>
  <c r="AG156" i="35"/>
  <c r="AE156" i="35"/>
  <c r="AC156" i="35"/>
  <c r="AA156" i="35"/>
  <c r="Y156" i="35"/>
  <c r="W156" i="35"/>
  <c r="U156" i="35"/>
  <c r="S156" i="35"/>
  <c r="Q156" i="35"/>
  <c r="O156" i="35"/>
  <c r="M156" i="35"/>
  <c r="K156" i="35"/>
  <c r="I156" i="35"/>
  <c r="G156" i="35"/>
  <c r="E156" i="35"/>
  <c r="AQ155" i="35"/>
  <c r="AO155" i="35"/>
  <c r="AM155" i="35"/>
  <c r="AK155" i="35"/>
  <c r="AI155" i="35"/>
  <c r="AG155" i="35"/>
  <c r="AE155" i="35"/>
  <c r="AC155" i="35"/>
  <c r="AA155" i="35"/>
  <c r="Y155" i="35"/>
  <c r="W155" i="35"/>
  <c r="U155" i="35"/>
  <c r="S155" i="35"/>
  <c r="Q155" i="35"/>
  <c r="O155" i="35"/>
  <c r="M155" i="35"/>
  <c r="K155" i="35"/>
  <c r="I155" i="35"/>
  <c r="G155" i="35"/>
  <c r="E155" i="35"/>
  <c r="AQ154" i="35"/>
  <c r="AO154" i="35"/>
  <c r="AM154" i="35"/>
  <c r="AK154" i="35"/>
  <c r="AI154" i="35"/>
  <c r="AG154" i="35"/>
  <c r="AE154" i="35"/>
  <c r="AC154" i="35"/>
  <c r="AA154" i="35"/>
  <c r="Y154" i="35"/>
  <c r="W154" i="35"/>
  <c r="U154" i="35"/>
  <c r="S154" i="35"/>
  <c r="Q154" i="35"/>
  <c r="O154" i="35"/>
  <c r="M154" i="35"/>
  <c r="K154" i="35"/>
  <c r="I154" i="35"/>
  <c r="G154" i="35"/>
  <c r="E154" i="35"/>
  <c r="AQ153" i="35"/>
  <c r="AO153" i="35"/>
  <c r="AM153" i="35"/>
  <c r="AK153" i="35"/>
  <c r="AI153" i="35"/>
  <c r="AG153" i="35"/>
  <c r="AE153" i="35"/>
  <c r="AC153" i="35"/>
  <c r="AA153" i="35"/>
  <c r="Y153" i="35"/>
  <c r="W153" i="35"/>
  <c r="U153" i="35"/>
  <c r="S153" i="35"/>
  <c r="Q153" i="35"/>
  <c r="O153" i="35"/>
  <c r="M153" i="35"/>
  <c r="K153" i="35"/>
  <c r="I153" i="35"/>
  <c r="G153" i="35"/>
  <c r="E153" i="35"/>
  <c r="AQ152" i="35"/>
  <c r="AO152" i="35"/>
  <c r="AM152" i="35"/>
  <c r="AK152" i="35"/>
  <c r="AI152" i="35"/>
  <c r="AG152" i="35"/>
  <c r="AE152" i="35"/>
  <c r="AC152" i="35"/>
  <c r="AA152" i="35"/>
  <c r="Y152" i="35"/>
  <c r="W152" i="35"/>
  <c r="U152" i="35"/>
  <c r="S152" i="35"/>
  <c r="Q152" i="35"/>
  <c r="O152" i="35"/>
  <c r="M152" i="35"/>
  <c r="K152" i="35"/>
  <c r="I152" i="35"/>
  <c r="G152" i="35"/>
  <c r="E152" i="35"/>
  <c r="AQ151" i="35"/>
  <c r="AO151" i="35"/>
  <c r="AM151" i="35"/>
  <c r="AK151" i="35"/>
  <c r="AI151" i="35"/>
  <c r="AG151" i="35"/>
  <c r="AE151" i="35"/>
  <c r="AC151" i="35"/>
  <c r="AA151" i="35"/>
  <c r="Y151" i="35"/>
  <c r="W151" i="35"/>
  <c r="U151" i="35"/>
  <c r="S151" i="35"/>
  <c r="Q151" i="35"/>
  <c r="O151" i="35"/>
  <c r="M151" i="35"/>
  <c r="K151" i="35"/>
  <c r="I151" i="35"/>
  <c r="G151" i="35"/>
  <c r="E151" i="35"/>
  <c r="AQ150" i="35"/>
  <c r="AO150" i="35"/>
  <c r="AM150" i="35"/>
  <c r="AK150" i="35"/>
  <c r="AI150" i="35"/>
  <c r="AG150" i="35"/>
  <c r="AE150" i="35"/>
  <c r="AC150" i="35"/>
  <c r="AA150" i="35"/>
  <c r="Y150" i="35"/>
  <c r="W150" i="35"/>
  <c r="U150" i="35"/>
  <c r="S150" i="35"/>
  <c r="Q150" i="35"/>
  <c r="O150" i="35"/>
  <c r="M150" i="35"/>
  <c r="K150" i="35"/>
  <c r="I150" i="35"/>
  <c r="G150" i="35"/>
  <c r="E150" i="35"/>
  <c r="AQ149" i="35"/>
  <c r="AO149" i="35"/>
  <c r="AM149" i="35"/>
  <c r="AK149" i="35"/>
  <c r="AI149" i="35"/>
  <c r="AG149" i="35"/>
  <c r="AE149" i="35"/>
  <c r="AC149" i="35"/>
  <c r="AA149" i="35"/>
  <c r="Y149" i="35"/>
  <c r="W149" i="35"/>
  <c r="U149" i="35"/>
  <c r="S149" i="35"/>
  <c r="Q149" i="35"/>
  <c r="O149" i="35"/>
  <c r="M149" i="35"/>
  <c r="K149" i="35"/>
  <c r="I149" i="35"/>
  <c r="G149" i="35"/>
  <c r="E149" i="35"/>
  <c r="AQ148" i="35"/>
  <c r="AO148" i="35"/>
  <c r="AM148" i="35"/>
  <c r="AK148" i="35"/>
  <c r="AI148" i="35"/>
  <c r="AG148" i="35"/>
  <c r="AE148" i="35"/>
  <c r="AC148" i="35"/>
  <c r="AA148" i="35"/>
  <c r="Y148" i="35"/>
  <c r="W148" i="35"/>
  <c r="U148" i="35"/>
  <c r="S148" i="35"/>
  <c r="Q148" i="35"/>
  <c r="O148" i="35"/>
  <c r="M148" i="35"/>
  <c r="K148" i="35"/>
  <c r="I148" i="35"/>
  <c r="G148" i="35"/>
  <c r="E148" i="35"/>
  <c r="AQ147" i="35"/>
  <c r="AO147" i="35"/>
  <c r="AM147" i="35"/>
  <c r="AK147" i="35"/>
  <c r="AI147" i="35"/>
  <c r="AG147" i="35"/>
  <c r="AE147" i="35"/>
  <c r="AC147" i="35"/>
  <c r="AA147" i="35"/>
  <c r="Y147" i="35"/>
  <c r="W147" i="35"/>
  <c r="U147" i="35"/>
  <c r="S147" i="35"/>
  <c r="Q147" i="35"/>
  <c r="O147" i="35"/>
  <c r="M147" i="35"/>
  <c r="K147" i="35"/>
  <c r="I147" i="35"/>
  <c r="G147" i="35"/>
  <c r="E147" i="35"/>
  <c r="AQ146" i="35"/>
  <c r="AO146" i="35"/>
  <c r="AM146" i="35"/>
  <c r="AK146" i="35"/>
  <c r="AI146" i="35"/>
  <c r="AG146" i="35"/>
  <c r="AE146" i="35"/>
  <c r="AC146" i="35"/>
  <c r="AA146" i="35"/>
  <c r="Y146" i="35"/>
  <c r="W146" i="35"/>
  <c r="U146" i="35"/>
  <c r="S146" i="35"/>
  <c r="Q146" i="35"/>
  <c r="O146" i="35"/>
  <c r="M146" i="35"/>
  <c r="K146" i="35"/>
  <c r="I146" i="35"/>
  <c r="G146" i="35"/>
  <c r="E146" i="35"/>
  <c r="AQ145" i="35"/>
  <c r="AO145" i="35"/>
  <c r="AM145" i="35"/>
  <c r="AK145" i="35"/>
  <c r="AI145" i="35"/>
  <c r="AG145" i="35"/>
  <c r="AE145" i="35"/>
  <c r="AC145" i="35"/>
  <c r="AA145" i="35"/>
  <c r="Y145" i="35"/>
  <c r="W145" i="35"/>
  <c r="U145" i="35"/>
  <c r="S145" i="35"/>
  <c r="Q145" i="35"/>
  <c r="O145" i="35"/>
  <c r="M145" i="35"/>
  <c r="K145" i="35"/>
  <c r="I145" i="35"/>
  <c r="G145" i="35"/>
  <c r="E145" i="35"/>
  <c r="AQ144" i="35"/>
  <c r="AO144" i="35"/>
  <c r="AM144" i="35"/>
  <c r="AK144" i="35"/>
  <c r="AI144" i="35"/>
  <c r="AG144" i="35"/>
  <c r="AE144" i="35"/>
  <c r="AC144" i="35"/>
  <c r="AA144" i="35"/>
  <c r="Y144" i="35"/>
  <c r="W144" i="35"/>
  <c r="U144" i="35"/>
  <c r="S144" i="35"/>
  <c r="Q144" i="35"/>
  <c r="O144" i="35"/>
  <c r="M144" i="35"/>
  <c r="K144" i="35"/>
  <c r="I144" i="35"/>
  <c r="G144" i="35"/>
  <c r="E144" i="35"/>
  <c r="AQ143" i="35"/>
  <c r="AO143" i="35"/>
  <c r="AM143" i="35"/>
  <c r="AK143" i="35"/>
  <c r="AI143" i="35"/>
  <c r="AG143" i="35"/>
  <c r="AE143" i="35"/>
  <c r="AC143" i="35"/>
  <c r="AA143" i="35"/>
  <c r="Y143" i="35"/>
  <c r="W143" i="35"/>
  <c r="U143" i="35"/>
  <c r="S143" i="35"/>
  <c r="Q143" i="35"/>
  <c r="O143" i="35"/>
  <c r="M143" i="35"/>
  <c r="K143" i="35"/>
  <c r="I143" i="35"/>
  <c r="G143" i="35"/>
  <c r="E143" i="35"/>
  <c r="AQ142" i="35"/>
  <c r="AO142" i="35"/>
  <c r="AM142" i="35"/>
  <c r="AK142" i="35"/>
  <c r="AI142" i="35"/>
  <c r="AG142" i="35"/>
  <c r="AE142" i="35"/>
  <c r="AC142" i="35"/>
  <c r="AA142" i="35"/>
  <c r="Y142" i="35"/>
  <c r="W142" i="35"/>
  <c r="U142" i="35"/>
  <c r="S142" i="35"/>
  <c r="Q142" i="35"/>
  <c r="O142" i="35"/>
  <c r="M142" i="35"/>
  <c r="K142" i="35"/>
  <c r="I142" i="35"/>
  <c r="G142" i="35"/>
  <c r="E142" i="35"/>
  <c r="AQ141" i="35"/>
  <c r="AO141" i="35"/>
  <c r="AM141" i="35"/>
  <c r="AK141" i="35"/>
  <c r="AI141" i="35"/>
  <c r="AG141" i="35"/>
  <c r="AE141" i="35"/>
  <c r="AC141" i="35"/>
  <c r="AA141" i="35"/>
  <c r="Y141" i="35"/>
  <c r="W141" i="35"/>
  <c r="U141" i="35"/>
  <c r="S141" i="35"/>
  <c r="Q141" i="35"/>
  <c r="O141" i="35"/>
  <c r="M141" i="35"/>
  <c r="K141" i="35"/>
  <c r="I141" i="35"/>
  <c r="G141" i="35"/>
  <c r="E141" i="35"/>
  <c r="AQ140" i="35"/>
  <c r="AO140" i="35"/>
  <c r="AM140" i="35"/>
  <c r="AK140" i="35"/>
  <c r="AI140" i="35"/>
  <c r="AG140" i="35"/>
  <c r="AE140" i="35"/>
  <c r="AC140" i="35"/>
  <c r="AA140" i="35"/>
  <c r="Y140" i="35"/>
  <c r="W140" i="35"/>
  <c r="U140" i="35"/>
  <c r="S140" i="35"/>
  <c r="Q140" i="35"/>
  <c r="O140" i="35"/>
  <c r="M140" i="35"/>
  <c r="K140" i="35"/>
  <c r="I140" i="35"/>
  <c r="G140" i="35"/>
  <c r="E140" i="35"/>
  <c r="AQ139" i="35"/>
  <c r="AO139" i="35"/>
  <c r="AM139" i="35"/>
  <c r="AK139" i="35"/>
  <c r="AI139" i="35"/>
  <c r="AG139" i="35"/>
  <c r="AE139" i="35"/>
  <c r="AC139" i="35"/>
  <c r="AA139" i="35"/>
  <c r="Y139" i="35"/>
  <c r="W139" i="35"/>
  <c r="U139" i="35"/>
  <c r="S139" i="35"/>
  <c r="Q139" i="35"/>
  <c r="O139" i="35"/>
  <c r="M139" i="35"/>
  <c r="K139" i="35"/>
  <c r="I139" i="35"/>
  <c r="G139" i="35"/>
  <c r="E139" i="35"/>
  <c r="AQ138" i="35"/>
  <c r="AO138" i="35"/>
  <c r="AM138" i="35"/>
  <c r="AK138" i="35"/>
  <c r="AI138" i="35"/>
  <c r="AG138" i="35"/>
  <c r="AE138" i="35"/>
  <c r="AC138" i="35"/>
  <c r="AA138" i="35"/>
  <c r="Y138" i="35"/>
  <c r="W138" i="35"/>
  <c r="U138" i="35"/>
  <c r="S138" i="35"/>
  <c r="Q138" i="35"/>
  <c r="O138" i="35"/>
  <c r="M138" i="35"/>
  <c r="K138" i="35"/>
  <c r="I138" i="35"/>
  <c r="G138" i="35"/>
  <c r="E138" i="35"/>
  <c r="AQ137" i="35"/>
  <c r="AO137" i="35"/>
  <c r="AM137" i="35"/>
  <c r="AK137" i="35"/>
  <c r="AI137" i="35"/>
  <c r="AG137" i="35"/>
  <c r="AE137" i="35"/>
  <c r="AC137" i="35"/>
  <c r="AA137" i="35"/>
  <c r="Y137" i="35"/>
  <c r="W137" i="35"/>
  <c r="U137" i="35"/>
  <c r="S137" i="35"/>
  <c r="Q137" i="35"/>
  <c r="O137" i="35"/>
  <c r="M137" i="35"/>
  <c r="K137" i="35"/>
  <c r="I137" i="35"/>
  <c r="G137" i="35"/>
  <c r="E137" i="35"/>
  <c r="AQ136" i="35"/>
  <c r="AO136" i="35"/>
  <c r="AM136" i="35"/>
  <c r="AK136" i="35"/>
  <c r="AI136" i="35"/>
  <c r="AG136" i="35"/>
  <c r="AE136" i="35"/>
  <c r="AC136" i="35"/>
  <c r="AA136" i="35"/>
  <c r="Y136" i="35"/>
  <c r="W136" i="35"/>
  <c r="U136" i="35"/>
  <c r="S136" i="35"/>
  <c r="Q136" i="35"/>
  <c r="O136" i="35"/>
  <c r="M136" i="35"/>
  <c r="K136" i="35"/>
  <c r="I136" i="35"/>
  <c r="G136" i="35"/>
  <c r="E136" i="35"/>
  <c r="AQ135" i="35"/>
  <c r="AO135" i="35"/>
  <c r="AM135" i="35"/>
  <c r="AK135" i="35"/>
  <c r="AI135" i="35"/>
  <c r="AG135" i="35"/>
  <c r="AE135" i="35"/>
  <c r="AC135" i="35"/>
  <c r="AA135" i="35"/>
  <c r="Y135" i="35"/>
  <c r="W135" i="35"/>
  <c r="U135" i="35"/>
  <c r="S135" i="35"/>
  <c r="Q135" i="35"/>
  <c r="O135" i="35"/>
  <c r="M135" i="35"/>
  <c r="K135" i="35"/>
  <c r="I135" i="35"/>
  <c r="G135" i="35"/>
  <c r="E135" i="35"/>
  <c r="AQ134" i="35"/>
  <c r="AO134" i="35"/>
  <c r="AM134" i="35"/>
  <c r="AK134" i="35"/>
  <c r="AI134" i="35"/>
  <c r="AG134" i="35"/>
  <c r="AE134" i="35"/>
  <c r="AC134" i="35"/>
  <c r="AA134" i="35"/>
  <c r="Y134" i="35"/>
  <c r="W134" i="35"/>
  <c r="U134" i="35"/>
  <c r="S134" i="35"/>
  <c r="Q134" i="35"/>
  <c r="O134" i="35"/>
  <c r="M134" i="35"/>
  <c r="K134" i="35"/>
  <c r="I134" i="35"/>
  <c r="G134" i="35"/>
  <c r="E134" i="35"/>
  <c r="AQ133" i="35"/>
  <c r="AO133" i="35"/>
  <c r="AM133" i="35"/>
  <c r="AK133" i="35"/>
  <c r="AI133" i="35"/>
  <c r="AG133" i="35"/>
  <c r="AE133" i="35"/>
  <c r="AC133" i="35"/>
  <c r="AA133" i="35"/>
  <c r="Y133" i="35"/>
  <c r="W133" i="35"/>
  <c r="U133" i="35"/>
  <c r="S133" i="35"/>
  <c r="Q133" i="35"/>
  <c r="O133" i="35"/>
  <c r="M133" i="35"/>
  <c r="K133" i="35"/>
  <c r="I133" i="35"/>
  <c r="G133" i="35"/>
  <c r="E133" i="35"/>
  <c r="AQ132" i="35"/>
  <c r="AO132" i="35"/>
  <c r="AM132" i="35"/>
  <c r="AK132" i="35"/>
  <c r="AI132" i="35"/>
  <c r="AG132" i="35"/>
  <c r="AE132" i="35"/>
  <c r="AC132" i="35"/>
  <c r="AA132" i="35"/>
  <c r="Y132" i="35"/>
  <c r="W132" i="35"/>
  <c r="U132" i="35"/>
  <c r="S132" i="35"/>
  <c r="Q132" i="35"/>
  <c r="O132" i="35"/>
  <c r="M132" i="35"/>
  <c r="K132" i="35"/>
  <c r="I132" i="35"/>
  <c r="G132" i="35"/>
  <c r="E132" i="35"/>
  <c r="AQ131" i="35"/>
  <c r="AO131" i="35"/>
  <c r="AM131" i="35"/>
  <c r="AK131" i="35"/>
  <c r="AI131" i="35"/>
  <c r="AG131" i="35"/>
  <c r="AE131" i="35"/>
  <c r="AC131" i="35"/>
  <c r="AA131" i="35"/>
  <c r="Y131" i="35"/>
  <c r="W131" i="35"/>
  <c r="U131" i="35"/>
  <c r="S131" i="35"/>
  <c r="Q131" i="35"/>
  <c r="O131" i="35"/>
  <c r="M131" i="35"/>
  <c r="K131" i="35"/>
  <c r="I131" i="35"/>
  <c r="G131" i="35"/>
  <c r="E131" i="35"/>
  <c r="AQ130" i="35"/>
  <c r="AO130" i="35"/>
  <c r="AM130" i="35"/>
  <c r="AK130" i="35"/>
  <c r="AI130" i="35"/>
  <c r="AG130" i="35"/>
  <c r="AE130" i="35"/>
  <c r="AC130" i="35"/>
  <c r="AA130" i="35"/>
  <c r="Y130" i="35"/>
  <c r="W130" i="35"/>
  <c r="U130" i="35"/>
  <c r="S130" i="35"/>
  <c r="Q130" i="35"/>
  <c r="O130" i="35"/>
  <c r="M130" i="35"/>
  <c r="K130" i="35"/>
  <c r="I130" i="35"/>
  <c r="G130" i="35"/>
  <c r="E130" i="35"/>
  <c r="AQ129" i="35"/>
  <c r="AO129" i="35"/>
  <c r="AM129" i="35"/>
  <c r="AK129" i="35"/>
  <c r="AI129" i="35"/>
  <c r="AG129" i="35"/>
  <c r="AE129" i="35"/>
  <c r="AC129" i="35"/>
  <c r="AA129" i="35"/>
  <c r="Y129" i="35"/>
  <c r="W129" i="35"/>
  <c r="U129" i="35"/>
  <c r="S129" i="35"/>
  <c r="Q129" i="35"/>
  <c r="O129" i="35"/>
  <c r="M129" i="35"/>
  <c r="K129" i="35"/>
  <c r="I129" i="35"/>
  <c r="G129" i="35"/>
  <c r="E129" i="35"/>
  <c r="AQ128" i="35"/>
  <c r="AO128" i="35"/>
  <c r="AM128" i="35"/>
  <c r="AK128" i="35"/>
  <c r="AI128" i="35"/>
  <c r="AG128" i="35"/>
  <c r="AE128" i="35"/>
  <c r="AC128" i="35"/>
  <c r="AA128" i="35"/>
  <c r="Y128" i="35"/>
  <c r="W128" i="35"/>
  <c r="U128" i="35"/>
  <c r="S128" i="35"/>
  <c r="Q128" i="35"/>
  <c r="O128" i="35"/>
  <c r="M128" i="35"/>
  <c r="K128" i="35"/>
  <c r="I128" i="35"/>
  <c r="G128" i="35"/>
  <c r="E128" i="35"/>
  <c r="AQ127" i="35"/>
  <c r="AO127" i="35"/>
  <c r="AM127" i="35"/>
  <c r="AK127" i="35"/>
  <c r="AI127" i="35"/>
  <c r="AG127" i="35"/>
  <c r="AE127" i="35"/>
  <c r="AC127" i="35"/>
  <c r="AA127" i="35"/>
  <c r="Y127" i="35"/>
  <c r="W127" i="35"/>
  <c r="U127" i="35"/>
  <c r="S127" i="35"/>
  <c r="Q127" i="35"/>
  <c r="O127" i="35"/>
  <c r="M127" i="35"/>
  <c r="K127" i="35"/>
  <c r="I127" i="35"/>
  <c r="G127" i="35"/>
  <c r="E127" i="35"/>
  <c r="AQ126" i="35"/>
  <c r="AO126" i="35"/>
  <c r="AM126" i="35"/>
  <c r="AK126" i="35"/>
  <c r="AI126" i="35"/>
  <c r="AG126" i="35"/>
  <c r="AE126" i="35"/>
  <c r="AC126" i="35"/>
  <c r="AA126" i="35"/>
  <c r="Y126" i="35"/>
  <c r="W126" i="35"/>
  <c r="U126" i="35"/>
  <c r="S126" i="35"/>
  <c r="Q126" i="35"/>
  <c r="O126" i="35"/>
  <c r="M126" i="35"/>
  <c r="K126" i="35"/>
  <c r="I126" i="35"/>
  <c r="G126" i="35"/>
  <c r="E126" i="35"/>
  <c r="AQ125" i="35"/>
  <c r="AO125" i="35"/>
  <c r="AM125" i="35"/>
  <c r="AK125" i="35"/>
  <c r="AI125" i="35"/>
  <c r="AG125" i="35"/>
  <c r="AE125" i="35"/>
  <c r="AC125" i="35"/>
  <c r="AA125" i="35"/>
  <c r="Y125" i="35"/>
  <c r="W125" i="35"/>
  <c r="U125" i="35"/>
  <c r="S125" i="35"/>
  <c r="Q125" i="35"/>
  <c r="O125" i="35"/>
  <c r="M125" i="35"/>
  <c r="K125" i="35"/>
  <c r="I125" i="35"/>
  <c r="G125" i="35"/>
  <c r="E125" i="35"/>
  <c r="AQ124" i="35"/>
  <c r="AO124" i="35"/>
  <c r="AM124" i="35"/>
  <c r="AK124" i="35"/>
  <c r="AI124" i="35"/>
  <c r="AG124" i="35"/>
  <c r="AE124" i="35"/>
  <c r="AC124" i="35"/>
  <c r="AA124" i="35"/>
  <c r="Y124" i="35"/>
  <c r="W124" i="35"/>
  <c r="U124" i="35"/>
  <c r="S124" i="35"/>
  <c r="Q124" i="35"/>
  <c r="O124" i="35"/>
  <c r="M124" i="35"/>
  <c r="K124" i="35"/>
  <c r="I124" i="35"/>
  <c r="G124" i="35"/>
  <c r="E124" i="35"/>
  <c r="AQ123" i="35"/>
  <c r="AO123" i="35"/>
  <c r="AM123" i="35"/>
  <c r="AK123" i="35"/>
  <c r="AI123" i="35"/>
  <c r="AG123" i="35"/>
  <c r="AE123" i="35"/>
  <c r="AC123" i="35"/>
  <c r="AA123" i="35"/>
  <c r="Y123" i="35"/>
  <c r="W123" i="35"/>
  <c r="U123" i="35"/>
  <c r="S123" i="35"/>
  <c r="Q123" i="35"/>
  <c r="O123" i="35"/>
  <c r="M123" i="35"/>
  <c r="K123" i="35"/>
  <c r="I123" i="35"/>
  <c r="G123" i="35"/>
  <c r="E123" i="35"/>
  <c r="AQ122" i="35"/>
  <c r="AO122" i="35"/>
  <c r="AM122" i="35"/>
  <c r="AK122" i="35"/>
  <c r="AI122" i="35"/>
  <c r="AG122" i="35"/>
  <c r="AE122" i="35"/>
  <c r="AC122" i="35"/>
  <c r="AA122" i="35"/>
  <c r="Y122" i="35"/>
  <c r="W122" i="35"/>
  <c r="U122" i="35"/>
  <c r="S122" i="35"/>
  <c r="Q122" i="35"/>
  <c r="O122" i="35"/>
  <c r="M122" i="35"/>
  <c r="K122" i="35"/>
  <c r="I122" i="35"/>
  <c r="G122" i="35"/>
  <c r="E122" i="35"/>
  <c r="AQ121" i="35"/>
  <c r="AO121" i="35"/>
  <c r="AM121" i="35"/>
  <c r="AK121" i="35"/>
  <c r="AI121" i="35"/>
  <c r="AG121" i="35"/>
  <c r="AE121" i="35"/>
  <c r="AC121" i="35"/>
  <c r="AA121" i="35"/>
  <c r="Y121" i="35"/>
  <c r="W121" i="35"/>
  <c r="U121" i="35"/>
  <c r="S121" i="35"/>
  <c r="Q121" i="35"/>
  <c r="O121" i="35"/>
  <c r="M121" i="35"/>
  <c r="K121" i="35"/>
  <c r="I121" i="35"/>
  <c r="G121" i="35"/>
  <c r="E121" i="35"/>
  <c r="AQ120" i="35"/>
  <c r="AO120" i="35"/>
  <c r="AM120" i="35"/>
  <c r="AK120" i="35"/>
  <c r="AI120" i="35"/>
  <c r="AG120" i="35"/>
  <c r="AE120" i="35"/>
  <c r="AC120" i="35"/>
  <c r="AA120" i="35"/>
  <c r="Y120" i="35"/>
  <c r="W120" i="35"/>
  <c r="U120" i="35"/>
  <c r="S120" i="35"/>
  <c r="Q120" i="35"/>
  <c r="O120" i="35"/>
  <c r="M120" i="35"/>
  <c r="K120" i="35"/>
  <c r="I120" i="35"/>
  <c r="G120" i="35"/>
  <c r="E120" i="35"/>
  <c r="AQ119" i="35"/>
  <c r="AO119" i="35"/>
  <c r="AM119" i="35"/>
  <c r="AK119" i="35"/>
  <c r="AI119" i="35"/>
  <c r="AG119" i="35"/>
  <c r="AE119" i="35"/>
  <c r="AC119" i="35"/>
  <c r="AA119" i="35"/>
  <c r="Y119" i="35"/>
  <c r="W119" i="35"/>
  <c r="U119" i="35"/>
  <c r="S119" i="35"/>
  <c r="Q119" i="35"/>
  <c r="O119" i="35"/>
  <c r="M119" i="35"/>
  <c r="K119" i="35"/>
  <c r="I119" i="35"/>
  <c r="G119" i="35"/>
  <c r="E119" i="35"/>
  <c r="AQ118" i="35"/>
  <c r="AO118" i="35"/>
  <c r="AM118" i="35"/>
  <c r="AK118" i="35"/>
  <c r="AI118" i="35"/>
  <c r="AG118" i="35"/>
  <c r="AE118" i="35"/>
  <c r="AC118" i="35"/>
  <c r="AA118" i="35"/>
  <c r="Y118" i="35"/>
  <c r="W118" i="35"/>
  <c r="U118" i="35"/>
  <c r="S118" i="35"/>
  <c r="Q118" i="35"/>
  <c r="O118" i="35"/>
  <c r="M118" i="35"/>
  <c r="K118" i="35"/>
  <c r="I118" i="35"/>
  <c r="G118" i="35"/>
  <c r="E118" i="35"/>
  <c r="AQ117" i="35"/>
  <c r="AO117" i="35"/>
  <c r="AM117" i="35"/>
  <c r="AK117" i="35"/>
  <c r="AI117" i="35"/>
  <c r="AG117" i="35"/>
  <c r="AE117" i="35"/>
  <c r="AC117" i="35"/>
  <c r="AA117" i="35"/>
  <c r="Y117" i="35"/>
  <c r="W117" i="35"/>
  <c r="U117" i="35"/>
  <c r="S117" i="35"/>
  <c r="Q117" i="35"/>
  <c r="O117" i="35"/>
  <c r="M117" i="35"/>
  <c r="K117" i="35"/>
  <c r="I117" i="35"/>
  <c r="G117" i="35"/>
  <c r="E117" i="35"/>
  <c r="AQ116" i="35"/>
  <c r="AO116" i="35"/>
  <c r="AM116" i="35"/>
  <c r="AK116" i="35"/>
  <c r="AI116" i="35"/>
  <c r="AG116" i="35"/>
  <c r="AE116" i="35"/>
  <c r="AC116" i="35"/>
  <c r="AA116" i="35"/>
  <c r="Y116" i="35"/>
  <c r="W116" i="35"/>
  <c r="U116" i="35"/>
  <c r="S116" i="35"/>
  <c r="Q116" i="35"/>
  <c r="O116" i="35"/>
  <c r="M116" i="35"/>
  <c r="K116" i="35"/>
  <c r="I116" i="35"/>
  <c r="G116" i="35"/>
  <c r="E116" i="35"/>
  <c r="AQ115" i="35"/>
  <c r="AO115" i="35"/>
  <c r="AM115" i="35"/>
  <c r="AK115" i="35"/>
  <c r="AI115" i="35"/>
  <c r="AG115" i="35"/>
  <c r="AE115" i="35"/>
  <c r="AC115" i="35"/>
  <c r="AA115" i="35"/>
  <c r="Y115" i="35"/>
  <c r="W115" i="35"/>
  <c r="U115" i="35"/>
  <c r="S115" i="35"/>
  <c r="Q115" i="35"/>
  <c r="O115" i="35"/>
  <c r="M115" i="35"/>
  <c r="K115" i="35"/>
  <c r="I115" i="35"/>
  <c r="G115" i="35"/>
  <c r="E115" i="35"/>
  <c r="AQ114" i="35"/>
  <c r="AO114" i="35"/>
  <c r="AM114" i="35"/>
  <c r="AK114" i="35"/>
  <c r="AI114" i="35"/>
  <c r="AG114" i="35"/>
  <c r="AE114" i="35"/>
  <c r="AC114" i="35"/>
  <c r="AA114" i="35"/>
  <c r="Y114" i="35"/>
  <c r="W114" i="35"/>
  <c r="U114" i="35"/>
  <c r="S114" i="35"/>
  <c r="Q114" i="35"/>
  <c r="O114" i="35"/>
  <c r="M114" i="35"/>
  <c r="K114" i="35"/>
  <c r="I114" i="35"/>
  <c r="G114" i="35"/>
  <c r="E114" i="35"/>
  <c r="AQ113" i="35"/>
  <c r="AO113" i="35"/>
  <c r="AM113" i="35"/>
  <c r="AK113" i="35"/>
  <c r="AI113" i="35"/>
  <c r="AG113" i="35"/>
  <c r="AE113" i="35"/>
  <c r="AC113" i="35"/>
  <c r="AA113" i="35"/>
  <c r="Y113" i="35"/>
  <c r="W113" i="35"/>
  <c r="U113" i="35"/>
  <c r="S113" i="35"/>
  <c r="Q113" i="35"/>
  <c r="O113" i="35"/>
  <c r="M113" i="35"/>
  <c r="K113" i="35"/>
  <c r="I113" i="35"/>
  <c r="G113" i="35"/>
  <c r="E113" i="35"/>
  <c r="AQ112" i="35"/>
  <c r="AO112" i="35"/>
  <c r="AM112" i="35"/>
  <c r="AK112" i="35"/>
  <c r="AI112" i="35"/>
  <c r="AG112" i="35"/>
  <c r="AE112" i="35"/>
  <c r="AC112" i="35"/>
  <c r="AA112" i="35"/>
  <c r="Y112" i="35"/>
  <c r="W112" i="35"/>
  <c r="U112" i="35"/>
  <c r="S112" i="35"/>
  <c r="Q112" i="35"/>
  <c r="O112" i="35"/>
  <c r="M112" i="35"/>
  <c r="K112" i="35"/>
  <c r="I112" i="35"/>
  <c r="G112" i="35"/>
  <c r="E112" i="35"/>
  <c r="AQ111" i="35"/>
  <c r="AO111" i="35"/>
  <c r="AM111" i="35"/>
  <c r="AK111" i="35"/>
  <c r="AI111" i="35"/>
  <c r="AG111" i="35"/>
  <c r="AE111" i="35"/>
  <c r="AC111" i="35"/>
  <c r="AA111" i="35"/>
  <c r="Y111" i="35"/>
  <c r="W111" i="35"/>
  <c r="U111" i="35"/>
  <c r="S111" i="35"/>
  <c r="Q111" i="35"/>
  <c r="O111" i="35"/>
  <c r="M111" i="35"/>
  <c r="K111" i="35"/>
  <c r="I111" i="35"/>
  <c r="G111" i="35"/>
  <c r="E111" i="35"/>
  <c r="AQ110" i="35"/>
  <c r="AO110" i="35"/>
  <c r="AM110" i="35"/>
  <c r="AK110" i="35"/>
  <c r="AI110" i="35"/>
  <c r="AG110" i="35"/>
  <c r="AE110" i="35"/>
  <c r="AC110" i="35"/>
  <c r="AA110" i="35"/>
  <c r="Y110" i="35"/>
  <c r="W110" i="35"/>
  <c r="U110" i="35"/>
  <c r="S110" i="35"/>
  <c r="Q110" i="35"/>
  <c r="O110" i="35"/>
  <c r="M110" i="35"/>
  <c r="K110" i="35"/>
  <c r="I110" i="35"/>
  <c r="G110" i="35"/>
  <c r="E110" i="35"/>
  <c r="AQ109" i="35"/>
  <c r="AO109" i="35"/>
  <c r="AM109" i="35"/>
  <c r="AK109" i="35"/>
  <c r="AI109" i="35"/>
  <c r="AG109" i="35"/>
  <c r="AE109" i="35"/>
  <c r="AC109" i="35"/>
  <c r="AA109" i="35"/>
  <c r="Y109" i="35"/>
  <c r="W109" i="35"/>
  <c r="U109" i="35"/>
  <c r="S109" i="35"/>
  <c r="Q109" i="35"/>
  <c r="O109" i="35"/>
  <c r="M109" i="35"/>
  <c r="K109" i="35"/>
  <c r="I109" i="35"/>
  <c r="G109" i="35"/>
  <c r="E109" i="35"/>
  <c r="AQ108" i="35"/>
  <c r="AO108" i="35"/>
  <c r="AM108" i="35"/>
  <c r="AK108" i="35"/>
  <c r="AI108" i="35"/>
  <c r="AG108" i="35"/>
  <c r="AE108" i="35"/>
  <c r="AC108" i="35"/>
  <c r="AA108" i="35"/>
  <c r="Y108" i="35"/>
  <c r="W108" i="35"/>
  <c r="U108" i="35"/>
  <c r="S108" i="35"/>
  <c r="Q108" i="35"/>
  <c r="O108" i="35"/>
  <c r="M108" i="35"/>
  <c r="K108" i="35"/>
  <c r="I108" i="35"/>
  <c r="G108" i="35"/>
  <c r="E108" i="35"/>
  <c r="AQ107" i="35"/>
  <c r="AO107" i="35"/>
  <c r="AM107" i="35"/>
  <c r="AK107" i="35"/>
  <c r="AI107" i="35"/>
  <c r="AG107" i="35"/>
  <c r="AE107" i="35"/>
  <c r="AC107" i="35"/>
  <c r="AA107" i="35"/>
  <c r="Y107" i="35"/>
  <c r="W107" i="35"/>
  <c r="U107" i="35"/>
  <c r="S107" i="35"/>
  <c r="Q107" i="35"/>
  <c r="O107" i="35"/>
  <c r="M107" i="35"/>
  <c r="K107" i="35"/>
  <c r="I107" i="35"/>
  <c r="G107" i="35"/>
  <c r="E107" i="35"/>
  <c r="AQ106" i="35"/>
  <c r="AO106" i="35"/>
  <c r="AM106" i="35"/>
  <c r="AK106" i="35"/>
  <c r="AI106" i="35"/>
  <c r="AG106" i="35"/>
  <c r="AE106" i="35"/>
  <c r="AC106" i="35"/>
  <c r="AA106" i="35"/>
  <c r="Y106" i="35"/>
  <c r="W106" i="35"/>
  <c r="U106" i="35"/>
  <c r="S106" i="35"/>
  <c r="Q106" i="35"/>
  <c r="O106" i="35"/>
  <c r="M106" i="35"/>
  <c r="K106" i="35"/>
  <c r="I106" i="35"/>
  <c r="G106" i="35"/>
  <c r="E106" i="35"/>
  <c r="AQ105" i="35"/>
  <c r="AO105" i="35"/>
  <c r="AM105" i="35"/>
  <c r="AK105" i="35"/>
  <c r="AI105" i="35"/>
  <c r="AG105" i="35"/>
  <c r="AE105" i="35"/>
  <c r="AC105" i="35"/>
  <c r="AA105" i="35"/>
  <c r="Y105" i="35"/>
  <c r="W105" i="35"/>
  <c r="U105" i="35"/>
  <c r="S105" i="35"/>
  <c r="Q105" i="35"/>
  <c r="O105" i="35"/>
  <c r="M105" i="35"/>
  <c r="K105" i="35"/>
  <c r="I105" i="35"/>
  <c r="G105" i="35"/>
  <c r="E105" i="35"/>
  <c r="AQ104" i="35"/>
  <c r="AO104" i="35"/>
  <c r="AM104" i="35"/>
  <c r="AK104" i="35"/>
  <c r="AI104" i="35"/>
  <c r="AG104" i="35"/>
  <c r="AE104" i="35"/>
  <c r="AC104" i="35"/>
  <c r="AA104" i="35"/>
  <c r="Y104" i="35"/>
  <c r="W104" i="35"/>
  <c r="U104" i="35"/>
  <c r="S104" i="35"/>
  <c r="Q104" i="35"/>
  <c r="O104" i="35"/>
  <c r="M104" i="35"/>
  <c r="K104" i="35"/>
  <c r="I104" i="35"/>
  <c r="G104" i="35"/>
  <c r="E104" i="35"/>
  <c r="AQ103" i="35"/>
  <c r="AO103" i="35"/>
  <c r="AM103" i="35"/>
  <c r="AK103" i="35"/>
  <c r="AI103" i="35"/>
  <c r="AG103" i="35"/>
  <c r="AE103" i="35"/>
  <c r="AC103" i="35"/>
  <c r="AA103" i="35"/>
  <c r="Y103" i="35"/>
  <c r="W103" i="35"/>
  <c r="U103" i="35"/>
  <c r="S103" i="35"/>
  <c r="Q103" i="35"/>
  <c r="O103" i="35"/>
  <c r="M103" i="35"/>
  <c r="K103" i="35"/>
  <c r="I103" i="35"/>
  <c r="G103" i="35"/>
  <c r="E103" i="35"/>
  <c r="AQ102" i="35"/>
  <c r="AO102" i="35"/>
  <c r="AM102" i="35"/>
  <c r="AK102" i="35"/>
  <c r="AI102" i="35"/>
  <c r="AG102" i="35"/>
  <c r="AE102" i="35"/>
  <c r="AC102" i="35"/>
  <c r="AA102" i="35"/>
  <c r="Y102" i="35"/>
  <c r="W102" i="35"/>
  <c r="U102" i="35"/>
  <c r="S102" i="35"/>
  <c r="Q102" i="35"/>
  <c r="O102" i="35"/>
  <c r="M102" i="35"/>
  <c r="K102" i="35"/>
  <c r="I102" i="35"/>
  <c r="G102" i="35"/>
  <c r="E102" i="35"/>
  <c r="AQ101" i="35"/>
  <c r="AO101" i="35"/>
  <c r="AM101" i="35"/>
  <c r="AK101" i="35"/>
  <c r="AI101" i="35"/>
  <c r="AG101" i="35"/>
  <c r="AE101" i="35"/>
  <c r="AC101" i="35"/>
  <c r="AA101" i="35"/>
  <c r="Y101" i="35"/>
  <c r="W101" i="35"/>
  <c r="U101" i="35"/>
  <c r="S101" i="35"/>
  <c r="Q101" i="35"/>
  <c r="O101" i="35"/>
  <c r="M101" i="35"/>
  <c r="K101" i="35"/>
  <c r="I101" i="35"/>
  <c r="G101" i="35"/>
  <c r="E101" i="35"/>
  <c r="AQ100" i="35"/>
  <c r="AO100" i="35"/>
  <c r="AM100" i="35"/>
  <c r="AK100" i="35"/>
  <c r="AI100" i="35"/>
  <c r="AG100" i="35"/>
  <c r="AE100" i="35"/>
  <c r="AC100" i="35"/>
  <c r="AA100" i="35"/>
  <c r="Y100" i="35"/>
  <c r="W100" i="35"/>
  <c r="U100" i="35"/>
  <c r="S100" i="35"/>
  <c r="Q100" i="35"/>
  <c r="O100" i="35"/>
  <c r="M100" i="35"/>
  <c r="K100" i="35"/>
  <c r="I100" i="35"/>
  <c r="G100" i="35"/>
  <c r="E100" i="35"/>
  <c r="AQ99" i="35"/>
  <c r="AO99" i="35"/>
  <c r="AM99" i="35"/>
  <c r="AK99" i="35"/>
  <c r="AI99" i="35"/>
  <c r="AG99" i="35"/>
  <c r="AE99" i="35"/>
  <c r="AC99" i="35"/>
  <c r="AA99" i="35"/>
  <c r="Y99" i="35"/>
  <c r="W99" i="35"/>
  <c r="U99" i="35"/>
  <c r="S99" i="35"/>
  <c r="Q99" i="35"/>
  <c r="O99" i="35"/>
  <c r="M99" i="35"/>
  <c r="K99" i="35"/>
  <c r="I99" i="35"/>
  <c r="G99" i="35"/>
  <c r="E99" i="35"/>
  <c r="AQ98" i="35"/>
  <c r="AO98" i="35"/>
  <c r="AM98" i="35"/>
  <c r="AK98" i="35"/>
  <c r="AI98" i="35"/>
  <c r="AG98" i="35"/>
  <c r="AE98" i="35"/>
  <c r="AC98" i="35"/>
  <c r="AA98" i="35"/>
  <c r="Y98" i="35"/>
  <c r="W98" i="35"/>
  <c r="U98" i="35"/>
  <c r="S98" i="35"/>
  <c r="Q98" i="35"/>
  <c r="O98" i="35"/>
  <c r="M98" i="35"/>
  <c r="K98" i="35"/>
  <c r="I98" i="35"/>
  <c r="G98" i="35"/>
  <c r="E98" i="35"/>
  <c r="AQ97" i="35"/>
  <c r="AO97" i="35"/>
  <c r="AM97" i="35"/>
  <c r="AK97" i="35"/>
  <c r="AI97" i="35"/>
  <c r="AG97" i="35"/>
  <c r="AE97" i="35"/>
  <c r="AC97" i="35"/>
  <c r="AA97" i="35"/>
  <c r="Y97" i="35"/>
  <c r="W97" i="35"/>
  <c r="U97" i="35"/>
  <c r="S97" i="35"/>
  <c r="Q97" i="35"/>
  <c r="O97" i="35"/>
  <c r="M97" i="35"/>
  <c r="K97" i="35"/>
  <c r="I97" i="35"/>
  <c r="G97" i="35"/>
  <c r="E97" i="35"/>
  <c r="AQ96" i="35"/>
  <c r="AO96" i="35"/>
  <c r="AM96" i="35"/>
  <c r="AK96" i="35"/>
  <c r="AI96" i="35"/>
  <c r="AG96" i="35"/>
  <c r="AE96" i="35"/>
  <c r="AC96" i="35"/>
  <c r="AA96" i="35"/>
  <c r="Y96" i="35"/>
  <c r="W96" i="35"/>
  <c r="U96" i="35"/>
  <c r="S96" i="35"/>
  <c r="Q96" i="35"/>
  <c r="O96" i="35"/>
  <c r="M96" i="35"/>
  <c r="K96" i="35"/>
  <c r="I96" i="35"/>
  <c r="G96" i="35"/>
  <c r="E96" i="35"/>
  <c r="AQ95" i="35"/>
  <c r="AO95" i="35"/>
  <c r="AM95" i="35"/>
  <c r="AK95" i="35"/>
  <c r="AI95" i="35"/>
  <c r="AG95" i="35"/>
  <c r="AE95" i="35"/>
  <c r="AC95" i="35"/>
  <c r="AA95" i="35"/>
  <c r="Y95" i="35"/>
  <c r="W95" i="35"/>
  <c r="U95" i="35"/>
  <c r="S95" i="35"/>
  <c r="Q95" i="35"/>
  <c r="O95" i="35"/>
  <c r="M95" i="35"/>
  <c r="K95" i="35"/>
  <c r="I95" i="35"/>
  <c r="G95" i="35"/>
  <c r="E95" i="35"/>
  <c r="AQ94" i="35"/>
  <c r="AO94" i="35"/>
  <c r="AM94" i="35"/>
  <c r="AK94" i="35"/>
  <c r="AI94" i="35"/>
  <c r="AG94" i="35"/>
  <c r="AE94" i="35"/>
  <c r="AC94" i="35"/>
  <c r="AA94" i="35"/>
  <c r="Y94" i="35"/>
  <c r="W94" i="35"/>
  <c r="U94" i="35"/>
  <c r="S94" i="35"/>
  <c r="Q94" i="35"/>
  <c r="O94" i="35"/>
  <c r="M94" i="35"/>
  <c r="K94" i="35"/>
  <c r="I94" i="35"/>
  <c r="G94" i="35"/>
  <c r="E94" i="35"/>
  <c r="AQ93" i="35"/>
  <c r="AO93" i="35"/>
  <c r="AM93" i="35"/>
  <c r="AK93" i="35"/>
  <c r="AI93" i="35"/>
  <c r="AG93" i="35"/>
  <c r="AE93" i="35"/>
  <c r="AC93" i="35"/>
  <c r="AA93" i="35"/>
  <c r="Y93" i="35"/>
  <c r="W93" i="35"/>
  <c r="U93" i="35"/>
  <c r="S93" i="35"/>
  <c r="Q93" i="35"/>
  <c r="O93" i="35"/>
  <c r="M93" i="35"/>
  <c r="K93" i="35"/>
  <c r="I93" i="35"/>
  <c r="G93" i="35"/>
  <c r="E93" i="35"/>
  <c r="AQ92" i="35"/>
  <c r="AO92" i="35"/>
  <c r="AM92" i="35"/>
  <c r="AK92" i="35"/>
  <c r="AI92" i="35"/>
  <c r="AG92" i="35"/>
  <c r="AE92" i="35"/>
  <c r="AC92" i="35"/>
  <c r="AA92" i="35"/>
  <c r="Y92" i="35"/>
  <c r="W92" i="35"/>
  <c r="U92" i="35"/>
  <c r="S92" i="35"/>
  <c r="Q92" i="35"/>
  <c r="O92" i="35"/>
  <c r="M92" i="35"/>
  <c r="K92" i="35"/>
  <c r="I92" i="35"/>
  <c r="G92" i="35"/>
  <c r="E92" i="35"/>
  <c r="AQ91" i="35"/>
  <c r="AO91" i="35"/>
  <c r="AM91" i="35"/>
  <c r="AK91" i="35"/>
  <c r="AI91" i="35"/>
  <c r="AG91" i="35"/>
  <c r="AE91" i="35"/>
  <c r="AC91" i="35"/>
  <c r="AA91" i="35"/>
  <c r="Y91" i="35"/>
  <c r="W91" i="35"/>
  <c r="U91" i="35"/>
  <c r="S91" i="35"/>
  <c r="Q91" i="35"/>
  <c r="O91" i="35"/>
  <c r="M91" i="35"/>
  <c r="K91" i="35"/>
  <c r="I91" i="35"/>
  <c r="G91" i="35"/>
  <c r="E91" i="35"/>
  <c r="AQ90" i="35"/>
  <c r="AO90" i="35"/>
  <c r="AM90" i="35"/>
  <c r="AK90" i="35"/>
  <c r="AI90" i="35"/>
  <c r="AG90" i="35"/>
  <c r="AE90" i="35"/>
  <c r="AC90" i="35"/>
  <c r="AA90" i="35"/>
  <c r="Y90" i="35"/>
  <c r="W90" i="35"/>
  <c r="U90" i="35"/>
  <c r="S90" i="35"/>
  <c r="Q90" i="35"/>
  <c r="O90" i="35"/>
  <c r="M90" i="35"/>
  <c r="K90" i="35"/>
  <c r="I90" i="35"/>
  <c r="G90" i="35"/>
  <c r="E90" i="35"/>
  <c r="AQ89" i="35"/>
  <c r="AO89" i="35"/>
  <c r="AM89" i="35"/>
  <c r="AK89" i="35"/>
  <c r="AI89" i="35"/>
  <c r="AG89" i="35"/>
  <c r="AE89" i="35"/>
  <c r="AC89" i="35"/>
  <c r="AA89" i="35"/>
  <c r="Y89" i="35"/>
  <c r="W89" i="35"/>
  <c r="U89" i="35"/>
  <c r="S89" i="35"/>
  <c r="Q89" i="35"/>
  <c r="O89" i="35"/>
  <c r="M89" i="35"/>
  <c r="K89" i="35"/>
  <c r="I89" i="35"/>
  <c r="G89" i="35"/>
  <c r="E89" i="35"/>
  <c r="AQ88" i="35"/>
  <c r="AO88" i="35"/>
  <c r="AM88" i="35"/>
  <c r="AK88" i="35"/>
  <c r="AI88" i="35"/>
  <c r="AG88" i="35"/>
  <c r="AE88" i="35"/>
  <c r="AC88" i="35"/>
  <c r="AA88" i="35"/>
  <c r="Y88" i="35"/>
  <c r="W88" i="35"/>
  <c r="U88" i="35"/>
  <c r="S88" i="35"/>
  <c r="Q88" i="35"/>
  <c r="O88" i="35"/>
  <c r="M88" i="35"/>
  <c r="K88" i="35"/>
  <c r="I88" i="35"/>
  <c r="G88" i="35"/>
  <c r="E88" i="35"/>
  <c r="AQ87" i="35"/>
  <c r="AO87" i="35"/>
  <c r="AM87" i="35"/>
  <c r="AK87" i="35"/>
  <c r="AI87" i="35"/>
  <c r="AG87" i="35"/>
  <c r="AE87" i="35"/>
  <c r="AC87" i="35"/>
  <c r="AA87" i="35"/>
  <c r="Y87" i="35"/>
  <c r="W87" i="35"/>
  <c r="U87" i="35"/>
  <c r="S87" i="35"/>
  <c r="Q87" i="35"/>
  <c r="O87" i="35"/>
  <c r="M87" i="35"/>
  <c r="K87" i="35"/>
  <c r="I87" i="35"/>
  <c r="G87" i="35"/>
  <c r="E87" i="35"/>
  <c r="AQ86" i="35"/>
  <c r="AO86" i="35"/>
  <c r="AM86" i="35"/>
  <c r="AK86" i="35"/>
  <c r="AI86" i="35"/>
  <c r="AG86" i="35"/>
  <c r="AE86" i="35"/>
  <c r="AC86" i="35"/>
  <c r="AA86" i="35"/>
  <c r="Y86" i="35"/>
  <c r="W86" i="35"/>
  <c r="U86" i="35"/>
  <c r="S86" i="35"/>
  <c r="Q86" i="35"/>
  <c r="O86" i="35"/>
  <c r="M86" i="35"/>
  <c r="K86" i="35"/>
  <c r="I86" i="35"/>
  <c r="G86" i="35"/>
  <c r="E86" i="35"/>
  <c r="AQ85" i="35"/>
  <c r="AO85" i="35"/>
  <c r="AM85" i="35"/>
  <c r="AK85" i="35"/>
  <c r="AI85" i="35"/>
  <c r="AG85" i="35"/>
  <c r="AE85" i="35"/>
  <c r="AC85" i="35"/>
  <c r="AA85" i="35"/>
  <c r="Y85" i="35"/>
  <c r="W85" i="35"/>
  <c r="U85" i="35"/>
  <c r="S85" i="35"/>
  <c r="Q85" i="35"/>
  <c r="O85" i="35"/>
  <c r="M85" i="35"/>
  <c r="K85" i="35"/>
  <c r="I85" i="35"/>
  <c r="G85" i="35"/>
  <c r="E85" i="35"/>
  <c r="AQ84" i="35"/>
  <c r="AO84" i="35"/>
  <c r="AM84" i="35"/>
  <c r="AK84" i="35"/>
  <c r="AI84" i="35"/>
  <c r="AG84" i="35"/>
  <c r="AE84" i="35"/>
  <c r="AC84" i="35"/>
  <c r="AA84" i="35"/>
  <c r="Y84" i="35"/>
  <c r="W84" i="35"/>
  <c r="U84" i="35"/>
  <c r="S84" i="35"/>
  <c r="Q84" i="35"/>
  <c r="O84" i="35"/>
  <c r="M84" i="35"/>
  <c r="K84" i="35"/>
  <c r="I84" i="35"/>
  <c r="G84" i="35"/>
  <c r="E84" i="35"/>
  <c r="AQ83" i="35"/>
  <c r="AO83" i="35"/>
  <c r="AM83" i="35"/>
  <c r="AK83" i="35"/>
  <c r="AI83" i="35"/>
  <c r="AG83" i="35"/>
  <c r="AE83" i="35"/>
  <c r="AC83" i="35"/>
  <c r="AA83" i="35"/>
  <c r="Y83" i="35"/>
  <c r="W83" i="35"/>
  <c r="U83" i="35"/>
  <c r="S83" i="35"/>
  <c r="Q83" i="35"/>
  <c r="O83" i="35"/>
  <c r="M83" i="35"/>
  <c r="K83" i="35"/>
  <c r="I83" i="35"/>
  <c r="G83" i="35"/>
  <c r="E83" i="35"/>
  <c r="AQ82" i="35"/>
  <c r="AO82" i="35"/>
  <c r="AM82" i="35"/>
  <c r="AK82" i="35"/>
  <c r="AI82" i="35"/>
  <c r="AG82" i="35"/>
  <c r="AE82" i="35"/>
  <c r="AC82" i="35"/>
  <c r="AA82" i="35"/>
  <c r="Y82" i="35"/>
  <c r="W82" i="35"/>
  <c r="U82" i="35"/>
  <c r="S82" i="35"/>
  <c r="Q82" i="35"/>
  <c r="O82" i="35"/>
  <c r="M82" i="35"/>
  <c r="K82" i="35"/>
  <c r="I82" i="35"/>
  <c r="G82" i="35"/>
  <c r="E82" i="35"/>
  <c r="AQ81" i="35"/>
  <c r="AO81" i="35"/>
  <c r="AM81" i="35"/>
  <c r="AK81" i="35"/>
  <c r="AI81" i="35"/>
  <c r="AG81" i="35"/>
  <c r="AE81" i="35"/>
  <c r="AC81" i="35"/>
  <c r="AA81" i="35"/>
  <c r="Y81" i="35"/>
  <c r="W81" i="35"/>
  <c r="U81" i="35"/>
  <c r="S81" i="35"/>
  <c r="Q81" i="35"/>
  <c r="O81" i="35"/>
  <c r="M81" i="35"/>
  <c r="K81" i="35"/>
  <c r="I81" i="35"/>
  <c r="G81" i="35"/>
  <c r="E81" i="35"/>
  <c r="AQ80" i="35"/>
  <c r="AO80" i="35"/>
  <c r="AM80" i="35"/>
  <c r="AK80" i="35"/>
  <c r="AI80" i="35"/>
  <c r="AG80" i="35"/>
  <c r="AE80" i="35"/>
  <c r="AC80" i="35"/>
  <c r="AA80" i="35"/>
  <c r="Y80" i="35"/>
  <c r="W80" i="35"/>
  <c r="U80" i="35"/>
  <c r="S80" i="35"/>
  <c r="Q80" i="35"/>
  <c r="O80" i="35"/>
  <c r="M80" i="35"/>
  <c r="K80" i="35"/>
  <c r="I80" i="35"/>
  <c r="G80" i="35"/>
  <c r="E80" i="35"/>
  <c r="AQ79" i="35"/>
  <c r="AO79" i="35"/>
  <c r="AM79" i="35"/>
  <c r="AK79" i="35"/>
  <c r="AI79" i="35"/>
  <c r="AG79" i="35"/>
  <c r="AE79" i="35"/>
  <c r="AC79" i="35"/>
  <c r="AA79" i="35"/>
  <c r="Y79" i="35"/>
  <c r="W79" i="35"/>
  <c r="U79" i="35"/>
  <c r="S79" i="35"/>
  <c r="Q79" i="35"/>
  <c r="O79" i="35"/>
  <c r="M79" i="35"/>
  <c r="K79" i="35"/>
  <c r="I79" i="35"/>
  <c r="G79" i="35"/>
  <c r="E79" i="35"/>
  <c r="AQ78" i="35"/>
  <c r="AO78" i="35"/>
  <c r="AM78" i="35"/>
  <c r="AK78" i="35"/>
  <c r="AI78" i="35"/>
  <c r="AG78" i="35"/>
  <c r="AE78" i="35"/>
  <c r="AC78" i="35"/>
  <c r="AA78" i="35"/>
  <c r="Y78" i="35"/>
  <c r="W78" i="35"/>
  <c r="U78" i="35"/>
  <c r="S78" i="35"/>
  <c r="Q78" i="35"/>
  <c r="O78" i="35"/>
  <c r="M78" i="35"/>
  <c r="K78" i="35"/>
  <c r="I78" i="35"/>
  <c r="G78" i="35"/>
  <c r="E78" i="35"/>
  <c r="AQ77" i="35"/>
  <c r="AO77" i="35"/>
  <c r="AM77" i="35"/>
  <c r="AK77" i="35"/>
  <c r="AI77" i="35"/>
  <c r="AG77" i="35"/>
  <c r="AE77" i="35"/>
  <c r="AC77" i="35"/>
  <c r="AA77" i="35"/>
  <c r="Y77" i="35"/>
  <c r="W77" i="35"/>
  <c r="U77" i="35"/>
  <c r="S77" i="35"/>
  <c r="Q77" i="35"/>
  <c r="O77" i="35"/>
  <c r="M77" i="35"/>
  <c r="K77" i="35"/>
  <c r="I77" i="35"/>
  <c r="G77" i="35"/>
  <c r="E77" i="35"/>
  <c r="AQ76" i="35"/>
  <c r="AO76" i="35"/>
  <c r="AM76" i="35"/>
  <c r="AK76" i="35"/>
  <c r="AI76" i="35"/>
  <c r="AG76" i="35"/>
  <c r="AE76" i="35"/>
  <c r="AC76" i="35"/>
  <c r="AA76" i="35"/>
  <c r="Y76" i="35"/>
  <c r="W76" i="35"/>
  <c r="U76" i="35"/>
  <c r="S76" i="35"/>
  <c r="Q76" i="35"/>
  <c r="O76" i="35"/>
  <c r="M76" i="35"/>
  <c r="K76" i="35"/>
  <c r="I76" i="35"/>
  <c r="G76" i="35"/>
  <c r="E76" i="35"/>
  <c r="AQ75" i="35"/>
  <c r="AO75" i="35"/>
  <c r="AM75" i="35"/>
  <c r="AK75" i="35"/>
  <c r="AI75" i="35"/>
  <c r="AG75" i="35"/>
  <c r="AE75" i="35"/>
  <c r="AC75" i="35"/>
  <c r="AA75" i="35"/>
  <c r="Y75" i="35"/>
  <c r="W75" i="35"/>
  <c r="U75" i="35"/>
  <c r="S75" i="35"/>
  <c r="Q75" i="35"/>
  <c r="O75" i="35"/>
  <c r="M75" i="35"/>
  <c r="K75" i="35"/>
  <c r="I75" i="35"/>
  <c r="G75" i="35"/>
  <c r="E75" i="35"/>
  <c r="AQ74" i="35"/>
  <c r="AO74" i="35"/>
  <c r="AM74" i="35"/>
  <c r="AK74" i="35"/>
  <c r="AI74" i="35"/>
  <c r="AG74" i="35"/>
  <c r="AE74" i="35"/>
  <c r="AC74" i="35"/>
  <c r="AA74" i="35"/>
  <c r="Y74" i="35"/>
  <c r="W74" i="35"/>
  <c r="U74" i="35"/>
  <c r="S74" i="35"/>
  <c r="Q74" i="35"/>
  <c r="O74" i="35"/>
  <c r="M74" i="35"/>
  <c r="K74" i="35"/>
  <c r="I74" i="35"/>
  <c r="G74" i="35"/>
  <c r="E74" i="35"/>
  <c r="AQ73" i="35"/>
  <c r="AO73" i="35"/>
  <c r="AM73" i="35"/>
  <c r="AK73" i="35"/>
  <c r="AI73" i="35"/>
  <c r="AG73" i="35"/>
  <c r="AE73" i="35"/>
  <c r="AC73" i="35"/>
  <c r="AA73" i="35"/>
  <c r="Y73" i="35"/>
  <c r="W73" i="35"/>
  <c r="U73" i="35"/>
  <c r="S73" i="35"/>
  <c r="Q73" i="35"/>
  <c r="O73" i="35"/>
  <c r="M73" i="35"/>
  <c r="K73" i="35"/>
  <c r="I73" i="35"/>
  <c r="G73" i="35"/>
  <c r="E73" i="35"/>
  <c r="AQ72" i="35"/>
  <c r="AO72" i="35"/>
  <c r="AM72" i="35"/>
  <c r="AK72" i="35"/>
  <c r="AI72" i="35"/>
  <c r="AG72" i="35"/>
  <c r="AE72" i="35"/>
  <c r="AC72" i="35"/>
  <c r="AA72" i="35"/>
  <c r="Y72" i="35"/>
  <c r="W72" i="35"/>
  <c r="U72" i="35"/>
  <c r="S72" i="35"/>
  <c r="Q72" i="35"/>
  <c r="O72" i="35"/>
  <c r="M72" i="35"/>
  <c r="K72" i="35"/>
  <c r="I72" i="35"/>
  <c r="G72" i="35"/>
  <c r="E72" i="35"/>
  <c r="AQ71" i="35"/>
  <c r="AO71" i="35"/>
  <c r="AM71" i="35"/>
  <c r="AK71" i="35"/>
  <c r="AI71" i="35"/>
  <c r="AG71" i="35"/>
  <c r="AE71" i="35"/>
  <c r="AC71" i="35"/>
  <c r="AA71" i="35"/>
  <c r="Y71" i="35"/>
  <c r="W71" i="35"/>
  <c r="U71" i="35"/>
  <c r="S71" i="35"/>
  <c r="Q71" i="35"/>
  <c r="O71" i="35"/>
  <c r="M71" i="35"/>
  <c r="K71" i="35"/>
  <c r="I71" i="35"/>
  <c r="G71" i="35"/>
  <c r="E71" i="35"/>
  <c r="AQ70" i="35"/>
  <c r="AO70" i="35"/>
  <c r="AM70" i="35"/>
  <c r="AK70" i="35"/>
  <c r="AI70" i="35"/>
  <c r="AG70" i="35"/>
  <c r="AE70" i="35"/>
  <c r="AC70" i="35"/>
  <c r="AA70" i="35"/>
  <c r="Y70" i="35"/>
  <c r="W70" i="35"/>
  <c r="U70" i="35"/>
  <c r="S70" i="35"/>
  <c r="Q70" i="35"/>
  <c r="O70" i="35"/>
  <c r="M70" i="35"/>
  <c r="K70" i="35"/>
  <c r="I70" i="35"/>
  <c r="G70" i="35"/>
  <c r="E70" i="35"/>
  <c r="AQ69" i="35"/>
  <c r="AO69" i="35"/>
  <c r="AM69" i="35"/>
  <c r="AK69" i="35"/>
  <c r="AI69" i="35"/>
  <c r="AG69" i="35"/>
  <c r="AE69" i="35"/>
  <c r="AC69" i="35"/>
  <c r="AA69" i="35"/>
  <c r="Y69" i="35"/>
  <c r="W69" i="35"/>
  <c r="U69" i="35"/>
  <c r="S69" i="35"/>
  <c r="Q69" i="35"/>
  <c r="O69" i="35"/>
  <c r="M69" i="35"/>
  <c r="K69" i="35"/>
  <c r="I69" i="35"/>
  <c r="G69" i="35"/>
  <c r="E69" i="35"/>
  <c r="AQ68" i="35"/>
  <c r="AO68" i="35"/>
  <c r="AM68" i="35"/>
  <c r="AK68" i="35"/>
  <c r="AI68" i="35"/>
  <c r="AG68" i="35"/>
  <c r="AE68" i="35"/>
  <c r="AC68" i="35"/>
  <c r="AA68" i="35"/>
  <c r="Y68" i="35"/>
  <c r="W68" i="35"/>
  <c r="U68" i="35"/>
  <c r="S68" i="35"/>
  <c r="Q68" i="35"/>
  <c r="O68" i="35"/>
  <c r="M68" i="35"/>
  <c r="K68" i="35"/>
  <c r="I68" i="35"/>
  <c r="G68" i="35"/>
  <c r="E68" i="35"/>
  <c r="AQ67" i="35"/>
  <c r="AO67" i="35"/>
  <c r="AM67" i="35"/>
  <c r="AK67" i="35"/>
  <c r="AI67" i="35"/>
  <c r="AG67" i="35"/>
  <c r="AE67" i="35"/>
  <c r="AC67" i="35"/>
  <c r="AA67" i="35"/>
  <c r="Y67" i="35"/>
  <c r="W67" i="35"/>
  <c r="U67" i="35"/>
  <c r="S67" i="35"/>
  <c r="Q67" i="35"/>
  <c r="O67" i="35"/>
  <c r="M67" i="35"/>
  <c r="K67" i="35"/>
  <c r="I67" i="35"/>
  <c r="G67" i="35"/>
  <c r="E67" i="35"/>
  <c r="AQ66" i="35"/>
  <c r="AO66" i="35"/>
  <c r="AM66" i="35"/>
  <c r="AK66" i="35"/>
  <c r="AI66" i="35"/>
  <c r="AG66" i="35"/>
  <c r="AE66" i="35"/>
  <c r="AC66" i="35"/>
  <c r="AA66" i="35"/>
  <c r="Y66" i="35"/>
  <c r="W66" i="35"/>
  <c r="U66" i="35"/>
  <c r="S66" i="35"/>
  <c r="Q66" i="35"/>
  <c r="O66" i="35"/>
  <c r="M66" i="35"/>
  <c r="K66" i="35"/>
  <c r="I66" i="35"/>
  <c r="G66" i="35"/>
  <c r="E66" i="35"/>
  <c r="AQ65" i="35"/>
  <c r="AO65" i="35"/>
  <c r="AM65" i="35"/>
  <c r="AK65" i="35"/>
  <c r="AI65" i="35"/>
  <c r="AG65" i="35"/>
  <c r="AE65" i="35"/>
  <c r="AC65" i="35"/>
  <c r="AA65" i="35"/>
  <c r="Y65" i="35"/>
  <c r="W65" i="35"/>
  <c r="U65" i="35"/>
  <c r="S65" i="35"/>
  <c r="Q65" i="35"/>
  <c r="O65" i="35"/>
  <c r="M65" i="35"/>
  <c r="K65" i="35"/>
  <c r="I65" i="35"/>
  <c r="G65" i="35"/>
  <c r="E65" i="35"/>
  <c r="AQ64" i="35"/>
  <c r="AO64" i="35"/>
  <c r="AM64" i="35"/>
  <c r="AK64" i="35"/>
  <c r="AI64" i="35"/>
  <c r="AG64" i="35"/>
  <c r="AE64" i="35"/>
  <c r="AC64" i="35"/>
  <c r="AA64" i="35"/>
  <c r="Y64" i="35"/>
  <c r="W64" i="35"/>
  <c r="U64" i="35"/>
  <c r="S64" i="35"/>
  <c r="Q64" i="35"/>
  <c r="O64" i="35"/>
  <c r="M64" i="35"/>
  <c r="K64" i="35"/>
  <c r="I64" i="35"/>
  <c r="G64" i="35"/>
  <c r="E64" i="35"/>
  <c r="AQ63" i="35"/>
  <c r="AO63" i="35"/>
  <c r="AM63" i="35"/>
  <c r="AK63" i="35"/>
  <c r="AI63" i="35"/>
  <c r="AG63" i="35"/>
  <c r="AE63" i="35"/>
  <c r="AC63" i="35"/>
  <c r="AA63" i="35"/>
  <c r="Y63" i="35"/>
  <c r="W63" i="35"/>
  <c r="U63" i="35"/>
  <c r="S63" i="35"/>
  <c r="Q63" i="35"/>
  <c r="O63" i="35"/>
  <c r="M63" i="35"/>
  <c r="K63" i="35"/>
  <c r="I63" i="35"/>
  <c r="G63" i="35"/>
  <c r="E63" i="35"/>
  <c r="AQ62" i="35"/>
  <c r="AO62" i="35"/>
  <c r="AM62" i="35"/>
  <c r="AK62" i="35"/>
  <c r="AI62" i="35"/>
  <c r="AG62" i="35"/>
  <c r="AE62" i="35"/>
  <c r="AC62" i="35"/>
  <c r="AA62" i="35"/>
  <c r="Y62" i="35"/>
  <c r="W62" i="35"/>
  <c r="U62" i="35"/>
  <c r="S62" i="35"/>
  <c r="Q62" i="35"/>
  <c r="O62" i="35"/>
  <c r="M62" i="35"/>
  <c r="K62" i="35"/>
  <c r="I62" i="35"/>
  <c r="G62" i="35"/>
  <c r="E62" i="35"/>
  <c r="AQ61" i="35"/>
  <c r="AO61" i="35"/>
  <c r="AM61" i="35"/>
  <c r="AK61" i="35"/>
  <c r="AI61" i="35"/>
  <c r="AG61" i="35"/>
  <c r="AE61" i="35"/>
  <c r="AC61" i="35"/>
  <c r="AA61" i="35"/>
  <c r="Y61" i="35"/>
  <c r="W61" i="35"/>
  <c r="U61" i="35"/>
  <c r="S61" i="35"/>
  <c r="Q61" i="35"/>
  <c r="O61" i="35"/>
  <c r="M61" i="35"/>
  <c r="K61" i="35"/>
  <c r="I61" i="35"/>
  <c r="G61" i="35"/>
  <c r="E61" i="35"/>
  <c r="AQ60" i="35"/>
  <c r="AO60" i="35"/>
  <c r="AM60" i="35"/>
  <c r="AK60" i="35"/>
  <c r="AI60" i="35"/>
  <c r="AG60" i="35"/>
  <c r="AE60" i="35"/>
  <c r="AC60" i="35"/>
  <c r="AA60" i="35"/>
  <c r="Y60" i="35"/>
  <c r="W60" i="35"/>
  <c r="U60" i="35"/>
  <c r="S60" i="35"/>
  <c r="Q60" i="35"/>
  <c r="O60" i="35"/>
  <c r="M60" i="35"/>
  <c r="K60" i="35"/>
  <c r="I60" i="35"/>
  <c r="G60" i="35"/>
  <c r="E60" i="35"/>
  <c r="AQ59" i="35"/>
  <c r="AO59" i="35"/>
  <c r="AM59" i="35"/>
  <c r="AK59" i="35"/>
  <c r="AI59" i="35"/>
  <c r="AG59" i="35"/>
  <c r="AE59" i="35"/>
  <c r="AC59" i="35"/>
  <c r="AA59" i="35"/>
  <c r="Y59" i="35"/>
  <c r="W59" i="35"/>
  <c r="U59" i="35"/>
  <c r="S59" i="35"/>
  <c r="Q59" i="35"/>
  <c r="O59" i="35"/>
  <c r="M59" i="35"/>
  <c r="K59" i="35"/>
  <c r="I59" i="35"/>
  <c r="G59" i="35"/>
  <c r="E59" i="35"/>
  <c r="AQ58" i="35"/>
  <c r="AO58" i="35"/>
  <c r="AM58" i="35"/>
  <c r="AK58" i="35"/>
  <c r="AI58" i="35"/>
  <c r="AG58" i="35"/>
  <c r="AE58" i="35"/>
  <c r="AC58" i="35"/>
  <c r="AA58" i="35"/>
  <c r="Y58" i="35"/>
  <c r="W58" i="35"/>
  <c r="U58" i="35"/>
  <c r="S58" i="35"/>
  <c r="Q58" i="35"/>
  <c r="O58" i="35"/>
  <c r="M58" i="35"/>
  <c r="K58" i="35"/>
  <c r="I58" i="35"/>
  <c r="G58" i="35"/>
  <c r="E58" i="35"/>
  <c r="AQ57" i="35"/>
  <c r="AO57" i="35"/>
  <c r="AM57" i="35"/>
  <c r="AK57" i="35"/>
  <c r="AI57" i="35"/>
  <c r="AG57" i="35"/>
  <c r="AE57" i="35"/>
  <c r="AC57" i="35"/>
  <c r="AA57" i="35"/>
  <c r="Y57" i="35"/>
  <c r="W57" i="35"/>
  <c r="U57" i="35"/>
  <c r="S57" i="35"/>
  <c r="Q57" i="35"/>
  <c r="O57" i="35"/>
  <c r="M57" i="35"/>
  <c r="K57" i="35"/>
  <c r="I57" i="35"/>
  <c r="G57" i="35"/>
  <c r="E57" i="35"/>
  <c r="AQ56" i="35"/>
  <c r="AO56" i="35"/>
  <c r="AM56" i="35"/>
  <c r="AK56" i="35"/>
  <c r="AI56" i="35"/>
  <c r="AG56" i="35"/>
  <c r="AE56" i="35"/>
  <c r="AC56" i="35"/>
  <c r="AA56" i="35"/>
  <c r="Y56" i="35"/>
  <c r="W56" i="35"/>
  <c r="U56" i="35"/>
  <c r="S56" i="35"/>
  <c r="Q56" i="35"/>
  <c r="O56" i="35"/>
  <c r="M56" i="35"/>
  <c r="K56" i="35"/>
  <c r="I56" i="35"/>
  <c r="G56" i="35"/>
  <c r="E56" i="35"/>
  <c r="AQ55" i="35"/>
  <c r="AO55" i="35"/>
  <c r="AM55" i="35"/>
  <c r="AK55" i="35"/>
  <c r="AI55" i="35"/>
  <c r="AG55" i="35"/>
  <c r="AE55" i="35"/>
  <c r="AC55" i="35"/>
  <c r="AA55" i="35"/>
  <c r="Y55" i="35"/>
  <c r="W55" i="35"/>
  <c r="U55" i="35"/>
  <c r="S55" i="35"/>
  <c r="Q55" i="35"/>
  <c r="O55" i="35"/>
  <c r="M55" i="35"/>
  <c r="K55" i="35"/>
  <c r="I55" i="35"/>
  <c r="G55" i="35"/>
  <c r="E55" i="35"/>
  <c r="AQ54" i="35"/>
  <c r="AO54" i="35"/>
  <c r="AM54" i="35"/>
  <c r="AK54" i="35"/>
  <c r="AI54" i="35"/>
  <c r="AG54" i="35"/>
  <c r="AE54" i="35"/>
  <c r="AC54" i="35"/>
  <c r="AA54" i="35"/>
  <c r="Y54" i="35"/>
  <c r="W54" i="35"/>
  <c r="U54" i="35"/>
  <c r="S54" i="35"/>
  <c r="Q54" i="35"/>
  <c r="O54" i="35"/>
  <c r="M54" i="35"/>
  <c r="K54" i="35"/>
  <c r="I54" i="35"/>
  <c r="G54" i="35"/>
  <c r="E54" i="35"/>
  <c r="AQ53" i="35"/>
  <c r="AO53" i="35"/>
  <c r="AM53" i="35"/>
  <c r="AK53" i="35"/>
  <c r="AI53" i="35"/>
  <c r="AG53" i="35"/>
  <c r="AE53" i="35"/>
  <c r="AC53" i="35"/>
  <c r="AA53" i="35"/>
  <c r="Y53" i="35"/>
  <c r="W53" i="35"/>
  <c r="U53" i="35"/>
  <c r="S53" i="35"/>
  <c r="Q53" i="35"/>
  <c r="O53" i="35"/>
  <c r="M53" i="35"/>
  <c r="K53" i="35"/>
  <c r="I53" i="35"/>
  <c r="G53" i="35"/>
  <c r="E53" i="35"/>
  <c r="AQ52" i="35"/>
  <c r="AO52" i="35"/>
  <c r="AM52" i="35"/>
  <c r="AK52" i="35"/>
  <c r="AI52" i="35"/>
  <c r="AG52" i="35"/>
  <c r="AE52" i="35"/>
  <c r="AC52" i="35"/>
  <c r="AA52" i="35"/>
  <c r="Y52" i="35"/>
  <c r="W52" i="35"/>
  <c r="U52" i="35"/>
  <c r="S52" i="35"/>
  <c r="Q52" i="35"/>
  <c r="O52" i="35"/>
  <c r="M52" i="35"/>
  <c r="K52" i="35"/>
  <c r="I52" i="35"/>
  <c r="G52" i="35"/>
  <c r="E52" i="35"/>
  <c r="AQ51" i="35"/>
  <c r="AO51" i="35"/>
  <c r="AM51" i="35"/>
  <c r="AK51" i="35"/>
  <c r="AI51" i="35"/>
  <c r="AG51" i="35"/>
  <c r="AE51" i="35"/>
  <c r="AC51" i="35"/>
  <c r="AA51" i="35"/>
  <c r="Y51" i="35"/>
  <c r="W51" i="35"/>
  <c r="U51" i="35"/>
  <c r="S51" i="35"/>
  <c r="Q51" i="35"/>
  <c r="O51" i="35"/>
  <c r="M51" i="35"/>
  <c r="K51" i="35"/>
  <c r="I51" i="35"/>
  <c r="G51" i="35"/>
  <c r="E51" i="35"/>
  <c r="AQ50" i="35"/>
  <c r="AO50" i="35"/>
  <c r="AM50" i="35"/>
  <c r="AK50" i="35"/>
  <c r="AI50" i="35"/>
  <c r="AG50" i="35"/>
  <c r="AE50" i="35"/>
  <c r="AC50" i="35"/>
  <c r="AA50" i="35"/>
  <c r="Y50" i="35"/>
  <c r="W50" i="35"/>
  <c r="U50" i="35"/>
  <c r="S50" i="35"/>
  <c r="Q50" i="35"/>
  <c r="O50" i="35"/>
  <c r="M50" i="35"/>
  <c r="K50" i="35"/>
  <c r="I50" i="35"/>
  <c r="G50" i="35"/>
  <c r="E50" i="35"/>
  <c r="AQ49" i="35"/>
  <c r="AO49" i="35"/>
  <c r="AM49" i="35"/>
  <c r="AK49" i="35"/>
  <c r="AI49" i="35"/>
  <c r="AG49" i="35"/>
  <c r="AE49" i="35"/>
  <c r="AC49" i="35"/>
  <c r="AA49" i="35"/>
  <c r="Y49" i="35"/>
  <c r="W49" i="35"/>
  <c r="U49" i="35"/>
  <c r="S49" i="35"/>
  <c r="Q49" i="35"/>
  <c r="O49" i="35"/>
  <c r="M49" i="35"/>
  <c r="K49" i="35"/>
  <c r="I49" i="35"/>
  <c r="G49" i="35"/>
  <c r="E49" i="35"/>
  <c r="AQ48" i="35"/>
  <c r="AO48" i="35"/>
  <c r="AM48" i="35"/>
  <c r="AK48" i="35"/>
  <c r="AI48" i="35"/>
  <c r="AG48" i="35"/>
  <c r="AE48" i="35"/>
  <c r="AC48" i="35"/>
  <c r="AA48" i="35"/>
  <c r="Y48" i="35"/>
  <c r="W48" i="35"/>
  <c r="U48" i="35"/>
  <c r="S48" i="35"/>
  <c r="Q48" i="35"/>
  <c r="O48" i="35"/>
  <c r="M48" i="35"/>
  <c r="K48" i="35"/>
  <c r="I48" i="35"/>
  <c r="G48" i="35"/>
  <c r="E48" i="35"/>
  <c r="AQ47" i="35"/>
  <c r="AO47" i="35"/>
  <c r="AM47" i="35"/>
  <c r="AK47" i="35"/>
  <c r="AI47" i="35"/>
  <c r="AG47" i="35"/>
  <c r="AE47" i="35"/>
  <c r="AC47" i="35"/>
  <c r="AA47" i="35"/>
  <c r="Y47" i="35"/>
  <c r="W47" i="35"/>
  <c r="U47" i="35"/>
  <c r="S47" i="35"/>
  <c r="Q47" i="35"/>
  <c r="O47" i="35"/>
  <c r="M47" i="35"/>
  <c r="K47" i="35"/>
  <c r="I47" i="35"/>
  <c r="G47" i="35"/>
  <c r="E47" i="35"/>
  <c r="AQ46" i="35"/>
  <c r="AO46" i="35"/>
  <c r="AM46" i="35"/>
  <c r="AK46" i="35"/>
  <c r="AI46" i="35"/>
  <c r="AG46" i="35"/>
  <c r="AE46" i="35"/>
  <c r="AC46" i="35"/>
  <c r="AA46" i="35"/>
  <c r="Y46" i="35"/>
  <c r="W46" i="35"/>
  <c r="U46" i="35"/>
  <c r="S46" i="35"/>
  <c r="Q46" i="35"/>
  <c r="O46" i="35"/>
  <c r="M46" i="35"/>
  <c r="K46" i="35"/>
  <c r="I46" i="35"/>
  <c r="G46" i="35"/>
  <c r="E46" i="35"/>
  <c r="AQ45" i="35"/>
  <c r="AO45" i="35"/>
  <c r="AM45" i="35"/>
  <c r="AK45" i="35"/>
  <c r="AI45" i="35"/>
  <c r="AG45" i="35"/>
  <c r="AE45" i="35"/>
  <c r="AC45" i="35"/>
  <c r="AA45" i="35"/>
  <c r="Y45" i="35"/>
  <c r="W45" i="35"/>
  <c r="U45" i="35"/>
  <c r="S45" i="35"/>
  <c r="Q45" i="35"/>
  <c r="O45" i="35"/>
  <c r="M45" i="35"/>
  <c r="K45" i="35"/>
  <c r="I45" i="35"/>
  <c r="G45" i="35"/>
  <c r="E45" i="35"/>
  <c r="AQ44" i="35"/>
  <c r="AO44" i="35"/>
  <c r="AM44" i="35"/>
  <c r="AK44" i="35"/>
  <c r="AI44" i="35"/>
  <c r="AG44" i="35"/>
  <c r="AE44" i="35"/>
  <c r="AC44" i="35"/>
  <c r="AA44" i="35"/>
  <c r="Y44" i="35"/>
  <c r="W44" i="35"/>
  <c r="U44" i="35"/>
  <c r="S44" i="35"/>
  <c r="Q44" i="35"/>
  <c r="O44" i="35"/>
  <c r="M44" i="35"/>
  <c r="K44" i="35"/>
  <c r="I44" i="35"/>
  <c r="G44" i="35"/>
  <c r="E44" i="35"/>
  <c r="AQ43" i="35"/>
  <c r="AO43" i="35"/>
  <c r="AM43" i="35"/>
  <c r="AK43" i="35"/>
  <c r="AI43" i="35"/>
  <c r="AG43" i="35"/>
  <c r="AE43" i="35"/>
  <c r="AC43" i="35"/>
  <c r="AA43" i="35"/>
  <c r="Y43" i="35"/>
  <c r="W43" i="35"/>
  <c r="U43" i="35"/>
  <c r="S43" i="35"/>
  <c r="Q43" i="35"/>
  <c r="O43" i="35"/>
  <c r="M43" i="35"/>
  <c r="K43" i="35"/>
  <c r="I43" i="35"/>
  <c r="G43" i="35"/>
  <c r="E43" i="35"/>
  <c r="AQ42" i="35"/>
  <c r="AO42" i="35"/>
  <c r="AM42" i="35"/>
  <c r="AK42" i="35"/>
  <c r="AI42" i="35"/>
  <c r="AG42" i="35"/>
  <c r="AE42" i="35"/>
  <c r="AC42" i="35"/>
  <c r="AA42" i="35"/>
  <c r="Y42" i="35"/>
  <c r="W42" i="35"/>
  <c r="U42" i="35"/>
  <c r="S42" i="35"/>
  <c r="Q42" i="35"/>
  <c r="O42" i="35"/>
  <c r="M42" i="35"/>
  <c r="K42" i="35"/>
  <c r="I42" i="35"/>
  <c r="G42" i="35"/>
  <c r="E42" i="35"/>
  <c r="AQ41" i="35"/>
  <c r="AO41" i="35"/>
  <c r="AM41" i="35"/>
  <c r="AK41" i="35"/>
  <c r="AI41" i="35"/>
  <c r="AG41" i="35"/>
  <c r="AE41" i="35"/>
  <c r="AC41" i="35"/>
  <c r="AA41" i="35"/>
  <c r="Y41" i="35"/>
  <c r="W41" i="35"/>
  <c r="U41" i="35"/>
  <c r="S41" i="35"/>
  <c r="Q41" i="35"/>
  <c r="O41" i="35"/>
  <c r="M41" i="35"/>
  <c r="K41" i="35"/>
  <c r="I41" i="35"/>
  <c r="G41" i="35"/>
  <c r="E41" i="35"/>
  <c r="AQ40" i="35"/>
  <c r="AO40" i="35"/>
  <c r="AM40" i="35"/>
  <c r="AK40" i="35"/>
  <c r="AI40" i="35"/>
  <c r="AG40" i="35"/>
  <c r="AE40" i="35"/>
  <c r="AC40" i="35"/>
  <c r="AA40" i="35"/>
  <c r="Y40" i="35"/>
  <c r="W40" i="35"/>
  <c r="U40" i="35"/>
  <c r="S40" i="35"/>
  <c r="Q40" i="35"/>
  <c r="O40" i="35"/>
  <c r="M40" i="35"/>
  <c r="K40" i="35"/>
  <c r="I40" i="35"/>
  <c r="G40" i="35"/>
  <c r="E40" i="35"/>
  <c r="AQ39" i="35"/>
  <c r="AO39" i="35"/>
  <c r="AM39" i="35"/>
  <c r="AK39" i="35"/>
  <c r="AI39" i="35"/>
  <c r="AG39" i="35"/>
  <c r="AE39" i="35"/>
  <c r="AC39" i="35"/>
  <c r="AA39" i="35"/>
  <c r="Y39" i="35"/>
  <c r="W39" i="35"/>
  <c r="U39" i="35"/>
  <c r="S39" i="35"/>
  <c r="Q39" i="35"/>
  <c r="O39" i="35"/>
  <c r="M39" i="35"/>
  <c r="K39" i="35"/>
  <c r="I39" i="35"/>
  <c r="G39" i="35"/>
  <c r="E39" i="35"/>
  <c r="AQ38" i="35"/>
  <c r="AO38" i="35"/>
  <c r="AM38" i="35"/>
  <c r="AK38" i="35"/>
  <c r="AI38" i="35"/>
  <c r="AG38" i="35"/>
  <c r="AE38" i="35"/>
  <c r="AC38" i="35"/>
  <c r="AA38" i="35"/>
  <c r="Y38" i="35"/>
  <c r="W38" i="35"/>
  <c r="U38" i="35"/>
  <c r="S38" i="35"/>
  <c r="Q38" i="35"/>
  <c r="O38" i="35"/>
  <c r="M38" i="35"/>
  <c r="K38" i="35"/>
  <c r="I38" i="35"/>
  <c r="G38" i="35"/>
  <c r="E38" i="35"/>
  <c r="AQ37" i="35"/>
  <c r="AO37" i="35"/>
  <c r="AM37" i="35"/>
  <c r="AK37" i="35"/>
  <c r="AI37" i="35"/>
  <c r="AG37" i="35"/>
  <c r="AE37" i="35"/>
  <c r="AC37" i="35"/>
  <c r="AA37" i="35"/>
  <c r="Y37" i="35"/>
  <c r="W37" i="35"/>
  <c r="U37" i="35"/>
  <c r="S37" i="35"/>
  <c r="Q37" i="35"/>
  <c r="O37" i="35"/>
  <c r="M37" i="35"/>
  <c r="K37" i="35"/>
  <c r="I37" i="35"/>
  <c r="G37" i="35"/>
  <c r="E37" i="35"/>
  <c r="AQ36" i="35"/>
  <c r="AO36" i="35"/>
  <c r="AM36" i="35"/>
  <c r="AK36" i="35"/>
  <c r="AI36" i="35"/>
  <c r="AG36" i="35"/>
  <c r="AE36" i="35"/>
  <c r="AC36" i="35"/>
  <c r="AA36" i="35"/>
  <c r="Y36" i="35"/>
  <c r="W36" i="35"/>
  <c r="U36" i="35"/>
  <c r="S36" i="35"/>
  <c r="Q36" i="35"/>
  <c r="O36" i="35"/>
  <c r="M36" i="35"/>
  <c r="K36" i="35"/>
  <c r="I36" i="35"/>
  <c r="G36" i="35"/>
  <c r="E36" i="35"/>
  <c r="AQ35" i="35"/>
  <c r="AO35" i="35"/>
  <c r="AM35" i="35"/>
  <c r="AK35" i="35"/>
  <c r="AI35" i="35"/>
  <c r="AG35" i="35"/>
  <c r="AE35" i="35"/>
  <c r="AC35" i="35"/>
  <c r="AA35" i="35"/>
  <c r="Y35" i="35"/>
  <c r="W35" i="35"/>
  <c r="U35" i="35"/>
  <c r="S35" i="35"/>
  <c r="Q35" i="35"/>
  <c r="O35" i="35"/>
  <c r="M35" i="35"/>
  <c r="K35" i="35"/>
  <c r="I35" i="35"/>
  <c r="G35" i="35"/>
  <c r="E35" i="35"/>
  <c r="AQ34" i="35"/>
  <c r="AO34" i="35"/>
  <c r="AM34" i="35"/>
  <c r="AK34" i="35"/>
  <c r="AI34" i="35"/>
  <c r="AG34" i="35"/>
  <c r="AE34" i="35"/>
  <c r="AC34" i="35"/>
  <c r="AA34" i="35"/>
  <c r="Y34" i="35"/>
  <c r="W34" i="35"/>
  <c r="U34" i="35"/>
  <c r="S34" i="35"/>
  <c r="Q34" i="35"/>
  <c r="O34" i="35"/>
  <c r="M34" i="35"/>
  <c r="K34" i="35"/>
  <c r="I34" i="35"/>
  <c r="G34" i="35"/>
  <c r="E34" i="35"/>
  <c r="AQ33" i="35"/>
  <c r="AO33" i="35"/>
  <c r="AM33" i="35"/>
  <c r="AK33" i="35"/>
  <c r="AI33" i="35"/>
  <c r="AG33" i="35"/>
  <c r="AE33" i="35"/>
  <c r="AC33" i="35"/>
  <c r="AA33" i="35"/>
  <c r="Y33" i="35"/>
  <c r="W33" i="35"/>
  <c r="U33" i="35"/>
  <c r="S33" i="35"/>
  <c r="Q33" i="35"/>
  <c r="O33" i="35"/>
  <c r="M33" i="35"/>
  <c r="K33" i="35"/>
  <c r="I33" i="35"/>
  <c r="G33" i="35"/>
  <c r="E33" i="35"/>
  <c r="AQ32" i="35"/>
  <c r="AO32" i="35"/>
  <c r="AM32" i="35"/>
  <c r="AK32" i="35"/>
  <c r="AI32" i="35"/>
  <c r="AG32" i="35"/>
  <c r="AE32" i="35"/>
  <c r="AC32" i="35"/>
  <c r="AA32" i="35"/>
  <c r="Y32" i="35"/>
  <c r="W32" i="35"/>
  <c r="U32" i="35"/>
  <c r="S32" i="35"/>
  <c r="Q32" i="35"/>
  <c r="O32" i="35"/>
  <c r="M32" i="35"/>
  <c r="K32" i="35"/>
  <c r="I32" i="35"/>
  <c r="G32" i="35"/>
  <c r="E32" i="35"/>
  <c r="AQ31" i="35"/>
  <c r="AO31" i="35"/>
  <c r="AM31" i="35"/>
  <c r="AK31" i="35"/>
  <c r="AI31" i="35"/>
  <c r="AG31" i="35"/>
  <c r="AE31" i="35"/>
  <c r="AC31" i="35"/>
  <c r="AA31" i="35"/>
  <c r="Y31" i="35"/>
  <c r="W31" i="35"/>
  <c r="U31" i="35"/>
  <c r="S31" i="35"/>
  <c r="Q31" i="35"/>
  <c r="O31" i="35"/>
  <c r="M31" i="35"/>
  <c r="K31" i="35"/>
  <c r="I31" i="35"/>
  <c r="G31" i="35"/>
  <c r="E31" i="35"/>
  <c r="AQ30" i="35"/>
  <c r="AO30" i="35"/>
  <c r="AM30" i="35"/>
  <c r="AK30" i="35"/>
  <c r="AI30" i="35"/>
  <c r="AG30" i="35"/>
  <c r="AE30" i="35"/>
  <c r="AC30" i="35"/>
  <c r="AA30" i="35"/>
  <c r="Y30" i="35"/>
  <c r="W30" i="35"/>
  <c r="U30" i="35"/>
  <c r="S30" i="35"/>
  <c r="Q30" i="35"/>
  <c r="O30" i="35"/>
  <c r="M30" i="35"/>
  <c r="K30" i="35"/>
  <c r="I30" i="35"/>
  <c r="G30" i="35"/>
  <c r="E30" i="35"/>
  <c r="AQ29" i="35"/>
  <c r="AO29" i="35"/>
  <c r="AM29" i="35"/>
  <c r="AK29" i="35"/>
  <c r="AI29" i="35"/>
  <c r="AG29" i="35"/>
  <c r="AE29" i="35"/>
  <c r="AC29" i="35"/>
  <c r="AA29" i="35"/>
  <c r="Y29" i="35"/>
  <c r="W29" i="35"/>
  <c r="U29" i="35"/>
  <c r="S29" i="35"/>
  <c r="Q29" i="35"/>
  <c r="O29" i="35"/>
  <c r="M29" i="35"/>
  <c r="K29" i="35"/>
  <c r="I29" i="35"/>
  <c r="G29" i="35"/>
  <c r="E29" i="35"/>
  <c r="AQ28" i="35"/>
  <c r="AO28" i="35"/>
  <c r="AM28" i="35"/>
  <c r="AK28" i="35"/>
  <c r="AI28" i="35"/>
  <c r="AG28" i="35"/>
  <c r="AE28" i="35"/>
  <c r="AC28" i="35"/>
  <c r="AA28" i="35"/>
  <c r="Y28" i="35"/>
  <c r="W28" i="35"/>
  <c r="U28" i="35"/>
  <c r="S28" i="35"/>
  <c r="Q28" i="35"/>
  <c r="O28" i="35"/>
  <c r="M28" i="35"/>
  <c r="K28" i="35"/>
  <c r="I28" i="35"/>
  <c r="G28" i="35"/>
  <c r="E28" i="35"/>
  <c r="AQ27" i="35"/>
  <c r="AO27" i="35"/>
  <c r="AM27" i="35"/>
  <c r="AK27" i="35"/>
  <c r="AI27" i="35"/>
  <c r="AG27" i="35"/>
  <c r="AE27" i="35"/>
  <c r="AC27" i="35"/>
  <c r="AA27" i="35"/>
  <c r="Y27" i="35"/>
  <c r="W27" i="35"/>
  <c r="U27" i="35"/>
  <c r="S27" i="35"/>
  <c r="Q27" i="35"/>
  <c r="O27" i="35"/>
  <c r="M27" i="35"/>
  <c r="K27" i="35"/>
  <c r="I27" i="35"/>
  <c r="G27" i="35"/>
  <c r="E27" i="35"/>
  <c r="AQ26" i="35"/>
  <c r="AO26" i="35"/>
  <c r="AM26" i="35"/>
  <c r="AK26" i="35"/>
  <c r="AI26" i="35"/>
  <c r="AG26" i="35"/>
  <c r="AE26" i="35"/>
  <c r="AC26" i="35"/>
  <c r="AA26" i="35"/>
  <c r="Y26" i="35"/>
  <c r="W26" i="35"/>
  <c r="U26" i="35"/>
  <c r="S26" i="35"/>
  <c r="Q26" i="35"/>
  <c r="O26" i="35"/>
  <c r="M26" i="35"/>
  <c r="K26" i="35"/>
  <c r="I26" i="35"/>
  <c r="G26" i="35"/>
  <c r="E26" i="35"/>
  <c r="AQ25" i="35"/>
  <c r="AO25" i="35"/>
  <c r="AM25" i="35"/>
  <c r="AK25" i="35"/>
  <c r="AI25" i="35"/>
  <c r="AG25" i="35"/>
  <c r="AE25" i="35"/>
  <c r="AC25" i="35"/>
  <c r="AA25" i="35"/>
  <c r="Y25" i="35"/>
  <c r="W25" i="35"/>
  <c r="U25" i="35"/>
  <c r="S25" i="35"/>
  <c r="Q25" i="35"/>
  <c r="O25" i="35"/>
  <c r="M25" i="35"/>
  <c r="K25" i="35"/>
  <c r="I25" i="35"/>
  <c r="G25" i="35"/>
  <c r="E25" i="35"/>
  <c r="AQ24" i="35"/>
  <c r="AO24" i="35"/>
  <c r="AM24" i="35"/>
  <c r="AK24" i="35"/>
  <c r="AI24" i="35"/>
  <c r="AG24" i="35"/>
  <c r="AE24" i="35"/>
  <c r="AC24" i="35"/>
  <c r="AA24" i="35"/>
  <c r="Y24" i="35"/>
  <c r="W24" i="35"/>
  <c r="U24" i="35"/>
  <c r="S24" i="35"/>
  <c r="Q24" i="35"/>
  <c r="O24" i="35"/>
  <c r="M24" i="35"/>
  <c r="K24" i="35"/>
  <c r="I24" i="35"/>
  <c r="G24" i="35"/>
  <c r="E24" i="35"/>
  <c r="AQ23" i="35"/>
  <c r="AO23" i="35"/>
  <c r="AM23" i="35"/>
  <c r="AK23" i="35"/>
  <c r="AI23" i="35"/>
  <c r="AG23" i="35"/>
  <c r="AE23" i="35"/>
  <c r="AC23" i="35"/>
  <c r="AA23" i="35"/>
  <c r="Y23" i="35"/>
  <c r="W23" i="35"/>
  <c r="U23" i="35"/>
  <c r="S23" i="35"/>
  <c r="Q23" i="35"/>
  <c r="O23" i="35"/>
  <c r="M23" i="35"/>
  <c r="K23" i="35"/>
  <c r="I23" i="35"/>
  <c r="G23" i="35"/>
  <c r="E23" i="35"/>
  <c r="AQ22" i="35"/>
  <c r="AO22" i="35"/>
  <c r="AM22" i="35"/>
  <c r="AK22" i="35"/>
  <c r="AI22" i="35"/>
  <c r="AG22" i="35"/>
  <c r="AE22" i="35"/>
  <c r="AC22" i="35"/>
  <c r="AA22" i="35"/>
  <c r="Y22" i="35"/>
  <c r="W22" i="35"/>
  <c r="U22" i="35"/>
  <c r="S22" i="35"/>
  <c r="Q22" i="35"/>
  <c r="O22" i="35"/>
  <c r="M22" i="35"/>
  <c r="K22" i="35"/>
  <c r="I22" i="35"/>
  <c r="G22" i="35"/>
  <c r="E22" i="35"/>
  <c r="AQ21" i="35"/>
  <c r="AO21" i="35"/>
  <c r="AM21" i="35"/>
  <c r="AK21" i="35"/>
  <c r="AI21" i="35"/>
  <c r="AG21" i="35"/>
  <c r="AE21" i="35"/>
  <c r="AC21" i="35"/>
  <c r="AA21" i="35"/>
  <c r="Y21" i="35"/>
  <c r="W21" i="35"/>
  <c r="U21" i="35"/>
  <c r="S21" i="35"/>
  <c r="Q21" i="35"/>
  <c r="O21" i="35"/>
  <c r="M21" i="35"/>
  <c r="K21" i="35"/>
  <c r="I21" i="35"/>
  <c r="G21" i="35"/>
  <c r="E21" i="35"/>
  <c r="AQ20" i="35"/>
  <c r="AO20" i="35"/>
  <c r="AM20" i="35"/>
  <c r="AK20" i="35"/>
  <c r="AI20" i="35"/>
  <c r="AG20" i="35"/>
  <c r="AE20" i="35"/>
  <c r="AC20" i="35"/>
  <c r="AA20" i="35"/>
  <c r="Y20" i="35"/>
  <c r="W20" i="35"/>
  <c r="U20" i="35"/>
  <c r="S20" i="35"/>
  <c r="Q20" i="35"/>
  <c r="O20" i="35"/>
  <c r="M20" i="35"/>
  <c r="K20" i="35"/>
  <c r="I20" i="35"/>
  <c r="G20" i="35"/>
  <c r="E20" i="35"/>
  <c r="AQ19" i="35"/>
  <c r="AO19" i="35"/>
  <c r="AM19" i="35"/>
  <c r="AK19" i="35"/>
  <c r="AI19" i="35"/>
  <c r="AG19" i="35"/>
  <c r="AE19" i="35"/>
  <c r="AC19" i="35"/>
  <c r="AA19" i="35"/>
  <c r="Y19" i="35"/>
  <c r="W19" i="35"/>
  <c r="U19" i="35"/>
  <c r="S19" i="35"/>
  <c r="Q19" i="35"/>
  <c r="O19" i="35"/>
  <c r="M19" i="35"/>
  <c r="K19" i="35"/>
  <c r="I19" i="35"/>
  <c r="G19" i="35"/>
  <c r="E19" i="35"/>
  <c r="AQ18" i="35"/>
  <c r="AO18" i="35"/>
  <c r="AM18" i="35"/>
  <c r="AK18" i="35"/>
  <c r="AI18" i="35"/>
  <c r="AG18" i="35"/>
  <c r="AE18" i="35"/>
  <c r="AC18" i="35"/>
  <c r="AA18" i="35"/>
  <c r="Y18" i="35"/>
  <c r="W18" i="35"/>
  <c r="U18" i="35"/>
  <c r="S18" i="35"/>
  <c r="Q18" i="35"/>
  <c r="O18" i="35"/>
  <c r="M18" i="35"/>
  <c r="K18" i="35"/>
  <c r="I18" i="35"/>
  <c r="G18" i="35"/>
  <c r="E18" i="35"/>
  <c r="AQ17" i="35"/>
  <c r="AO17" i="35"/>
  <c r="AM17" i="35"/>
  <c r="AK17" i="35"/>
  <c r="AI17" i="35"/>
  <c r="AG17" i="35"/>
  <c r="AE17" i="35"/>
  <c r="AC17" i="35"/>
  <c r="AA17" i="35"/>
  <c r="Y17" i="35"/>
  <c r="W17" i="35"/>
  <c r="U17" i="35"/>
  <c r="S17" i="35"/>
  <c r="Q17" i="35"/>
  <c r="O17" i="35"/>
  <c r="M17" i="35"/>
  <c r="K17" i="35"/>
  <c r="I17" i="35"/>
  <c r="G17" i="35"/>
  <c r="E17" i="35"/>
  <c r="AQ16" i="35"/>
  <c r="AO16" i="35"/>
  <c r="AM16" i="35"/>
  <c r="AK16" i="35"/>
  <c r="AI16" i="35"/>
  <c r="AG16" i="35"/>
  <c r="AE16" i="35"/>
  <c r="AC16" i="35"/>
  <c r="AA16" i="35"/>
  <c r="Y16" i="35"/>
  <c r="W16" i="35"/>
  <c r="U16" i="35"/>
  <c r="S16" i="35"/>
  <c r="Q16" i="35"/>
  <c r="O16" i="35"/>
  <c r="M16" i="35"/>
  <c r="K16" i="35"/>
  <c r="I16" i="35"/>
  <c r="G16" i="35"/>
  <c r="E16" i="35"/>
  <c r="AQ15" i="35"/>
  <c r="AO15" i="35"/>
  <c r="AM15" i="35"/>
  <c r="AK15" i="35"/>
  <c r="AI15" i="35"/>
  <c r="AG15" i="35"/>
  <c r="AE15" i="35"/>
  <c r="AC15" i="35"/>
  <c r="AA15" i="35"/>
  <c r="Y15" i="35"/>
  <c r="W15" i="35"/>
  <c r="U15" i="35"/>
  <c r="S15" i="35"/>
  <c r="Q15" i="35"/>
  <c r="O15" i="35"/>
  <c r="M15" i="35"/>
  <c r="K15" i="35"/>
  <c r="I15" i="35"/>
  <c r="G15" i="35"/>
  <c r="E15" i="35"/>
  <c r="AQ14" i="35"/>
  <c r="AO14" i="35"/>
  <c r="AM14" i="35"/>
  <c r="AK14" i="35"/>
  <c r="AI14" i="35"/>
  <c r="AG14" i="35"/>
  <c r="AE14" i="35"/>
  <c r="AC14" i="35"/>
  <c r="AA14" i="35"/>
  <c r="Y14" i="35"/>
  <c r="W14" i="35"/>
  <c r="U14" i="35"/>
  <c r="S14" i="35"/>
  <c r="Q14" i="35"/>
  <c r="O14" i="35"/>
  <c r="M14" i="35"/>
  <c r="K14" i="35"/>
  <c r="I14" i="35"/>
  <c r="G14" i="35"/>
  <c r="E14" i="35"/>
  <c r="AQ13" i="35"/>
  <c r="AO13" i="35"/>
  <c r="AM13" i="35"/>
  <c r="AK13" i="35"/>
  <c r="AI13" i="35"/>
  <c r="AG13" i="35"/>
  <c r="AE13" i="35"/>
  <c r="AC13" i="35"/>
  <c r="AA13" i="35"/>
  <c r="Y13" i="35"/>
  <c r="W13" i="35"/>
  <c r="U13" i="35"/>
  <c r="S13" i="35"/>
  <c r="Q13" i="35"/>
  <c r="O13" i="35"/>
  <c r="M13" i="35"/>
  <c r="K13" i="35"/>
  <c r="I13" i="35"/>
  <c r="G13" i="35"/>
  <c r="E13" i="35"/>
  <c r="AQ12" i="35"/>
  <c r="AO12" i="35"/>
  <c r="AM12" i="35"/>
  <c r="AK12" i="35"/>
  <c r="AI12" i="35"/>
  <c r="AG12" i="35"/>
  <c r="AE12" i="35"/>
  <c r="AC12" i="35"/>
  <c r="AA12" i="35"/>
  <c r="Y12" i="35"/>
  <c r="W12" i="35"/>
  <c r="U12" i="35"/>
  <c r="S12" i="35"/>
  <c r="Q12" i="35"/>
  <c r="O12" i="35"/>
  <c r="M12" i="35"/>
  <c r="K12" i="35"/>
  <c r="I12" i="35"/>
  <c r="G12" i="35"/>
  <c r="E12" i="35"/>
  <c r="AQ10" i="35"/>
  <c r="AO10" i="35"/>
  <c r="AM10" i="35"/>
  <c r="AK10" i="35"/>
  <c r="AI10" i="35"/>
  <c r="AG10" i="35"/>
  <c r="AE10" i="35"/>
  <c r="AC10" i="35"/>
  <c r="AA10" i="35"/>
  <c r="Y10" i="35"/>
  <c r="W10" i="35"/>
  <c r="U10" i="35"/>
  <c r="S10" i="35"/>
  <c r="Q10" i="35"/>
  <c r="O10" i="35"/>
  <c r="M10" i="35"/>
  <c r="K10" i="35"/>
  <c r="I10" i="35"/>
  <c r="G10" i="35"/>
  <c r="E10" i="35"/>
  <c r="G5" i="36" l="1"/>
  <c r="G6" i="36"/>
  <c r="AM2" i="35"/>
  <c r="G1" i="35"/>
  <c r="G3" i="35" s="1"/>
  <c r="AM3" i="35"/>
  <c r="AM4" i="35"/>
  <c r="W1" i="35"/>
  <c r="W3" i="35" s="1"/>
  <c r="AQ4" i="36"/>
  <c r="AQ5" i="36"/>
  <c r="Q1" i="35"/>
  <c r="Q3" i="35" s="1"/>
  <c r="AG2" i="35"/>
  <c r="I1" i="35"/>
  <c r="I2" i="35" s="1"/>
  <c r="AG3" i="35"/>
  <c r="E6" i="36"/>
  <c r="E4" i="36"/>
  <c r="M6" i="35"/>
  <c r="E1" i="35"/>
  <c r="E3" i="35" s="1"/>
  <c r="AK1" i="35"/>
  <c r="AK3" i="35" s="1"/>
  <c r="S1" i="35"/>
  <c r="S3" i="35" s="1"/>
  <c r="AI1" i="35"/>
  <c r="AI3" i="35" s="1"/>
  <c r="K1" i="35"/>
  <c r="K2" i="35" s="1"/>
  <c r="AQ1" i="35"/>
  <c r="AQ2" i="35" s="1"/>
  <c r="Y1" i="35"/>
  <c r="Y2" i="35" s="1"/>
  <c r="AO1" i="35"/>
  <c r="AO2" i="35" s="1"/>
  <c r="U4" i="36"/>
  <c r="AO4" i="36"/>
  <c r="AO6" i="36"/>
  <c r="U6" i="36"/>
  <c r="I5" i="36"/>
  <c r="I4" i="36"/>
  <c r="AG4" i="35"/>
  <c r="AG1" i="35"/>
  <c r="AG5" i="35"/>
  <c r="AM1" i="35"/>
  <c r="AG6" i="35"/>
  <c r="AK6" i="36"/>
  <c r="S4" i="36"/>
  <c r="S6" i="36"/>
  <c r="AK4" i="36"/>
  <c r="W4" i="36"/>
  <c r="W5" i="36"/>
  <c r="U1" i="35"/>
  <c r="U3" i="35" s="1"/>
  <c r="AM6" i="35"/>
  <c r="M4" i="35"/>
  <c r="AM5" i="35"/>
  <c r="AE1" i="35"/>
  <c r="AE3" i="35" s="1"/>
  <c r="M2" i="35"/>
  <c r="AA1" i="35"/>
  <c r="AA2" i="35" s="1"/>
  <c r="O1" i="35"/>
  <c r="O3" i="35" s="1"/>
  <c r="M5" i="35"/>
  <c r="AC5" i="36"/>
  <c r="AC4" i="36"/>
  <c r="M1" i="35"/>
  <c r="AC1" i="35"/>
  <c r="AC2" i="35" s="1"/>
  <c r="M3" i="35"/>
  <c r="W2" i="35" l="1"/>
  <c r="W5" i="35" s="1"/>
  <c r="G2" i="35"/>
  <c r="G5" i="35" s="1"/>
  <c r="Q2" i="35"/>
  <c r="S2" i="35"/>
  <c r="S5" i="35" s="1"/>
  <c r="AI2" i="35"/>
  <c r="AI6" i="35" s="1"/>
  <c r="I3" i="35"/>
  <c r="I6" i="35" s="1"/>
  <c r="AO3" i="35"/>
  <c r="AO6" i="35" s="1"/>
  <c r="E2" i="35"/>
  <c r="E5" i="35" s="1"/>
  <c r="AK2" i="35"/>
  <c r="AK5" i="35" s="1"/>
  <c r="AQ3" i="35"/>
  <c r="AQ6" i="35" s="1"/>
  <c r="Y3" i="35"/>
  <c r="Y4" i="35" s="1"/>
  <c r="K3" i="35"/>
  <c r="K6" i="35" s="1"/>
  <c r="U2" i="35"/>
  <c r="U5" i="35" s="1"/>
  <c r="AE2" i="35"/>
  <c r="AE4" i="35" s="1"/>
  <c r="AA3" i="35"/>
  <c r="AA6" i="35" s="1"/>
  <c r="O2" i="35"/>
  <c r="O4" i="35" s="1"/>
  <c r="AC3" i="35"/>
  <c r="AC6" i="35" s="1"/>
  <c r="Q5" i="35"/>
  <c r="Q6" i="35"/>
  <c r="Q4" i="35"/>
  <c r="G4" i="35" l="1"/>
  <c r="G6" i="35"/>
  <c r="W4" i="35"/>
  <c r="W6" i="35"/>
  <c r="AO5" i="35"/>
  <c r="S4" i="35"/>
  <c r="S6" i="35"/>
  <c r="AO4" i="35"/>
  <c r="AK6" i="35"/>
  <c r="AK4" i="35"/>
  <c r="AI5" i="35"/>
  <c r="AI4" i="35"/>
  <c r="I5" i="35"/>
  <c r="I4" i="35"/>
  <c r="Y5" i="35"/>
  <c r="K4" i="35"/>
  <c r="Y6" i="35"/>
  <c r="AQ4" i="35"/>
  <c r="AQ5" i="35"/>
  <c r="E4" i="35"/>
  <c r="E6" i="35"/>
  <c r="K5" i="35"/>
  <c r="AE5" i="35"/>
  <c r="AE6" i="35"/>
  <c r="U4" i="35"/>
  <c r="U6" i="35"/>
  <c r="AA4" i="35"/>
  <c r="AA5" i="35"/>
  <c r="O6" i="35"/>
  <c r="O5" i="35"/>
  <c r="AC5" i="35"/>
  <c r="AC4" i="35"/>
  <c r="E34" i="33" l="1"/>
  <c r="I33" i="33"/>
  <c r="E32" i="33"/>
  <c r="I31" i="33"/>
  <c r="O30" i="33"/>
  <c r="I29" i="33"/>
  <c r="K29" i="33" s="1"/>
  <c r="E28" i="33"/>
  <c r="I27" i="33"/>
  <c r="O26" i="33"/>
  <c r="O24" i="33"/>
  <c r="O22" i="33"/>
  <c r="O20" i="33"/>
  <c r="E18" i="33"/>
  <c r="O18" i="33"/>
  <c r="I17" i="33"/>
  <c r="K17" i="33" s="1"/>
  <c r="E16" i="33"/>
  <c r="E14" i="33"/>
  <c r="O14" i="33"/>
  <c r="I13" i="33"/>
  <c r="K13" i="33" s="1"/>
  <c r="E12" i="33"/>
  <c r="E10" i="33"/>
  <c r="O10" i="33"/>
  <c r="I9" i="33"/>
  <c r="K9" i="33"/>
  <c r="O8" i="33"/>
  <c r="E8" i="33"/>
  <c r="F8" i="33" s="1"/>
  <c r="I7" i="33"/>
  <c r="K7" i="33" s="1"/>
  <c r="E6" i="33"/>
  <c r="D36" i="33"/>
  <c r="I5" i="33"/>
  <c r="K5" i="33" s="1"/>
  <c r="F12" i="33" l="1"/>
  <c r="O12" i="33"/>
  <c r="O28" i="33"/>
  <c r="F28" i="33"/>
  <c r="F16" i="33"/>
  <c r="O16" i="33"/>
  <c r="O34" i="33"/>
  <c r="F34" i="33"/>
  <c r="O32" i="33"/>
  <c r="F32" i="33"/>
  <c r="F10" i="33"/>
  <c r="F18" i="33"/>
  <c r="O6" i="33"/>
  <c r="K33" i="33"/>
  <c r="F14" i="33"/>
  <c r="K31" i="33"/>
  <c r="F6" i="33"/>
  <c r="K27" i="33"/>
  <c r="Q19" i="62" l="1"/>
  <c r="Q20" i="62" s="1"/>
  <c r="H37" i="62" l="1"/>
  <c r="H38" i="62" s="1"/>
  <c r="H34" i="62"/>
  <c r="H35" i="62" s="1"/>
  <c r="H36" i="62" s="1"/>
  <c r="I17" i="61"/>
  <c r="I15" i="61"/>
  <c r="I16" i="61" s="1"/>
  <c r="Q21" i="62" l="1"/>
  <c r="I18" i="61"/>
  <c r="I19" i="61" s="1"/>
  <c r="H21" i="60"/>
  <c r="H19" i="60"/>
  <c r="Q23" i="62" l="1"/>
  <c r="Q24" i="62" s="1"/>
  <c r="H20" i="60"/>
  <c r="H22" i="60" s="1"/>
  <c r="H23" i="60" s="1"/>
  <c r="F18" i="23" l="1"/>
  <c r="F14" i="23"/>
  <c r="E14" i="23"/>
  <c r="E18" i="23" s="1"/>
  <c r="D20" i="23"/>
  <c r="W33" i="57"/>
  <c r="T33" i="57"/>
  <c r="W15" i="57" l="1"/>
  <c r="T15" i="57"/>
  <c r="F10" i="23"/>
  <c r="D10" i="23"/>
  <c r="D4" i="23"/>
  <c r="E4" i="23" s="1"/>
  <c r="F4" i="23" s="1"/>
  <c r="D6" i="23"/>
  <c r="F6" i="23"/>
  <c r="D8" i="23"/>
  <c r="E8" i="23" s="1"/>
  <c r="E10" i="23"/>
  <c r="D14" i="23"/>
  <c r="D18" i="23" s="1"/>
  <c r="D16" i="23"/>
  <c r="E20" i="23"/>
  <c r="F20" i="23" s="1"/>
  <c r="E6" i="23"/>
  <c r="D12" i="23"/>
  <c r="Q33" i="57" l="1"/>
  <c r="W13" i="57"/>
  <c r="Q15" i="57"/>
  <c r="G20" i="23"/>
  <c r="H20" i="23"/>
  <c r="G4" i="23"/>
  <c r="H4" i="23"/>
  <c r="F8" i="23"/>
  <c r="E16" i="23"/>
  <c r="F16" i="23" s="1"/>
  <c r="E12" i="23"/>
  <c r="F12" i="23" s="1"/>
  <c r="W31" i="57" l="1"/>
  <c r="W32" i="57" s="1"/>
  <c r="W34" i="57" s="1"/>
  <c r="T31" i="57"/>
  <c r="T32" i="57" s="1"/>
  <c r="T34" i="57" s="1"/>
  <c r="T35" i="57" s="1"/>
  <c r="T13" i="57"/>
  <c r="Q13" i="57"/>
  <c r="W14" i="57"/>
  <c r="W16" i="57" s="1"/>
  <c r="G12" i="23"/>
  <c r="H12" i="23"/>
  <c r="G16" i="23"/>
  <c r="H16" i="23"/>
  <c r="G8" i="23"/>
  <c r="H8" i="23"/>
  <c r="Q31" i="57" l="1"/>
  <c r="T37" i="57"/>
  <c r="T14" i="57"/>
  <c r="T16" i="57" s="1"/>
  <c r="Q14" i="57"/>
  <c r="Q16" i="57" s="1"/>
  <c r="W19" i="57"/>
  <c r="W17" i="57"/>
  <c r="W18" i="57" s="1"/>
  <c r="W35" i="57"/>
  <c r="W37" i="57"/>
  <c r="Q19" i="57" l="1"/>
  <c r="Q32" i="57"/>
  <c r="Q34" i="57" s="1"/>
  <c r="W36" i="57"/>
  <c r="Q17" i="57"/>
  <c r="T19" i="57"/>
  <c r="T17" i="57"/>
  <c r="T18" i="57" s="1"/>
  <c r="T36" i="57"/>
  <c r="Q18" i="57" l="1"/>
  <c r="Q35" i="57"/>
  <c r="Q36" i="57" s="1"/>
  <c r="Q37" i="57"/>
  <c r="H16" i="55" l="1"/>
  <c r="H17" i="55" l="1"/>
  <c r="H19" i="55" s="1"/>
  <c r="H20" i="55" s="1"/>
  <c r="H21" i="55" s="1"/>
  <c r="I13" i="56"/>
  <c r="I21" i="56" s="1"/>
  <c r="I22" i="56" l="1"/>
  <c r="I24" i="56" s="1"/>
  <c r="I25" i="56" s="1"/>
  <c r="I26" i="56" s="1"/>
  <c r="M16" i="56"/>
  <c r="M17" i="56" s="1"/>
  <c r="M19" i="56" s="1"/>
  <c r="M20" i="56" s="1"/>
  <c r="M21" i="56" s="1"/>
  <c r="I19" i="54" l="1"/>
  <c r="I20" i="54" l="1"/>
  <c r="I22" i="54" s="1"/>
  <c r="I23" i="54" s="1"/>
  <c r="I24" i="54" l="1"/>
  <c r="H28" i="54"/>
  <c r="H29" i="54" s="1"/>
  <c r="I16" i="52" l="1"/>
  <c r="I17" i="52" s="1"/>
  <c r="I19" i="52" s="1"/>
  <c r="I20" i="52" l="1"/>
  <c r="I21" i="52"/>
  <c r="BP31" i="5" l="1"/>
  <c r="BY31" i="5" s="1"/>
  <c r="BW22" i="5" l="1"/>
  <c r="BW35" i="5" s="1"/>
  <c r="BV22" i="5"/>
  <c r="BV35" i="5" s="1"/>
  <c r="BU22" i="5"/>
  <c r="BU35" i="5" s="1"/>
  <c r="BT22" i="5"/>
  <c r="BT35" i="5" s="1"/>
  <c r="BS22" i="5"/>
  <c r="BS35" i="5" s="1"/>
  <c r="BR22" i="5"/>
  <c r="BR35" i="5" s="1"/>
  <c r="BQ22" i="5"/>
  <c r="BQ35" i="5" s="1"/>
  <c r="BP22" i="5"/>
  <c r="BW21" i="5"/>
  <c r="BW34" i="5" s="1"/>
  <c r="BV21" i="5"/>
  <c r="BV34" i="5" s="1"/>
  <c r="BU21" i="5"/>
  <c r="BU34" i="5" s="1"/>
  <c r="BT21" i="5"/>
  <c r="BT34" i="5" s="1"/>
  <c r="BS21" i="5"/>
  <c r="BS34" i="5" s="1"/>
  <c r="BR21" i="5"/>
  <c r="BR34" i="5" s="1"/>
  <c r="BQ21" i="5"/>
  <c r="BQ34" i="5" s="1"/>
  <c r="BP21" i="5"/>
  <c r="BP34" i="5" s="1"/>
  <c r="BP18" i="5"/>
  <c r="BY18" i="5" s="1"/>
  <c r="BP17" i="5"/>
  <c r="BY22" i="5" l="1"/>
  <c r="BY24" i="5" s="1"/>
  <c r="BP35" i="5"/>
  <c r="BY35" i="5" s="1"/>
  <c r="BY37" i="5" s="1"/>
  <c r="H16" i="48" l="1"/>
  <c r="H17" i="48" s="1"/>
  <c r="H19" i="48" s="1"/>
  <c r="H20" i="48" s="1"/>
  <c r="H21" i="48" s="1"/>
  <c r="I14" i="53" l="1"/>
  <c r="I15" i="53" s="1"/>
  <c r="I17" i="53" s="1"/>
  <c r="I18" i="53" s="1"/>
  <c r="I19" i="53" s="1"/>
  <c r="N15" i="49"/>
  <c r="N16" i="49" s="1"/>
  <c r="N18" i="49" s="1"/>
  <c r="K14" i="51" l="1"/>
  <c r="N19" i="49"/>
  <c r="N20" i="49"/>
  <c r="J16" i="49"/>
  <c r="N23" i="49" l="1"/>
  <c r="J14" i="50"/>
  <c r="K15" i="51"/>
  <c r="K17" i="51" s="1"/>
  <c r="K18" i="51" s="1"/>
  <c r="K19" i="51" s="1"/>
  <c r="J17" i="49"/>
  <c r="J19" i="49" s="1"/>
  <c r="J15" i="50" l="1"/>
  <c r="J17" i="50" s="1"/>
  <c r="J18" i="50" s="1"/>
  <c r="J19" i="50" s="1"/>
  <c r="J20" i="49"/>
  <c r="J21" i="49"/>
  <c r="J22" i="49" s="1"/>
  <c r="O34" i="50" l="1"/>
  <c r="L18" i="62" l="1"/>
  <c r="L19" i="62" s="1"/>
  <c r="L20" i="62" l="1"/>
  <c r="L22" i="62" l="1"/>
  <c r="L23" i="6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Rohmann, Mayeli (EHS)</author>
  </authors>
  <commentList>
    <comment ref="O34" authorId="0" shapeId="0" xr:uid="{6B45BF52-256C-4F2D-96E6-D32FE1C9557F}">
      <text>
        <r>
          <rPr>
            <b/>
            <sz val="9"/>
            <color indexed="81"/>
            <rFont val="Tahoma"/>
            <family val="2"/>
          </rPr>
          <t>(EHS):</t>
        </r>
        <r>
          <rPr>
            <sz val="9"/>
            <color indexed="81"/>
            <rFont val="Tahoma"/>
            <family val="2"/>
          </rPr>
          <t xml:space="preserve">
(EHS):
kara:
the decision was made to have both models at the same rate. Therefore this model was benchmarked to the higher rate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CVillacorta</author>
  </authors>
  <commentList>
    <comment ref="I4" authorId="0" shapeId="0" xr:uid="{497B9730-4C94-4396-A240-E3AEB8FAB998}">
      <text>
        <r>
          <rPr>
            <b/>
            <sz val="8"/>
            <color indexed="81"/>
            <rFont val="Tahoma"/>
            <family val="2"/>
          </rPr>
          <t>CVillacorta:</t>
        </r>
        <r>
          <rPr>
            <sz val="8"/>
            <color indexed="81"/>
            <rFont val="Tahoma"/>
            <family val="2"/>
          </rPr>
          <t xml:space="preserve">
2 programs: one with 7 family unit capacity and one with 8 family unit capacity.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<sst xmlns="http://schemas.openxmlformats.org/spreadsheetml/2006/main" count="2403" uniqueCount="701">
  <si>
    <t>Residential Rehab: Clinical Rate</t>
  </si>
  <si>
    <t>Adult Residential Rehabilitation: Clinical rate</t>
  </si>
  <si>
    <t>H0019</t>
  </si>
  <si>
    <t>Avg Bed Size</t>
  </si>
  <si>
    <t>Days Per Year</t>
  </si>
  <si>
    <t>FTE</t>
  </si>
  <si>
    <t>Expense</t>
  </si>
  <si>
    <t>Counselor</t>
  </si>
  <si>
    <t>Recovery Specialist</t>
  </si>
  <si>
    <t>Support Staffing</t>
  </si>
  <si>
    <t>Direct Care Relief</t>
  </si>
  <si>
    <t>Taxes &amp; Fringe</t>
  </si>
  <si>
    <t>Per Bed Day</t>
  </si>
  <si>
    <t>Total Reimbursable Exp. Excl. Admin.</t>
  </si>
  <si>
    <t xml:space="preserve">Admin. Alloc. </t>
  </si>
  <si>
    <t>Total</t>
  </si>
  <si>
    <t>Per Diem Rate</t>
  </si>
  <si>
    <t>Utilization Rate</t>
  </si>
  <si>
    <t>Source:</t>
  </si>
  <si>
    <t>BLS / OES</t>
  </si>
  <si>
    <t>Position</t>
  </si>
  <si>
    <t>Median</t>
  </si>
  <si>
    <t>Common model titles (not all inclusive)</t>
  </si>
  <si>
    <t>Minimum Education and/or certification/Training/Experience</t>
  </si>
  <si>
    <t>C.257 Average</t>
  </si>
  <si>
    <t>Hourly Difference b/w Avg &amp; C.257</t>
  </si>
  <si>
    <t>Direct Care (hourly)</t>
  </si>
  <si>
    <t>High School diploma / GED / State Training</t>
  </si>
  <si>
    <t>Direct Care  (annual)</t>
  </si>
  <si>
    <t>Direct Care III (hourly)</t>
  </si>
  <si>
    <t>Direct Care Supervisor, Direct Care Bachelors</t>
  </si>
  <si>
    <t>Bachelors Level or 5+ years related experience</t>
  </si>
  <si>
    <t>Direct Care III (annual)</t>
  </si>
  <si>
    <t>Certified Nursing Assistant  (hourly)</t>
  </si>
  <si>
    <t>Completed a state-approved education program and must pass their state’s competency exam. 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</si>
  <si>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</si>
  <si>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</si>
  <si>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</si>
  <si>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</si>
  <si>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N/A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</si>
  <si>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</si>
  <si>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</si>
  <si>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</si>
  <si>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</si>
  <si>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</si>
  <si>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Case Manager / Social Worker / Clinical w/o independent License</t>
  </si>
  <si>
    <t>Clinical without Independent Licensure</t>
  </si>
  <si>
    <t>Clinical w/ Independent licensure (hourly)</t>
  </si>
  <si>
    <t>LPHA, LICSW, LMHC, LBHA, BCBA</t>
  </si>
  <si>
    <t xml:space="preserve">Masters with Licensure in Related Discipline </t>
  </si>
  <si>
    <t>Clinical w/ Independent licensure (annual)</t>
  </si>
  <si>
    <t>Clinical Manager, Clinical Director</t>
  </si>
  <si>
    <t>Masters with Licensure in Related Discipline and supervising/managerial related experience</t>
  </si>
  <si>
    <t>LPN (hourly)</t>
  </si>
  <si>
    <t>Complete a state approved nurse education program for licensed practical or licensed vocation nurse</t>
  </si>
  <si>
    <t>LPN (annual)</t>
  </si>
  <si>
    <t>Registerd Nurse (BA) (hourly)</t>
  </si>
  <si>
    <t>Minimum of an associates degree in nursing, a diploma from an approved nursing program, or a Bachelors of Science in Nursing</t>
  </si>
  <si>
    <t>Registered Nurse (BA) (annual)</t>
  </si>
  <si>
    <t>Registerd Nurse (MA / APRN) (hourly)</t>
  </si>
  <si>
    <t>Minimum of a Masters of Science in one of the APRN roles. Must be licensed</t>
  </si>
  <si>
    <t>Registered Nurse (MA / APRN) (annual)</t>
  </si>
  <si>
    <t>Residential Rehabilitation - 
Pregnant Enhancement</t>
  </si>
  <si>
    <t>Residential Rehabilitation - 
Postpartum Enhancement</t>
  </si>
  <si>
    <t>H0019-TH</t>
  </si>
  <si>
    <t>H0019-HD</t>
  </si>
  <si>
    <t>Meals</t>
  </si>
  <si>
    <t>Child Model H0019-HV</t>
  </si>
  <si>
    <t>Per diem rate w CAF</t>
  </si>
  <si>
    <r>
      <t xml:space="preserve">Outliers, average, and weighted average are calculated from </t>
    </r>
    <r>
      <rPr>
        <i/>
        <sz val="11"/>
        <color rgb="FFFF0000"/>
        <rFont val="Calibri"/>
        <family val="2"/>
        <scheme val="minor"/>
      </rPr>
      <t>only those reporting expense in this category</t>
    </r>
    <r>
      <rPr>
        <sz val="11"/>
        <color rgb="FFFF0000"/>
        <rFont val="Calibri"/>
        <family val="2"/>
        <scheme val="minor"/>
      </rPr>
      <t xml:space="preserve">. No zero values are incorporated in these calculations. </t>
    </r>
  </si>
  <si>
    <t>17E</t>
  </si>
  <si>
    <t>18E</t>
  </si>
  <si>
    <t>19E</t>
  </si>
  <si>
    <t>20E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</si>
  <si>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</si>
  <si>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</si>
  <si>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</si>
  <si>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</si>
  <si>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</si>
  <si>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</si>
  <si>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</si>
  <si>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</si>
  <si>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</si>
  <si>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</si>
  <si>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</si>
  <si>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</si>
  <si>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</si>
  <si>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</si>
  <si>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</si>
  <si>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</si>
  <si>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Total Occupancy</t>
  </si>
  <si>
    <t>Direct Care Consultant 201</t>
  </si>
  <si>
    <t>Temporary Help 202</t>
  </si>
  <si>
    <t>Clients and Caregivers Reimb./Stipends 203</t>
  </si>
  <si>
    <t>Subcontracted Direct Care 206</t>
  </si>
  <si>
    <t>Staff Training 204</t>
  </si>
  <si>
    <t>Staff Mileage / Travel 205</t>
  </si>
  <si>
    <t>Meals 207</t>
  </si>
  <si>
    <t>Client Transportation 208</t>
  </si>
  <si>
    <t>Vehicle Expenses 208</t>
  </si>
  <si>
    <t>Vehicle Depreciation 208</t>
  </si>
  <si>
    <t>Incidental Medical /Medicine/Pharmacy 209</t>
  </si>
  <si>
    <t>Client Personal Allowances 211</t>
  </si>
  <si>
    <t>Provision Material Goods/Svs./Benefits 212</t>
  </si>
  <si>
    <t>Direct Client Wages 214</t>
  </si>
  <si>
    <t>Other Commercial Prod. &amp; Svs. 214</t>
  </si>
  <si>
    <t>Program Supplies &amp; Materials 215</t>
  </si>
  <si>
    <t>Non Charitable Expenses</t>
  </si>
  <si>
    <t>Other Expense</t>
  </si>
  <si>
    <t>Total Other Program Expense</t>
  </si>
  <si>
    <t>Sum of FTE</t>
  </si>
  <si>
    <t>Sum of Actual</t>
  </si>
  <si>
    <t>CAF</t>
  </si>
  <si>
    <t>BLS Benchmark</t>
  </si>
  <si>
    <t>C.257 Benchmark</t>
  </si>
  <si>
    <t>Source</t>
  </si>
  <si>
    <t>Massachusetts Economic Indicators</t>
  </si>
  <si>
    <t>IHS Markit, Fall 2020 Forecast</t>
  </si>
  <si>
    <t>Prepared by Michael Lynch, 781-301-9129</t>
  </si>
  <si>
    <t>FY20</t>
  </si>
  <si>
    <t>FY21</t>
  </si>
  <si>
    <t>FY22</t>
  </si>
  <si>
    <t>FY23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</si>
  <si>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</si>
  <si>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</si>
  <si>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</si>
  <si>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</si>
  <si>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</si>
  <si>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</si>
  <si>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</si>
  <si>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</si>
  <si>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</si>
  <si>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</si>
  <si>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</si>
  <si>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</si>
  <si>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</si>
  <si>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</si>
  <si>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</si>
  <si>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</si>
  <si>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</si>
  <si>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</si>
  <si>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</si>
  <si>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</si>
  <si>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</si>
  <si>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</si>
  <si>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</si>
  <si>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</si>
  <si>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</si>
  <si>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</si>
  <si>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</si>
  <si>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</si>
  <si>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</si>
  <si>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</si>
  <si>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</si>
  <si>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</si>
  <si>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</si>
  <si>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</si>
  <si>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</si>
  <si>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</si>
  <si>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</si>
  <si>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</si>
  <si>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</si>
  <si>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</si>
  <si>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</si>
  <si>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</si>
  <si>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</si>
  <si>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</si>
  <si>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</si>
  <si>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</si>
  <si>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</si>
  <si>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</si>
  <si>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</si>
  <si>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</si>
  <si>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</si>
  <si>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</si>
  <si>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</si>
  <si>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</si>
  <si>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</si>
  <si>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</si>
  <si>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</si>
  <si>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</si>
  <si>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</si>
  <si>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</si>
  <si>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</si>
  <si>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</si>
  <si>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</si>
  <si>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</si>
  <si>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</si>
  <si>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</si>
  <si>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</si>
  <si>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</si>
  <si>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</si>
  <si>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</si>
  <si>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</si>
  <si>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</si>
  <si>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</si>
  <si>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</si>
  <si>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</si>
  <si>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</si>
  <si>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</si>
  <si>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</si>
  <si>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</si>
  <si>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</si>
  <si>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</si>
  <si>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</si>
  <si>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</si>
  <si>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</si>
  <si>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</si>
  <si>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</si>
  <si>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</si>
  <si>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</si>
  <si>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</si>
  <si>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</si>
  <si>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</si>
  <si>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</si>
  <si>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</si>
  <si>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 July  1, 2021</t>
  </si>
  <si>
    <t xml:space="preserve">Base period: </t>
  </si>
  <si>
    <t>FY21Q4</t>
  </si>
  <si>
    <t>Average</t>
  </si>
  <si>
    <t xml:space="preserve">Prospective rate period: </t>
  </si>
  <si>
    <t>7/1/21 - 12/31/23</t>
  </si>
  <si>
    <t>(FY22 and FY23)</t>
  </si>
  <si>
    <t>CAF:</t>
  </si>
  <si>
    <t>Program Manager / Director</t>
  </si>
  <si>
    <t>Medication Specialist</t>
  </si>
  <si>
    <t>Acute Treatment Services (ATS) 3395</t>
  </si>
  <si>
    <t>Acute Treatment Services (ATS) 3395 - More than 37 Bed Model</t>
  </si>
  <si>
    <t xml:space="preserve">Median bed size: </t>
  </si>
  <si>
    <t xml:space="preserve">Bed days: </t>
  </si>
  <si>
    <t>Program Manager</t>
  </si>
  <si>
    <t>Salary</t>
  </si>
  <si>
    <t>MD/Physician Assistant</t>
  </si>
  <si>
    <t>Nurse Practitioner</t>
  </si>
  <si>
    <t>Medical / Nursing</t>
  </si>
  <si>
    <t>Case Manager</t>
  </si>
  <si>
    <t>Clinical Director</t>
  </si>
  <si>
    <t>Support</t>
  </si>
  <si>
    <t>Staffing Costs</t>
  </si>
  <si>
    <t>Total Compensation</t>
  </si>
  <si>
    <t>Unit Cost</t>
  </si>
  <si>
    <t>Occupancy (per unit)</t>
  </si>
  <si>
    <t>Other Expense (per unit)</t>
  </si>
  <si>
    <t>Meals (per unit)</t>
  </si>
  <si>
    <t>Subtotal Program Costs</t>
  </si>
  <si>
    <t>Travel (per unit)</t>
  </si>
  <si>
    <t>Administrative Allocation</t>
  </si>
  <si>
    <t>Direct Admin (per unit)</t>
  </si>
  <si>
    <t>Incidental Medical (per unit)</t>
  </si>
  <si>
    <t>Benchmark Expenses</t>
  </si>
  <si>
    <t>Total excl M &amp; G</t>
  </si>
  <si>
    <t>Tax &amp; Fringe</t>
  </si>
  <si>
    <t>Purchaser recommendation</t>
  </si>
  <si>
    <t>Rate</t>
  </si>
  <si>
    <t>Rate with Utilization</t>
  </si>
  <si>
    <t>Clinical Stabilization Services (CSS) - 4931</t>
  </si>
  <si>
    <t>Clinician</t>
  </si>
  <si>
    <t>Counselor (LDAC)</t>
  </si>
  <si>
    <t>Care Coordinator</t>
  </si>
  <si>
    <t>Purchaser Recommendation</t>
  </si>
  <si>
    <t>Benchmarked to ATS model</t>
  </si>
  <si>
    <t>Updated Utilization Rate</t>
  </si>
  <si>
    <t>Case Worker</t>
  </si>
  <si>
    <t>Clinical Supervisor/Director</t>
  </si>
  <si>
    <t>Other Program Expenses</t>
  </si>
  <si>
    <t>Travel</t>
  </si>
  <si>
    <t>FY22Q2</t>
  </si>
  <si>
    <t>Clinial Director</t>
  </si>
  <si>
    <t xml:space="preserve"> Program Expense, per bed day</t>
  </si>
  <si>
    <t xml:space="preserve">Direct Care III </t>
  </si>
  <si>
    <t>Direct Care III</t>
  </si>
  <si>
    <t>Add On Rate at 90%</t>
  </si>
  <si>
    <t>Difference from 90 Resi Rate</t>
  </si>
  <si>
    <t xml:space="preserve">Transitional Support Services (TSS)  - 3434 </t>
  </si>
  <si>
    <t>Average number Beds:</t>
  </si>
  <si>
    <t>Management</t>
  </si>
  <si>
    <t>Direct Care</t>
  </si>
  <si>
    <t>Relief</t>
  </si>
  <si>
    <t xml:space="preserve"> Direct Care</t>
  </si>
  <si>
    <t>Program Expenses (per unit)</t>
  </si>
  <si>
    <t>H0019-HR</t>
  </si>
  <si>
    <t>Nursing</t>
  </si>
  <si>
    <t>Source Data</t>
  </si>
  <si>
    <t xml:space="preserve">2nd Offender </t>
  </si>
  <si>
    <t>H0018-H9</t>
  </si>
  <si>
    <t xml:space="preserve">Number of  Beds </t>
  </si>
  <si>
    <t>Hours</t>
  </si>
  <si>
    <t>Clinical Supervisor</t>
  </si>
  <si>
    <t>Nurse</t>
  </si>
  <si>
    <t>Shift Supervisor</t>
  </si>
  <si>
    <t>Data entry office Asst</t>
  </si>
  <si>
    <t>Secretary</t>
  </si>
  <si>
    <t>Business Manager</t>
  </si>
  <si>
    <t>Cook</t>
  </si>
  <si>
    <t>Maintenance</t>
  </si>
  <si>
    <t xml:space="preserve">BSAS Staffing Guidelines </t>
  </si>
  <si>
    <t>Beds</t>
  </si>
  <si>
    <t>Total Hrs</t>
  </si>
  <si>
    <t>Program Mgmt</t>
  </si>
  <si>
    <t>Occupancy</t>
  </si>
  <si>
    <t>All Program Expense (Line 36E)</t>
  </si>
  <si>
    <t xml:space="preserve">Per Diem Utilization Rate </t>
  </si>
  <si>
    <t>Family Supportive Housing previously called Family Sober Living (4919)</t>
  </si>
  <si>
    <t>Family Units</t>
  </si>
  <si>
    <t>Days</t>
  </si>
  <si>
    <t>Per Family Unit</t>
  </si>
  <si>
    <t>Program Supplies &amp; Materials</t>
  </si>
  <si>
    <t>Other Program Expense w/o above expenses</t>
  </si>
  <si>
    <t>Unit Rate</t>
  </si>
  <si>
    <t>Unit Rate per day per family</t>
  </si>
  <si>
    <t xml:space="preserve">Jail Diversion - 1st Phase </t>
  </si>
  <si>
    <t xml:space="preserve">Jail Diversion - Phase 2 </t>
  </si>
  <si>
    <t>Clinically Intensive 90 Days</t>
  </si>
  <si>
    <t>Case Management Phase</t>
  </si>
  <si>
    <t>H0019-H9</t>
  </si>
  <si>
    <t xml:space="preserve">Number of  Beds Model </t>
  </si>
  <si>
    <t>H0006-H9</t>
  </si>
  <si>
    <t>Yearly Hrs Per Person</t>
  </si>
  <si>
    <t>none</t>
  </si>
  <si>
    <t>Amt Per FTE</t>
  </si>
  <si>
    <t>Travel (for DC Non-Master's)</t>
  </si>
  <si>
    <t>Other Program Expense</t>
  </si>
  <si>
    <t>Admin Allocation</t>
  </si>
  <si>
    <t>Hourly Rate w CAF</t>
  </si>
  <si>
    <t>Program Supplies and Materials</t>
  </si>
  <si>
    <t>Other Program Expense without Meals and Program Supplies or Travel</t>
  </si>
  <si>
    <t>Per Rec Spec FTE/day</t>
  </si>
  <si>
    <t>Phase II Travel Calculation</t>
  </si>
  <si>
    <t>Hrs</t>
  </si>
  <si>
    <t>Per Diem Rate with CAF</t>
  </si>
  <si>
    <t>Assume 5 days/week for 45 wks</t>
  </si>
  <si>
    <t>Per Diem Utilization Rate</t>
  </si>
  <si>
    <t>Case Management Productivity 
(Sxn 35 Clinical Case Mgmt Non-Masters standard, per Direct Care FTE)</t>
  </si>
  <si>
    <t>Sick &amp; Personal</t>
  </si>
  <si>
    <t>Holidays</t>
  </si>
  <si>
    <t>Training</t>
  </si>
  <si>
    <t>Supervision</t>
  </si>
  <si>
    <t>Admin</t>
  </si>
  <si>
    <t xml:space="preserve">Subtotal </t>
  </si>
  <si>
    <t>Yearly Hours</t>
  </si>
  <si>
    <t>average pre-exclusions</t>
  </si>
  <si>
    <t>floor</t>
  </si>
  <si>
    <t>ceiling</t>
  </si>
  <si>
    <t>average</t>
  </si>
  <si>
    <t>weighted average</t>
  </si>
  <si>
    <t>average incl. zeroes</t>
  </si>
  <si>
    <t>Family Therapist</t>
  </si>
  <si>
    <t xml:space="preserve">Child Service Coordinator  </t>
  </si>
  <si>
    <t>Child Service Assistant</t>
  </si>
  <si>
    <t>Relief for Counselors &amp; Recovery Specialists</t>
  </si>
  <si>
    <t>Other Program Expense (UFR Lines 18E - 35E)</t>
  </si>
  <si>
    <t>2nd Partner Residential Enhancement Model H0047-HR</t>
  </si>
  <si>
    <t>FTE/ Shift (8 hrs /day; 7 days/ week)</t>
  </si>
  <si>
    <t>Engagement Staffing</t>
  </si>
  <si>
    <t>Shift</t>
  </si>
  <si>
    <t>Months</t>
  </si>
  <si>
    <t>Direct Care Triage Specialist</t>
  </si>
  <si>
    <t>Direct Care Staff</t>
  </si>
  <si>
    <t>Client to staff Ratio</t>
  </si>
  <si>
    <t>Tax and Fringe</t>
  </si>
  <si>
    <t>Admin. Allocation</t>
  </si>
  <si>
    <t>Monthly Unit Rate</t>
  </si>
  <si>
    <t>Monthly Unit Rate per slot</t>
  </si>
  <si>
    <t>Daily Per person Rate</t>
  </si>
  <si>
    <t>TOTAL PROGRAM COST</t>
  </si>
  <si>
    <t>Per Day/ Client</t>
  </si>
  <si>
    <t xml:space="preserve">Monthly Add-on Rates </t>
  </si>
  <si>
    <t>Certified Nursing Assistant</t>
  </si>
  <si>
    <t>Occupantional Therapist</t>
  </si>
  <si>
    <t>Occupantional Therapist Assistant</t>
  </si>
  <si>
    <t>Case Manager, Social Worker, Clinician (MA level-not Indep Licensed)</t>
  </si>
  <si>
    <t>LPN</t>
  </si>
  <si>
    <t>Registered Nurse</t>
  </si>
  <si>
    <t>Clinician w/Independent License</t>
  </si>
  <si>
    <t>Social / Caseworker (BA Level)</t>
  </si>
  <si>
    <t>BLS /OES Massachusetts Median 2018</t>
  </si>
  <si>
    <t>Commonwealth FY20 Rate</t>
  </si>
  <si>
    <t>Total Tax &amp; Fringe</t>
  </si>
  <si>
    <t>Hourly Add-on Rates</t>
  </si>
  <si>
    <t>Clinician w/Independent Lic</t>
  </si>
  <si>
    <t>Nurse Practioner / APRN</t>
  </si>
  <si>
    <t>Psycologist / Phychiatrist (PhD Lvl)</t>
  </si>
  <si>
    <t>Billable Hours</t>
  </si>
  <si>
    <t>Monthly Rate (1.0 FTE Add-on)</t>
  </si>
  <si>
    <t>Monthly Rate (0.75 FTE Add-on)</t>
  </si>
  <si>
    <t>Monthly Rate (0.50 FTE Add-on)</t>
  </si>
  <si>
    <t>Monthly Rate (0.25 FTE Add-on)</t>
  </si>
  <si>
    <t>Direct Care Productivity Chart</t>
  </si>
  <si>
    <t>Nursing and Other Staff Productivity Chart</t>
  </si>
  <si>
    <t>Paid Time Off (PTO)</t>
  </si>
  <si>
    <t>Training (not OJT)</t>
  </si>
  <si>
    <t>Travel / Admin / Supervision / Training / Misc</t>
  </si>
  <si>
    <t>Total Hours per FTE:</t>
  </si>
  <si>
    <t>The above "add-on's can be used as a Cultural Facilitator and/or "as needed" clinical / clinical type consultation services</t>
  </si>
  <si>
    <t>Chart for Regulation</t>
  </si>
  <si>
    <t>Monthly Rates</t>
  </si>
  <si>
    <t>Hourly</t>
  </si>
  <si>
    <t>Title</t>
  </si>
  <si>
    <t>1.0 FTE</t>
  </si>
  <si>
    <t>0.75 FTE</t>
  </si>
  <si>
    <t>0.50 FTE</t>
  </si>
  <si>
    <t>0.25 FTE</t>
  </si>
  <si>
    <t>Case Mgr, Social Worker, Clinician (MA level not Indep Lic)</t>
  </si>
  <si>
    <t>STAFF TITLE</t>
  </si>
  <si>
    <t xml:space="preserve">BENCHMARK </t>
  </si>
  <si>
    <t>T &amp; F</t>
  </si>
  <si>
    <t>Monthly</t>
  </si>
  <si>
    <t>Peer Service Coordinator</t>
  </si>
  <si>
    <t>Social Worker LCSW</t>
  </si>
  <si>
    <t>Support Staff</t>
  </si>
  <si>
    <t>SOURCE</t>
  </si>
  <si>
    <t>Clients</t>
  </si>
  <si>
    <t>Days per Year</t>
  </si>
  <si>
    <t>Supervisor/Program Director</t>
  </si>
  <si>
    <t>Taxes and Fringe</t>
  </si>
  <si>
    <t>Per FTE</t>
  </si>
  <si>
    <t>Unit Cost/</t>
  </si>
  <si>
    <t>Sq. Ft.</t>
  </si>
  <si>
    <t>Occupancy (Offices)</t>
  </si>
  <si>
    <t>Staff Training</t>
  </si>
  <si>
    <t>Program Supplies (Adult)</t>
  </si>
  <si>
    <t>Program Supplies</t>
  </si>
  <si>
    <t>Program Supplies (Family)</t>
  </si>
  <si>
    <t>Program Supplies (Youth)</t>
  </si>
  <si>
    <t>Admin. Alloc. (M&amp;G)</t>
  </si>
  <si>
    <t>House Manager Add-On (Monthly)</t>
  </si>
  <si>
    <t>Comments</t>
  </si>
  <si>
    <t>Monthly Payments Issued</t>
  </si>
  <si>
    <t>House Manager</t>
  </si>
  <si>
    <t>Occupancy (Office)</t>
  </si>
  <si>
    <t>Calculated Add-On Rate</t>
  </si>
  <si>
    <t>Monthly Add-On Rate</t>
  </si>
  <si>
    <t>Monthly Add-On Rate (Rate review)</t>
  </si>
  <si>
    <t>Occupancy (Common Space)</t>
  </si>
  <si>
    <t>Admin. Alloc. (M&amp;G)**</t>
  </si>
  <si>
    <t>Low Threshold Case Management</t>
  </si>
  <si>
    <t>Outreach and Staffing Supports</t>
  </si>
  <si>
    <t>Single FTE Accomodation Rate</t>
  </si>
  <si>
    <t>Direct Care Worker</t>
  </si>
  <si>
    <t xml:space="preserve">Occupancy </t>
  </si>
  <si>
    <t xml:space="preserve">Program Supplies </t>
  </si>
  <si>
    <t xml:space="preserve">MassSTART </t>
  </si>
  <si>
    <t>School-based Targeted Prevention MODEL</t>
  </si>
  <si>
    <t xml:space="preserve">One School </t>
  </si>
  <si>
    <t>Program Director</t>
  </si>
  <si>
    <t>2017/2018</t>
  </si>
  <si>
    <t>Change over M2020</t>
  </si>
  <si>
    <r>
      <t>Median</t>
    </r>
    <r>
      <rPr>
        <b/>
        <sz val="20"/>
        <color indexed="10"/>
        <rFont val="Calibri"/>
        <family val="2"/>
      </rPr>
      <t xml:space="preserve"> </t>
    </r>
  </si>
  <si>
    <t>Change</t>
  </si>
  <si>
    <t>BLS Occupational Code(s)</t>
  </si>
  <si>
    <t>21-1093, 31-1120, 31-2022, 31-9099</t>
  </si>
  <si>
    <t>21-1094, 21-1015, 21-1018, 21-1023, 39-1022</t>
  </si>
  <si>
    <t>31-1131</t>
  </si>
  <si>
    <t>21-1021, 21-1099</t>
  </si>
  <si>
    <t>21-1021, 21-1019, 21-1022, 21-1029</t>
  </si>
  <si>
    <t>29-2061</t>
  </si>
  <si>
    <t>19-3033, 21-1021, 21-1022, 19-3034</t>
  </si>
  <si>
    <t>Dietician / Nutritionist (hourly)</t>
  </si>
  <si>
    <t xml:space="preserve">Bachelors Level </t>
  </si>
  <si>
    <t>29-1031</t>
  </si>
  <si>
    <t>Dietician / Nutritionist (annual)</t>
  </si>
  <si>
    <t>Program Management (hourly)</t>
  </si>
  <si>
    <t xml:space="preserve">Program manager, Program management, </t>
  </si>
  <si>
    <t>BA Level w/ 3+ years related work experience</t>
  </si>
  <si>
    <t>11-9151</t>
  </si>
  <si>
    <t>Program Management (annual)</t>
  </si>
  <si>
    <t>Program director</t>
  </si>
  <si>
    <t>Occupational Therapist (hourly)</t>
  </si>
  <si>
    <t>Occupational Therapists</t>
  </si>
  <si>
    <t>29-1129, 31-2011, 29-1122 (25%/25%/50%)</t>
  </si>
  <si>
    <t>Occupational Therapist (annual)</t>
  </si>
  <si>
    <t>Physical Therapist (hourly)</t>
  </si>
  <si>
    <t>Physical Therapists</t>
  </si>
  <si>
    <t>29-1129, 31-2021, 29-1123  (20%/20%/60%)</t>
  </si>
  <si>
    <t>Physical Therapist (annual)</t>
  </si>
  <si>
    <t>Clinical Manager / Psychologists (hourly)</t>
  </si>
  <si>
    <t>19-3033, 19-3034</t>
  </si>
  <si>
    <t>Clinical Manager /  Psychologists  (annual)</t>
  </si>
  <si>
    <t>Speech Language Pathologists (hourly)</t>
  </si>
  <si>
    <t>29-1129, 29-1127</t>
  </si>
  <si>
    <t>Speech Language Pathologists (annual)</t>
  </si>
  <si>
    <t>29-1141</t>
  </si>
  <si>
    <t>29-1171</t>
  </si>
  <si>
    <t>Clerical, Support &amp; Direct Care Relief Staff are benched to Direct Care</t>
  </si>
  <si>
    <t xml:space="preserve">Tax and Fringe =  </t>
  </si>
  <si>
    <t xml:space="preserve">Benchmarked to FY22 (approved) Commonwealth (office of the Comptroller) T&amp;F rate, less </t>
  </si>
  <si>
    <t xml:space="preserve">Terminal leave, and  retirement.  Does include Paid Family Medical Leave tax.
Includes and additional 2% to be used at providers descretion for retirement and/or other benefits
</t>
  </si>
  <si>
    <t>Misc. BLS benchmarks</t>
  </si>
  <si>
    <t>Psychiatrist</t>
  </si>
  <si>
    <t>Medical Director</t>
  </si>
  <si>
    <t>Physician Assistants</t>
  </si>
  <si>
    <t>Rate(s) effective 7/1/23</t>
  </si>
  <si>
    <t>24/7 Individual Shelter / Substance Abuse Shelter for Individuals - FY24 Rate Review</t>
  </si>
  <si>
    <t xml:space="preserve">24/7 Individual Shelter / Substance Abuse Shelter for Individuals - FY24 Rate Review
</t>
  </si>
  <si>
    <r>
      <t xml:space="preserve">Low Threshold - </t>
    </r>
    <r>
      <rPr>
        <i/>
        <sz val="11"/>
        <color theme="0"/>
        <rFont val="Calibri"/>
        <family val="2"/>
        <scheme val="minor"/>
      </rPr>
      <t>Single Adult Only</t>
    </r>
  </si>
  <si>
    <t>Residential Rehab Master Lookup</t>
  </si>
  <si>
    <t xml:space="preserve"> </t>
  </si>
  <si>
    <t>FY24 and FY25</t>
  </si>
  <si>
    <t>Acute Treatment Services - Master Data Look-up Table H0011</t>
  </si>
  <si>
    <t>Clinical Stabilization Services - Master Data Look-up Table H0010</t>
  </si>
  <si>
    <t>Transitional Support Services (TSS)  - 3434 - Master Data Look-up Table  H0018</t>
  </si>
  <si>
    <t>USDA FEB 22</t>
  </si>
  <si>
    <t>USDA Feb 22</t>
  </si>
  <si>
    <t>Admin Alloc.</t>
  </si>
  <si>
    <t>Program Expenses (per Unit)</t>
  </si>
  <si>
    <t>per bed day</t>
  </si>
  <si>
    <t>Occupancy per FTE</t>
  </si>
  <si>
    <t>Program Expenses per client per FTE</t>
  </si>
  <si>
    <t>Proposed FY23 Monthly Rates (1.0 FTE)</t>
  </si>
  <si>
    <t>FY21 UFR data per FTE</t>
  </si>
  <si>
    <t>GSA space allocation benchmarks, DTA leasing price per square foot + CAF</t>
  </si>
  <si>
    <t>C. 257 Benchmark, DTA leasing price per square foot + CAF</t>
  </si>
  <si>
    <t>Calculated Add-On with FY24 CAF (EST)</t>
  </si>
  <si>
    <t>Proposed FY24 Rates (per hour)</t>
  </si>
  <si>
    <t>FY19 UFR Data + CAF</t>
  </si>
  <si>
    <t>Rate Review</t>
  </si>
  <si>
    <t>CAF rate</t>
  </si>
  <si>
    <t>IHS Markit, Fall 2022 Forecast</t>
  </si>
  <si>
    <t>FY24</t>
  </si>
  <si>
    <t>FY25</t>
  </si>
  <si>
    <t>2025Q1</t>
  </si>
  <si>
    <t>2025Q2</t>
  </si>
  <si>
    <t>2025Q3</t>
  </si>
  <si>
    <t>2025Q4</t>
  </si>
  <si>
    <t>2026Q1</t>
  </si>
  <si>
    <t>2026Q2</t>
  </si>
  <si>
    <t>2026Q3</t>
  </si>
  <si>
    <t>2026Q4</t>
  </si>
  <si>
    <t>2027Q1</t>
  </si>
  <si>
    <t>2027Q2</t>
  </si>
  <si>
    <t>2027Q3</t>
  </si>
  <si>
    <t>2027Q4</t>
  </si>
  <si>
    <t>Assumption for Rate Reviews that are to be promulgated July 2023</t>
  </si>
  <si>
    <t>FY23Q4</t>
  </si>
  <si>
    <t>July 1, 2023 - June 30, 2024</t>
  </si>
  <si>
    <t>CAF Rate</t>
  </si>
  <si>
    <t xml:space="preserve"> CAF Rate</t>
  </si>
  <si>
    <t>Commonwealth FY24 Rate</t>
  </si>
  <si>
    <t>53 Percentile</t>
  </si>
  <si>
    <t>M2021 BLS Occ Code 29-1223 NAICS 622200 (Nat'l)</t>
  </si>
  <si>
    <t>M2021 BLS Occ Code 29-1229 NAICS 622200 (Nat'l)</t>
  </si>
  <si>
    <t>M2021 BLS  Occ Code 29-1071</t>
  </si>
  <si>
    <t xml:space="preserve"> FY22: 24/7 position to oversee meds management, required to have training in meds management but not a BA BLS Benchmark salary = 60% Certified Nurse Asst and 40% DC III
</t>
  </si>
  <si>
    <t>Relief Assumptions:</t>
  </si>
  <si>
    <t>Model</t>
  </si>
  <si>
    <t>vacation</t>
  </si>
  <si>
    <t>sick/ personal</t>
  </si>
  <si>
    <t>holidays</t>
  </si>
  <si>
    <t>training</t>
  </si>
  <si>
    <t>% of FTE:</t>
  </si>
  <si>
    <t xml:space="preserve"> Direct Care III</t>
  </si>
  <si>
    <t>Triage Specialist</t>
  </si>
  <si>
    <t>Triage  Specialist</t>
  </si>
  <si>
    <t xml:space="preserve"> Relief</t>
  </si>
  <si>
    <t>15.8% Triage Specialist workers</t>
  </si>
  <si>
    <t>Clinical</t>
  </si>
  <si>
    <t>Direct Care, Direct Care Blend, Non Specialized DC, Peer mentor, Family Specialist/ Partner / Recovery Specialist</t>
  </si>
  <si>
    <t>Developmental Specialist, Triage Specialist</t>
  </si>
  <si>
    <t xml:space="preserve">Clinical   </t>
  </si>
  <si>
    <t>Total Reimbursement Exp. Excl. Admin</t>
  </si>
  <si>
    <t xml:space="preserve">Management </t>
  </si>
  <si>
    <t>Unit Rate per day per Family</t>
  </si>
  <si>
    <t>Capacity                           100</t>
  </si>
  <si>
    <t>Capacity                   50</t>
  </si>
  <si>
    <t>Direct Care, Support and Relief Staff</t>
  </si>
  <si>
    <t>Adult Housing Stability Support</t>
  </si>
  <si>
    <t>Youth Housing Stability Support</t>
  </si>
  <si>
    <t>Adult/Youth Housing Stability Support 4956</t>
  </si>
  <si>
    <t>15.8%  Direct Care workers</t>
  </si>
  <si>
    <t>Admin. Alloc</t>
  </si>
  <si>
    <t>Admin. Alloc.</t>
  </si>
  <si>
    <t>Family Housing Stability Support</t>
  </si>
  <si>
    <t>Travel (Per FTE)</t>
  </si>
  <si>
    <t>Staff Training (Per FTE)</t>
  </si>
  <si>
    <t>Program Supplies (Per FTE)</t>
  </si>
  <si>
    <t>Occupancy (Offices) Unit Cost/Sq. Ft.</t>
  </si>
  <si>
    <t>Occupancy (Common Space) Unit Cost/Sq. Ft.</t>
  </si>
  <si>
    <t>Meals (Per Client)</t>
  </si>
  <si>
    <t>Rate per family Member</t>
  </si>
  <si>
    <t>Unit Per diem rate</t>
  </si>
  <si>
    <t>Direct Service Staff</t>
  </si>
  <si>
    <t>BLS Benchmark M2021 53rd percentile</t>
  </si>
  <si>
    <t>MA EOHHS C. 257 Benchmark</t>
  </si>
  <si>
    <t>FY21 UFR Wtg Avg Data per FTE</t>
  </si>
  <si>
    <t>Medical Specialist</t>
  </si>
  <si>
    <t>Direct Service  Staff</t>
  </si>
  <si>
    <t>DC Staff</t>
  </si>
  <si>
    <t>Food Staff</t>
  </si>
  <si>
    <t>Laundry Staff</t>
  </si>
  <si>
    <t>Clerical (5 days/wk)</t>
  </si>
  <si>
    <t>RELIEF - DC &amp; Sup</t>
  </si>
  <si>
    <r>
      <t>Engagement Staffing</t>
    </r>
    <r>
      <rPr>
        <b/>
        <sz val="9"/>
        <color theme="0"/>
        <rFont val="Calibri (Body)"/>
      </rPr>
      <t xml:space="preserve"> </t>
    </r>
    <r>
      <rPr>
        <b/>
        <i/>
        <sz val="9"/>
        <color theme="0"/>
        <rFont val="Calibri (Body)"/>
      </rPr>
      <t>DAY PROGRAM</t>
    </r>
  </si>
  <si>
    <t>Per 15 Minutes</t>
  </si>
  <si>
    <t>Meals (per Client Day)</t>
  </si>
  <si>
    <t>GSA space allocation benchmarks, DTA leasing price per square foot + FY21 UFR Wtg Avg Data per FTE</t>
  </si>
  <si>
    <t>Total Amount</t>
  </si>
  <si>
    <t>FY21 UFR Wtg Avg Data per FTE+ DTA leasing per square foot</t>
  </si>
  <si>
    <t>Benchmarked 101 CMR 420 FY22</t>
  </si>
  <si>
    <t>Direct Services Staff</t>
  </si>
  <si>
    <t>Direct Service Support</t>
  </si>
  <si>
    <t xml:space="preserve">Clinical </t>
  </si>
  <si>
    <t xml:space="preserve">FTE </t>
  </si>
  <si>
    <t>Residential Rehab: Second Offender Rate</t>
  </si>
  <si>
    <t>Residential Rehab: Second Offender Master Lookup</t>
  </si>
  <si>
    <t>Clinical Supervisor-Masters</t>
  </si>
  <si>
    <t>Shift Supervisor (counselor &amp; Rec Sp)</t>
  </si>
  <si>
    <t>Counselor (MA Level)</t>
  </si>
  <si>
    <t>Counselor (BA Level)</t>
  </si>
  <si>
    <t xml:space="preserve">Direct Care   </t>
  </si>
  <si>
    <t xml:space="preserve">Support Staffing </t>
  </si>
  <si>
    <t>Residential Rehab Pregnant/Postpartum Enhancement Rate</t>
  </si>
  <si>
    <t>Acute Treatment Rate</t>
  </si>
  <si>
    <t>Clinical Stabilization Services Rate</t>
  </si>
  <si>
    <t>Transitional Support Services Rate</t>
  </si>
  <si>
    <t>Family Supportive Housing Rate</t>
  </si>
  <si>
    <t>Family Supportive Housing Rate Master Lookup</t>
  </si>
  <si>
    <t>Clinical ( Supervisor) MA Level</t>
  </si>
  <si>
    <t xml:space="preserve">Case Worker </t>
  </si>
  <si>
    <t>Child Services Coordinator (CSC)</t>
  </si>
  <si>
    <t xml:space="preserve">Direct Care  </t>
  </si>
  <si>
    <t>Relief for RS, CW, CSC</t>
  </si>
  <si>
    <t>Program Supplies &amp; materials</t>
  </si>
  <si>
    <t>Other Program Expense w/o above</t>
  </si>
  <si>
    <t>Benchmarked to ALTR</t>
  </si>
  <si>
    <t>Family Residential Treatment Master Lookup</t>
  </si>
  <si>
    <t>Program Manager/ Director</t>
  </si>
  <si>
    <t>Other Program Expense (UFR Lines 18E-35E)</t>
  </si>
  <si>
    <t>Family Residential Treatment 11 Family H0019-HR</t>
  </si>
  <si>
    <t>Family Residential Treatment Rate</t>
  </si>
  <si>
    <t>Jail Diversion Master Lookup</t>
  </si>
  <si>
    <t>Clinical Supervisor / Director</t>
  </si>
  <si>
    <t>Recovery Specialist Supervisor / DC III</t>
  </si>
  <si>
    <t>Counselor (BA level)</t>
  </si>
  <si>
    <t xml:space="preserve">Direct Care Relief </t>
  </si>
  <si>
    <t>Program Manager/Director</t>
  </si>
  <si>
    <t>Jail Diversion Phases 1 &amp; 2 Rates</t>
  </si>
  <si>
    <t>None</t>
  </si>
  <si>
    <t>Other Program Expense w/o Meals &amp; Program Supplies or Travel</t>
  </si>
  <si>
    <t xml:space="preserve">Travel  </t>
  </si>
  <si>
    <t>Triage, Engagement and Assessment Master Lookup</t>
  </si>
  <si>
    <t>TEA Rates</t>
  </si>
  <si>
    <t>Case Worker Manager</t>
  </si>
  <si>
    <t>Direct Care III Triage Specialist</t>
  </si>
  <si>
    <t>Direct Care Triage Staff</t>
  </si>
  <si>
    <t>Direct Care Staff III (Senior Staff)</t>
  </si>
  <si>
    <t xml:space="preserve">Relief </t>
  </si>
  <si>
    <t>Support Staff (food)</t>
  </si>
  <si>
    <t>Support Staff (Laundry)</t>
  </si>
  <si>
    <t>Clerical</t>
  </si>
  <si>
    <t xml:space="preserve">Direct Care Staff  </t>
  </si>
  <si>
    <t>Occupancy Per FTE</t>
  </si>
  <si>
    <t>Program Expenses Per client per FTE</t>
  </si>
  <si>
    <t>Supportive Case Management Transitional</t>
  </si>
  <si>
    <t>Low Threshold Case Management Master Lookup</t>
  </si>
  <si>
    <t>Outreach and Staffing Supports Master Lookup 3382 &amp; 4633</t>
  </si>
  <si>
    <t>School-based Targeted Prevention Master Lookup 4936</t>
  </si>
  <si>
    <t>CAF (Compensation)</t>
  </si>
  <si>
    <t>CAF (Prg Exp)</t>
  </si>
  <si>
    <t>CAF   (Compensation)</t>
  </si>
  <si>
    <t>CAF   (Prg Exp)</t>
  </si>
  <si>
    <t>CAF  (Compensation)</t>
  </si>
  <si>
    <t xml:space="preserve"> CAF (Prg Exp)</t>
  </si>
  <si>
    <t>CAF (Prm Exp)</t>
  </si>
  <si>
    <t>Prior UFR Wtg Avg Data per FTE + CAF</t>
  </si>
  <si>
    <t xml:space="preserve"> CAF (Prm Exp)</t>
  </si>
  <si>
    <t>CAF (Pgm Exp)</t>
  </si>
  <si>
    <t>BLS Benchmark M2021 53rd percentile (DC III)</t>
  </si>
  <si>
    <t>CAF on Compensation</t>
  </si>
  <si>
    <t xml:space="preserve">Master Data Look-Up Table </t>
  </si>
  <si>
    <t>Benchmark Salaries</t>
  </si>
  <si>
    <t>Service Unit</t>
  </si>
  <si>
    <t>Total Months</t>
  </si>
  <si>
    <t>registered Nurse (Masters)</t>
  </si>
  <si>
    <t xml:space="preserve">Medical Assistant </t>
  </si>
  <si>
    <t>Clerical Support</t>
  </si>
  <si>
    <t>FTEs</t>
  </si>
  <si>
    <t>Start-up .50 RN</t>
  </si>
  <si>
    <t>Start-up .75 RN</t>
  </si>
  <si>
    <t>FQHC</t>
  </si>
  <si>
    <t>Outpatient</t>
  </si>
  <si>
    <t>Hospital</t>
  </si>
  <si>
    <t>Total Program Staff</t>
  </si>
  <si>
    <t>Occupancy (Per FTE)</t>
  </si>
  <si>
    <t>FY21 UFR wtg Avg</t>
  </si>
  <si>
    <t>Staff Training (per MA FTE)</t>
  </si>
  <si>
    <t>Program Supplies and Materials (per FTE)</t>
  </si>
  <si>
    <t>FY19 UFR wtg Avg + CAF</t>
  </si>
  <si>
    <t>Total Reimb excl Admin</t>
  </si>
  <si>
    <t xml:space="preserve">CAF Rate </t>
  </si>
  <si>
    <t>FY24 anf FY25</t>
  </si>
  <si>
    <t xml:space="preserve">NOTE: Models are based on Tier 5 staffing of 1 FTE Medical Assistant. </t>
  </si>
  <si>
    <t>Annual</t>
  </si>
  <si>
    <t>Manager at .05 FTE and Clerical Support at .25 FTE</t>
  </si>
  <si>
    <t>Monthly Rate</t>
  </si>
  <si>
    <t>Clients Caseload       121</t>
  </si>
  <si>
    <t>Monthly Enrollment Rate</t>
  </si>
  <si>
    <t xml:space="preserve">DPH OBOT 4929 - FQHC Model - Wraparound </t>
  </si>
  <si>
    <t xml:space="preserve">DPH OBOT 4929 - Outpaitient Clinic Model - Wraparound </t>
  </si>
  <si>
    <t xml:space="preserve">DPH OBOT 4929 - Hospital Model - Wraparound </t>
  </si>
  <si>
    <t>DPH OBOT 4929 - FQHC Start-up Model with .50 RN</t>
  </si>
  <si>
    <t>DPH OBOT 4929 - FQHC Start-up Model with .75 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</si>
</sst>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$#,##0"/>
    <numFmt numFmtId="165" formatCode="_(* #,##0_);_(* \(#,##0\);_(* &quot;-&quot;??_);_(@_)"/>
    <numFmt numFmtId="166" formatCode="0.00_);[Red]\(0.00\)"/>
    <numFmt numFmtId="167" formatCode="0.0"/>
    <numFmt numFmtId="168" formatCode="&quot;$&quot;#,##0.00"/>
    <numFmt numFmtId="169" formatCode="[$-409]mmmm\ d\,\ yyyy;@"/>
    <numFmt numFmtId="170" formatCode="&quot;$&quot;#,##0"/>
    <numFmt numFmtId="171" formatCode="0.000"/>
    <numFmt numFmtId="172" formatCode="0.0%"/>
    <numFmt numFmtId="173" formatCode="\$#,##0.00"/>
    <numFmt numFmtId="174" formatCode="_(&quot;$&quot;* #,##0_);_(&quot;$&quot;* \(#,##0\);_(&quot;$&quot;* &quot;-&quot;??_);_(@_)"/>
    <numFmt numFmtId="175" formatCode="_(&quot;$&quot;* #,##0.000_);_(&quot;$&quot;* \(#,##0.000\);_(&quot;$&quot;* &quot;-&quot;??_);_(@_)"/>
    <numFmt numFmtId="176" formatCode="0.0000"/>
    <numFmt numFmtId="177" formatCode="\$#,##0.0000"/>
    <numFmt numFmtId="178" formatCode="&quot;$&quot;#,##0.000"/>
    <numFmt numFmtId="179" formatCode="_(&quot;$&quot;* #,##0.00_);_(&quot;$&quot;* \(#,##0.00\);_(&quot;$&quot;* &quot;-&quot;_);_(@_)"/>
    <numFmt numFmtId="180" formatCode="_(* #,##0.0_);_(* \(#,##0.0\);_(* &quot;-&quot;??_);_(@_)"/>
    <numFmt numFmtId="181" formatCode="0.0000%"/>
  </numFmts>
  <fonts count="164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Arial"/>
      <family val="2"/>
    </font>
    <font>
      <sz val="8"/>
      <color indexed="8"/>
      <name val="Arial"/>
      <family val="2"/>
    </font>
    <font>
      <sz val="10"/>
      <color theme="1"/>
      <name val="Verdana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color theme="1"/>
      <name val="Tahom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sz val="11"/>
      <color rgb="FF9C0006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10"/>
      <color indexed="8"/>
      <name val="Arial"/>
      <family val="2"/>
    </font>
    <font>
      <b/>
      <sz val="12"/>
      <color indexed="3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1"/>
      <color rgb="FF3942EF"/>
      <name val="Calibri"/>
      <family val="2"/>
    </font>
    <font>
      <b/>
      <i/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/>
      <name val="Calibri"/>
      <family val="2"/>
    </font>
    <font>
      <b/>
      <sz val="11"/>
      <color rgb="FFC00000"/>
      <name val="Calibri"/>
      <family val="2"/>
    </font>
    <font>
      <b/>
      <sz val="11"/>
      <color theme="0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rgb="FF7030A0"/>
      <name val="Calibri"/>
      <family val="2"/>
    </font>
    <font>
      <sz val="9"/>
      <color theme="3" tint="0.3999755851924192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000000"/>
      <name val="Calibri"/>
      <family val="2"/>
    </font>
    <font>
      <b/>
      <i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u/>
      <sz val="10"/>
      <color indexed="8"/>
      <name val="Arial"/>
      <family val="2"/>
    </font>
    <font>
      <b/>
      <i/>
      <sz val="10"/>
      <name val="Arial"/>
      <family val="2"/>
    </font>
    <font>
      <b/>
      <i/>
      <sz val="11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indexed="10"/>
      <name val="Calibri"/>
      <family val="2"/>
    </font>
    <font>
      <sz val="20"/>
      <color rgb="FFFF0000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070C0"/>
      <name val="Calibri"/>
      <family val="2"/>
      <scheme val="minor"/>
    </font>
    <font>
      <sz val="10"/>
      <name val="Calibri"/>
      <family val="2"/>
    </font>
    <font>
      <b/>
      <sz val="11"/>
      <color rgb="FFC00000"/>
      <name val="Arial"/>
      <family val="2"/>
    </font>
    <font>
      <sz val="11"/>
      <color rgb="FFFF0000"/>
      <name val="Arial"/>
      <family val="2"/>
    </font>
    <font>
      <b/>
      <sz val="11"/>
      <color theme="0" tint="-0.14999847407452621"/>
      <name val="Calibri"/>
      <family val="2"/>
    </font>
    <font>
      <sz val="11"/>
      <color theme="0" tint="-0.14999847407452621"/>
      <name val="Calibri"/>
      <family val="2"/>
    </font>
    <font>
      <sz val="11"/>
      <color indexed="8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color indexed="17"/>
      <name val="Calibri"/>
      <family val="2"/>
      <scheme val="minor"/>
    </font>
    <font>
      <sz val="11"/>
      <color indexed="10"/>
      <name val="Calibri"/>
      <family val="2"/>
      <scheme val="minor"/>
    </font>
    <font>
      <sz val="11"/>
      <color theme="3"/>
      <name val="Calibri"/>
      <family val="2"/>
      <scheme val="minor"/>
    </font>
    <font>
      <b/>
      <u/>
      <sz val="11"/>
      <name val="Calibri"/>
      <family val="2"/>
      <scheme val="minor"/>
    </font>
    <font>
      <b/>
      <sz val="20"/>
      <name val="Arial"/>
      <family val="2"/>
    </font>
    <font>
      <b/>
      <u/>
      <sz val="20"/>
      <name val="Arial"/>
      <family val="2"/>
    </font>
    <font>
      <sz val="20"/>
      <name val="Arial"/>
      <family val="2"/>
    </font>
    <font>
      <sz val="10"/>
      <color theme="1"/>
      <name val="Calibri"/>
      <family val="2"/>
    </font>
    <font>
      <sz val="11"/>
      <color rgb="FF000000"/>
      <name val="Calibri"/>
      <family val="2"/>
    </font>
    <font>
      <b/>
      <sz val="9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0"/>
      <name val="Calibri (Body)"/>
    </font>
    <font>
      <b/>
      <i/>
      <sz val="9"/>
      <color theme="0"/>
      <name val="Calibri (Body)"/>
    </font>
    <font>
      <b/>
      <u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</font>
    <font>
      <sz val="12"/>
      <color theme="1"/>
      <name val="Calibri"/>
      <family val="2"/>
    </font>
    <font>
      <i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3" tint="0.59999389629810485"/>
      <name val="Calibri"/>
      <family val="2"/>
      <scheme val="minor"/>
    </font>
    <font>
      <sz val="11"/>
      <color theme="3" tint="0.59999389629810485"/>
      <name val="Calibri"/>
      <family val="2"/>
    </font>
    <font>
      <b/>
      <sz val="10.5"/>
      <name val="Calibri"/>
      <family val="2"/>
      <scheme val="minor"/>
    </font>
    <font>
      <b/>
      <sz val="10.5"/>
      <color theme="0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8" tint="0.79995117038483843"/>
        <bgColor indexed="64"/>
      </patternFill>
    </fill>
    <fill>
      <patternFill patternType="solid">
        <fgColor rgb="FFFFC7CE"/>
      </patternFill>
    </fill>
    <fill>
      <patternFill patternType="solid">
        <fgColor indexed="2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indexed="64"/>
      </patternFill>
    </fill>
  </fills>
  <borders count="19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/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1499374370555742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B05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/>
      <right/>
      <top style="thin">
        <color rgb="FF00B050"/>
      </top>
      <bottom style="thin">
        <color rgb="FF00B050"/>
      </bottom>
      <diagonal/>
    </border>
    <border>
      <left/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theme="0"/>
      </left>
      <right/>
      <top style="thin">
        <color rgb="FFFF0000"/>
      </top>
      <bottom style="thin">
        <color theme="0"/>
      </bottom>
      <diagonal/>
    </border>
    <border>
      <left style="thin">
        <color theme="0"/>
      </left>
      <right/>
      <top style="thin">
        <color rgb="FF00B050"/>
      </top>
      <bottom/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FF000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rgb="FFBFBFBF"/>
      </bottom>
      <diagonal/>
    </border>
    <border>
      <left/>
      <right/>
      <top style="medium">
        <color rgb="FF0096D7"/>
      </top>
      <bottom/>
      <diagonal/>
    </border>
    <border>
      <left/>
      <right/>
      <top/>
      <bottom style="thick">
        <color rgb="FF0096D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rgb="FFBFBFB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/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thin">
        <color indexed="64"/>
      </bottom>
      <diagonal/>
    </border>
    <border>
      <left style="medium">
        <color indexed="64"/>
      </left>
      <right style="thin">
        <color theme="0" tint="-0.14999847407452621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/>
      <bottom style="double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double">
        <color indexed="64"/>
      </bottom>
      <diagonal/>
    </border>
    <border>
      <left style="thin">
        <color theme="0" tint="-0.14999847407452621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14999847407452621"/>
      </right>
      <top style="thin">
        <color indexed="64"/>
      </top>
      <bottom style="double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double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396">
    <xf numFmtId="0" fontId="0" fillId="0" borderId="0"/>
    <xf numFmtId="9" fontId="23" fillId="0" borderId="0" applyFont="0" applyFill="0" applyBorder="0" applyAlignment="0" applyProtection="0"/>
    <xf numFmtId="0" fontId="23" fillId="0" borderId="0"/>
    <xf numFmtId="43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0" fillId="0" borderId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8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2" borderId="0" applyNumberFormat="0" applyBorder="0" applyAlignment="0" applyProtection="0"/>
    <xf numFmtId="0" fontId="35" fillId="6" borderId="0" applyNumberFormat="0" applyBorder="0" applyAlignment="0" applyProtection="0"/>
    <xf numFmtId="0" fontId="36" fillId="23" borderId="33" applyNumberFormat="0" applyAlignment="0" applyProtection="0"/>
    <xf numFmtId="0" fontId="37" fillId="24" borderId="34" applyNumberFormat="0" applyAlignment="0" applyProtection="0"/>
    <xf numFmtId="43" fontId="3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0" fillId="0" borderId="0" applyFont="0" applyFill="0" applyBorder="0" applyAlignment="0" applyProtection="0"/>
    <xf numFmtId="42" fontId="29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7" borderId="0" applyNumberFormat="0" applyBorder="0" applyAlignment="0" applyProtection="0"/>
    <xf numFmtId="0" fontId="43" fillId="0" borderId="35" applyNumberFormat="0" applyFill="0" applyAlignment="0" applyProtection="0"/>
    <xf numFmtId="0" fontId="44" fillId="0" borderId="36" applyNumberFormat="0" applyFill="0" applyAlignment="0" applyProtection="0"/>
    <xf numFmtId="0" fontId="45" fillId="0" borderId="37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10" borderId="33" applyNumberFormat="0" applyAlignment="0" applyProtection="0"/>
    <xf numFmtId="0" fontId="48" fillId="0" borderId="38" applyNumberFormat="0" applyFill="0" applyAlignment="0" applyProtection="0"/>
    <xf numFmtId="0" fontId="49" fillId="25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29" fillId="0" borderId="0"/>
    <xf numFmtId="0" fontId="29" fillId="0" borderId="0"/>
    <xf numFmtId="0" fontId="50" fillId="0" borderId="0"/>
    <xf numFmtId="0" fontId="29" fillId="0" borderId="0"/>
    <xf numFmtId="0" fontId="51" fillId="0" borderId="0"/>
    <xf numFmtId="0" fontId="51" fillId="0" borderId="0" applyAlignment="0"/>
    <xf numFmtId="0" fontId="29" fillId="0" borderId="0"/>
    <xf numFmtId="0" fontId="38" fillId="0" borderId="0"/>
    <xf numFmtId="0" fontId="20" fillId="0" borderId="0"/>
    <xf numFmtId="0" fontId="2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20" fillId="0" borderId="0"/>
    <xf numFmtId="0" fontId="52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53" fillId="0" borderId="0"/>
    <xf numFmtId="0" fontId="29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3" fillId="0" borderId="0"/>
    <xf numFmtId="0" fontId="29" fillId="0" borderId="0"/>
    <xf numFmtId="0" fontId="29" fillId="0" borderId="0"/>
    <xf numFmtId="0" fontId="29" fillId="0" borderId="0"/>
    <xf numFmtId="0" fontId="23" fillId="0" borderId="0"/>
    <xf numFmtId="0" fontId="31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0" fillId="2" borderId="1" applyNumberFormat="0" applyFont="0" applyAlignment="0" applyProtection="0"/>
    <xf numFmtId="0" fontId="54" fillId="23" borderId="39" applyNumberFormat="0" applyAlignment="0" applyProtection="0"/>
    <xf numFmtId="9" fontId="20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40" applyNumberFormat="0" applyFill="0" applyAlignment="0" applyProtection="0"/>
    <xf numFmtId="0" fontId="57" fillId="0" borderId="0" applyNumberFormat="0" applyFill="0" applyBorder="0" applyAlignment="0" applyProtection="0"/>
    <xf numFmtId="0" fontId="29" fillId="0" borderId="0"/>
    <xf numFmtId="0" fontId="29" fillId="0" borderId="0"/>
    <xf numFmtId="9" fontId="29" fillId="0" borderId="0" applyFont="0" applyFill="0" applyBorder="0" applyAlignment="0" applyProtection="0"/>
    <xf numFmtId="0" fontId="75" fillId="27" borderId="0" applyNumberFormat="0" applyBorder="0" applyAlignment="0" applyProtection="0"/>
    <xf numFmtId="0" fontId="76" fillId="0" borderId="85" applyNumberFormat="0" applyFont="0" applyProtection="0">
      <alignment wrapText="1"/>
    </xf>
    <xf numFmtId="0" fontId="36" fillId="23" borderId="33" applyNumberFormat="0" applyAlignment="0" applyProtection="0"/>
    <xf numFmtId="0" fontId="36" fillId="23" borderId="33" applyNumberFormat="0" applyAlignment="0" applyProtection="0"/>
    <xf numFmtId="41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86" applyNumberFormat="0" applyProtection="0">
      <alignment wrapText="1"/>
    </xf>
    <xf numFmtId="0" fontId="77" fillId="0" borderId="87" applyNumberFormat="0" applyProtection="0">
      <alignment wrapText="1"/>
    </xf>
    <xf numFmtId="0" fontId="64" fillId="0" borderId="64" applyNumberFormat="0" applyFill="0" applyAlignment="0" applyProtection="0"/>
    <xf numFmtId="0" fontId="43" fillId="0" borderId="35" applyNumberFormat="0" applyFill="0" applyAlignment="0" applyProtection="0"/>
    <xf numFmtId="0" fontId="65" fillId="0" borderId="65" applyNumberFormat="0" applyFill="0" applyAlignment="0" applyProtection="0"/>
    <xf numFmtId="0" fontId="44" fillId="0" borderId="36" applyNumberFormat="0" applyFill="0" applyAlignment="0" applyProtection="0"/>
    <xf numFmtId="0" fontId="66" fillId="0" borderId="66" applyNumberFormat="0" applyFill="0" applyAlignment="0" applyProtection="0"/>
    <xf numFmtId="0" fontId="45" fillId="0" borderId="37" applyNumberFormat="0" applyFill="0" applyAlignment="0" applyProtection="0"/>
    <xf numFmtId="0" fontId="6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7" fillId="10" borderId="33" applyNumberFormat="0" applyAlignment="0" applyProtection="0"/>
    <xf numFmtId="0" fontId="47" fillId="10" borderId="33" applyNumberFormat="0" applyAlignment="0" applyProtection="0"/>
    <xf numFmtId="0" fontId="67" fillId="0" borderId="67" applyNumberFormat="0" applyFill="0" applyAlignment="0" applyProtection="0"/>
    <xf numFmtId="0" fontId="48" fillId="0" borderId="38" applyNumberFormat="0" applyFill="0" applyAlignment="0" applyProtection="0"/>
    <xf numFmtId="0" fontId="23" fillId="0" borderId="0"/>
    <xf numFmtId="0" fontId="31" fillId="0" borderId="0"/>
    <xf numFmtId="0" fontId="29" fillId="0" borderId="0"/>
    <xf numFmtId="0" fontId="23" fillId="0" borderId="0"/>
    <xf numFmtId="0" fontId="31" fillId="0" borderId="0"/>
    <xf numFmtId="0" fontId="23" fillId="0" borderId="0"/>
    <xf numFmtId="0" fontId="2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3" fillId="0" borderId="0"/>
    <xf numFmtId="0" fontId="53" fillId="0" borderId="0"/>
    <xf numFmtId="0" fontId="19" fillId="0" borderId="0"/>
    <xf numFmtId="0" fontId="19" fillId="0" borderId="0"/>
    <xf numFmtId="0" fontId="78" fillId="0" borderId="0">
      <alignment vertical="top"/>
    </xf>
    <xf numFmtId="0" fontId="19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29" fillId="0" borderId="0"/>
    <xf numFmtId="0" fontId="19" fillId="0" borderId="0"/>
    <xf numFmtId="0" fontId="29" fillId="0" borderId="0"/>
    <xf numFmtId="0" fontId="19" fillId="0" borderId="0"/>
    <xf numFmtId="0" fontId="29" fillId="0" borderId="0"/>
    <xf numFmtId="0" fontId="19" fillId="0" borderId="0"/>
    <xf numFmtId="0" fontId="29" fillId="33" borderId="88" applyNumberFormat="0" applyFont="0" applyAlignment="0" applyProtection="0"/>
    <xf numFmtId="0" fontId="29" fillId="33" borderId="88" applyNumberFormat="0" applyFont="0" applyAlignment="0" applyProtection="0"/>
    <xf numFmtId="0" fontId="54" fillId="23" borderId="39" applyNumberFormat="0" applyAlignment="0" applyProtection="0"/>
    <xf numFmtId="0" fontId="54" fillId="23" borderId="39" applyNumberFormat="0" applyAlignment="0" applyProtection="0"/>
    <xf numFmtId="0" fontId="77" fillId="0" borderId="89" applyNumberFormat="0" applyProtection="0">
      <alignment wrapText="1"/>
    </xf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9" fillId="0" borderId="0" applyNumberFormat="0" applyProtection="0">
      <alignment horizontal="left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2" fillId="0" borderId="68" applyNumberFormat="0" applyFill="0" applyAlignment="0" applyProtection="0"/>
    <xf numFmtId="0" fontId="56" fillId="0" borderId="40" applyNumberFormat="0" applyFill="0" applyAlignment="0" applyProtection="0"/>
    <xf numFmtId="0" fontId="21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44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44" fontId="23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5" fillId="0" borderId="0"/>
    <xf numFmtId="0" fontId="23" fillId="0" borderId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0" fontId="23" fillId="2" borderId="1" applyNumberFormat="0" applyFont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32" fillId="0" borderId="0">
      <alignment horizontal="left" vertical="center" wrapText="1"/>
    </xf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32">
    <xf numFmtId="0" fontId="0" fillId="0" borderId="0" xfId="0"/>
    <xf numFmtId="0" fontId="23" fillId="0" borderId="0" xfId="126"/>
    <xf numFmtId="0" fontId="23" fillId="0" borderId="0" xfId="122"/>
    <xf numFmtId="0" fontId="25" fillId="28" borderId="3" xfId="162" applyFont="1" applyFill="1" applyBorder="1"/>
    <xf numFmtId="0" fontId="69" fillId="28" borderId="4" xfId="162" applyFont="1" applyFill="1" applyBorder="1"/>
    <xf numFmtId="0" fontId="29" fillId="0" borderId="0" xfId="162"/>
    <xf numFmtId="0" fontId="69" fillId="28" borderId="0" xfId="162" applyFont="1" applyFill="1"/>
    <xf numFmtId="0" fontId="26" fillId="28" borderId="6" xfId="162" applyFont="1" applyFill="1" applyBorder="1"/>
    <xf numFmtId="0" fontId="70" fillId="28" borderId="43" xfId="162" applyFont="1" applyFill="1" applyBorder="1"/>
    <xf numFmtId="0" fontId="26" fillId="28" borderId="44" xfId="162" applyFont="1" applyFill="1" applyBorder="1"/>
    <xf numFmtId="0" fontId="26" fillId="0" borderId="0" xfId="162" applyFont="1"/>
    <xf numFmtId="0" fontId="71" fillId="29" borderId="0" xfId="124" applyFont="1" applyFill="1"/>
    <xf numFmtId="0" fontId="71" fillId="30" borderId="0" xfId="124" applyFont="1" applyFill="1"/>
    <xf numFmtId="0" fontId="71" fillId="31" borderId="0" xfId="124" applyFont="1" applyFill="1"/>
    <xf numFmtId="0" fontId="71" fillId="32" borderId="0" xfId="124" applyFont="1" applyFill="1"/>
    <xf numFmtId="14" fontId="26" fillId="0" borderId="0" xfId="162" applyNumberFormat="1" applyFont="1"/>
    <xf numFmtId="171" fontId="29" fillId="0" borderId="0" xfId="162" applyNumberFormat="1"/>
    <xf numFmtId="0" fontId="29" fillId="0" borderId="69" xfId="162" applyBorder="1"/>
    <xf numFmtId="0" fontId="29" fillId="0" borderId="70" xfId="162" applyBorder="1"/>
    <xf numFmtId="0" fontId="29" fillId="0" borderId="71" xfId="162" applyBorder="1"/>
    <xf numFmtId="0" fontId="29" fillId="0" borderId="72" xfId="162" applyBorder="1"/>
    <xf numFmtId="0" fontId="29" fillId="0" borderId="73" xfId="162" applyBorder="1"/>
    <xf numFmtId="0" fontId="29" fillId="0" borderId="74" xfId="162" applyBorder="1"/>
    <xf numFmtId="0" fontId="29" fillId="0" borderId="75" xfId="162" applyBorder="1"/>
    <xf numFmtId="0" fontId="29" fillId="0" borderId="76" xfId="162" applyBorder="1"/>
    <xf numFmtId="2" fontId="29" fillId="0" borderId="0" xfId="162" applyNumberFormat="1"/>
    <xf numFmtId="0" fontId="26" fillId="0" borderId="0" xfId="163" applyFont="1"/>
    <xf numFmtId="0" fontId="29" fillId="0" borderId="0" xfId="163"/>
    <xf numFmtId="0" fontId="72" fillId="0" borderId="0" xfId="163" applyFont="1"/>
    <xf numFmtId="0" fontId="73" fillId="0" borderId="0" xfId="163" applyFont="1"/>
    <xf numFmtId="0" fontId="29" fillId="0" borderId="77" xfId="163" applyBorder="1"/>
    <xf numFmtId="0" fontId="29" fillId="0" borderId="78" xfId="163" applyBorder="1"/>
    <xf numFmtId="0" fontId="29" fillId="0" borderId="54" xfId="163" applyBorder="1"/>
    <xf numFmtId="0" fontId="29" fillId="0" borderId="79" xfId="163" applyBorder="1"/>
    <xf numFmtId="0" fontId="29" fillId="0" borderId="0" xfId="163" applyAlignment="1">
      <alignment horizontal="right"/>
    </xf>
    <xf numFmtId="0" fontId="29" fillId="0" borderId="80" xfId="163" applyBorder="1"/>
    <xf numFmtId="167" fontId="29" fillId="0" borderId="0" xfId="162" applyNumberFormat="1"/>
    <xf numFmtId="0" fontId="74" fillId="0" borderId="80" xfId="163" applyFont="1" applyBorder="1" applyAlignment="1">
      <alignment horizontal="center"/>
    </xf>
    <xf numFmtId="171" fontId="29" fillId="0" borderId="70" xfId="162" applyNumberFormat="1" applyBorder="1"/>
    <xf numFmtId="0" fontId="29" fillId="0" borderId="81" xfId="163" applyBorder="1"/>
    <xf numFmtId="171" fontId="29" fillId="0" borderId="80" xfId="163" applyNumberFormat="1" applyBorder="1" applyAlignment="1">
      <alignment horizontal="center"/>
    </xf>
    <xf numFmtId="0" fontId="29" fillId="0" borderId="80" xfId="163" applyBorder="1" applyAlignment="1">
      <alignment horizontal="center"/>
    </xf>
    <xf numFmtId="0" fontId="29" fillId="0" borderId="82" xfId="162" applyBorder="1"/>
    <xf numFmtId="171" fontId="29" fillId="0" borderId="71" xfId="162" applyNumberFormat="1" applyBorder="1"/>
    <xf numFmtId="171" fontId="29" fillId="0" borderId="72" xfId="162" applyNumberFormat="1" applyBorder="1"/>
    <xf numFmtId="171" fontId="29" fillId="0" borderId="73" xfId="162" applyNumberFormat="1" applyBorder="1"/>
    <xf numFmtId="0" fontId="26" fillId="4" borderId="0" xfId="163" applyFont="1" applyFill="1" applyAlignment="1">
      <alignment horizontal="right"/>
    </xf>
    <xf numFmtId="10" fontId="26" fillId="4" borderId="80" xfId="164" applyNumberFormat="1" applyFont="1" applyFill="1" applyBorder="1" applyAlignment="1">
      <alignment horizontal="center"/>
    </xf>
    <xf numFmtId="0" fontId="29" fillId="0" borderId="83" xfId="163" applyBorder="1"/>
    <xf numFmtId="0" fontId="29" fillId="0" borderId="47" xfId="163" applyBorder="1"/>
    <xf numFmtId="0" fontId="29" fillId="0" borderId="84" xfId="163" applyBorder="1"/>
    <xf numFmtId="164" fontId="58" fillId="3" borderId="92" xfId="248" applyNumberFormat="1" applyFont="1" applyFill="1" applyBorder="1" applyAlignment="1">
      <alignment horizontal="right"/>
    </xf>
    <xf numFmtId="0" fontId="18" fillId="3" borderId="93" xfId="248" applyFont="1" applyFill="1" applyBorder="1" applyAlignment="1">
      <alignment horizontal="center"/>
    </xf>
    <xf numFmtId="164" fontId="83" fillId="3" borderId="96" xfId="248" applyNumberFormat="1" applyFont="1" applyFill="1" applyBorder="1" applyAlignment="1">
      <alignment horizontal="center" wrapText="1"/>
    </xf>
    <xf numFmtId="164" fontId="58" fillId="3" borderId="96" xfId="248" applyNumberFormat="1" applyFont="1" applyFill="1" applyBorder="1" applyAlignment="1">
      <alignment horizontal="center" wrapText="1"/>
    </xf>
    <xf numFmtId="42" fontId="58" fillId="3" borderId="97" xfId="248" applyNumberFormat="1" applyFont="1" applyFill="1" applyBorder="1" applyAlignment="1">
      <alignment horizontal="center" wrapText="1"/>
    </xf>
    <xf numFmtId="8" fontId="58" fillId="4" borderId="10" xfId="102" applyNumberFormat="1" applyFont="1" applyFill="1" applyBorder="1"/>
    <xf numFmtId="38" fontId="18" fillId="3" borderId="94" xfId="248" applyNumberFormat="1" applyFont="1" applyFill="1" applyBorder="1" applyAlignment="1">
      <alignment horizontal="center"/>
    </xf>
    <xf numFmtId="166" fontId="22" fillId="3" borderId="23" xfId="355" applyNumberFormat="1" applyFont="1" applyFill="1" applyBorder="1" applyAlignment="1">
      <alignment horizontal="right" wrapText="1"/>
    </xf>
    <xf numFmtId="166" fontId="22" fillId="3" borderId="24" xfId="355" applyNumberFormat="1" applyFont="1" applyFill="1" applyBorder="1" applyAlignment="1">
      <alignment horizontal="right" wrapText="1"/>
    </xf>
    <xf numFmtId="0" fontId="22" fillId="3" borderId="18" xfId="355" applyFont="1" applyFill="1" applyBorder="1"/>
    <xf numFmtId="0" fontId="80" fillId="3" borderId="18" xfId="355" applyFont="1" applyFill="1" applyBorder="1"/>
    <xf numFmtId="0" fontId="15" fillId="0" borderId="0" xfId="357"/>
    <xf numFmtId="174" fontId="22" fillId="4" borderId="44" xfId="360" applyNumberFormat="1" applyFont="1" applyFill="1" applyBorder="1"/>
    <xf numFmtId="0" fontId="27" fillId="0" borderId="148" xfId="357" applyFont="1" applyBorder="1" applyAlignment="1">
      <alignment vertical="center" wrapText="1"/>
    </xf>
    <xf numFmtId="170" fontId="30" fillId="0" borderId="90" xfId="357" applyNumberFormat="1" applyFont="1" applyBorder="1" applyAlignment="1">
      <alignment vertical="center" wrapText="1"/>
    </xf>
    <xf numFmtId="170" fontId="30" fillId="0" borderId="157" xfId="357" applyNumberFormat="1" applyFont="1" applyBorder="1" applyAlignment="1">
      <alignment vertical="center" wrapText="1"/>
    </xf>
    <xf numFmtId="170" fontId="30" fillId="0" borderId="152" xfId="357" applyNumberFormat="1" applyFont="1" applyBorder="1" applyAlignment="1">
      <alignment horizontal="center" vertical="center" wrapText="1"/>
    </xf>
    <xf numFmtId="168" fontId="30" fillId="4" borderId="9" xfId="357" applyNumberFormat="1" applyFont="1" applyFill="1" applyBorder="1" applyAlignment="1">
      <alignment horizontal="center" vertical="center" wrapText="1"/>
    </xf>
    <xf numFmtId="0" fontId="108" fillId="0" borderId="43" xfId="357" applyFont="1" applyBorder="1" applyAlignment="1">
      <alignment vertical="center" readingOrder="1"/>
    </xf>
    <xf numFmtId="0" fontId="30" fillId="0" borderId="44" xfId="357" applyFont="1" applyBorder="1" applyAlignment="1">
      <alignment vertical="center"/>
    </xf>
    <xf numFmtId="0" fontId="27" fillId="0" borderId="58" xfId="357" applyFont="1" applyBorder="1" applyAlignment="1">
      <alignment vertical="center" wrapText="1"/>
    </xf>
    <xf numFmtId="170" fontId="27" fillId="0" borderId="63" xfId="357" applyNumberFormat="1" applyFont="1" applyBorder="1" applyAlignment="1">
      <alignment vertical="center" wrapText="1"/>
    </xf>
    <xf numFmtId="170" fontId="27" fillId="0" borderId="59" xfId="357" applyNumberFormat="1" applyFont="1" applyBorder="1" applyAlignment="1">
      <alignment vertical="center" wrapText="1"/>
    </xf>
    <xf numFmtId="168" fontId="27" fillId="4" borderId="60" xfId="357" applyNumberFormat="1" applyFont="1" applyFill="1" applyBorder="1" applyAlignment="1">
      <alignment horizontal="center" vertical="center" wrapText="1"/>
    </xf>
    <xf numFmtId="170" fontId="27" fillId="0" borderId="9" xfId="357" applyNumberFormat="1" applyFont="1" applyBorder="1" applyAlignment="1">
      <alignment horizontal="center" vertical="center" wrapText="1"/>
    </xf>
    <xf numFmtId="170" fontId="30" fillId="0" borderId="63" xfId="357" applyNumberFormat="1" applyFont="1" applyBorder="1" applyAlignment="1">
      <alignment vertical="center" wrapText="1"/>
    </xf>
    <xf numFmtId="170" fontId="30" fillId="0" borderId="59" xfId="357" applyNumberFormat="1" applyFont="1" applyBorder="1" applyAlignment="1">
      <alignment vertical="center" wrapText="1"/>
    </xf>
    <xf numFmtId="0" fontId="30" fillId="0" borderId="10" xfId="357" applyFont="1" applyBorder="1" applyAlignment="1">
      <alignment vertical="center"/>
    </xf>
    <xf numFmtId="168" fontId="30" fillId="4" borderId="60" xfId="357" applyNumberFormat="1" applyFont="1" applyFill="1" applyBorder="1" applyAlignment="1">
      <alignment horizontal="center" vertical="center" wrapText="1"/>
    </xf>
    <xf numFmtId="170" fontId="30" fillId="0" borderId="9" xfId="357" applyNumberFormat="1" applyFont="1" applyBorder="1" applyAlignment="1">
      <alignment horizontal="center" vertical="center" wrapText="1"/>
    </xf>
    <xf numFmtId="0" fontId="104" fillId="3" borderId="5" xfId="357" applyFont="1" applyFill="1" applyBorder="1"/>
    <xf numFmtId="0" fontId="15" fillId="3" borderId="2" xfId="357" applyFill="1" applyBorder="1"/>
    <xf numFmtId="0" fontId="22" fillId="3" borderId="3" xfId="357" applyFont="1" applyFill="1" applyBorder="1" applyAlignment="1">
      <alignment horizontal="center"/>
    </xf>
    <xf numFmtId="0" fontId="22" fillId="3" borderId="41" xfId="357" applyFont="1" applyFill="1" applyBorder="1" applyAlignment="1">
      <alignment horizontal="center"/>
    </xf>
    <xf numFmtId="174" fontId="22" fillId="3" borderId="140" xfId="362" applyNumberFormat="1" applyFont="1" applyFill="1" applyBorder="1" applyAlignment="1">
      <alignment horizontal="center"/>
    </xf>
    <xf numFmtId="0" fontId="22" fillId="3" borderId="5" xfId="357" applyFont="1" applyFill="1" applyBorder="1"/>
    <xf numFmtId="0" fontId="104" fillId="3" borderId="53" xfId="357" applyFont="1" applyFill="1" applyBorder="1"/>
    <xf numFmtId="10" fontId="80" fillId="3" borderId="0" xfId="357" applyNumberFormat="1" applyFont="1" applyFill="1" applyAlignment="1">
      <alignment horizontal="center"/>
    </xf>
    <xf numFmtId="0" fontId="109" fillId="3" borderId="5" xfId="357" applyFont="1" applyFill="1" applyBorder="1"/>
    <xf numFmtId="0" fontId="22" fillId="3" borderId="0" xfId="357" applyFont="1" applyFill="1" applyAlignment="1">
      <alignment horizontal="center"/>
    </xf>
    <xf numFmtId="174" fontId="22" fillId="3" borderId="6" xfId="357" applyNumberFormat="1" applyFont="1" applyFill="1" applyBorder="1"/>
    <xf numFmtId="174" fontId="22" fillId="3" borderId="141" xfId="357" applyNumberFormat="1" applyFont="1" applyFill="1" applyBorder="1"/>
    <xf numFmtId="0" fontId="15" fillId="3" borderId="51" xfId="357" applyFill="1" applyBorder="1"/>
    <xf numFmtId="0" fontId="15" fillId="3" borderId="153" xfId="357" applyFill="1" applyBorder="1"/>
    <xf numFmtId="174" fontId="22" fillId="3" borderId="44" xfId="357" applyNumberFormat="1" applyFont="1" applyFill="1" applyBorder="1"/>
    <xf numFmtId="0" fontId="80" fillId="3" borderId="46" xfId="357" applyFont="1" applyFill="1" applyBorder="1"/>
    <xf numFmtId="0" fontId="29" fillId="3" borderId="44" xfId="357" applyFont="1" applyFill="1" applyBorder="1" applyAlignment="1">
      <alignment wrapText="1"/>
    </xf>
    <xf numFmtId="0" fontId="58" fillId="3" borderId="51" xfId="357" applyFont="1" applyFill="1" applyBorder="1"/>
    <xf numFmtId="174" fontId="22" fillId="3" borderId="6" xfId="362" applyNumberFormat="1" applyFont="1" applyFill="1" applyBorder="1" applyAlignment="1">
      <alignment horizontal="center"/>
    </xf>
    <xf numFmtId="10" fontId="109" fillId="3" borderId="46" xfId="357" applyNumberFormat="1" applyFont="1" applyFill="1" applyBorder="1" applyAlignment="1">
      <alignment horizontal="left"/>
    </xf>
    <xf numFmtId="10" fontId="109" fillId="3" borderId="8" xfId="357" applyNumberFormat="1" applyFont="1" applyFill="1" applyBorder="1" applyAlignment="1">
      <alignment horizontal="left"/>
    </xf>
    <xf numFmtId="174" fontId="58" fillId="4" borderId="10" xfId="362" applyNumberFormat="1" applyFont="1" applyFill="1" applyBorder="1"/>
    <xf numFmtId="174" fontId="22" fillId="3" borderId="4" xfId="362" applyNumberFormat="1" applyFont="1" applyFill="1" applyBorder="1" applyAlignment="1">
      <alignment horizontal="center"/>
    </xf>
    <xf numFmtId="0" fontId="22" fillId="3" borderId="8" xfId="357" applyFont="1" applyFill="1" applyBorder="1"/>
    <xf numFmtId="0" fontId="15" fillId="3" borderId="8" xfId="357" applyFill="1" applyBorder="1"/>
    <xf numFmtId="44" fontId="22" fillId="4" borderId="10" xfId="362" applyFont="1" applyFill="1" applyBorder="1"/>
    <xf numFmtId="10" fontId="15" fillId="3" borderId="9" xfId="361" applyNumberFormat="1" applyFont="1" applyFill="1" applyBorder="1" applyAlignment="1">
      <alignment horizontal="left"/>
    </xf>
    <xf numFmtId="0" fontId="15" fillId="3" borderId="46" xfId="357" applyFill="1" applyBorder="1"/>
    <xf numFmtId="0" fontId="110" fillId="3" borderId="139" xfId="2" applyFont="1" applyFill="1" applyBorder="1" applyAlignment="1">
      <alignment horizontal="center"/>
    </xf>
    <xf numFmtId="0" fontId="80" fillId="3" borderId="41" xfId="2" applyFont="1" applyFill="1" applyBorder="1" applyAlignment="1">
      <alignment horizontal="right"/>
    </xf>
    <xf numFmtId="0" fontId="80" fillId="3" borderId="140" xfId="2" applyFont="1" applyFill="1" applyBorder="1" applyAlignment="1">
      <alignment horizontal="center"/>
    </xf>
    <xf numFmtId="164" fontId="80" fillId="3" borderId="5" xfId="2" applyNumberFormat="1" applyFont="1" applyFill="1" applyBorder="1" applyAlignment="1">
      <alignment horizontal="right"/>
    </xf>
    <xf numFmtId="0" fontId="80" fillId="3" borderId="0" xfId="2" applyFont="1" applyFill="1"/>
    <xf numFmtId="164" fontId="80" fillId="3" borderId="5" xfId="2" applyNumberFormat="1" applyFont="1" applyFill="1" applyBorder="1"/>
    <xf numFmtId="42" fontId="29" fillId="3" borderId="0" xfId="2" applyNumberFormat="1" applyFont="1" applyFill="1" applyAlignment="1">
      <alignment vertical="center"/>
    </xf>
    <xf numFmtId="0" fontId="80" fillId="3" borderId="5" xfId="2" applyFont="1" applyFill="1" applyBorder="1"/>
    <xf numFmtId="0" fontId="93" fillId="3" borderId="5" xfId="2" applyFont="1" applyFill="1" applyBorder="1" applyAlignment="1">
      <alignment vertical="center"/>
    </xf>
    <xf numFmtId="174" fontId="80" fillId="3" borderId="0" xfId="2" applyNumberFormat="1" applyFont="1" applyFill="1"/>
    <xf numFmtId="0" fontId="23" fillId="3" borderId="8" xfId="2" applyFill="1" applyBorder="1"/>
    <xf numFmtId="0" fontId="23" fillId="3" borderId="9" xfId="2" applyFill="1" applyBorder="1"/>
    <xf numFmtId="0" fontId="80" fillId="3" borderId="5" xfId="357" applyFont="1" applyFill="1" applyBorder="1" applyAlignment="1">
      <alignment horizontal="left"/>
    </xf>
    <xf numFmtId="0" fontId="116" fillId="0" borderId="0" xfId="373" applyFont="1"/>
    <xf numFmtId="0" fontId="117" fillId="0" borderId="0" xfId="373" applyFont="1" applyAlignment="1">
      <alignment horizontal="center"/>
    </xf>
    <xf numFmtId="0" fontId="116" fillId="0" borderId="0" xfId="373" applyFont="1" applyAlignment="1">
      <alignment wrapText="1"/>
    </xf>
    <xf numFmtId="9" fontId="116" fillId="0" borderId="0" xfId="374" applyFont="1"/>
    <xf numFmtId="17" fontId="117" fillId="0" borderId="0" xfId="373" applyNumberFormat="1" applyFont="1" applyAlignment="1">
      <alignment horizontal="center"/>
    </xf>
    <xf numFmtId="17" fontId="118" fillId="0" borderId="0" xfId="373" applyNumberFormat="1" applyFont="1" applyAlignment="1">
      <alignment horizontal="center"/>
    </xf>
    <xf numFmtId="0" fontId="119" fillId="0" borderId="0" xfId="373" applyFont="1" applyAlignment="1">
      <alignment horizontal="center"/>
    </xf>
    <xf numFmtId="169" fontId="119" fillId="0" borderId="0" xfId="373" applyNumberFormat="1" applyFont="1" applyAlignment="1">
      <alignment horizontal="left" vertical="top"/>
    </xf>
    <xf numFmtId="9" fontId="119" fillId="0" borderId="0" xfId="374" applyFont="1"/>
    <xf numFmtId="0" fontId="119" fillId="0" borderId="0" xfId="373" applyFont="1"/>
    <xf numFmtId="9" fontId="119" fillId="0" borderId="0" xfId="373" applyNumberFormat="1" applyFont="1" applyAlignment="1">
      <alignment horizontal="center" wrapText="1"/>
    </xf>
    <xf numFmtId="9" fontId="119" fillId="0" borderId="0" xfId="373" applyNumberFormat="1" applyFont="1" applyAlignment="1">
      <alignment horizontal="center"/>
    </xf>
    <xf numFmtId="0" fontId="119" fillId="0" borderId="0" xfId="373" applyFont="1" applyAlignment="1">
      <alignment horizontal="left" wrapText="1"/>
    </xf>
    <xf numFmtId="0" fontId="116" fillId="0" borderId="2" xfId="373" applyFont="1" applyBorder="1"/>
    <xf numFmtId="168" fontId="116" fillId="0" borderId="3" xfId="373" applyNumberFormat="1" applyFont="1" applyBorder="1" applyAlignment="1">
      <alignment horizontal="center"/>
    </xf>
    <xf numFmtId="168" fontId="116" fillId="0" borderId="41" xfId="373" applyNumberFormat="1" applyFont="1" applyBorder="1" applyAlignment="1">
      <alignment horizontal="center"/>
    </xf>
    <xf numFmtId="9" fontId="116" fillId="0" borderId="41" xfId="143" applyFont="1" applyBorder="1" applyAlignment="1">
      <alignment horizontal="center"/>
    </xf>
    <xf numFmtId="168" fontId="116" fillId="0" borderId="42" xfId="373" applyNumberFormat="1" applyFont="1" applyBorder="1"/>
    <xf numFmtId="168" fontId="116" fillId="0" borderId="0" xfId="373" applyNumberFormat="1" applyFont="1"/>
    <xf numFmtId="0" fontId="116" fillId="0" borderId="46" xfId="373" applyFont="1" applyBorder="1"/>
    <xf numFmtId="170" fontId="116" fillId="0" borderId="43" xfId="373" applyNumberFormat="1" applyFont="1" applyBorder="1" applyAlignment="1">
      <alignment horizontal="center"/>
    </xf>
    <xf numFmtId="9" fontId="116" fillId="0" borderId="160" xfId="143" applyFont="1" applyBorder="1" applyAlignment="1">
      <alignment horizontal="center"/>
    </xf>
    <xf numFmtId="170" fontId="116" fillId="0" borderId="45" xfId="373" applyNumberFormat="1" applyFont="1" applyBorder="1"/>
    <xf numFmtId="9" fontId="116" fillId="0" borderId="31" xfId="374" applyFont="1" applyBorder="1"/>
    <xf numFmtId="0" fontId="116" fillId="0" borderId="3" xfId="373" applyFont="1" applyBorder="1"/>
    <xf numFmtId="0" fontId="116" fillId="0" borderId="5" xfId="373" applyFont="1" applyBorder="1"/>
    <xf numFmtId="170" fontId="116" fillId="0" borderId="0" xfId="373" applyNumberFormat="1" applyFont="1" applyAlignment="1">
      <alignment horizontal="center"/>
    </xf>
    <xf numFmtId="9" fontId="116" fillId="0" borderId="78" xfId="143" applyFont="1" applyBorder="1" applyAlignment="1">
      <alignment horizontal="center"/>
    </xf>
    <xf numFmtId="0" fontId="116" fillId="0" borderId="43" xfId="373" applyFont="1" applyBorder="1"/>
    <xf numFmtId="168" fontId="121" fillId="0" borderId="0" xfId="373" applyNumberFormat="1" applyFont="1"/>
    <xf numFmtId="9" fontId="116" fillId="0" borderId="0" xfId="374" applyFont="1" applyBorder="1"/>
    <xf numFmtId="9" fontId="116" fillId="0" borderId="43" xfId="374" applyFont="1" applyBorder="1"/>
    <xf numFmtId="0" fontId="116" fillId="0" borderId="2" xfId="373" applyFont="1" applyBorder="1" applyAlignment="1">
      <alignment wrapText="1"/>
    </xf>
    <xf numFmtId="168" fontId="116" fillId="0" borderId="3" xfId="373" applyNumberFormat="1" applyFont="1" applyBorder="1" applyAlignment="1">
      <alignment horizontal="center" wrapText="1"/>
    </xf>
    <xf numFmtId="0" fontId="116" fillId="0" borderId="46" xfId="373" applyFont="1" applyBorder="1" applyAlignment="1">
      <alignment wrapText="1"/>
    </xf>
    <xf numFmtId="170" fontId="116" fillId="0" borderId="43" xfId="373" applyNumberFormat="1" applyFont="1" applyBorder="1" applyAlignment="1">
      <alignment horizontal="center" wrapText="1"/>
    </xf>
    <xf numFmtId="170" fontId="116" fillId="0" borderId="48" xfId="373" applyNumberFormat="1" applyFont="1" applyBorder="1"/>
    <xf numFmtId="172" fontId="116" fillId="0" borderId="0" xfId="374" applyNumberFormat="1" applyFont="1"/>
    <xf numFmtId="170" fontId="116" fillId="0" borderId="3" xfId="373" applyNumberFormat="1" applyFont="1" applyBorder="1" applyAlignment="1">
      <alignment horizontal="center"/>
    </xf>
    <xf numFmtId="9" fontId="116" fillId="0" borderId="3" xfId="143" applyFont="1" applyBorder="1" applyAlignment="1">
      <alignment horizontal="center"/>
    </xf>
    <xf numFmtId="9" fontId="116" fillId="0" borderId="43" xfId="143" applyFont="1" applyBorder="1" applyAlignment="1">
      <alignment horizontal="center"/>
    </xf>
    <xf numFmtId="9" fontId="118" fillId="0" borderId="43" xfId="374" applyFont="1" applyBorder="1"/>
    <xf numFmtId="168" fontId="116" fillId="0" borderId="0" xfId="373" applyNumberFormat="1" applyFont="1" applyAlignment="1">
      <alignment horizontal="center"/>
    </xf>
    <xf numFmtId="9" fontId="116" fillId="0" borderId="0" xfId="143" applyFont="1" applyFill="1" applyBorder="1" applyAlignment="1">
      <alignment horizontal="center"/>
    </xf>
    <xf numFmtId="9" fontId="116" fillId="0" borderId="0" xfId="374" applyFont="1" applyFill="1"/>
    <xf numFmtId="9" fontId="116" fillId="0" borderId="43" xfId="143" applyFont="1" applyFill="1" applyBorder="1" applyAlignment="1">
      <alignment horizontal="center"/>
    </xf>
    <xf numFmtId="9" fontId="116" fillId="0" borderId="43" xfId="374" applyFont="1" applyFill="1" applyBorder="1"/>
    <xf numFmtId="9" fontId="116" fillId="0" borderId="0" xfId="143" applyFont="1" applyBorder="1" applyAlignment="1">
      <alignment horizontal="center"/>
    </xf>
    <xf numFmtId="168" fontId="116" fillId="0" borderId="48" xfId="373" applyNumberFormat="1" applyFont="1" applyBorder="1"/>
    <xf numFmtId="0" fontId="116" fillId="0" borderId="0" xfId="373" applyFont="1" applyAlignment="1">
      <alignment horizontal="right" wrapText="1"/>
    </xf>
    <xf numFmtId="170" fontId="116" fillId="0" borderId="0" xfId="373" applyNumberFormat="1" applyFont="1" applyAlignment="1">
      <alignment horizontal="center" wrapText="1"/>
    </xf>
    <xf numFmtId="0" fontId="116" fillId="0" borderId="0" xfId="373" applyFont="1" applyAlignment="1">
      <alignment horizontal="center"/>
    </xf>
    <xf numFmtId="0" fontId="116" fillId="0" borderId="0" xfId="373" applyFont="1" applyAlignment="1">
      <alignment horizontal="right"/>
    </xf>
    <xf numFmtId="10" fontId="116" fillId="0" borderId="0" xfId="374" applyNumberFormat="1" applyFont="1" applyAlignment="1">
      <alignment horizontal="center"/>
    </xf>
    <xf numFmtId="9" fontId="116" fillId="0" borderId="0" xfId="374" applyFont="1" applyFill="1" applyAlignment="1">
      <alignment horizontal="center"/>
    </xf>
    <xf numFmtId="9" fontId="116" fillId="0" borderId="0" xfId="374" applyFont="1" applyAlignment="1">
      <alignment horizontal="center"/>
    </xf>
    <xf numFmtId="170" fontId="116" fillId="0" borderId="0" xfId="373" applyNumberFormat="1" applyFont="1"/>
    <xf numFmtId="0" fontId="123" fillId="3" borderId="11" xfId="2" applyFont="1" applyFill="1" applyBorder="1" applyAlignment="1">
      <alignment horizontal="center"/>
    </xf>
    <xf numFmtId="1" fontId="58" fillId="3" borderId="14" xfId="0" applyNumberFormat="1" applyFont="1" applyFill="1" applyBorder="1" applyAlignment="1">
      <alignment horizontal="center"/>
    </xf>
    <xf numFmtId="0" fontId="123" fillId="3" borderId="11" xfId="0" applyFont="1" applyFill="1" applyBorder="1" applyAlignment="1">
      <alignment horizontal="center"/>
    </xf>
    <xf numFmtId="165" fontId="80" fillId="3" borderId="18" xfId="3" applyNumberFormat="1" applyFont="1" applyFill="1" applyBorder="1" applyAlignment="1">
      <alignment wrapText="1"/>
    </xf>
    <xf numFmtId="164" fontId="83" fillId="3" borderId="17" xfId="2" applyNumberFormat="1" applyFont="1" applyFill="1" applyBorder="1" applyAlignment="1">
      <alignment horizontal="center" wrapText="1"/>
    </xf>
    <xf numFmtId="42" fontId="58" fillId="3" borderId="18" xfId="2" applyNumberFormat="1" applyFont="1" applyFill="1" applyBorder="1" applyAlignment="1">
      <alignment horizontal="center" wrapText="1"/>
    </xf>
    <xf numFmtId="6" fontId="80" fillId="3" borderId="18" xfId="2" applyNumberFormat="1" applyFont="1" applyFill="1" applyBorder="1" applyAlignment="1">
      <alignment horizontal="right" wrapText="1"/>
    </xf>
    <xf numFmtId="6" fontId="80" fillId="3" borderId="17" xfId="0" applyNumberFormat="1" applyFont="1" applyFill="1" applyBorder="1"/>
    <xf numFmtId="6" fontId="80" fillId="3" borderId="18" xfId="0" applyNumberFormat="1" applyFont="1" applyFill="1" applyBorder="1" applyAlignment="1">
      <alignment horizontal="right" wrapText="1"/>
    </xf>
    <xf numFmtId="6" fontId="80" fillId="3" borderId="21" xfId="0" applyNumberFormat="1" applyFont="1" applyFill="1" applyBorder="1" applyAlignment="1">
      <alignment horizontal="right" wrapText="1"/>
    </xf>
    <xf numFmtId="6" fontId="58" fillId="3" borderId="24" xfId="0" applyNumberFormat="1" applyFont="1" applyFill="1" applyBorder="1" applyAlignment="1">
      <alignment horizontal="right" wrapText="1"/>
    </xf>
    <xf numFmtId="6" fontId="58" fillId="3" borderId="24" xfId="2" applyNumberFormat="1" applyFont="1" applyFill="1" applyBorder="1" applyAlignment="1">
      <alignment horizontal="right" wrapText="1"/>
    </xf>
    <xf numFmtId="6" fontId="58" fillId="3" borderId="24" xfId="4" applyNumberFormat="1" applyFont="1" applyFill="1" applyBorder="1" applyAlignment="1">
      <alignment horizontal="right" wrapText="1"/>
    </xf>
    <xf numFmtId="6" fontId="80" fillId="3" borderId="18" xfId="4" applyNumberFormat="1" applyFont="1" applyFill="1" applyBorder="1" applyAlignment="1">
      <alignment horizontal="right" wrapText="1"/>
    </xf>
    <xf numFmtId="10" fontId="21" fillId="3" borderId="23" xfId="0" applyNumberFormat="1" applyFont="1" applyFill="1" applyBorder="1" applyAlignment="1">
      <alignment horizontal="right" wrapText="1"/>
    </xf>
    <xf numFmtId="0" fontId="21" fillId="3" borderId="23" xfId="0" applyFont="1" applyFill="1" applyBorder="1" applyAlignment="1">
      <alignment horizontal="right" wrapText="1"/>
    </xf>
    <xf numFmtId="10" fontId="80" fillId="3" borderId="20" xfId="0" applyNumberFormat="1" applyFont="1" applyFill="1" applyBorder="1" applyAlignment="1">
      <alignment horizontal="right" wrapText="1"/>
    </xf>
    <xf numFmtId="10" fontId="80" fillId="3" borderId="17" xfId="2" applyNumberFormat="1" applyFont="1" applyFill="1" applyBorder="1" applyAlignment="1">
      <alignment horizontal="right" wrapText="1"/>
    </xf>
    <xf numFmtId="0" fontId="21" fillId="3" borderId="23" xfId="2" applyFont="1" applyFill="1" applyBorder="1" applyAlignment="1">
      <alignment horizontal="right" wrapText="1"/>
    </xf>
    <xf numFmtId="0" fontId="58" fillId="3" borderId="25" xfId="2" applyFont="1" applyFill="1" applyBorder="1" applyAlignment="1">
      <alignment wrapText="1"/>
    </xf>
    <xf numFmtId="10" fontId="21" fillId="3" borderId="50" xfId="142" applyNumberFormat="1" applyFont="1" applyFill="1" applyBorder="1" applyAlignment="1">
      <alignment horizontal="right" wrapText="1"/>
    </xf>
    <xf numFmtId="8" fontId="58" fillId="3" borderId="28" xfId="2" applyNumberFormat="1" applyFont="1" applyFill="1" applyBorder="1" applyAlignment="1">
      <alignment horizontal="right" wrapText="1"/>
    </xf>
    <xf numFmtId="0" fontId="58" fillId="3" borderId="25" xfId="0" applyFont="1" applyFill="1" applyBorder="1" applyAlignment="1">
      <alignment wrapText="1"/>
    </xf>
    <xf numFmtId="9" fontId="58" fillId="3" borderId="50" xfId="142" applyFont="1" applyFill="1" applyBorder="1" applyAlignment="1">
      <alignment horizontal="right" wrapText="1"/>
    </xf>
    <xf numFmtId="8" fontId="58" fillId="3" borderId="28" xfId="4" applyNumberFormat="1" applyFont="1" applyFill="1" applyBorder="1" applyAlignment="1">
      <alignment horizontal="right" wrapText="1"/>
    </xf>
    <xf numFmtId="0" fontId="58" fillId="3" borderId="58" xfId="2" applyFont="1" applyFill="1" applyBorder="1" applyAlignment="1">
      <alignment wrapText="1"/>
    </xf>
    <xf numFmtId="7" fontId="58" fillId="4" borderId="61" xfId="2" applyNumberFormat="1" applyFont="1" applyFill="1" applyBorder="1" applyAlignment="1">
      <alignment horizontal="right" wrapText="1"/>
    </xf>
    <xf numFmtId="0" fontId="58" fillId="3" borderId="58" xfId="0" applyFont="1" applyFill="1" applyBorder="1" applyAlignment="1">
      <alignment horizontal="left" wrapText="1"/>
    </xf>
    <xf numFmtId="10" fontId="21" fillId="3" borderId="63" xfId="142" applyNumberFormat="1" applyFont="1" applyFill="1" applyBorder="1" applyAlignment="1">
      <alignment horizontal="right" wrapText="1"/>
    </xf>
    <xf numFmtId="8" fontId="58" fillId="4" borderId="61" xfId="2" applyNumberFormat="1" applyFont="1" applyFill="1" applyBorder="1" applyAlignment="1">
      <alignment horizontal="right" wrapText="1"/>
    </xf>
    <xf numFmtId="6" fontId="58" fillId="3" borderId="24" xfId="248" applyNumberFormat="1" applyFont="1" applyFill="1" applyBorder="1" applyAlignment="1">
      <alignment horizontal="right" wrapText="1"/>
    </xf>
    <xf numFmtId="0" fontId="23" fillId="34" borderId="0" xfId="248" applyFill="1"/>
    <xf numFmtId="14" fontId="81" fillId="34" borderId="0" xfId="102" applyNumberFormat="1" applyFont="1" applyFill="1" applyAlignment="1">
      <alignment horizontal="left"/>
    </xf>
    <xf numFmtId="0" fontId="23" fillId="34" borderId="7" xfId="248" applyFill="1" applyBorder="1"/>
    <xf numFmtId="0" fontId="58" fillId="34" borderId="7" xfId="248" applyFont="1" applyFill="1" applyBorder="1" applyAlignment="1">
      <alignment horizontal="left"/>
    </xf>
    <xf numFmtId="164" fontId="80" fillId="34" borderId="15" xfId="248" applyNumberFormat="1" applyFont="1" applyFill="1" applyBorder="1" applyAlignment="1">
      <alignment wrapText="1"/>
    </xf>
    <xf numFmtId="8" fontId="14" fillId="34" borderId="15" xfId="248" applyNumberFormat="1" applyFont="1" applyFill="1" applyBorder="1" applyAlignment="1">
      <alignment wrapText="1"/>
    </xf>
    <xf numFmtId="0" fontId="80" fillId="34" borderId="7" xfId="248" applyFont="1" applyFill="1" applyBorder="1" applyAlignment="1">
      <alignment wrapText="1"/>
    </xf>
    <xf numFmtId="6" fontId="23" fillId="34" borderId="0" xfId="248" applyNumberFormat="1" applyFill="1"/>
    <xf numFmtId="0" fontId="58" fillId="34" borderId="7" xfId="248" applyFont="1" applyFill="1" applyBorder="1" applyAlignment="1">
      <alignment wrapText="1"/>
    </xf>
    <xf numFmtId="6" fontId="70" fillId="34" borderId="29" xfId="248" applyNumberFormat="1" applyFont="1" applyFill="1" applyBorder="1" applyAlignment="1">
      <alignment wrapText="1"/>
    </xf>
    <xf numFmtId="8" fontId="70" fillId="34" borderId="29" xfId="248" applyNumberFormat="1" applyFont="1" applyFill="1" applyBorder="1" applyAlignment="1">
      <alignment wrapText="1"/>
    </xf>
    <xf numFmtId="8" fontId="23" fillId="34" borderId="0" xfId="248" applyNumberFormat="1" applyFill="1"/>
    <xf numFmtId="0" fontId="23" fillId="34" borderId="0" xfId="248" applyFill="1" applyAlignment="1">
      <alignment horizontal="right"/>
    </xf>
    <xf numFmtId="0" fontId="103" fillId="34" borderId="0" xfId="248" applyFont="1" applyFill="1"/>
    <xf numFmtId="10" fontId="23" fillId="34" borderId="7" xfId="293" applyNumberFormat="1" applyFont="1" applyFill="1" applyBorder="1"/>
    <xf numFmtId="10" fontId="23" fillId="34" borderId="0" xfId="293" applyNumberFormat="1" applyFont="1" applyFill="1"/>
    <xf numFmtId="0" fontId="80" fillId="34" borderId="0" xfId="102" applyFont="1" applyFill="1"/>
    <xf numFmtId="8" fontId="80" fillId="34" borderId="0" xfId="346" applyNumberFormat="1" applyFont="1" applyFill="1"/>
    <xf numFmtId="10" fontId="80" fillId="34" borderId="0" xfId="347" applyNumberFormat="1" applyFont="1" applyFill="1"/>
    <xf numFmtId="0" fontId="103" fillId="34" borderId="0" xfId="348" applyFont="1" applyFill="1"/>
    <xf numFmtId="0" fontId="122" fillId="34" borderId="0" xfId="248" applyFont="1" applyFill="1"/>
    <xf numFmtId="2" fontId="103" fillId="34" borderId="0" xfId="248" applyNumberFormat="1" applyFont="1" applyFill="1"/>
    <xf numFmtId="10" fontId="122" fillId="34" borderId="0" xfId="248" applyNumberFormat="1" applyFont="1" applyFill="1"/>
    <xf numFmtId="0" fontId="33" fillId="34" borderId="0" xfId="348" applyFont="1" applyFill="1" applyAlignment="1">
      <alignment wrapText="1"/>
    </xf>
    <xf numFmtId="2" fontId="103" fillId="34" borderId="0" xfId="348" applyNumberFormat="1" applyFont="1" applyFill="1"/>
    <xf numFmtId="0" fontId="122" fillId="34" borderId="0" xfId="348" applyFont="1" applyFill="1"/>
    <xf numFmtId="0" fontId="22" fillId="34" borderId="0" xfId="348" applyFont="1" applyFill="1"/>
    <xf numFmtId="2" fontId="14" fillId="34" borderId="0" xfId="348" applyNumberFormat="1" applyFont="1" applyFill="1"/>
    <xf numFmtId="0" fontId="14" fillId="34" borderId="0" xfId="348" applyFont="1" applyFill="1"/>
    <xf numFmtId="166" fontId="14" fillId="34" borderId="0" xfId="348" applyNumberFormat="1" applyFont="1" applyFill="1"/>
    <xf numFmtId="0" fontId="122" fillId="34" borderId="0" xfId="348" applyFont="1" applyFill="1" applyAlignment="1">
      <alignment wrapText="1"/>
    </xf>
    <xf numFmtId="2" fontId="122" fillId="34" borderId="0" xfId="348" applyNumberFormat="1" applyFont="1" applyFill="1" applyAlignment="1">
      <alignment horizontal="right" wrapText="1"/>
    </xf>
    <xf numFmtId="164" fontId="80" fillId="3" borderId="16" xfId="248" applyNumberFormat="1" applyFont="1" applyFill="1" applyBorder="1" applyAlignment="1">
      <alignment wrapText="1"/>
    </xf>
    <xf numFmtId="0" fontId="80" fillId="3" borderId="16" xfId="248" applyFont="1" applyFill="1" applyBorder="1" applyAlignment="1">
      <alignment wrapText="1"/>
    </xf>
    <xf numFmtId="0" fontId="80" fillId="3" borderId="22" xfId="248" applyFont="1" applyFill="1" applyBorder="1" applyAlignment="1">
      <alignment wrapText="1"/>
    </xf>
    <xf numFmtId="0" fontId="80" fillId="3" borderId="16" xfId="2" applyFont="1" applyFill="1" applyBorder="1" applyAlignment="1">
      <alignment wrapText="1"/>
    </xf>
    <xf numFmtId="0" fontId="0" fillId="34" borderId="0" xfId="0" applyFill="1"/>
    <xf numFmtId="0" fontId="122" fillId="34" borderId="0" xfId="0" applyFont="1" applyFill="1"/>
    <xf numFmtId="0" fontId="0" fillId="34" borderId="7" xfId="0" applyFill="1" applyBorder="1"/>
    <xf numFmtId="0" fontId="70" fillId="34" borderId="7" xfId="0" applyFont="1" applyFill="1" applyBorder="1" applyAlignment="1">
      <alignment horizontal="center"/>
    </xf>
    <xf numFmtId="0" fontId="14" fillId="34" borderId="0" xfId="0" applyFont="1" applyFill="1"/>
    <xf numFmtId="0" fontId="70" fillId="34" borderId="15" xfId="0" applyFont="1" applyFill="1" applyBorder="1" applyAlignment="1">
      <alignment horizontal="center"/>
    </xf>
    <xf numFmtId="164" fontId="38" fillId="34" borderId="15" xfId="0" applyNumberFormat="1" applyFont="1" applyFill="1" applyBorder="1" applyAlignment="1">
      <alignment wrapText="1"/>
    </xf>
    <xf numFmtId="0" fontId="38" fillId="34" borderId="15" xfId="0" applyFont="1" applyFill="1" applyBorder="1" applyAlignment="1">
      <alignment wrapText="1"/>
    </xf>
    <xf numFmtId="164" fontId="70" fillId="34" borderId="15" xfId="0" applyNumberFormat="1" applyFont="1" applyFill="1" applyBorder="1" applyAlignment="1">
      <alignment wrapText="1"/>
    </xf>
    <xf numFmtId="2" fontId="103" fillId="34" borderId="0" xfId="0" applyNumberFormat="1" applyFont="1" applyFill="1"/>
    <xf numFmtId="8" fontId="122" fillId="34" borderId="15" xfId="0" applyNumberFormat="1" applyFont="1" applyFill="1" applyBorder="1" applyAlignment="1">
      <alignment wrapText="1"/>
    </xf>
    <xf numFmtId="167" fontId="70" fillId="34" borderId="15" xfId="0" applyNumberFormat="1" applyFont="1" applyFill="1" applyBorder="1" applyAlignment="1">
      <alignment wrapText="1"/>
    </xf>
    <xf numFmtId="0" fontId="38" fillId="34" borderId="7" xfId="0" applyFont="1" applyFill="1" applyBorder="1" applyAlignment="1">
      <alignment wrapText="1"/>
    </xf>
    <xf numFmtId="6" fontId="0" fillId="34" borderId="0" xfId="0" applyNumberFormat="1" applyFill="1"/>
    <xf numFmtId="0" fontId="70" fillId="34" borderId="7" xfId="0" applyFont="1" applyFill="1" applyBorder="1" applyAlignment="1">
      <alignment wrapText="1"/>
    </xf>
    <xf numFmtId="6" fontId="70" fillId="34" borderId="7" xfId="0" applyNumberFormat="1" applyFont="1" applyFill="1" applyBorder="1" applyAlignment="1">
      <alignment wrapText="1"/>
    </xf>
    <xf numFmtId="0" fontId="0" fillId="34" borderId="0" xfId="0" applyFill="1" applyAlignment="1">
      <alignment horizontal="right"/>
    </xf>
    <xf numFmtId="9" fontId="62" fillId="34" borderId="0" xfId="0" applyNumberFormat="1" applyFont="1" applyFill="1" applyAlignment="1">
      <alignment horizontal="right" wrapText="1"/>
    </xf>
    <xf numFmtId="8" fontId="0" fillId="34" borderId="0" xfId="0" applyNumberFormat="1" applyFill="1"/>
    <xf numFmtId="0" fontId="70" fillId="34" borderId="55" xfId="0" applyFont="1" applyFill="1" applyBorder="1" applyAlignment="1">
      <alignment wrapText="1"/>
    </xf>
    <xf numFmtId="0" fontId="14" fillId="34" borderId="56" xfId="0" applyFont="1" applyFill="1" applyBorder="1"/>
    <xf numFmtId="0" fontId="0" fillId="34" borderId="57" xfId="0" applyFill="1" applyBorder="1"/>
    <xf numFmtId="0" fontId="70" fillId="34" borderId="29" xfId="0" applyFont="1" applyFill="1" applyBorder="1" applyAlignment="1">
      <alignment wrapText="1"/>
    </xf>
    <xf numFmtId="10" fontId="21" fillId="34" borderId="0" xfId="1" applyNumberFormat="1" applyFont="1" applyFill="1" applyBorder="1" applyAlignment="1">
      <alignment horizontal="right" wrapText="1"/>
    </xf>
    <xf numFmtId="7" fontId="58" fillId="34" borderId="0" xfId="0" applyNumberFormat="1" applyFont="1" applyFill="1" applyAlignment="1">
      <alignment horizontal="right" wrapText="1"/>
    </xf>
    <xf numFmtId="0" fontId="70" fillId="34" borderId="29" xfId="2" applyFont="1" applyFill="1" applyBorder="1" applyAlignment="1">
      <alignment horizontal="center" wrapText="1"/>
    </xf>
    <xf numFmtId="9" fontId="62" fillId="34" borderId="0" xfId="1" applyFont="1" applyFill="1" applyBorder="1"/>
    <xf numFmtId="7" fontId="22" fillId="34" borderId="0" xfId="51" applyNumberFormat="1" applyFont="1" applyFill="1" applyBorder="1"/>
    <xf numFmtId="10" fontId="22" fillId="34" borderId="0" xfId="1" applyNumberFormat="1" applyFont="1" applyFill="1" applyBorder="1"/>
    <xf numFmtId="0" fontId="22" fillId="34" borderId="0" xfId="0" applyFont="1" applyFill="1"/>
    <xf numFmtId="8" fontId="14" fillId="34" borderId="0" xfId="0" applyNumberFormat="1" applyFont="1" applyFill="1"/>
    <xf numFmtId="0" fontId="14" fillId="34" borderId="62" xfId="0" applyFont="1" applyFill="1" applyBorder="1"/>
    <xf numFmtId="0" fontId="0" fillId="34" borderId="29" xfId="0" applyFill="1" applyBorder="1"/>
    <xf numFmtId="0" fontId="58" fillId="34" borderId="0" xfId="0" applyFont="1" applyFill="1"/>
    <xf numFmtId="2" fontId="80" fillId="34" borderId="0" xfId="0" applyNumberFormat="1" applyFont="1" applyFill="1"/>
    <xf numFmtId="0" fontId="91" fillId="34" borderId="0" xfId="0" applyFont="1" applyFill="1"/>
    <xf numFmtId="2" fontId="91" fillId="34" borderId="0" xfId="0" applyNumberFormat="1" applyFont="1" applyFill="1"/>
    <xf numFmtId="0" fontId="90" fillId="34" borderId="0" xfId="0" applyFont="1" applyFill="1"/>
    <xf numFmtId="8" fontId="70" fillId="34" borderId="0" xfId="2" applyNumberFormat="1" applyFont="1" applyFill="1" applyAlignment="1">
      <alignment horizontal="right" wrapText="1"/>
    </xf>
    <xf numFmtId="0" fontId="90" fillId="34" borderId="0" xfId="0" applyFont="1" applyFill="1" applyAlignment="1">
      <alignment horizontal="center" wrapText="1"/>
    </xf>
    <xf numFmtId="0" fontId="103" fillId="34" borderId="0" xfId="5" applyFont="1" applyFill="1"/>
    <xf numFmtId="0" fontId="14" fillId="34" borderId="0" xfId="5" applyFont="1" applyFill="1"/>
    <xf numFmtId="0" fontId="33" fillId="34" borderId="0" xfId="5" applyFont="1" applyFill="1" applyAlignment="1">
      <alignment wrapText="1"/>
    </xf>
    <xf numFmtId="0" fontId="22" fillId="34" borderId="0" xfId="5" applyFont="1" applyFill="1"/>
    <xf numFmtId="166" fontId="22" fillId="34" borderId="0" xfId="5" applyNumberFormat="1" applyFont="1" applyFill="1" applyAlignment="1">
      <alignment horizontal="right" wrapText="1"/>
    </xf>
    <xf numFmtId="0" fontId="103" fillId="34" borderId="0" xfId="0" applyFont="1" applyFill="1"/>
    <xf numFmtId="2" fontId="14" fillId="34" borderId="0" xfId="5" applyNumberFormat="1" applyFont="1" applyFill="1"/>
    <xf numFmtId="0" fontId="122" fillId="34" borderId="0" xfId="5" applyFont="1" applyFill="1"/>
    <xf numFmtId="2" fontId="103" fillId="34" borderId="0" xfId="5" applyNumberFormat="1" applyFont="1" applyFill="1"/>
    <xf numFmtId="2" fontId="122" fillId="34" borderId="0" xfId="5" applyNumberFormat="1" applyFont="1" applyFill="1" applyAlignment="1">
      <alignment horizontal="right" wrapText="1"/>
    </xf>
    <xf numFmtId="164" fontId="80" fillId="3" borderId="16" xfId="2" applyNumberFormat="1" applyFont="1" applyFill="1" applyBorder="1" applyAlignment="1">
      <alignment wrapText="1"/>
    </xf>
    <xf numFmtId="6" fontId="80" fillId="3" borderId="17" xfId="2" applyNumberFormat="1" applyFont="1" applyFill="1" applyBorder="1" applyAlignment="1">
      <alignment horizontal="right"/>
    </xf>
    <xf numFmtId="0" fontId="58" fillId="3" borderId="22" xfId="0" applyFont="1" applyFill="1" applyBorder="1" applyAlignment="1">
      <alignment wrapText="1"/>
    </xf>
    <xf numFmtId="44" fontId="80" fillId="3" borderId="17" xfId="2" applyNumberFormat="1" applyFont="1" applyFill="1" applyBorder="1" applyAlignment="1">
      <alignment horizontal="right" wrapText="1"/>
    </xf>
    <xf numFmtId="164" fontId="80" fillId="3" borderId="16" xfId="0" applyNumberFormat="1" applyFont="1" applyFill="1" applyBorder="1" applyAlignment="1">
      <alignment wrapText="1"/>
    </xf>
    <xf numFmtId="0" fontId="80" fillId="3" borderId="16" xfId="0" applyFont="1" applyFill="1" applyBorder="1" applyAlignment="1">
      <alignment wrapText="1"/>
    </xf>
    <xf numFmtId="6" fontId="80" fillId="3" borderId="17" xfId="0" applyNumberFormat="1" applyFont="1" applyFill="1" applyBorder="1" applyAlignment="1">
      <alignment horizontal="right"/>
    </xf>
    <xf numFmtId="0" fontId="80" fillId="3" borderId="51" xfId="2" applyFont="1" applyFill="1" applyBorder="1" applyAlignment="1">
      <alignment wrapText="1"/>
    </xf>
    <xf numFmtId="8" fontId="14" fillId="3" borderId="17" xfId="51" applyNumberFormat="1" applyFont="1" applyFill="1" applyBorder="1"/>
    <xf numFmtId="0" fontId="58" fillId="3" borderId="22" xfId="2" applyFont="1" applyFill="1" applyBorder="1" applyAlignment="1">
      <alignment wrapText="1"/>
    </xf>
    <xf numFmtId="0" fontId="80" fillId="3" borderId="19" xfId="2" applyFont="1" applyFill="1" applyBorder="1" applyAlignment="1">
      <alignment wrapText="1"/>
    </xf>
    <xf numFmtId="8" fontId="58" fillId="3" borderId="32" xfId="2" applyNumberFormat="1" applyFont="1" applyFill="1" applyBorder="1" applyAlignment="1">
      <alignment horizontal="right" wrapText="1"/>
    </xf>
    <xf numFmtId="0" fontId="90" fillId="35" borderId="8" xfId="0" applyFont="1" applyFill="1" applyBorder="1" applyAlignment="1">
      <alignment horizontal="center" vertical="center"/>
    </xf>
    <xf numFmtId="0" fontId="90" fillId="35" borderId="9" xfId="0" applyFont="1" applyFill="1" applyBorder="1" applyAlignment="1">
      <alignment horizontal="center" vertical="center"/>
    </xf>
    <xf numFmtId="0" fontId="90" fillId="35" borderId="10" xfId="0" applyFont="1" applyFill="1" applyBorder="1" applyAlignment="1">
      <alignment horizontal="center" vertical="center"/>
    </xf>
    <xf numFmtId="164" fontId="80" fillId="34" borderId="0" xfId="102" applyNumberFormat="1" applyFont="1" applyFill="1"/>
    <xf numFmtId="164" fontId="58" fillId="34" borderId="0" xfId="102" applyNumberFormat="1" applyFont="1" applyFill="1" applyAlignment="1">
      <alignment horizontal="center" vertical="center"/>
    </xf>
    <xf numFmtId="164" fontId="58" fillId="34" borderId="0" xfId="102" applyNumberFormat="1" applyFont="1" applyFill="1" applyAlignment="1">
      <alignment horizontal="center"/>
    </xf>
    <xf numFmtId="164" fontId="58" fillId="34" borderId="92" xfId="248" applyNumberFormat="1" applyFont="1" applyFill="1" applyBorder="1" applyAlignment="1">
      <alignment horizontal="right"/>
    </xf>
    <xf numFmtId="0" fontId="14" fillId="34" borderId="93" xfId="248" applyFont="1" applyFill="1" applyBorder="1" applyAlignment="1">
      <alignment horizontal="center"/>
    </xf>
    <xf numFmtId="0" fontId="22" fillId="34" borderId="0" xfId="248" applyFont="1" applyFill="1" applyAlignment="1">
      <alignment horizontal="right"/>
    </xf>
    <xf numFmtId="38" fontId="14" fillId="34" borderId="94" xfId="248" applyNumberFormat="1" applyFont="1" applyFill="1" applyBorder="1"/>
    <xf numFmtId="0" fontId="14" fillId="34" borderId="95" xfId="248" applyFont="1" applyFill="1" applyBorder="1"/>
    <xf numFmtId="164" fontId="83" fillId="34" borderId="96" xfId="248" applyNumberFormat="1" applyFont="1" applyFill="1" applyBorder="1" applyAlignment="1">
      <alignment horizontal="center" wrapText="1"/>
    </xf>
    <xf numFmtId="164" fontId="58" fillId="34" borderId="96" xfId="248" applyNumberFormat="1" applyFont="1" applyFill="1" applyBorder="1" applyAlignment="1">
      <alignment horizontal="center" wrapText="1"/>
    </xf>
    <xf numFmtId="42" fontId="58" fillId="34" borderId="97" xfId="248" applyNumberFormat="1" applyFont="1" applyFill="1" applyBorder="1" applyAlignment="1">
      <alignment horizontal="center" wrapText="1"/>
    </xf>
    <xf numFmtId="164" fontId="80" fillId="34" borderId="98" xfId="248" applyNumberFormat="1" applyFont="1" applyFill="1" applyBorder="1" applyAlignment="1">
      <alignment wrapText="1"/>
    </xf>
    <xf numFmtId="164" fontId="80" fillId="34" borderId="99" xfId="248" applyNumberFormat="1" applyFont="1" applyFill="1" applyBorder="1" applyAlignment="1">
      <alignment wrapText="1"/>
    </xf>
    <xf numFmtId="6" fontId="14" fillId="34" borderId="100" xfId="248" applyNumberFormat="1" applyFont="1" applyFill="1" applyBorder="1"/>
    <xf numFmtId="166" fontId="80" fillId="34" borderId="101" xfId="248" applyNumberFormat="1" applyFont="1" applyFill="1" applyBorder="1" applyAlignment="1">
      <alignment horizontal="center"/>
    </xf>
    <xf numFmtId="6" fontId="14" fillId="34" borderId="102" xfId="248" applyNumberFormat="1" applyFont="1" applyFill="1" applyBorder="1"/>
    <xf numFmtId="6" fontId="80" fillId="34" borderId="103" xfId="248" applyNumberFormat="1" applyFont="1" applyFill="1" applyBorder="1"/>
    <xf numFmtId="166" fontId="80" fillId="34" borderId="104" xfId="248" applyNumberFormat="1" applyFont="1" applyFill="1" applyBorder="1" applyAlignment="1">
      <alignment horizontal="center"/>
    </xf>
    <xf numFmtId="6" fontId="80" fillId="34" borderId="105" xfId="248" applyNumberFormat="1" applyFont="1" applyFill="1" applyBorder="1"/>
    <xf numFmtId="164" fontId="80" fillId="34" borderId="95" xfId="248" applyNumberFormat="1" applyFont="1" applyFill="1" applyBorder="1" applyAlignment="1">
      <alignment wrapText="1"/>
    </xf>
    <xf numFmtId="6" fontId="80" fillId="34" borderId="96" xfId="248" applyNumberFormat="1" applyFont="1" applyFill="1" applyBorder="1"/>
    <xf numFmtId="166" fontId="80" fillId="34" borderId="106" xfId="248" applyNumberFormat="1" applyFont="1" applyFill="1" applyBorder="1" applyAlignment="1">
      <alignment horizontal="center"/>
    </xf>
    <xf numFmtId="6" fontId="80" fillId="34" borderId="97" xfId="248" applyNumberFormat="1" applyFont="1" applyFill="1" applyBorder="1"/>
    <xf numFmtId="164" fontId="80" fillId="34" borderId="107" xfId="248" applyNumberFormat="1" applyFont="1" applyFill="1" applyBorder="1" applyAlignment="1">
      <alignment wrapText="1"/>
    </xf>
    <xf numFmtId="6" fontId="80" fillId="34" borderId="108" xfId="248" applyNumberFormat="1" applyFont="1" applyFill="1" applyBorder="1"/>
    <xf numFmtId="166" fontId="80" fillId="34" borderId="108" xfId="248" applyNumberFormat="1" applyFont="1" applyFill="1" applyBorder="1" applyAlignment="1">
      <alignment horizontal="center"/>
    </xf>
    <xf numFmtId="6" fontId="80" fillId="34" borderId="109" xfId="248" applyNumberFormat="1" applyFont="1" applyFill="1" applyBorder="1"/>
    <xf numFmtId="0" fontId="58" fillId="34" borderId="110" xfId="248" applyFont="1" applyFill="1" applyBorder="1" applyAlignment="1">
      <alignment wrapText="1"/>
    </xf>
    <xf numFmtId="0" fontId="58" fillId="34" borderId="111" xfId="248" applyFont="1" applyFill="1" applyBorder="1" applyAlignment="1">
      <alignment wrapText="1"/>
    </xf>
    <xf numFmtId="2" fontId="22" fillId="34" borderId="111" xfId="248" applyNumberFormat="1" applyFont="1" applyFill="1" applyBorder="1" applyAlignment="1">
      <alignment horizontal="center"/>
    </xf>
    <xf numFmtId="6" fontId="22" fillId="34" borderId="112" xfId="248" applyNumberFormat="1" applyFont="1" applyFill="1" applyBorder="1"/>
    <xf numFmtId="0" fontId="14" fillId="34" borderId="92" xfId="248" applyFont="1" applyFill="1" applyBorder="1"/>
    <xf numFmtId="0" fontId="58" fillId="34" borderId="93" xfId="248" applyFont="1" applyFill="1" applyBorder="1" applyAlignment="1">
      <alignment horizontal="right" wrapText="1"/>
    </xf>
    <xf numFmtId="0" fontId="14" fillId="34" borderId="93" xfId="248" applyFont="1" applyFill="1" applyBorder="1"/>
    <xf numFmtId="0" fontId="14" fillId="34" borderId="94" xfId="248" applyFont="1" applyFill="1" applyBorder="1"/>
    <xf numFmtId="0" fontId="80" fillId="34" borderId="113" xfId="248" applyFont="1" applyFill="1" applyBorder="1"/>
    <xf numFmtId="10" fontId="14" fillId="34" borderId="114" xfId="248" applyNumberFormat="1" applyFont="1" applyFill="1" applyBorder="1"/>
    <xf numFmtId="0" fontId="14" fillId="34" borderId="114" xfId="248" applyFont="1" applyFill="1" applyBorder="1"/>
    <xf numFmtId="6" fontId="14" fillId="34" borderId="115" xfId="248" applyNumberFormat="1" applyFont="1" applyFill="1" applyBorder="1"/>
    <xf numFmtId="0" fontId="58" fillId="34" borderId="116" xfId="248" applyFont="1" applyFill="1" applyBorder="1" applyAlignment="1">
      <alignment wrapText="1"/>
    </xf>
    <xf numFmtId="0" fontId="22" fillId="34" borderId="117" xfId="248" applyFont="1" applyFill="1" applyBorder="1"/>
    <xf numFmtId="6" fontId="22" fillId="34" borderId="118" xfId="248" applyNumberFormat="1" applyFont="1" applyFill="1" applyBorder="1"/>
    <xf numFmtId="10" fontId="58" fillId="34" borderId="103" xfId="248" applyNumberFormat="1" applyFont="1" applyFill="1" applyBorder="1" applyAlignment="1">
      <alignment horizontal="right" wrapText="1"/>
    </xf>
    <xf numFmtId="42" fontId="58" fillId="34" borderId="103" xfId="248" applyNumberFormat="1" applyFont="1" applyFill="1" applyBorder="1" applyAlignment="1">
      <alignment horizontal="center" vertical="center" wrapText="1"/>
    </xf>
    <xf numFmtId="42" fontId="58" fillId="34" borderId="105" xfId="248" applyNumberFormat="1" applyFont="1" applyFill="1" applyBorder="1" applyAlignment="1">
      <alignment horizontal="center" wrapText="1"/>
    </xf>
    <xf numFmtId="0" fontId="80" fillId="34" borderId="98" xfId="248" applyFont="1" applyFill="1" applyBorder="1" applyAlignment="1">
      <alignment wrapText="1"/>
    </xf>
    <xf numFmtId="8" fontId="80" fillId="34" borderId="103" xfId="248" applyNumberFormat="1" applyFont="1" applyFill="1" applyBorder="1" applyAlignment="1">
      <alignment horizontal="center"/>
    </xf>
    <xf numFmtId="170" fontId="80" fillId="34" borderId="105" xfId="248" applyNumberFormat="1" applyFont="1" applyFill="1" applyBorder="1"/>
    <xf numFmtId="0" fontId="80" fillId="34" borderId="5" xfId="248" applyFont="1" applyFill="1" applyBorder="1" applyAlignment="1">
      <alignment wrapText="1"/>
    </xf>
    <xf numFmtId="170" fontId="80" fillId="34" borderId="119" xfId="248" applyNumberFormat="1" applyFont="1" applyFill="1" applyBorder="1"/>
    <xf numFmtId="0" fontId="14" fillId="34" borderId="98" xfId="248" applyFont="1" applyFill="1" applyBorder="1"/>
    <xf numFmtId="0" fontId="58" fillId="34" borderId="120" xfId="248" applyFont="1" applyFill="1" applyBorder="1" applyAlignment="1">
      <alignment wrapText="1"/>
    </xf>
    <xf numFmtId="6" fontId="14" fillId="34" borderId="121" xfId="248" applyNumberFormat="1" applyFont="1" applyFill="1" applyBorder="1"/>
    <xf numFmtId="0" fontId="14" fillId="34" borderId="121" xfId="248" applyFont="1" applyFill="1" applyBorder="1"/>
    <xf numFmtId="6" fontId="58" fillId="34" borderId="122" xfId="4" applyNumberFormat="1" applyFont="1" applyFill="1" applyBorder="1" applyAlignment="1">
      <alignment horizontal="right" wrapText="1"/>
    </xf>
    <xf numFmtId="0" fontId="80" fillId="34" borderId="95" xfId="248" applyFont="1" applyFill="1" applyBorder="1" applyAlignment="1">
      <alignment wrapText="1"/>
    </xf>
    <xf numFmtId="10" fontId="14" fillId="34" borderId="103" xfId="248" applyNumberFormat="1" applyFont="1" applyFill="1" applyBorder="1"/>
    <xf numFmtId="0" fontId="14" fillId="34" borderId="103" xfId="248" applyFont="1" applyFill="1" applyBorder="1"/>
    <xf numFmtId="6" fontId="80" fillId="34" borderId="105" xfId="4" applyNumberFormat="1" applyFont="1" applyFill="1" applyBorder="1" applyAlignment="1">
      <alignment horizontal="right" wrapText="1"/>
    </xf>
    <xf numFmtId="0" fontId="58" fillId="34" borderId="127" xfId="248" applyFont="1" applyFill="1" applyBorder="1" applyAlignment="1">
      <alignment wrapText="1"/>
    </xf>
    <xf numFmtId="0" fontId="14" fillId="34" borderId="128" xfId="248" applyFont="1" applyFill="1" applyBorder="1"/>
    <xf numFmtId="6" fontId="58" fillId="34" borderId="129" xfId="248" applyNumberFormat="1" applyFont="1" applyFill="1" applyBorder="1" applyAlignment="1">
      <alignment horizontal="right" wrapText="1"/>
    </xf>
    <xf numFmtId="170" fontId="80" fillId="34" borderId="6" xfId="248" applyNumberFormat="1" applyFont="1" applyFill="1" applyBorder="1"/>
    <xf numFmtId="0" fontId="80" fillId="34" borderId="92" xfId="248" applyFont="1" applyFill="1" applyBorder="1" applyAlignment="1">
      <alignment wrapText="1"/>
    </xf>
    <xf numFmtId="10" fontId="14" fillId="34" borderId="93" xfId="248" applyNumberFormat="1" applyFont="1" applyFill="1" applyBorder="1"/>
    <xf numFmtId="0" fontId="80" fillId="34" borderId="124" xfId="248" applyFont="1" applyFill="1" applyBorder="1" applyAlignment="1">
      <alignment wrapText="1"/>
    </xf>
    <xf numFmtId="8" fontId="80" fillId="34" borderId="103" xfId="248" applyNumberFormat="1" applyFont="1" applyFill="1" applyBorder="1"/>
    <xf numFmtId="0" fontId="14" fillId="34" borderId="125" xfId="248" applyFont="1" applyFill="1" applyBorder="1"/>
    <xf numFmtId="6" fontId="80" fillId="34" borderId="126" xfId="4" applyNumberFormat="1" applyFont="1" applyFill="1" applyBorder="1" applyAlignment="1">
      <alignment horizontal="right" wrapText="1"/>
    </xf>
    <xf numFmtId="173" fontId="80" fillId="34" borderId="0" xfId="102" applyNumberFormat="1" applyFont="1" applyFill="1"/>
    <xf numFmtId="0" fontId="80" fillId="34" borderId="8" xfId="102" applyFont="1" applyFill="1" applyBorder="1"/>
    <xf numFmtId="0" fontId="80" fillId="34" borderId="9" xfId="102" applyFont="1" applyFill="1" applyBorder="1"/>
    <xf numFmtId="8" fontId="58" fillId="34" borderId="10" xfId="102" applyNumberFormat="1" applyFont="1" applyFill="1" applyBorder="1"/>
    <xf numFmtId="10" fontId="14" fillId="34" borderId="125" xfId="248" applyNumberFormat="1" applyFont="1" applyFill="1" applyBorder="1"/>
    <xf numFmtId="6" fontId="80" fillId="34" borderId="126" xfId="248" applyNumberFormat="1" applyFont="1" applyFill="1" applyBorder="1" applyAlignment="1">
      <alignment horizontal="right" wrapText="1"/>
    </xf>
    <xf numFmtId="164" fontId="80" fillId="34" borderId="127" xfId="248" applyNumberFormat="1" applyFont="1" applyFill="1" applyBorder="1" applyAlignment="1">
      <alignment wrapText="1"/>
    </xf>
    <xf numFmtId="10" fontId="14" fillId="34" borderId="128" xfId="248" applyNumberFormat="1" applyFont="1" applyFill="1" applyBorder="1"/>
    <xf numFmtId="6" fontId="80" fillId="34" borderId="129" xfId="248" applyNumberFormat="1" applyFont="1" applyFill="1" applyBorder="1" applyAlignment="1">
      <alignment horizontal="right" wrapText="1"/>
    </xf>
    <xf numFmtId="6" fontId="80" fillId="34" borderId="94" xfId="248" applyNumberFormat="1" applyFont="1" applyFill="1" applyBorder="1" applyAlignment="1">
      <alignment horizontal="right" wrapText="1"/>
    </xf>
    <xf numFmtId="172" fontId="14" fillId="34" borderId="0" xfId="248" applyNumberFormat="1" applyFont="1" applyFill="1"/>
    <xf numFmtId="0" fontId="21" fillId="34" borderId="130" xfId="248" applyFont="1" applyFill="1" applyBorder="1" applyAlignment="1">
      <alignment horizontal="right" wrapText="1"/>
    </xf>
    <xf numFmtId="8" fontId="80" fillId="34" borderId="126" xfId="248" applyNumberFormat="1" applyFont="1" applyFill="1" applyBorder="1" applyAlignment="1">
      <alignment horizontal="right" wrapText="1"/>
    </xf>
    <xf numFmtId="164" fontId="80" fillId="34" borderId="8" xfId="248" applyNumberFormat="1" applyFont="1" applyFill="1" applyBorder="1" applyAlignment="1">
      <alignment wrapText="1"/>
    </xf>
    <xf numFmtId="172" fontId="14" fillId="34" borderId="9" xfId="248" applyNumberFormat="1" applyFont="1" applyFill="1" applyBorder="1"/>
    <xf numFmtId="0" fontId="21" fillId="34" borderId="131" xfId="248" applyFont="1" applyFill="1" applyBorder="1" applyAlignment="1">
      <alignment horizontal="right" wrapText="1"/>
    </xf>
    <xf numFmtId="8" fontId="80" fillId="34" borderId="132" xfId="248" applyNumberFormat="1" applyFont="1" applyFill="1" applyBorder="1" applyAlignment="1">
      <alignment horizontal="right" wrapText="1"/>
    </xf>
    <xf numFmtId="8" fontId="80" fillId="34" borderId="0" xfId="102" applyNumberFormat="1" applyFont="1" applyFill="1"/>
    <xf numFmtId="0" fontId="58" fillId="34" borderId="0" xfId="102" applyFont="1" applyFill="1"/>
    <xf numFmtId="164" fontId="80" fillId="3" borderId="49" xfId="102" applyNumberFormat="1" applyFont="1" applyFill="1" applyBorder="1"/>
    <xf numFmtId="166" fontId="80" fillId="3" borderId="47" xfId="102" applyNumberFormat="1" applyFont="1" applyFill="1" applyBorder="1" applyAlignment="1">
      <alignment horizontal="center"/>
    </xf>
    <xf numFmtId="164" fontId="80" fillId="3" borderId="32" xfId="102" applyNumberFormat="1" applyFont="1" applyFill="1" applyBorder="1"/>
    <xf numFmtId="164" fontId="80" fillId="3" borderId="91" xfId="102" applyNumberFormat="1" applyFont="1" applyFill="1" applyBorder="1"/>
    <xf numFmtId="0" fontId="58" fillId="3" borderId="116" xfId="248" applyFont="1" applyFill="1" applyBorder="1" applyAlignment="1">
      <alignment wrapText="1"/>
    </xf>
    <xf numFmtId="14" fontId="24" fillId="34" borderId="0" xfId="248" applyNumberFormat="1" applyFont="1" applyFill="1" applyAlignment="1">
      <alignment horizontal="left"/>
    </xf>
    <xf numFmtId="0" fontId="23" fillId="34" borderId="0" xfId="248" applyFill="1" applyAlignment="1">
      <alignment horizontal="center"/>
    </xf>
    <xf numFmtId="0" fontId="18" fillId="34" borderId="0" xfId="248" applyFont="1" applyFill="1"/>
    <xf numFmtId="0" fontId="86" fillId="34" borderId="0" xfId="248" applyFont="1" applyFill="1" applyAlignment="1">
      <alignment horizontal="center" vertical="center"/>
    </xf>
    <xf numFmtId="0" fontId="33" fillId="34" borderId="0" xfId="248" applyFont="1" applyFill="1" applyAlignment="1">
      <alignment horizontal="center"/>
    </xf>
    <xf numFmtId="164" fontId="58" fillId="34" borderId="0" xfId="248" applyNumberFormat="1" applyFont="1" applyFill="1" applyAlignment="1">
      <alignment horizontal="right"/>
    </xf>
    <xf numFmtId="0" fontId="22" fillId="34" borderId="0" xfId="248" applyFont="1" applyFill="1" applyAlignment="1">
      <alignment horizontal="center" vertical="center"/>
    </xf>
    <xf numFmtId="38" fontId="18" fillId="34" borderId="0" xfId="248" applyNumberFormat="1" applyFont="1" applyFill="1" applyAlignment="1">
      <alignment horizontal="center"/>
    </xf>
    <xf numFmtId="174" fontId="23" fillId="34" borderId="0" xfId="346" applyNumberFormat="1" applyFont="1" applyFill="1" applyBorder="1"/>
    <xf numFmtId="0" fontId="22" fillId="34" borderId="0" xfId="248" applyFont="1" applyFill="1"/>
    <xf numFmtId="164" fontId="83" fillId="34" borderId="0" xfId="248" applyNumberFormat="1" applyFont="1" applyFill="1" applyAlignment="1">
      <alignment horizontal="center" wrapText="1"/>
    </xf>
    <xf numFmtId="164" fontId="58" fillId="34" borderId="0" xfId="248" applyNumberFormat="1" applyFont="1" applyFill="1" applyAlignment="1">
      <alignment horizontal="center" wrapText="1"/>
    </xf>
    <xf numFmtId="42" fontId="58" fillId="34" borderId="0" xfId="248" applyNumberFormat="1" applyFont="1" applyFill="1" applyAlignment="1">
      <alignment horizontal="center" wrapText="1"/>
    </xf>
    <xf numFmtId="6" fontId="23" fillId="34" borderId="0" xfId="248" applyNumberFormat="1" applyFill="1" applyAlignment="1">
      <alignment horizontal="center"/>
    </xf>
    <xf numFmtId="166" fontId="23" fillId="34" borderId="0" xfId="248" applyNumberFormat="1" applyFill="1" applyAlignment="1">
      <alignment horizontal="center"/>
    </xf>
    <xf numFmtId="6" fontId="18" fillId="34" borderId="0" xfId="248" applyNumberFormat="1" applyFont="1" applyFill="1"/>
    <xf numFmtId="0" fontId="58" fillId="34" borderId="0" xfId="248" applyFont="1" applyFill="1" applyAlignment="1">
      <alignment wrapText="1"/>
    </xf>
    <xf numFmtId="0" fontId="58" fillId="34" borderId="0" xfId="248" applyFont="1" applyFill="1" applyAlignment="1">
      <alignment horizontal="center" wrapText="1"/>
    </xf>
    <xf numFmtId="2" fontId="22" fillId="34" borderId="0" xfId="248" applyNumberFormat="1" applyFont="1" applyFill="1" applyAlignment="1">
      <alignment horizontal="center"/>
    </xf>
    <xf numFmtId="6" fontId="22" fillId="34" borderId="0" xfId="248" applyNumberFormat="1" applyFont="1" applyFill="1"/>
    <xf numFmtId="10" fontId="23" fillId="34" borderId="0" xfId="248" applyNumberFormat="1" applyFill="1" applyAlignment="1">
      <alignment horizontal="center"/>
    </xf>
    <xf numFmtId="0" fontId="22" fillId="34" borderId="0" xfId="248" applyFont="1" applyFill="1" applyAlignment="1">
      <alignment horizontal="center"/>
    </xf>
    <xf numFmtId="0" fontId="80" fillId="34" borderId="0" xfId="248" applyFont="1" applyFill="1" applyAlignment="1">
      <alignment wrapText="1"/>
    </xf>
    <xf numFmtId="10" fontId="18" fillId="34" borderId="0" xfId="248" applyNumberFormat="1" applyFont="1" applyFill="1" applyAlignment="1">
      <alignment horizontal="center"/>
    </xf>
    <xf numFmtId="6" fontId="80" fillId="34" borderId="0" xfId="4" applyNumberFormat="1" applyFont="1" applyFill="1" applyBorder="1" applyAlignment="1">
      <alignment horizontal="right" wrapText="1"/>
    </xf>
    <xf numFmtId="0" fontId="18" fillId="34" borderId="0" xfId="248" applyFont="1" applyFill="1" applyAlignment="1">
      <alignment horizontal="center"/>
    </xf>
    <xf numFmtId="6" fontId="58" fillId="34" borderId="0" xfId="248" applyNumberFormat="1" applyFont="1" applyFill="1" applyAlignment="1">
      <alignment horizontal="right" wrapText="1"/>
    </xf>
    <xf numFmtId="6" fontId="80" fillId="34" borderId="0" xfId="248" applyNumberFormat="1" applyFont="1" applyFill="1" applyAlignment="1">
      <alignment horizontal="right" wrapText="1"/>
    </xf>
    <xf numFmtId="164" fontId="80" fillId="34" borderId="0" xfId="248" applyNumberFormat="1" applyFont="1" applyFill="1" applyAlignment="1">
      <alignment wrapText="1"/>
    </xf>
    <xf numFmtId="8" fontId="80" fillId="34" borderId="0" xfId="248" applyNumberFormat="1" applyFont="1" applyFill="1" applyAlignment="1">
      <alignment horizontal="right" wrapText="1"/>
    </xf>
    <xf numFmtId="172" fontId="18" fillId="34" borderId="0" xfId="248" applyNumberFormat="1" applyFont="1" applyFill="1" applyAlignment="1">
      <alignment horizontal="center" wrapText="1"/>
    </xf>
    <xf numFmtId="8" fontId="58" fillId="34" borderId="0" xfId="4" applyNumberFormat="1" applyFont="1" applyFill="1" applyBorder="1" applyAlignment="1">
      <alignment horizontal="right" wrapText="1"/>
    </xf>
    <xf numFmtId="170" fontId="80" fillId="34" borderId="0" xfId="248" applyNumberFormat="1" applyFont="1" applyFill="1"/>
    <xf numFmtId="10" fontId="58" fillId="34" borderId="0" xfId="347" applyNumberFormat="1" applyFont="1" applyFill="1" applyBorder="1" applyAlignment="1">
      <alignment horizontal="right" wrapText="1"/>
    </xf>
    <xf numFmtId="6" fontId="58" fillId="34" borderId="0" xfId="4" applyNumberFormat="1" applyFont="1" applyFill="1" applyBorder="1" applyAlignment="1">
      <alignment horizontal="right" wrapText="1"/>
    </xf>
    <xf numFmtId="44" fontId="23" fillId="34" borderId="0" xfId="346" applyFont="1" applyFill="1" applyBorder="1"/>
    <xf numFmtId="8" fontId="18" fillId="34" borderId="0" xfId="248" applyNumberFormat="1" applyFont="1" applyFill="1"/>
    <xf numFmtId="172" fontId="23" fillId="34" borderId="0" xfId="347" applyNumberFormat="1" applyFont="1" applyFill="1"/>
    <xf numFmtId="8" fontId="80" fillId="34" borderId="0" xfId="4" applyNumberFormat="1" applyFont="1" applyFill="1" applyBorder="1" applyAlignment="1">
      <alignment horizontal="right" wrapText="1"/>
    </xf>
    <xf numFmtId="8" fontId="23" fillId="34" borderId="0" xfId="347" applyNumberFormat="1" applyFont="1" applyFill="1"/>
    <xf numFmtId="10" fontId="87" fillId="34" borderId="0" xfId="248" applyNumberFormat="1" applyFont="1" applyFill="1" applyAlignment="1">
      <alignment horizontal="center"/>
    </xf>
    <xf numFmtId="0" fontId="88" fillId="34" borderId="0" xfId="248" applyFont="1" applyFill="1" applyAlignment="1">
      <alignment horizontal="left"/>
    </xf>
    <xf numFmtId="0" fontId="33" fillId="34" borderId="0" xfId="248" applyFont="1" applyFill="1"/>
    <xf numFmtId="0" fontId="33" fillId="34" borderId="0" xfId="248" applyFont="1" applyFill="1" applyAlignment="1">
      <alignment horizontal="right"/>
    </xf>
    <xf numFmtId="0" fontId="93" fillId="3" borderId="17" xfId="248" applyFont="1" applyFill="1" applyBorder="1"/>
    <xf numFmtId="0" fontId="93" fillId="3" borderId="6" xfId="248" applyFont="1" applyFill="1" applyBorder="1"/>
    <xf numFmtId="0" fontId="93" fillId="3" borderId="24" xfId="248" applyFont="1" applyFill="1" applyBorder="1"/>
    <xf numFmtId="0" fontId="93" fillId="3" borderId="46" xfId="248" applyFont="1" applyFill="1" applyBorder="1"/>
    <xf numFmtId="10" fontId="93" fillId="3" borderId="43" xfId="248" applyNumberFormat="1" applyFont="1" applyFill="1" applyBorder="1" applyAlignment="1">
      <alignment horizontal="center"/>
    </xf>
    <xf numFmtId="0" fontId="93" fillId="3" borderId="43" xfId="248" applyFont="1" applyFill="1" applyBorder="1"/>
    <xf numFmtId="0" fontId="93" fillId="3" borderId="44" xfId="248" applyFont="1" applyFill="1" applyBorder="1"/>
    <xf numFmtId="0" fontId="18" fillId="3" borderId="95" xfId="248" applyFont="1" applyFill="1" applyBorder="1"/>
    <xf numFmtId="0" fontId="82" fillId="34" borderId="0" xfId="102" applyFont="1" applyFill="1"/>
    <xf numFmtId="174" fontId="80" fillId="34" borderId="0" xfId="351" applyNumberFormat="1" applyFont="1" applyFill="1"/>
    <xf numFmtId="0" fontId="17" fillId="34" borderId="0" xfId="248" applyFont="1" applyFill="1"/>
    <xf numFmtId="44" fontId="80" fillId="34" borderId="0" xfId="351" applyFont="1" applyFill="1"/>
    <xf numFmtId="0" fontId="88" fillId="34" borderId="0" xfId="248" applyFont="1" applyFill="1"/>
    <xf numFmtId="10" fontId="17" fillId="34" borderId="0" xfId="248" applyNumberFormat="1" applyFont="1" applyFill="1" applyAlignment="1">
      <alignment horizontal="center"/>
    </xf>
    <xf numFmtId="42" fontId="94" fillId="34" borderId="0" xfId="102" applyNumberFormat="1" applyFont="1" applyFill="1"/>
    <xf numFmtId="0" fontId="95" fillId="34" borderId="0" xfId="102" applyFont="1" applyFill="1"/>
    <xf numFmtId="42" fontId="83" fillId="34" borderId="0" xfId="102" applyNumberFormat="1" applyFont="1" applyFill="1"/>
    <xf numFmtId="0" fontId="96" fillId="34" borderId="0" xfId="102" applyFont="1" applyFill="1" applyAlignment="1">
      <alignment horizontal="right"/>
    </xf>
    <xf numFmtId="10" fontId="82" fillId="34" borderId="0" xfId="352" applyNumberFormat="1" applyFont="1" applyFill="1"/>
    <xf numFmtId="174" fontId="95" fillId="34" borderId="0" xfId="57" applyNumberFormat="1" applyFont="1" applyFill="1" applyBorder="1"/>
    <xf numFmtId="44" fontId="95" fillId="34" borderId="0" xfId="57" applyFont="1" applyFill="1" applyBorder="1"/>
    <xf numFmtId="44" fontId="82" fillId="34" borderId="0" xfId="57" applyFont="1" applyFill="1" applyBorder="1" applyAlignment="1"/>
    <xf numFmtId="2" fontId="95" fillId="34" borderId="0" xfId="102" applyNumberFormat="1" applyFont="1" applyFill="1"/>
    <xf numFmtId="0" fontId="80" fillId="3" borderId="18" xfId="102" applyFont="1" applyFill="1" applyBorder="1"/>
    <xf numFmtId="0" fontId="80" fillId="3" borderId="123" xfId="102" applyFont="1" applyFill="1" applyBorder="1"/>
    <xf numFmtId="1" fontId="80" fillId="3" borderId="18" xfId="3" applyNumberFormat="1" applyFont="1" applyFill="1" applyBorder="1" applyAlignment="1">
      <alignment wrapText="1"/>
    </xf>
    <xf numFmtId="42" fontId="58" fillId="3" borderId="18" xfId="0" applyNumberFormat="1" applyFont="1" applyFill="1" applyBorder="1" applyAlignment="1">
      <alignment horizontal="center" wrapText="1"/>
    </xf>
    <xf numFmtId="0" fontId="22" fillId="3" borderId="17" xfId="355" applyFont="1" applyFill="1" applyBorder="1"/>
    <xf numFmtId="2" fontId="14" fillId="3" borderId="17" xfId="355" applyNumberFormat="1" applyFont="1" applyFill="1" applyBorder="1"/>
    <xf numFmtId="0" fontId="14" fillId="3" borderId="18" xfId="355" applyFont="1" applyFill="1" applyBorder="1"/>
    <xf numFmtId="2" fontId="80" fillId="3" borderId="17" xfId="355" applyNumberFormat="1" applyFont="1" applyFill="1" applyBorder="1"/>
    <xf numFmtId="6" fontId="80" fillId="3" borderId="28" xfId="4" applyNumberFormat="1" applyFont="1" applyFill="1" applyBorder="1" applyAlignment="1">
      <alignment horizontal="right" wrapText="1"/>
    </xf>
    <xf numFmtId="0" fontId="14" fillId="3" borderId="16" xfId="355" applyFont="1" applyFill="1" applyBorder="1"/>
    <xf numFmtId="0" fontId="22" fillId="3" borderId="58" xfId="0" applyFont="1" applyFill="1" applyBorder="1" applyAlignment="1">
      <alignment wrapText="1"/>
    </xf>
    <xf numFmtId="0" fontId="98" fillId="34" borderId="0" xfId="0" applyFont="1" applyFill="1"/>
    <xf numFmtId="8" fontId="98" fillId="34" borderId="0" xfId="0" applyNumberFormat="1" applyFont="1" applyFill="1"/>
    <xf numFmtId="6" fontId="14" fillId="34" borderId="0" xfId="0" applyNumberFormat="1" applyFont="1" applyFill="1"/>
    <xf numFmtId="0" fontId="22" fillId="34" borderId="0" xfId="0" applyFont="1" applyFill="1" applyAlignment="1">
      <alignment wrapText="1"/>
    </xf>
    <xf numFmtId="9" fontId="22" fillId="34" borderId="0" xfId="0" applyNumberFormat="1" applyFont="1" applyFill="1" applyAlignment="1">
      <alignment horizontal="right" wrapText="1"/>
    </xf>
    <xf numFmtId="0" fontId="58" fillId="34" borderId="0" xfId="0" applyFont="1" applyFill="1" applyAlignment="1">
      <alignment wrapText="1"/>
    </xf>
    <xf numFmtId="10" fontId="14" fillId="34" borderId="0" xfId="142" applyNumberFormat="1" applyFont="1" applyFill="1" applyBorder="1" applyAlignment="1">
      <alignment horizontal="right" wrapText="1"/>
    </xf>
    <xf numFmtId="0" fontId="70" fillId="34" borderId="0" xfId="0" applyFont="1" applyFill="1" applyAlignment="1">
      <alignment wrapText="1"/>
    </xf>
    <xf numFmtId="6" fontId="98" fillId="34" borderId="0" xfId="0" applyNumberFormat="1" applyFont="1" applyFill="1"/>
    <xf numFmtId="9" fontId="99" fillId="34" borderId="0" xfId="1" applyFont="1" applyFill="1" applyBorder="1"/>
    <xf numFmtId="9" fontId="125" fillId="34" borderId="0" xfId="0" applyNumberFormat="1" applyFont="1" applyFill="1" applyAlignment="1">
      <alignment horizontal="right" wrapText="1"/>
    </xf>
    <xf numFmtId="10" fontId="126" fillId="34" borderId="0" xfId="1" applyNumberFormat="1" applyFont="1" applyFill="1" applyBorder="1" applyAlignment="1">
      <alignment horizontal="right" wrapText="1"/>
    </xf>
    <xf numFmtId="10" fontId="0" fillId="34" borderId="0" xfId="1" applyNumberFormat="1" applyFont="1" applyFill="1"/>
    <xf numFmtId="43" fontId="0" fillId="34" borderId="0" xfId="0" applyNumberFormat="1" applyFill="1"/>
    <xf numFmtId="8" fontId="103" fillId="34" borderId="0" xfId="0" applyNumberFormat="1" applyFont="1" applyFill="1"/>
    <xf numFmtId="168" fontId="98" fillId="34" borderId="0" xfId="0" applyNumberFormat="1" applyFont="1" applyFill="1"/>
    <xf numFmtId="10" fontId="98" fillId="34" borderId="0" xfId="1" applyNumberFormat="1" applyFont="1" applyFill="1" applyBorder="1"/>
    <xf numFmtId="1" fontId="58" fillId="3" borderId="14" xfId="0" applyNumberFormat="1" applyFont="1" applyFill="1" applyBorder="1"/>
    <xf numFmtId="10" fontId="80" fillId="3" borderId="17" xfId="0" applyNumberFormat="1" applyFont="1" applyFill="1" applyBorder="1" applyAlignment="1">
      <alignment horizontal="right" wrapText="1"/>
    </xf>
    <xf numFmtId="0" fontId="80" fillId="3" borderId="25" xfId="0" applyFont="1" applyFill="1" applyBorder="1" applyAlignment="1">
      <alignment wrapText="1"/>
    </xf>
    <xf numFmtId="0" fontId="80" fillId="3" borderId="19" xfId="0" applyFont="1" applyFill="1" applyBorder="1" applyAlignment="1">
      <alignment wrapText="1"/>
    </xf>
    <xf numFmtId="0" fontId="14" fillId="3" borderId="22" xfId="355" applyFont="1" applyFill="1" applyBorder="1"/>
    <xf numFmtId="0" fontId="22" fillId="3" borderId="30" xfId="355" applyFont="1" applyFill="1" applyBorder="1" applyAlignment="1">
      <alignment wrapText="1"/>
    </xf>
    <xf numFmtId="2" fontId="22" fillId="3" borderId="31" xfId="355" applyNumberFormat="1" applyFont="1" applyFill="1" applyBorder="1" applyAlignment="1">
      <alignment horizontal="right" wrapText="1"/>
    </xf>
    <xf numFmtId="2" fontId="22" fillId="3" borderId="32" xfId="355" applyNumberFormat="1" applyFont="1" applyFill="1" applyBorder="1" applyAlignment="1">
      <alignment horizontal="right" wrapText="1"/>
    </xf>
    <xf numFmtId="8" fontId="22" fillId="4" borderId="61" xfId="4" applyNumberFormat="1" applyFont="1" applyFill="1" applyBorder="1" applyAlignment="1">
      <alignment horizontal="right" wrapText="1"/>
    </xf>
    <xf numFmtId="0" fontId="127" fillId="34" borderId="0" xfId="0" applyFont="1" applyFill="1" applyAlignment="1">
      <alignment horizontal="center"/>
    </xf>
    <xf numFmtId="43" fontId="128" fillId="34" borderId="0" xfId="354" applyFont="1" applyFill="1" applyBorder="1" applyAlignment="1"/>
    <xf numFmtId="0" fontId="128" fillId="34" borderId="0" xfId="0" applyFont="1" applyFill="1"/>
    <xf numFmtId="0" fontId="80" fillId="3" borderId="16" xfId="102" applyFont="1" applyFill="1" applyBorder="1"/>
    <xf numFmtId="2" fontId="80" fillId="34" borderId="0" xfId="102" applyNumberFormat="1" applyFont="1" applyFill="1"/>
    <xf numFmtId="164" fontId="14" fillId="34" borderId="0" xfId="102" applyNumberFormat="1" applyFont="1" applyFill="1"/>
    <xf numFmtId="0" fontId="80" fillId="34" borderId="0" xfId="102" applyFont="1" applyFill="1" applyAlignment="1">
      <alignment horizontal="right"/>
    </xf>
    <xf numFmtId="6" fontId="21" fillId="34" borderId="0" xfId="102" applyNumberFormat="1" applyFont="1" applyFill="1"/>
    <xf numFmtId="167" fontId="14" fillId="34" borderId="0" xfId="356" applyNumberFormat="1" applyFont="1" applyFill="1"/>
    <xf numFmtId="0" fontId="80" fillId="34" borderId="0" xfId="0" applyFont="1" applyFill="1" applyAlignment="1">
      <alignment wrapText="1"/>
    </xf>
    <xf numFmtId="164" fontId="83" fillId="34" borderId="0" xfId="102" applyNumberFormat="1" applyFont="1" applyFill="1"/>
    <xf numFmtId="2" fontId="83" fillId="34" borderId="0" xfId="102" applyNumberFormat="1" applyFont="1" applyFill="1" applyAlignment="1">
      <alignment horizontal="center"/>
    </xf>
    <xf numFmtId="10" fontId="80" fillId="34" borderId="0" xfId="102" applyNumberFormat="1" applyFont="1" applyFill="1"/>
    <xf numFmtId="1" fontId="80" fillId="34" borderId="0" xfId="102" applyNumberFormat="1" applyFont="1" applyFill="1"/>
    <xf numFmtId="172" fontId="58" fillId="34" borderId="0" xfId="102" applyNumberFormat="1" applyFont="1" applyFill="1"/>
    <xf numFmtId="2" fontId="58" fillId="34" borderId="0" xfId="102" applyNumberFormat="1" applyFont="1" applyFill="1"/>
    <xf numFmtId="10" fontId="22" fillId="34" borderId="0" xfId="0" applyNumberFormat="1" applyFont="1" applyFill="1"/>
    <xf numFmtId="172" fontId="80" fillId="34" borderId="0" xfId="102" applyNumberFormat="1" applyFont="1" applyFill="1"/>
    <xf numFmtId="2" fontId="83" fillId="34" borderId="0" xfId="102" applyNumberFormat="1" applyFont="1" applyFill="1"/>
    <xf numFmtId="9" fontId="58" fillId="34" borderId="0" xfId="102" applyNumberFormat="1" applyFont="1" applyFill="1"/>
    <xf numFmtId="10" fontId="130" fillId="34" borderId="0" xfId="102" applyNumberFormat="1" applyFont="1" applyFill="1"/>
    <xf numFmtId="2" fontId="14" fillId="34" borderId="0" xfId="0" applyNumberFormat="1" applyFont="1" applyFill="1"/>
    <xf numFmtId="10" fontId="129" fillId="34" borderId="0" xfId="38" applyNumberFormat="1" applyFont="1" applyFill="1"/>
    <xf numFmtId="0" fontId="83" fillId="3" borderId="137" xfId="102" applyFont="1" applyFill="1" applyBorder="1" applyAlignment="1">
      <alignment horizontal="center" wrapText="1"/>
    </xf>
    <xf numFmtId="0" fontId="83" fillId="3" borderId="47" xfId="102" applyFont="1" applyFill="1" applyBorder="1" applyAlignment="1">
      <alignment horizontal="center"/>
    </xf>
    <xf numFmtId="0" fontId="83" fillId="3" borderId="17" xfId="102" applyFont="1" applyFill="1" applyBorder="1" applyAlignment="1">
      <alignment horizontal="center" wrapText="1"/>
    </xf>
    <xf numFmtId="0" fontId="83" fillId="3" borderId="141" xfId="102" applyFont="1" applyFill="1" applyBorder="1" applyAlignment="1">
      <alignment horizontal="center"/>
    </xf>
    <xf numFmtId="0" fontId="58" fillId="3" borderId="16" xfId="102" applyFont="1" applyFill="1" applyBorder="1" applyAlignment="1">
      <alignment horizontal="center" vertical="center" wrapText="1"/>
    </xf>
    <xf numFmtId="0" fontId="58" fillId="3" borderId="18" xfId="102" applyFont="1" applyFill="1" applyBorder="1" applyAlignment="1">
      <alignment horizontal="center" vertical="center" wrapText="1"/>
    </xf>
    <xf numFmtId="0" fontId="80" fillId="3" borderId="16" xfId="102" applyFont="1" applyFill="1" applyBorder="1" applyAlignment="1">
      <alignment horizontal="left"/>
    </xf>
    <xf numFmtId="164" fontId="80" fillId="3" borderId="18" xfId="102" applyNumberFormat="1" applyFont="1" applyFill="1" applyBorder="1"/>
    <xf numFmtId="0" fontId="58" fillId="3" borderId="22" xfId="102" applyFont="1" applyFill="1" applyBorder="1"/>
    <xf numFmtId="2" fontId="58" fillId="3" borderId="23" xfId="102" applyNumberFormat="1" applyFont="1" applyFill="1" applyBorder="1"/>
    <xf numFmtId="38" fontId="58" fillId="3" borderId="24" xfId="102" applyNumberFormat="1" applyFont="1" applyFill="1" applyBorder="1" applyAlignment="1">
      <alignment horizontal="right"/>
    </xf>
    <xf numFmtId="38" fontId="80" fillId="3" borderId="18" xfId="102" applyNumberFormat="1" applyFont="1" applyFill="1" applyBorder="1" applyAlignment="1">
      <alignment horizontal="right"/>
    </xf>
    <xf numFmtId="0" fontId="80" fillId="3" borderId="19" xfId="102" applyFont="1" applyFill="1" applyBorder="1" applyAlignment="1">
      <alignment horizontal="left" wrapText="1"/>
    </xf>
    <xf numFmtId="8" fontId="80" fillId="3" borderId="20" xfId="102" applyNumberFormat="1" applyFont="1" applyFill="1" applyBorder="1" applyAlignment="1">
      <alignment horizontal="right" wrapText="1"/>
    </xf>
    <xf numFmtId="38" fontId="80" fillId="3" borderId="21" xfId="102" applyNumberFormat="1" applyFont="1" applyFill="1" applyBorder="1" applyAlignment="1">
      <alignment horizontal="right"/>
    </xf>
    <xf numFmtId="3" fontId="58" fillId="3" borderId="23" xfId="102" applyNumberFormat="1" applyFont="1" applyFill="1" applyBorder="1"/>
    <xf numFmtId="168" fontId="80" fillId="34" borderId="0" xfId="349" applyNumberFormat="1" applyFont="1" applyFill="1" applyBorder="1" applyAlignment="1">
      <alignment horizontal="center" wrapText="1"/>
    </xf>
    <xf numFmtId="9" fontId="58" fillId="34" borderId="0" xfId="0" applyNumberFormat="1" applyFont="1" applyFill="1" applyAlignment="1">
      <alignment horizontal="right" wrapText="1"/>
    </xf>
    <xf numFmtId="172" fontId="80" fillId="34" borderId="0" xfId="0" applyNumberFormat="1" applyFont="1" applyFill="1" applyAlignment="1">
      <alignment horizontal="center" wrapText="1"/>
    </xf>
    <xf numFmtId="168" fontId="22" fillId="34" borderId="0" xfId="349" applyNumberFormat="1" applyFont="1" applyFill="1" applyBorder="1" applyAlignment="1">
      <alignment horizontal="center"/>
    </xf>
    <xf numFmtId="172" fontId="22" fillId="34" borderId="0" xfId="0" applyNumberFormat="1" applyFont="1" applyFill="1" applyAlignment="1">
      <alignment horizontal="center"/>
    </xf>
    <xf numFmtId="0" fontId="91" fillId="34" borderId="0" xfId="0" applyFont="1" applyFill="1" applyAlignment="1">
      <alignment horizontal="right"/>
    </xf>
    <xf numFmtId="0" fontId="131" fillId="34" borderId="0" xfId="0" applyFont="1" applyFill="1"/>
    <xf numFmtId="0" fontId="132" fillId="34" borderId="0" xfId="0" applyFont="1" applyFill="1"/>
    <xf numFmtId="37" fontId="131" fillId="34" borderId="0" xfId="0" applyNumberFormat="1" applyFont="1" applyFill="1"/>
    <xf numFmtId="0" fontId="131" fillId="34" borderId="0" xfId="0" applyFont="1" applyFill="1" applyAlignment="1">
      <alignment wrapText="1"/>
    </xf>
    <xf numFmtId="1" fontId="131" fillId="34" borderId="0" xfId="0" applyNumberFormat="1" applyFont="1" applyFill="1"/>
    <xf numFmtId="2" fontId="131" fillId="34" borderId="0" xfId="0" applyNumberFormat="1" applyFont="1" applyFill="1"/>
    <xf numFmtId="2" fontId="132" fillId="34" borderId="0" xfId="0" applyNumberFormat="1" applyFont="1" applyFill="1"/>
    <xf numFmtId="0" fontId="131" fillId="34" borderId="0" xfId="0" applyFont="1" applyFill="1" applyAlignment="1">
      <alignment horizontal="right"/>
    </xf>
    <xf numFmtId="170" fontId="80" fillId="3" borderId="21" xfId="146" applyNumberFormat="1" applyFont="1" applyFill="1" applyBorder="1" applyAlignment="1">
      <alignment horizontal="right"/>
    </xf>
    <xf numFmtId="9" fontId="80" fillId="3" borderId="16" xfId="146" applyFont="1" applyFill="1" applyBorder="1" applyAlignment="1">
      <alignment horizontal="left" wrapText="1"/>
    </xf>
    <xf numFmtId="170" fontId="80" fillId="3" borderId="18" xfId="146" applyNumberFormat="1" applyFont="1" applyFill="1" applyBorder="1" applyAlignment="1">
      <alignment horizontal="right"/>
    </xf>
    <xf numFmtId="0" fontId="58" fillId="3" borderId="17" xfId="102" applyFont="1" applyFill="1" applyBorder="1" applyAlignment="1">
      <alignment horizontal="center"/>
    </xf>
    <xf numFmtId="9" fontId="80" fillId="3" borderId="19" xfId="146" applyFont="1" applyFill="1" applyBorder="1" applyAlignment="1">
      <alignment horizontal="left" wrapText="1"/>
    </xf>
    <xf numFmtId="9" fontId="80" fillId="3" borderId="19" xfId="146" applyFont="1" applyFill="1" applyBorder="1" applyAlignment="1">
      <alignment wrapText="1"/>
    </xf>
    <xf numFmtId="10" fontId="80" fillId="34" borderId="0" xfId="1" applyNumberFormat="1" applyFont="1" applyFill="1" applyBorder="1"/>
    <xf numFmtId="9" fontId="80" fillId="3" borderId="16" xfId="146" applyFont="1" applyFill="1" applyBorder="1" applyAlignment="1">
      <alignment wrapText="1"/>
    </xf>
    <xf numFmtId="9" fontId="58" fillId="3" borderId="26" xfId="146" applyFont="1" applyFill="1" applyBorder="1" applyAlignment="1">
      <alignment horizontal="left" wrapText="1"/>
    </xf>
    <xf numFmtId="170" fontId="58" fillId="3" borderId="49" xfId="146" applyNumberFormat="1" applyFont="1" applyFill="1" applyBorder="1" applyAlignment="1">
      <alignment horizontal="right"/>
    </xf>
    <xf numFmtId="9" fontId="80" fillId="3" borderId="11" xfId="146" applyFont="1" applyFill="1" applyBorder="1" applyAlignment="1">
      <alignment wrapText="1"/>
    </xf>
    <xf numFmtId="168" fontId="80" fillId="3" borderId="14" xfId="146" applyNumberFormat="1" applyFont="1" applyFill="1" applyBorder="1" applyAlignment="1">
      <alignment horizontal="right"/>
    </xf>
    <xf numFmtId="1" fontId="83" fillId="3" borderId="141" xfId="146" applyNumberFormat="1" applyFont="1" applyFill="1" applyBorder="1" applyAlignment="1">
      <alignment horizontal="center" vertical="center"/>
    </xf>
    <xf numFmtId="0" fontId="83" fillId="3" borderId="140" xfId="102" applyFont="1" applyFill="1" applyBorder="1" applyAlignment="1">
      <alignment horizontal="center" vertical="center"/>
    </xf>
    <xf numFmtId="0" fontId="15" fillId="34" borderId="0" xfId="357" applyFill="1"/>
    <xf numFmtId="0" fontId="15" fillId="34" borderId="2" xfId="357" applyFill="1" applyBorder="1"/>
    <xf numFmtId="0" fontId="15" fillId="34" borderId="42" xfId="357" applyFill="1" applyBorder="1"/>
    <xf numFmtId="0" fontId="15" fillId="34" borderId="0" xfId="357" applyFill="1" applyAlignment="1">
      <alignment horizontal="center"/>
    </xf>
    <xf numFmtId="0" fontId="22" fillId="34" borderId="0" xfId="357" applyFont="1" applyFill="1" applyAlignment="1">
      <alignment horizontal="center"/>
    </xf>
    <xf numFmtId="10" fontId="15" fillId="34" borderId="0" xfId="357" applyNumberFormat="1" applyFill="1" applyAlignment="1">
      <alignment horizontal="center"/>
    </xf>
    <xf numFmtId="0" fontId="15" fillId="34" borderId="5" xfId="357" applyFill="1" applyBorder="1"/>
    <xf numFmtId="0" fontId="15" fillId="34" borderId="5" xfId="357" applyFill="1" applyBorder="1" applyAlignment="1">
      <alignment horizontal="center"/>
    </xf>
    <xf numFmtId="0" fontId="15" fillId="34" borderId="6" xfId="357" applyFill="1" applyBorder="1" applyAlignment="1">
      <alignment horizontal="center"/>
    </xf>
    <xf numFmtId="0" fontId="15" fillId="34" borderId="48" xfId="357" applyFill="1" applyBorder="1" applyAlignment="1">
      <alignment horizontal="center"/>
    </xf>
    <xf numFmtId="0" fontId="15" fillId="34" borderId="42" xfId="357" applyFill="1" applyBorder="1" applyAlignment="1">
      <alignment horizontal="center"/>
    </xf>
    <xf numFmtId="165" fontId="0" fillId="34" borderId="0" xfId="359" applyNumberFormat="1" applyFont="1" applyFill="1" applyBorder="1" applyAlignment="1">
      <alignment horizontal="center"/>
    </xf>
    <xf numFmtId="165" fontId="22" fillId="34" borderId="0" xfId="359" applyNumberFormat="1" applyFont="1" applyFill="1" applyBorder="1" applyAlignment="1">
      <alignment horizontal="center"/>
    </xf>
    <xf numFmtId="0" fontId="15" fillId="34" borderId="16" xfId="357" applyFill="1" applyBorder="1"/>
    <xf numFmtId="0" fontId="15" fillId="34" borderId="17" xfId="357" applyFill="1" applyBorder="1" applyAlignment="1">
      <alignment horizontal="center"/>
    </xf>
    <xf numFmtId="0" fontId="15" fillId="34" borderId="18" xfId="357" applyFill="1" applyBorder="1" applyAlignment="1">
      <alignment horizontal="center"/>
    </xf>
    <xf numFmtId="174" fontId="0" fillId="34" borderId="0" xfId="360" applyNumberFormat="1" applyFont="1" applyFill="1" applyBorder="1"/>
    <xf numFmtId="0" fontId="15" fillId="34" borderId="5" xfId="357" applyFill="1" applyBorder="1" applyAlignment="1">
      <alignment wrapText="1"/>
    </xf>
    <xf numFmtId="174" fontId="0" fillId="34" borderId="0" xfId="360" applyNumberFormat="1" applyFont="1" applyFill="1" applyBorder="1" applyAlignment="1">
      <alignment horizontal="right"/>
    </xf>
    <xf numFmtId="2" fontId="15" fillId="34" borderId="0" xfId="357" applyNumberFormat="1" applyFill="1"/>
    <xf numFmtId="174" fontId="89" fillId="34" borderId="0" xfId="360" applyNumberFormat="1" applyFont="1" applyFill="1" applyBorder="1"/>
    <xf numFmtId="174" fontId="15" fillId="34" borderId="0" xfId="357" applyNumberFormat="1" applyFill="1"/>
    <xf numFmtId="0" fontId="15" fillId="34" borderId="0" xfId="357" applyFill="1" applyAlignment="1">
      <alignment horizontal="right"/>
    </xf>
    <xf numFmtId="174" fontId="15" fillId="34" borderId="0" xfId="357" applyNumberFormat="1" applyFill="1" applyAlignment="1">
      <alignment horizontal="center"/>
    </xf>
    <xf numFmtId="0" fontId="15" fillId="34" borderId="0" xfId="357" applyFill="1" applyAlignment="1">
      <alignment horizontal="center" wrapText="1"/>
    </xf>
    <xf numFmtId="9" fontId="15" fillId="34" borderId="0" xfId="357" applyNumberFormat="1" applyFill="1"/>
    <xf numFmtId="170" fontId="15" fillId="34" borderId="0" xfId="357" applyNumberFormat="1" applyFill="1"/>
    <xf numFmtId="168" fontId="15" fillId="34" borderId="0" xfId="357" applyNumberFormat="1" applyFill="1" applyAlignment="1">
      <alignment horizontal="center"/>
    </xf>
    <xf numFmtId="172" fontId="0" fillId="34" borderId="0" xfId="361" applyNumberFormat="1" applyFont="1" applyFill="1" applyBorder="1" applyAlignment="1">
      <alignment horizontal="center"/>
    </xf>
    <xf numFmtId="44" fontId="15" fillId="34" borderId="0" xfId="357" applyNumberFormat="1" applyFill="1"/>
    <xf numFmtId="168" fontId="33" fillId="34" borderId="0" xfId="357" applyNumberFormat="1" applyFont="1" applyFill="1" applyAlignment="1">
      <alignment horizontal="right"/>
    </xf>
    <xf numFmtId="172" fontId="33" fillId="34" borderId="0" xfId="280" applyNumberFormat="1" applyFont="1" applyFill="1" applyBorder="1" applyAlignment="1">
      <alignment horizontal="center"/>
    </xf>
    <xf numFmtId="0" fontId="89" fillId="34" borderId="0" xfId="357" applyFont="1" applyFill="1"/>
    <xf numFmtId="9" fontId="89" fillId="34" borderId="0" xfId="357" applyNumberFormat="1" applyFont="1" applyFill="1"/>
    <xf numFmtId="170" fontId="89" fillId="34" borderId="0" xfId="357" applyNumberFormat="1" applyFont="1" applyFill="1"/>
    <xf numFmtId="10" fontId="0" fillId="34" borderId="0" xfId="361" applyNumberFormat="1" applyFont="1" applyFill="1"/>
    <xf numFmtId="43" fontId="15" fillId="34" borderId="0" xfId="357" applyNumberFormat="1" applyFill="1"/>
    <xf numFmtId="44" fontId="80" fillId="34" borderId="0" xfId="360" applyFont="1" applyFill="1" applyBorder="1"/>
    <xf numFmtId="172" fontId="0" fillId="34" borderId="0" xfId="280" applyNumberFormat="1" applyFont="1" applyFill="1" applyBorder="1" applyAlignment="1">
      <alignment horizontal="center"/>
    </xf>
    <xf numFmtId="165" fontId="0" fillId="3" borderId="10" xfId="359" applyNumberFormat="1" applyFont="1" applyFill="1" applyBorder="1" applyAlignment="1">
      <alignment horizontal="center"/>
    </xf>
    <xf numFmtId="174" fontId="0" fillId="3" borderId="10" xfId="360" applyNumberFormat="1" applyFont="1" applyFill="1" applyBorder="1"/>
    <xf numFmtId="174" fontId="0" fillId="3" borderId="6" xfId="360" applyNumberFormat="1" applyFont="1" applyFill="1" applyBorder="1"/>
    <xf numFmtId="174" fontId="0" fillId="3" borderId="155" xfId="360" applyNumberFormat="1" applyFont="1" applyFill="1" applyBorder="1"/>
    <xf numFmtId="174" fontId="0" fillId="3" borderId="44" xfId="360" applyNumberFormat="1" applyFont="1" applyFill="1" applyBorder="1"/>
    <xf numFmtId="0" fontId="80" fillId="3" borderId="5" xfId="357" applyFont="1" applyFill="1" applyBorder="1"/>
    <xf numFmtId="174" fontId="0" fillId="3" borderId="135" xfId="360" applyNumberFormat="1" applyFont="1" applyFill="1" applyBorder="1"/>
    <xf numFmtId="165" fontId="0" fillId="3" borderId="6" xfId="359" applyNumberFormat="1" applyFont="1" applyFill="1" applyBorder="1" applyAlignment="1">
      <alignment horizontal="center"/>
    </xf>
    <xf numFmtId="174" fontId="15" fillId="3" borderId="44" xfId="357" applyNumberFormat="1" applyFill="1" applyBorder="1"/>
    <xf numFmtId="44" fontId="80" fillId="3" borderId="44" xfId="357" applyNumberFormat="1" applyFont="1" applyFill="1" applyBorder="1"/>
    <xf numFmtId="0" fontId="15" fillId="34" borderId="0" xfId="357" applyFill="1" applyAlignment="1">
      <alignment wrapText="1"/>
    </xf>
    <xf numFmtId="10" fontId="97" fillId="35" borderId="2" xfId="357" applyNumberFormat="1" applyFont="1" applyFill="1" applyBorder="1" applyAlignment="1">
      <alignment horizontal="center" vertical="center"/>
    </xf>
    <xf numFmtId="10" fontId="97" fillId="35" borderId="42" xfId="357" applyNumberFormat="1" applyFont="1" applyFill="1" applyBorder="1" applyAlignment="1">
      <alignment horizontal="center" vertical="center"/>
    </xf>
    <xf numFmtId="3" fontId="97" fillId="35" borderId="42" xfId="357" applyNumberFormat="1" applyFont="1" applyFill="1" applyBorder="1" applyAlignment="1">
      <alignment horizontal="center" vertical="center"/>
    </xf>
    <xf numFmtId="0" fontId="97" fillId="35" borderId="46" xfId="357" applyFont="1" applyFill="1" applyBorder="1" applyAlignment="1">
      <alignment horizontal="center" vertical="center"/>
    </xf>
    <xf numFmtId="0" fontId="97" fillId="35" borderId="45" xfId="357" applyFont="1" applyFill="1" applyBorder="1" applyAlignment="1">
      <alignment horizontal="center" vertical="center"/>
    </xf>
    <xf numFmtId="0" fontId="97" fillId="35" borderId="5" xfId="357" applyFont="1" applyFill="1" applyBorder="1" applyAlignment="1">
      <alignment horizontal="center" vertical="center"/>
    </xf>
    <xf numFmtId="10" fontId="97" fillId="35" borderId="48" xfId="357" applyNumberFormat="1" applyFont="1" applyFill="1" applyBorder="1" applyAlignment="1">
      <alignment horizontal="center" vertical="center"/>
    </xf>
    <xf numFmtId="10" fontId="97" fillId="35" borderId="45" xfId="357" applyNumberFormat="1" applyFont="1" applyFill="1" applyBorder="1" applyAlignment="1">
      <alignment horizontal="center" vertical="center"/>
    </xf>
    <xf numFmtId="3" fontId="97" fillId="35" borderId="2" xfId="357" applyNumberFormat="1" applyFont="1" applyFill="1" applyBorder="1" applyAlignment="1">
      <alignment horizontal="center" vertical="center"/>
    </xf>
    <xf numFmtId="10" fontId="97" fillId="35" borderId="5" xfId="357" applyNumberFormat="1" applyFont="1" applyFill="1" applyBorder="1" applyAlignment="1">
      <alignment horizontal="center" vertical="center"/>
    </xf>
    <xf numFmtId="0" fontId="27" fillId="0" borderId="44" xfId="357" applyFont="1" applyBorder="1" applyAlignment="1">
      <alignment vertical="center"/>
    </xf>
    <xf numFmtId="0" fontId="109" fillId="34" borderId="0" xfId="357" applyFont="1" applyFill="1"/>
    <xf numFmtId="0" fontId="80" fillId="3" borderId="5" xfId="357" applyFont="1" applyFill="1" applyBorder="1" applyAlignment="1">
      <alignment vertical="center"/>
    </xf>
    <xf numFmtId="0" fontId="58" fillId="3" borderId="5" xfId="357" applyFont="1" applyFill="1" applyBorder="1"/>
    <xf numFmtId="0" fontId="22" fillId="34" borderId="0" xfId="357" applyFont="1" applyFill="1"/>
    <xf numFmtId="0" fontId="21" fillId="34" borderId="0" xfId="357" applyFont="1" applyFill="1" applyAlignment="1">
      <alignment horizontal="right"/>
    </xf>
    <xf numFmtId="0" fontId="113" fillId="34" borderId="0" xfId="357" applyFont="1" applyFill="1"/>
    <xf numFmtId="0" fontId="112" fillId="34" borderId="0" xfId="104" applyFont="1" applyFill="1"/>
    <xf numFmtId="0" fontId="114" fillId="34" borderId="0" xfId="357" applyFont="1" applyFill="1"/>
    <xf numFmtId="174" fontId="58" fillId="3" borderId="10" xfId="362" applyNumberFormat="1" applyFont="1" applyFill="1" applyBorder="1"/>
    <xf numFmtId="174" fontId="22" fillId="4" borderId="10" xfId="362" applyNumberFormat="1" applyFont="1" applyFill="1" applyBorder="1"/>
    <xf numFmtId="0" fontId="23" fillId="34" borderId="0" xfId="2" applyFill="1"/>
    <xf numFmtId="0" fontId="23" fillId="34" borderId="0" xfId="2" applyFill="1" applyAlignment="1">
      <alignment horizontal="right"/>
    </xf>
    <xf numFmtId="0" fontId="58" fillId="3" borderId="5" xfId="2" applyFont="1" applyFill="1" applyBorder="1"/>
    <xf numFmtId="42" fontId="58" fillId="3" borderId="6" xfId="2" applyNumberFormat="1" applyFont="1" applyFill="1" applyBorder="1" applyAlignment="1">
      <alignment horizontal="center"/>
    </xf>
    <xf numFmtId="174" fontId="58" fillId="34" borderId="0" xfId="372" applyNumberFormat="1" applyFont="1" applyFill="1" applyBorder="1"/>
    <xf numFmtId="164" fontId="80" fillId="3" borderId="16" xfId="102" applyNumberFormat="1" applyFont="1" applyFill="1" applyBorder="1"/>
    <xf numFmtId="0" fontId="80" fillId="3" borderId="30" xfId="102" applyFont="1" applyFill="1" applyBorder="1"/>
    <xf numFmtId="44" fontId="23" fillId="34" borderId="0" xfId="349" applyFont="1" applyFill="1"/>
    <xf numFmtId="10" fontId="23" fillId="34" borderId="0" xfId="1" applyNumberFormat="1" applyFont="1" applyFill="1"/>
    <xf numFmtId="0" fontId="15" fillId="34" borderId="48" xfId="357" applyFill="1" applyBorder="1"/>
    <xf numFmtId="0" fontId="14" fillId="34" borderId="0" xfId="357" applyFont="1" applyFill="1" applyAlignment="1">
      <alignment horizontal="right"/>
    </xf>
    <xf numFmtId="174" fontId="15" fillId="34" borderId="0" xfId="349" applyNumberFormat="1" applyFont="1" applyFill="1" applyAlignment="1">
      <alignment horizontal="center"/>
    </xf>
    <xf numFmtId="44" fontId="15" fillId="34" borderId="0" xfId="349" applyFont="1" applyFill="1" applyAlignment="1">
      <alignment horizontal="center"/>
    </xf>
    <xf numFmtId="10" fontId="15" fillId="34" borderId="0" xfId="1" applyNumberFormat="1" applyFont="1" applyFill="1" applyAlignment="1"/>
    <xf numFmtId="8" fontId="80" fillId="34" borderId="0" xfId="346" applyNumberFormat="1" applyFont="1" applyFill="1" applyAlignment="1">
      <alignment horizontal="right"/>
    </xf>
    <xf numFmtId="7" fontId="23" fillId="34" borderId="0" xfId="349" applyNumberFormat="1" applyFont="1" applyFill="1" applyAlignment="1">
      <alignment horizontal="right"/>
    </xf>
    <xf numFmtId="10" fontId="23" fillId="34" borderId="0" xfId="1" applyNumberFormat="1" applyFont="1" applyFill="1" applyAlignment="1">
      <alignment horizontal="right"/>
    </xf>
    <xf numFmtId="0" fontId="30" fillId="0" borderId="0" xfId="0" applyFont="1"/>
    <xf numFmtId="0" fontId="30" fillId="0" borderId="0" xfId="0" applyFont="1" applyAlignment="1">
      <alignment horizontal="right"/>
    </xf>
    <xf numFmtId="44" fontId="0" fillId="0" borderId="0" xfId="0" applyNumberFormat="1"/>
    <xf numFmtId="44" fontId="0" fillId="0" borderId="50" xfId="0" applyNumberFormat="1" applyBorder="1"/>
    <xf numFmtId="44" fontId="0" fillId="0" borderId="27" xfId="0" applyNumberFormat="1" applyBorder="1"/>
    <xf numFmtId="44" fontId="0" fillId="0" borderId="23" xfId="0" applyNumberFormat="1" applyBorder="1"/>
    <xf numFmtId="0" fontId="0" fillId="26" borderId="0" xfId="0" applyFill="1"/>
    <xf numFmtId="0" fontId="0" fillId="0" borderId="0" xfId="0" applyAlignment="1">
      <alignment wrapText="1"/>
    </xf>
    <xf numFmtId="0" fontId="0" fillId="26" borderId="0" xfId="0" applyFill="1" applyAlignment="1">
      <alignment wrapText="1"/>
    </xf>
    <xf numFmtId="0" fontId="0" fillId="26" borderId="27" xfId="0" applyFill="1" applyBorder="1"/>
    <xf numFmtId="6" fontId="80" fillId="3" borderId="21" xfId="4" applyNumberFormat="1" applyFont="1" applyFill="1" applyBorder="1" applyAlignment="1">
      <alignment horizontal="right" wrapText="1"/>
    </xf>
    <xf numFmtId="0" fontId="58" fillId="3" borderId="58" xfId="248" applyFont="1" applyFill="1" applyBorder="1" applyAlignment="1">
      <alignment wrapText="1"/>
    </xf>
    <xf numFmtId="0" fontId="58" fillId="3" borderId="148" xfId="248" applyFont="1" applyFill="1" applyBorder="1" applyAlignment="1">
      <alignment wrapText="1"/>
    </xf>
    <xf numFmtId="6" fontId="80" fillId="3" borderId="21" xfId="248" applyNumberFormat="1" applyFont="1" applyFill="1" applyBorder="1" applyAlignment="1">
      <alignment horizontal="right" wrapText="1"/>
    </xf>
    <xf numFmtId="43" fontId="0" fillId="0" borderId="0" xfId="353" applyFont="1"/>
    <xf numFmtId="44" fontId="0" fillId="0" borderId="0" xfId="349" applyFont="1"/>
    <xf numFmtId="44" fontId="0" fillId="4" borderId="0" xfId="0" applyNumberFormat="1" applyFill="1"/>
    <xf numFmtId="44" fontId="0" fillId="4" borderId="0" xfId="349" applyFont="1" applyFill="1"/>
    <xf numFmtId="44" fontId="0" fillId="0" borderId="0" xfId="349" applyFont="1" applyFill="1"/>
    <xf numFmtId="0" fontId="0" fillId="4" borderId="0" xfId="0" applyFill="1"/>
    <xf numFmtId="10" fontId="80" fillId="3" borderId="20" xfId="2" applyNumberFormat="1" applyFont="1" applyFill="1" applyBorder="1" applyAlignment="1">
      <alignment horizontal="right" wrapText="1"/>
    </xf>
    <xf numFmtId="0" fontId="0" fillId="36" borderId="27" xfId="0" applyFill="1" applyBorder="1"/>
    <xf numFmtId="0" fontId="0" fillId="36" borderId="0" xfId="0" applyFill="1"/>
    <xf numFmtId="44" fontId="0" fillId="36" borderId="0" xfId="349" applyFont="1" applyFill="1"/>
    <xf numFmtId="8" fontId="80" fillId="3" borderId="49" xfId="0" applyNumberFormat="1" applyFont="1" applyFill="1" applyBorder="1" applyAlignment="1">
      <alignment horizontal="right" wrapText="1"/>
    </xf>
    <xf numFmtId="0" fontId="58" fillId="3" borderId="148" xfId="0" applyFont="1" applyFill="1" applyBorder="1" applyAlignment="1">
      <alignment wrapText="1"/>
    </xf>
    <xf numFmtId="6" fontId="58" fillId="3" borderId="91" xfId="0" applyNumberFormat="1" applyFont="1" applyFill="1" applyBorder="1" applyAlignment="1">
      <alignment horizontal="right" wrapText="1"/>
    </xf>
    <xf numFmtId="0" fontId="58" fillId="3" borderId="8" xfId="248" applyFont="1" applyFill="1" applyBorder="1" applyAlignment="1">
      <alignment wrapText="1"/>
    </xf>
    <xf numFmtId="0" fontId="58" fillId="3" borderId="8" xfId="102" applyFont="1" applyFill="1" applyBorder="1"/>
    <xf numFmtId="0" fontId="80" fillId="3" borderId="158" xfId="2" applyFont="1" applyFill="1" applyBorder="1" applyAlignment="1">
      <alignment wrapText="1"/>
    </xf>
    <xf numFmtId="168" fontId="14" fillId="3" borderId="20" xfId="51" applyNumberFormat="1" applyFont="1" applyFill="1" applyBorder="1"/>
    <xf numFmtId="10" fontId="80" fillId="3" borderId="143" xfId="0" applyNumberFormat="1" applyFont="1" applyFill="1" applyBorder="1" applyAlignment="1">
      <alignment horizontal="right" wrapText="1"/>
    </xf>
    <xf numFmtId="6" fontId="58" fillId="3" borderId="144" xfId="4" applyNumberFormat="1" applyFont="1" applyFill="1" applyBorder="1" applyAlignment="1">
      <alignment horizontal="right" wrapText="1"/>
    </xf>
    <xf numFmtId="6" fontId="80" fillId="3" borderId="144" xfId="4" applyNumberFormat="1" applyFont="1" applyFill="1" applyBorder="1" applyAlignment="1">
      <alignment horizontal="right" wrapText="1"/>
    </xf>
    <xf numFmtId="10" fontId="21" fillId="3" borderId="23" xfId="2" applyNumberFormat="1" applyFont="1" applyFill="1" applyBorder="1" applyAlignment="1">
      <alignment horizontal="right" wrapText="1"/>
    </xf>
    <xf numFmtId="9" fontId="58" fillId="3" borderId="90" xfId="142" applyFont="1" applyFill="1" applyBorder="1" applyAlignment="1">
      <alignment horizontal="right" wrapText="1"/>
    </xf>
    <xf numFmtId="8" fontId="58" fillId="4" borderId="91" xfId="2" applyNumberFormat="1" applyFont="1" applyFill="1" applyBorder="1" applyAlignment="1">
      <alignment horizontal="right" wrapText="1"/>
    </xf>
    <xf numFmtId="0" fontId="58" fillId="3" borderId="30" xfId="2" applyFont="1" applyFill="1" applyBorder="1" applyAlignment="1">
      <alignment wrapText="1"/>
    </xf>
    <xf numFmtId="10" fontId="21" fillId="3" borderId="31" xfId="142" applyNumberFormat="1" applyFont="1" applyFill="1" applyBorder="1" applyAlignment="1">
      <alignment horizontal="right" wrapText="1"/>
    </xf>
    <xf numFmtId="0" fontId="80" fillId="3" borderId="158" xfId="248" applyFont="1" applyFill="1" applyBorder="1" applyAlignment="1">
      <alignment wrapText="1"/>
    </xf>
    <xf numFmtId="0" fontId="33" fillId="3" borderId="0" xfId="248" applyFont="1" applyFill="1" applyAlignment="1">
      <alignment horizontal="right"/>
    </xf>
    <xf numFmtId="6" fontId="58" fillId="3" borderId="155" xfId="248" applyNumberFormat="1" applyFont="1" applyFill="1" applyBorder="1" applyAlignment="1">
      <alignment horizontal="right" wrapText="1"/>
    </xf>
    <xf numFmtId="42" fontId="58" fillId="3" borderId="94" xfId="248" applyNumberFormat="1" applyFont="1" applyFill="1" applyBorder="1" applyAlignment="1">
      <alignment horizontal="center" wrapText="1"/>
    </xf>
    <xf numFmtId="0" fontId="80" fillId="3" borderId="22" xfId="0" applyFont="1" applyFill="1" applyBorder="1" applyAlignment="1">
      <alignment wrapText="1"/>
    </xf>
    <xf numFmtId="10" fontId="58" fillId="3" borderId="27" xfId="2" applyNumberFormat="1" applyFont="1" applyFill="1" applyBorder="1" applyAlignment="1">
      <alignment horizontal="right" wrapText="1"/>
    </xf>
    <xf numFmtId="42" fontId="58" fillId="3" borderId="24" xfId="2" applyNumberFormat="1" applyFont="1" applyFill="1" applyBorder="1" applyAlignment="1">
      <alignment horizontal="center" wrapText="1"/>
    </xf>
    <xf numFmtId="4" fontId="80" fillId="3" borderId="17" xfId="102" applyNumberFormat="1" applyFont="1" applyFill="1" applyBorder="1" applyAlignment="1">
      <alignment horizontal="center"/>
    </xf>
    <xf numFmtId="6" fontId="17" fillId="3" borderId="18" xfId="248" applyNumberFormat="1" applyFont="1" applyFill="1" applyBorder="1"/>
    <xf numFmtId="6" fontId="18" fillId="3" borderId="18" xfId="248" applyNumberFormat="1" applyFont="1" applyFill="1" applyBorder="1"/>
    <xf numFmtId="167" fontId="80" fillId="3" borderId="16" xfId="248" applyNumberFormat="1" applyFont="1" applyFill="1" applyBorder="1" applyAlignment="1">
      <alignment wrapText="1"/>
    </xf>
    <xf numFmtId="6" fontId="14" fillId="3" borderId="18" xfId="248" applyNumberFormat="1" applyFont="1" applyFill="1" applyBorder="1"/>
    <xf numFmtId="6" fontId="80" fillId="3" borderId="18" xfId="248" applyNumberFormat="1" applyFont="1" applyFill="1" applyBorder="1"/>
    <xf numFmtId="10" fontId="58" fillId="3" borderId="23" xfId="0" applyNumberFormat="1" applyFont="1" applyFill="1" applyBorder="1" applyAlignment="1">
      <alignment horizontal="right"/>
    </xf>
    <xf numFmtId="42" fontId="58" fillId="3" borderId="24" xfId="0" applyNumberFormat="1" applyFont="1" applyFill="1" applyBorder="1" applyAlignment="1">
      <alignment horizontal="center" wrapText="1"/>
    </xf>
    <xf numFmtId="38" fontId="58" fillId="3" borderId="144" xfId="102" applyNumberFormat="1" applyFont="1" applyFill="1" applyBorder="1" applyAlignment="1">
      <alignment horizontal="right"/>
    </xf>
    <xf numFmtId="2" fontId="0" fillId="4" borderId="0" xfId="0" applyNumberFormat="1" applyFill="1"/>
    <xf numFmtId="0" fontId="13" fillId="3" borderId="5" xfId="357" applyFont="1" applyFill="1" applyBorder="1"/>
    <xf numFmtId="44" fontId="0" fillId="4" borderId="27" xfId="0" applyNumberFormat="1" applyFill="1" applyBorder="1"/>
    <xf numFmtId="10" fontId="21" fillId="3" borderId="43" xfId="357" applyNumberFormat="1" applyFont="1" applyFill="1" applyBorder="1"/>
    <xf numFmtId="2" fontId="0" fillId="0" borderId="0" xfId="0" applyNumberFormat="1"/>
    <xf numFmtId="171" fontId="0" fillId="4" borderId="0" xfId="0" applyNumberFormat="1" applyFill="1"/>
    <xf numFmtId="0" fontId="12" fillId="34" borderId="0" xfId="357" applyFont="1" applyFill="1"/>
    <xf numFmtId="0" fontId="12" fillId="34" borderId="0" xfId="357" applyFont="1" applyFill="1" applyAlignment="1">
      <alignment horizontal="right"/>
    </xf>
    <xf numFmtId="10" fontId="12" fillId="34" borderId="0" xfId="1" applyNumberFormat="1" applyFont="1" applyFill="1" applyAlignment="1"/>
    <xf numFmtId="42" fontId="80" fillId="3" borderId="0" xfId="357" applyNumberFormat="1" applyFont="1" applyFill="1" applyAlignment="1">
      <alignment vertical="center"/>
    </xf>
    <xf numFmtId="0" fontId="115" fillId="34" borderId="0" xfId="104" applyFont="1" applyFill="1"/>
    <xf numFmtId="0" fontId="138" fillId="3" borderId="3" xfId="357" applyFont="1" applyFill="1" applyBorder="1" applyAlignment="1">
      <alignment vertical="center" wrapText="1"/>
    </xf>
    <xf numFmtId="179" fontId="80" fillId="3" borderId="0" xfId="357" applyNumberFormat="1" applyFont="1" applyFill="1"/>
    <xf numFmtId="42" fontId="80" fillId="3" borderId="0" xfId="357" applyNumberFormat="1" applyFont="1" applyFill="1"/>
    <xf numFmtId="42" fontId="80" fillId="3" borderId="0" xfId="362" applyNumberFormat="1" applyFont="1" applyFill="1" applyBorder="1"/>
    <xf numFmtId="174" fontId="12" fillId="34" borderId="0" xfId="349" applyNumberFormat="1" applyFont="1" applyFill="1" applyAlignment="1">
      <alignment horizontal="center"/>
    </xf>
    <xf numFmtId="0" fontId="29" fillId="3" borderId="46" xfId="2" applyFont="1" applyFill="1" applyBorder="1" applyAlignment="1">
      <alignment vertical="center"/>
    </xf>
    <xf numFmtId="10" fontId="29" fillId="3" borderId="43" xfId="365" applyNumberFormat="1" applyFont="1" applyFill="1" applyBorder="1" applyAlignment="1">
      <alignment vertical="center"/>
    </xf>
    <xf numFmtId="0" fontId="11" fillId="34" borderId="0" xfId="0" applyFont="1" applyFill="1"/>
    <xf numFmtId="0" fontId="58" fillId="34" borderId="0" xfId="0" applyFont="1" applyFill="1" applyAlignment="1">
      <alignment horizontal="center"/>
    </xf>
    <xf numFmtId="167" fontId="58" fillId="34" borderId="0" xfId="0" applyNumberFormat="1" applyFont="1" applyFill="1" applyAlignment="1">
      <alignment horizontal="center"/>
    </xf>
    <xf numFmtId="165" fontId="80" fillId="34" borderId="0" xfId="3" applyNumberFormat="1" applyFont="1" applyFill="1" applyBorder="1" applyAlignment="1">
      <alignment wrapText="1"/>
    </xf>
    <xf numFmtId="0" fontId="11" fillId="3" borderId="16" xfId="0" applyFont="1" applyFill="1" applyBorder="1"/>
    <xf numFmtId="42" fontId="58" fillId="34" borderId="0" xfId="0" applyNumberFormat="1" applyFont="1" applyFill="1" applyAlignment="1">
      <alignment horizontal="center" wrapText="1"/>
    </xf>
    <xf numFmtId="6" fontId="11" fillId="3" borderId="17" xfId="0" applyNumberFormat="1" applyFont="1" applyFill="1" applyBorder="1"/>
    <xf numFmtId="10" fontId="11" fillId="34" borderId="0" xfId="1" applyNumberFormat="1" applyFont="1" applyFill="1" applyBorder="1"/>
    <xf numFmtId="6" fontId="80" fillId="34" borderId="0" xfId="0" applyNumberFormat="1" applyFont="1" applyFill="1" applyAlignment="1">
      <alignment horizontal="right" wrapText="1"/>
    </xf>
    <xf numFmtId="2" fontId="11" fillId="34" borderId="0" xfId="349" applyNumberFormat="1" applyFont="1" applyFill="1" applyBorder="1"/>
    <xf numFmtId="174" fontId="11" fillId="34" borderId="0" xfId="349" applyNumberFormat="1" applyFont="1" applyFill="1" applyBorder="1"/>
    <xf numFmtId="0" fontId="11" fillId="3" borderId="23" xfId="0" applyFont="1" applyFill="1" applyBorder="1"/>
    <xf numFmtId="2" fontId="80" fillId="34" borderId="0" xfId="0" applyNumberFormat="1" applyFont="1" applyFill="1" applyAlignment="1">
      <alignment horizontal="right"/>
    </xf>
    <xf numFmtId="42" fontId="80" fillId="34" borderId="0" xfId="0" applyNumberFormat="1" applyFont="1" applyFill="1" applyAlignment="1">
      <alignment horizontal="right" wrapText="1"/>
    </xf>
    <xf numFmtId="0" fontId="58" fillId="3" borderId="19" xfId="0" applyFont="1" applyFill="1" applyBorder="1" applyAlignment="1">
      <alignment wrapText="1"/>
    </xf>
    <xf numFmtId="43" fontId="11" fillId="34" borderId="0" xfId="353" applyFont="1" applyFill="1" applyBorder="1"/>
    <xf numFmtId="6" fontId="58" fillId="34" borderId="0" xfId="0" applyNumberFormat="1" applyFont="1" applyFill="1" applyAlignment="1">
      <alignment horizontal="right" wrapText="1"/>
    </xf>
    <xf numFmtId="0" fontId="11" fillId="3" borderId="22" xfId="0" applyFont="1" applyFill="1" applyBorder="1"/>
    <xf numFmtId="10" fontId="58" fillId="3" borderId="23" xfId="0" applyNumberFormat="1" applyFont="1" applyFill="1" applyBorder="1" applyAlignment="1">
      <alignment horizontal="right" wrapText="1"/>
    </xf>
    <xf numFmtId="6" fontId="58" fillId="34" borderId="0" xfId="63" applyNumberFormat="1" applyFont="1" applyFill="1" applyBorder="1" applyAlignment="1">
      <alignment horizontal="right" wrapText="1"/>
    </xf>
    <xf numFmtId="6" fontId="80" fillId="3" borderId="17" xfId="0" applyNumberFormat="1" applyFont="1" applyFill="1" applyBorder="1" applyAlignment="1">
      <alignment horizontal="right" wrapText="1"/>
    </xf>
    <xf numFmtId="6" fontId="80" fillId="3" borderId="20" xfId="0" applyNumberFormat="1" applyFont="1" applyFill="1" applyBorder="1" applyAlignment="1">
      <alignment horizontal="right" wrapText="1"/>
    </xf>
    <xf numFmtId="6" fontId="11" fillId="34" borderId="0" xfId="0" applyNumberFormat="1" applyFont="1" applyFill="1"/>
    <xf numFmtId="6" fontId="80" fillId="34" borderId="0" xfId="63" applyNumberFormat="1" applyFont="1" applyFill="1" applyBorder="1" applyAlignment="1">
      <alignment horizontal="right" wrapText="1"/>
    </xf>
    <xf numFmtId="6" fontId="58" fillId="3" borderId="24" xfId="63" applyNumberFormat="1" applyFont="1" applyFill="1" applyBorder="1" applyAlignment="1">
      <alignment horizontal="right" wrapText="1"/>
    </xf>
    <xf numFmtId="165" fontId="11" fillId="34" borderId="0" xfId="353" applyNumberFormat="1" applyFont="1" applyFill="1"/>
    <xf numFmtId="10" fontId="11" fillId="3" borderId="20" xfId="0" applyNumberFormat="1" applyFont="1" applyFill="1" applyBorder="1"/>
    <xf numFmtId="0" fontId="80" fillId="3" borderId="26" xfId="0" applyFont="1" applyFill="1" applyBorder="1" applyAlignment="1">
      <alignment wrapText="1"/>
    </xf>
    <xf numFmtId="6" fontId="58" fillId="3" borderId="49" xfId="63" applyNumberFormat="1" applyFont="1" applyFill="1" applyBorder="1" applyAlignment="1">
      <alignment horizontal="right" wrapText="1"/>
    </xf>
    <xf numFmtId="7" fontId="0" fillId="34" borderId="0" xfId="349" applyNumberFormat="1" applyFont="1" applyFill="1" applyAlignment="1">
      <alignment horizontal="right"/>
    </xf>
    <xf numFmtId="168" fontId="11" fillId="34" borderId="0" xfId="0" applyNumberFormat="1" applyFont="1" applyFill="1"/>
    <xf numFmtId="10" fontId="0" fillId="34" borderId="0" xfId="1" applyNumberFormat="1" applyFont="1" applyFill="1" applyAlignment="1">
      <alignment horizontal="right"/>
    </xf>
    <xf numFmtId="0" fontId="11" fillId="34" borderId="0" xfId="0" applyFont="1" applyFill="1" applyAlignment="1">
      <alignment horizontal="right"/>
    </xf>
    <xf numFmtId="10" fontId="21" fillId="34" borderId="0" xfId="142" applyNumberFormat="1" applyFont="1" applyFill="1" applyBorder="1" applyAlignment="1">
      <alignment horizontal="right" wrapText="1"/>
    </xf>
    <xf numFmtId="8" fontId="58" fillId="34" borderId="0" xfId="63" applyNumberFormat="1" applyFont="1" applyFill="1" applyBorder="1" applyAlignment="1">
      <alignment horizontal="right" wrapText="1"/>
    </xf>
    <xf numFmtId="8" fontId="58" fillId="4" borderId="32" xfId="63" applyNumberFormat="1" applyFont="1" applyFill="1" applyBorder="1" applyAlignment="1">
      <alignment horizontal="right" wrapText="1"/>
    </xf>
    <xf numFmtId="0" fontId="11" fillId="34" borderId="0" xfId="0" applyFont="1" applyFill="1" applyAlignment="1">
      <alignment horizontal="center" wrapText="1"/>
    </xf>
    <xf numFmtId="168" fontId="11" fillId="34" borderId="0" xfId="0" applyNumberFormat="1" applyFont="1" applyFill="1" applyAlignment="1">
      <alignment horizontal="center"/>
    </xf>
    <xf numFmtId="172" fontId="11" fillId="34" borderId="0" xfId="1" applyNumberFormat="1" applyFont="1" applyFill="1" applyBorder="1" applyAlignment="1">
      <alignment horizontal="center"/>
    </xf>
    <xf numFmtId="0" fontId="11" fillId="34" borderId="0" xfId="0" applyFont="1" applyFill="1" applyAlignment="1">
      <alignment horizontal="right" wrapText="1"/>
    </xf>
    <xf numFmtId="10" fontId="11" fillId="34" borderId="0" xfId="1" applyNumberFormat="1" applyFont="1" applyFill="1"/>
    <xf numFmtId="168" fontId="11" fillId="34" borderId="0" xfId="349" applyNumberFormat="1" applyFont="1" applyFill="1" applyBorder="1" applyAlignment="1">
      <alignment horizontal="center"/>
    </xf>
    <xf numFmtId="172" fontId="11" fillId="34" borderId="0" xfId="0" applyNumberFormat="1" applyFont="1" applyFill="1" applyAlignment="1">
      <alignment horizontal="center"/>
    </xf>
    <xf numFmtId="10" fontId="11" fillId="34" borderId="0" xfId="0" applyNumberFormat="1" applyFont="1" applyFill="1"/>
    <xf numFmtId="2" fontId="11" fillId="34" borderId="0" xfId="0" applyNumberFormat="1" applyFont="1" applyFill="1"/>
    <xf numFmtId="8" fontId="11" fillId="34" borderId="0" xfId="0" applyNumberFormat="1" applyFont="1" applyFill="1"/>
    <xf numFmtId="0" fontId="11" fillId="34" borderId="0" xfId="0" applyFont="1" applyFill="1" applyAlignment="1">
      <alignment wrapText="1"/>
    </xf>
    <xf numFmtId="2" fontId="15" fillId="34" borderId="0" xfId="357" applyNumberFormat="1" applyFill="1" applyAlignment="1">
      <alignment horizontal="center" vertical="top" wrapText="1"/>
    </xf>
    <xf numFmtId="0" fontId="29" fillId="0" borderId="0" xfId="92"/>
    <xf numFmtId="0" fontId="69" fillId="28" borderId="0" xfId="92" applyFont="1" applyFill="1"/>
    <xf numFmtId="0" fontId="26" fillId="28" borderId="6" xfId="92" applyFont="1" applyFill="1" applyBorder="1"/>
    <xf numFmtId="0" fontId="70" fillId="28" borderId="43" xfId="92" applyFont="1" applyFill="1" applyBorder="1"/>
    <xf numFmtId="0" fontId="26" fillId="28" borderId="44" xfId="92" applyFont="1" applyFill="1" applyBorder="1"/>
    <xf numFmtId="0" fontId="26" fillId="0" borderId="0" xfId="92" applyFont="1"/>
    <xf numFmtId="0" fontId="71" fillId="37" borderId="0" xfId="92" applyFont="1" applyFill="1" applyAlignment="1">
      <alignment horizontal="center"/>
    </xf>
    <xf numFmtId="0" fontId="71" fillId="35" borderId="0" xfId="92" applyFont="1" applyFill="1" applyAlignment="1">
      <alignment horizontal="center"/>
    </xf>
    <xf numFmtId="14" fontId="26" fillId="0" borderId="0" xfId="92" applyNumberFormat="1" applyFont="1"/>
    <xf numFmtId="171" fontId="29" fillId="0" borderId="0" xfId="92" applyNumberFormat="1"/>
    <xf numFmtId="2" fontId="29" fillId="0" borderId="0" xfId="92" applyNumberFormat="1"/>
    <xf numFmtId="0" fontId="26" fillId="0" borderId="0" xfId="375" applyFont="1" applyAlignment="1"/>
    <xf numFmtId="0" fontId="32" fillId="0" borderId="0" xfId="375" applyAlignment="1"/>
    <xf numFmtId="0" fontId="72" fillId="0" borderId="0" xfId="375" applyFont="1" applyAlignment="1"/>
    <xf numFmtId="0" fontId="73" fillId="0" borderId="0" xfId="375" applyFont="1" applyAlignment="1"/>
    <xf numFmtId="0" fontId="32" fillId="0" borderId="77" xfId="375" applyBorder="1" applyAlignment="1"/>
    <xf numFmtId="0" fontId="32" fillId="0" borderId="78" xfId="375" applyBorder="1" applyAlignment="1"/>
    <xf numFmtId="0" fontId="32" fillId="0" borderId="54" xfId="375" applyBorder="1" applyAlignment="1"/>
    <xf numFmtId="0" fontId="32" fillId="0" borderId="79" xfId="375" applyBorder="1" applyAlignment="1"/>
    <xf numFmtId="0" fontId="32" fillId="0" borderId="0" xfId="375" applyAlignment="1">
      <alignment horizontal="right"/>
    </xf>
    <xf numFmtId="0" fontId="26" fillId="0" borderId="0" xfId="375" applyFont="1" applyAlignment="1">
      <alignment horizontal="center"/>
    </xf>
    <xf numFmtId="0" fontId="32" fillId="0" borderId="80" xfId="375" applyBorder="1" applyAlignment="1"/>
    <xf numFmtId="167" fontId="29" fillId="0" borderId="0" xfId="92" applyNumberFormat="1"/>
    <xf numFmtId="14" fontId="26" fillId="0" borderId="0" xfId="92" applyNumberFormat="1" applyFont="1" applyAlignment="1">
      <alignment horizontal="center"/>
    </xf>
    <xf numFmtId="0" fontId="74" fillId="0" borderId="80" xfId="375" applyFont="1" applyBorder="1" applyAlignment="1">
      <alignment horizontal="center"/>
    </xf>
    <xf numFmtId="171" fontId="29" fillId="0" borderId="17" xfId="92" applyNumberFormat="1" applyBorder="1"/>
    <xf numFmtId="171" fontId="32" fillId="0" borderId="80" xfId="375" applyNumberFormat="1" applyBorder="1" applyAlignment="1">
      <alignment horizontal="center"/>
    </xf>
    <xf numFmtId="0" fontId="32" fillId="0" borderId="80" xfId="375" applyBorder="1" applyAlignment="1">
      <alignment horizontal="center"/>
    </xf>
    <xf numFmtId="0" fontId="32" fillId="0" borderId="79" xfId="375" applyBorder="1" applyAlignment="1">
      <alignment horizontal="right"/>
    </xf>
    <xf numFmtId="0" fontId="26" fillId="4" borderId="0" xfId="375" applyFont="1" applyFill="1" applyAlignment="1">
      <alignment horizontal="right"/>
    </xf>
    <xf numFmtId="10" fontId="26" fillId="4" borderId="80" xfId="142" applyNumberFormat="1" applyFont="1" applyFill="1" applyBorder="1" applyAlignment="1">
      <alignment horizontal="center"/>
    </xf>
    <xf numFmtId="0" fontId="32" fillId="0" borderId="83" xfId="375" applyBorder="1" applyAlignment="1"/>
    <xf numFmtId="0" fontId="32" fillId="0" borderId="47" xfId="375" applyBorder="1" applyAlignment="1"/>
    <xf numFmtId="0" fontId="32" fillId="0" borderId="84" xfId="375" applyBorder="1" applyAlignment="1"/>
    <xf numFmtId="9" fontId="119" fillId="0" borderId="0" xfId="121" applyNumberFormat="1" applyFont="1" applyAlignment="1">
      <alignment horizontal="center" wrapText="1"/>
    </xf>
    <xf numFmtId="170" fontId="116" fillId="0" borderId="0" xfId="121" applyNumberFormat="1" applyFont="1" applyAlignment="1">
      <alignment horizontal="center"/>
    </xf>
    <xf numFmtId="0" fontId="116" fillId="0" borderId="0" xfId="121" applyFont="1"/>
    <xf numFmtId="0" fontId="139" fillId="0" borderId="2" xfId="0" applyFont="1" applyBorder="1"/>
    <xf numFmtId="0" fontId="140" fillId="0" borderId="4" xfId="0" applyFont="1" applyBorder="1"/>
    <xf numFmtId="0" fontId="139" fillId="0" borderId="5" xfId="0" applyFont="1" applyBorder="1"/>
    <xf numFmtId="0" fontId="139" fillId="0" borderId="0" xfId="0" applyFont="1" applyAlignment="1">
      <alignment horizontal="center"/>
    </xf>
    <xf numFmtId="164" fontId="139" fillId="0" borderId="0" xfId="0" applyNumberFormat="1" applyFont="1" applyAlignment="1">
      <alignment horizontal="center"/>
    </xf>
    <xf numFmtId="1" fontId="139" fillId="0" borderId="6" xfId="0" applyNumberFormat="1" applyFont="1" applyBorder="1" applyAlignment="1">
      <alignment horizontal="right"/>
    </xf>
    <xf numFmtId="0" fontId="141" fillId="0" borderId="5" xfId="0" applyFont="1" applyBorder="1"/>
    <xf numFmtId="0" fontId="141" fillId="0" borderId="0" xfId="0" applyFont="1" applyAlignment="1">
      <alignment horizontal="center"/>
    </xf>
    <xf numFmtId="0" fontId="141" fillId="0" borderId="123" xfId="0" applyFont="1" applyBorder="1"/>
    <xf numFmtId="0" fontId="141" fillId="0" borderId="47" xfId="0" applyFont="1" applyBorder="1" applyAlignment="1">
      <alignment horizontal="center"/>
    </xf>
    <xf numFmtId="1" fontId="139" fillId="0" borderId="135" xfId="0" applyNumberFormat="1" applyFont="1" applyBorder="1" applyAlignment="1">
      <alignment horizontal="right"/>
    </xf>
    <xf numFmtId="0" fontId="141" fillId="0" borderId="0" xfId="0" applyFont="1" applyAlignment="1">
      <alignment horizontal="right"/>
    </xf>
    <xf numFmtId="167" fontId="139" fillId="0" borderId="6" xfId="0" applyNumberFormat="1" applyFont="1" applyBorder="1" applyAlignment="1">
      <alignment horizontal="right"/>
    </xf>
    <xf numFmtId="0" fontId="141" fillId="0" borderId="46" xfId="0" applyFont="1" applyBorder="1"/>
    <xf numFmtId="0" fontId="141" fillId="0" borderId="43" xfId="0" applyFont="1" applyBorder="1" applyAlignment="1">
      <alignment horizontal="right"/>
    </xf>
    <xf numFmtId="172" fontId="141" fillId="0" borderId="43" xfId="281" applyNumberFormat="1" applyFont="1" applyBorder="1" applyAlignment="1">
      <alignment horizontal="center"/>
    </xf>
    <xf numFmtId="172" fontId="141" fillId="0" borderId="44" xfId="281" quotePrefix="1" applyNumberFormat="1" applyFont="1" applyBorder="1" applyAlignment="1">
      <alignment horizontal="center"/>
    </xf>
    <xf numFmtId="44" fontId="95" fillId="34" borderId="0" xfId="102" applyNumberFormat="1" applyFont="1" applyFill="1"/>
    <xf numFmtId="9" fontId="82" fillId="34" borderId="0" xfId="102" applyNumberFormat="1" applyFont="1" applyFill="1"/>
    <xf numFmtId="174" fontId="82" fillId="34" borderId="0" xfId="349" applyNumberFormat="1" applyFont="1" applyFill="1" applyBorder="1"/>
    <xf numFmtId="174" fontId="82" fillId="34" borderId="0" xfId="102" applyNumberFormat="1" applyFont="1" applyFill="1"/>
    <xf numFmtId="6" fontId="21" fillId="34" borderId="0" xfId="0" applyNumberFormat="1" applyFont="1" applyFill="1"/>
    <xf numFmtId="8" fontId="21" fillId="34" borderId="0" xfId="0" applyNumberFormat="1" applyFont="1" applyFill="1"/>
    <xf numFmtId="164" fontId="58" fillId="3" borderId="17" xfId="2" applyNumberFormat="1" applyFont="1" applyFill="1" applyBorder="1" applyAlignment="1">
      <alignment wrapText="1"/>
    </xf>
    <xf numFmtId="0" fontId="58" fillId="3" borderId="12" xfId="0" applyFont="1" applyFill="1" applyBorder="1" applyAlignment="1">
      <alignment horizontal="center" wrapText="1"/>
    </xf>
    <xf numFmtId="6" fontId="80" fillId="3" borderId="28" xfId="2" applyNumberFormat="1" applyFont="1" applyFill="1" applyBorder="1" applyAlignment="1">
      <alignment horizontal="right" wrapText="1"/>
    </xf>
    <xf numFmtId="0" fontId="58" fillId="3" borderId="58" xfId="0" applyFont="1" applyFill="1" applyBorder="1" applyAlignment="1">
      <alignment wrapText="1"/>
    </xf>
    <xf numFmtId="164" fontId="58" fillId="3" borderId="17" xfId="2" applyNumberFormat="1" applyFont="1" applyFill="1" applyBorder="1" applyAlignment="1">
      <alignment horizontal="right" wrapText="1"/>
    </xf>
    <xf numFmtId="0" fontId="58" fillId="3" borderId="12" xfId="0" applyFont="1" applyFill="1" applyBorder="1" applyAlignment="1">
      <alignment horizontal="right" wrapText="1"/>
    </xf>
    <xf numFmtId="168" fontId="14" fillId="3" borderId="20" xfId="2" applyNumberFormat="1" applyFont="1" applyFill="1" applyBorder="1" applyAlignment="1">
      <alignment horizontal="right"/>
    </xf>
    <xf numFmtId="164" fontId="58" fillId="3" borderId="164" xfId="102" applyNumberFormat="1" applyFont="1" applyFill="1" applyBorder="1" applyAlignment="1">
      <alignment horizontal="center"/>
    </xf>
    <xf numFmtId="166" fontId="80" fillId="3" borderId="17" xfId="102" applyNumberFormat="1" applyFont="1" applyFill="1" applyBorder="1" applyAlignment="1">
      <alignment horizontal="center" vertical="center"/>
    </xf>
    <xf numFmtId="164" fontId="80" fillId="3" borderId="16" xfId="102" applyNumberFormat="1" applyFont="1" applyFill="1" applyBorder="1" applyAlignment="1">
      <alignment horizontal="left" vertical="center"/>
    </xf>
    <xf numFmtId="0" fontId="80" fillId="3" borderId="16" xfId="102" applyFont="1" applyFill="1" applyBorder="1" applyAlignment="1">
      <alignment horizontal="left" vertical="center"/>
    </xf>
    <xf numFmtId="164" fontId="80" fillId="3" borderId="16" xfId="248" applyNumberFormat="1" applyFont="1" applyFill="1" applyBorder="1" applyAlignment="1">
      <alignment horizontal="left" vertical="center" wrapText="1"/>
    </xf>
    <xf numFmtId="164" fontId="80" fillId="3" borderId="51" xfId="248" applyNumberFormat="1" applyFont="1" applyFill="1" applyBorder="1" applyAlignment="1">
      <alignment wrapText="1"/>
    </xf>
    <xf numFmtId="6" fontId="58" fillId="3" borderId="135" xfId="4" applyNumberFormat="1" applyFont="1" applyFill="1" applyBorder="1" applyAlignment="1">
      <alignment horizontal="right" wrapText="1"/>
    </xf>
    <xf numFmtId="170" fontId="80" fillId="3" borderId="159" xfId="248" applyNumberFormat="1" applyFont="1" applyFill="1" applyBorder="1"/>
    <xf numFmtId="8" fontId="58" fillId="4" borderId="91" xfId="4" applyNumberFormat="1" applyFont="1" applyFill="1" applyBorder="1" applyAlignment="1">
      <alignment horizontal="right" wrapText="1"/>
    </xf>
    <xf numFmtId="8" fontId="80" fillId="3" borderId="61" xfId="248" applyNumberFormat="1" applyFont="1" applyFill="1" applyBorder="1" applyAlignment="1">
      <alignment horizontal="right" wrapText="1"/>
    </xf>
    <xf numFmtId="164" fontId="58" fillId="3" borderId="5" xfId="248" applyNumberFormat="1" applyFont="1" applyFill="1" applyBorder="1" applyAlignment="1">
      <alignment wrapText="1"/>
    </xf>
    <xf numFmtId="6" fontId="58" fillId="3" borderId="6" xfId="248" applyNumberFormat="1" applyFont="1" applyFill="1" applyBorder="1" applyAlignment="1">
      <alignment horizontal="right" wrapText="1"/>
    </xf>
    <xf numFmtId="8" fontId="80" fillId="3" borderId="10" xfId="248" applyNumberFormat="1" applyFont="1" applyFill="1" applyBorder="1" applyAlignment="1">
      <alignment horizontal="right" wrapText="1"/>
    </xf>
    <xf numFmtId="0" fontId="18" fillId="3" borderId="22" xfId="248" applyFont="1" applyFill="1" applyBorder="1"/>
    <xf numFmtId="42" fontId="58" fillId="3" borderId="24" xfId="248" applyNumberFormat="1" applyFont="1" applyFill="1" applyBorder="1" applyAlignment="1">
      <alignment horizontal="center" wrapText="1"/>
    </xf>
    <xf numFmtId="0" fontId="80" fillId="3" borderId="19" xfId="248" applyFont="1" applyFill="1" applyBorder="1" applyAlignment="1">
      <alignment wrapText="1"/>
    </xf>
    <xf numFmtId="6" fontId="80" fillId="3" borderId="24" xfId="248" applyNumberFormat="1" applyFont="1" applyFill="1" applyBorder="1" applyAlignment="1">
      <alignment horizontal="right" wrapText="1"/>
    </xf>
    <xf numFmtId="164" fontId="58" fillId="3" borderId="25" xfId="248" applyNumberFormat="1" applyFont="1" applyFill="1" applyBorder="1" applyAlignment="1">
      <alignment wrapText="1"/>
    </xf>
    <xf numFmtId="6" fontId="58" fillId="3" borderId="28" xfId="248" applyNumberFormat="1" applyFont="1" applyFill="1" applyBorder="1" applyAlignment="1">
      <alignment horizontal="right" wrapText="1"/>
    </xf>
    <xf numFmtId="0" fontId="18" fillId="3" borderId="19" xfId="248" applyFont="1" applyFill="1" applyBorder="1"/>
    <xf numFmtId="170" fontId="80" fillId="3" borderId="21" xfId="248" applyNumberFormat="1" applyFont="1" applyFill="1" applyBorder="1"/>
    <xf numFmtId="0" fontId="17" fillId="3" borderId="22" xfId="248" applyFont="1" applyFill="1" applyBorder="1"/>
    <xf numFmtId="164" fontId="58" fillId="3" borderId="22" xfId="248" applyNumberFormat="1" applyFont="1" applyFill="1" applyBorder="1" applyAlignment="1">
      <alignment wrapText="1"/>
    </xf>
    <xf numFmtId="0" fontId="58" fillId="3" borderId="25" xfId="248" applyFont="1" applyFill="1" applyBorder="1" applyAlignment="1">
      <alignment wrapText="1"/>
    </xf>
    <xf numFmtId="8" fontId="80" fillId="3" borderId="28" xfId="248" applyNumberFormat="1" applyFont="1" applyFill="1" applyBorder="1" applyAlignment="1">
      <alignment horizontal="right" wrapText="1"/>
    </xf>
    <xf numFmtId="8" fontId="58" fillId="4" borderId="61" xfId="4" applyNumberFormat="1" applyFont="1" applyFill="1" applyBorder="1" applyAlignment="1">
      <alignment horizontal="right" wrapText="1"/>
    </xf>
    <xf numFmtId="6" fontId="80" fillId="3" borderId="24" xfId="4" applyNumberFormat="1" applyFont="1" applyFill="1" applyBorder="1" applyAlignment="1">
      <alignment horizontal="right" wrapText="1"/>
    </xf>
    <xf numFmtId="6" fontId="58" fillId="3" borderId="151" xfId="248" applyNumberFormat="1" applyFont="1" applyFill="1" applyBorder="1" applyAlignment="1">
      <alignment horizontal="right" wrapText="1"/>
    </xf>
    <xf numFmtId="0" fontId="10" fillId="3" borderId="16" xfId="0" applyFont="1" applyFill="1" applyBorder="1"/>
    <xf numFmtId="6" fontId="80" fillId="3" borderId="138" xfId="0" applyNumberFormat="1" applyFont="1" applyFill="1" applyBorder="1"/>
    <xf numFmtId="0" fontId="22" fillId="3" borderId="26" xfId="0" applyFont="1" applyFill="1" applyBorder="1" applyAlignment="1">
      <alignment wrapText="1"/>
    </xf>
    <xf numFmtId="0" fontId="58" fillId="3" borderId="22" xfId="0" applyFont="1" applyFill="1" applyBorder="1" applyAlignment="1">
      <alignment vertical="top" wrapText="1"/>
    </xf>
    <xf numFmtId="9" fontId="80" fillId="3" borderId="16" xfId="102" applyNumberFormat="1" applyFont="1" applyFill="1" applyBorder="1" applyAlignment="1">
      <alignment horizontal="left" wrapText="1"/>
    </xf>
    <xf numFmtId="3" fontId="80" fillId="3" borderId="18" xfId="102" applyNumberFormat="1" applyFont="1" applyFill="1" applyBorder="1" applyAlignment="1">
      <alignment horizontal="right"/>
    </xf>
    <xf numFmtId="3" fontId="80" fillId="3" borderId="144" xfId="102" applyNumberFormat="1" applyFont="1" applyFill="1" applyBorder="1"/>
    <xf numFmtId="2" fontId="80" fillId="3" borderId="16" xfId="102" applyNumberFormat="1" applyFont="1" applyFill="1" applyBorder="1"/>
    <xf numFmtId="3" fontId="80" fillId="3" borderId="18" xfId="102" applyNumberFormat="1" applyFont="1" applyFill="1" applyBorder="1"/>
    <xf numFmtId="0" fontId="58" fillId="3" borderId="26" xfId="102" applyFont="1" applyFill="1" applyBorder="1" applyAlignment="1">
      <alignment horizontal="left"/>
    </xf>
    <xf numFmtId="6" fontId="58" fillId="3" borderId="49" xfId="102" applyNumberFormat="1" applyFont="1" applyFill="1" applyBorder="1"/>
    <xf numFmtId="0" fontId="58" fillId="3" borderId="148" xfId="102" applyFont="1" applyFill="1" applyBorder="1"/>
    <xf numFmtId="8" fontId="58" fillId="4" borderId="91" xfId="102" applyNumberFormat="1" applyFont="1" applyFill="1" applyBorder="1" applyAlignment="1">
      <alignment horizontal="right"/>
    </xf>
    <xf numFmtId="0" fontId="58" fillId="3" borderId="58" xfId="102" applyFont="1" applyFill="1" applyBorder="1"/>
    <xf numFmtId="8" fontId="80" fillId="3" borderId="61" xfId="102" applyNumberFormat="1" applyFont="1" applyFill="1" applyBorder="1"/>
    <xf numFmtId="9" fontId="58" fillId="3" borderId="24" xfId="146" applyFont="1" applyFill="1" applyBorder="1" applyAlignment="1">
      <alignment horizontal="center" vertical="center"/>
    </xf>
    <xf numFmtId="2" fontId="58" fillId="3" borderId="77" xfId="146" applyNumberFormat="1" applyFont="1" applyFill="1" applyBorder="1" applyAlignment="1">
      <alignment horizontal="right"/>
    </xf>
    <xf numFmtId="9" fontId="80" fillId="3" borderId="26" xfId="146" applyFont="1" applyFill="1" applyBorder="1" applyAlignment="1">
      <alignment horizontal="left" wrapText="1"/>
    </xf>
    <xf numFmtId="170" fontId="80" fillId="3" borderId="49" xfId="146" applyNumberFormat="1" applyFont="1" applyFill="1" applyBorder="1" applyAlignment="1">
      <alignment horizontal="right"/>
    </xf>
    <xf numFmtId="9" fontId="80" fillId="3" borderId="22" xfId="146" applyFont="1" applyFill="1" applyBorder="1" applyAlignment="1">
      <alignment horizontal="left" wrapText="1"/>
    </xf>
    <xf numFmtId="170" fontId="80" fillId="3" borderId="24" xfId="146" applyNumberFormat="1" applyFont="1" applyFill="1" applyBorder="1" applyAlignment="1">
      <alignment horizontal="right"/>
    </xf>
    <xf numFmtId="9" fontId="58" fillId="3" borderId="148" xfId="146" applyFont="1" applyFill="1" applyBorder="1" applyAlignment="1">
      <alignment wrapText="1"/>
    </xf>
    <xf numFmtId="168" fontId="58" fillId="4" borderId="91" xfId="146" applyNumberFormat="1" applyFont="1" applyFill="1" applyBorder="1" applyAlignment="1">
      <alignment horizontal="right"/>
    </xf>
    <xf numFmtId="10" fontId="80" fillId="3" borderId="27" xfId="0" applyNumberFormat="1" applyFont="1" applyFill="1" applyBorder="1"/>
    <xf numFmtId="9" fontId="58" fillId="3" borderId="63" xfId="0" applyNumberFormat="1" applyFont="1" applyFill="1" applyBorder="1" applyAlignment="1">
      <alignment horizontal="right" wrapText="1"/>
    </xf>
    <xf numFmtId="0" fontId="10" fillId="34" borderId="0" xfId="0" applyFont="1" applyFill="1" applyAlignment="1">
      <alignment horizontal="right"/>
    </xf>
    <xf numFmtId="0" fontId="9" fillId="3" borderId="8" xfId="357" applyFont="1" applyFill="1" applyBorder="1" applyAlignment="1">
      <alignment horizontal="left"/>
    </xf>
    <xf numFmtId="0" fontId="9" fillId="3" borderId="5" xfId="357" applyFont="1" applyFill="1" applyBorder="1"/>
    <xf numFmtId="0" fontId="15" fillId="3" borderId="31" xfId="357" applyFill="1" applyBorder="1" applyAlignment="1">
      <alignment horizontal="center"/>
    </xf>
    <xf numFmtId="0" fontId="9" fillId="3" borderId="63" xfId="357" applyFont="1" applyFill="1" applyBorder="1" applyAlignment="1">
      <alignment horizontal="center"/>
    </xf>
    <xf numFmtId="174" fontId="15" fillId="3" borderId="174" xfId="349" applyNumberFormat="1" applyFont="1" applyFill="1" applyBorder="1" applyAlignment="1">
      <alignment horizontal="center"/>
    </xf>
    <xf numFmtId="174" fontId="0" fillId="3" borderId="27" xfId="360" applyNumberFormat="1" applyFont="1" applyFill="1" applyBorder="1" applyAlignment="1"/>
    <xf numFmtId="0" fontId="15" fillId="3" borderId="90" xfId="357" applyFill="1" applyBorder="1"/>
    <xf numFmtId="0" fontId="15" fillId="3" borderId="27" xfId="357" applyFill="1" applyBorder="1"/>
    <xf numFmtId="0" fontId="15" fillId="3" borderId="63" xfId="357" applyFill="1" applyBorder="1"/>
    <xf numFmtId="0" fontId="13" fillId="3" borderId="153" xfId="357" applyFont="1" applyFill="1" applyBorder="1"/>
    <xf numFmtId="174" fontId="0" fillId="3" borderId="143" xfId="360" applyNumberFormat="1" applyFont="1" applyFill="1" applyBorder="1" applyAlignment="1"/>
    <xf numFmtId="10" fontId="15" fillId="3" borderId="143" xfId="357" applyNumberFormat="1" applyFill="1" applyBorder="1"/>
    <xf numFmtId="0" fontId="15" fillId="3" borderId="50" xfId="357" applyFill="1" applyBorder="1"/>
    <xf numFmtId="0" fontId="15" fillId="3" borderId="23" xfId="357" applyFill="1" applyBorder="1"/>
    <xf numFmtId="174" fontId="33" fillId="3" borderId="6" xfId="360" applyNumberFormat="1" applyFont="1" applyFill="1" applyBorder="1"/>
    <xf numFmtId="10" fontId="15" fillId="3" borderId="17" xfId="357" applyNumberFormat="1" applyFill="1" applyBorder="1"/>
    <xf numFmtId="174" fontId="33" fillId="3" borderId="156" xfId="360" applyNumberFormat="1" applyFont="1" applyFill="1" applyBorder="1"/>
    <xf numFmtId="0" fontId="22" fillId="3" borderId="46" xfId="357" applyFont="1" applyFill="1" applyBorder="1"/>
    <xf numFmtId="0" fontId="22" fillId="3" borderId="51" xfId="357" applyFont="1" applyFill="1" applyBorder="1"/>
    <xf numFmtId="0" fontId="92" fillId="38" borderId="26" xfId="0" applyFont="1" applyFill="1" applyBorder="1" applyAlignment="1">
      <alignment wrapText="1"/>
    </xf>
    <xf numFmtId="174" fontId="0" fillId="3" borderId="141" xfId="360" applyNumberFormat="1" applyFont="1" applyFill="1" applyBorder="1"/>
    <xf numFmtId="9" fontId="15" fillId="3" borderId="27" xfId="357" applyNumberFormat="1" applyFill="1" applyBorder="1"/>
    <xf numFmtId="10" fontId="15" fillId="3" borderId="20" xfId="357" applyNumberFormat="1" applyFill="1" applyBorder="1"/>
    <xf numFmtId="0" fontId="9" fillId="3" borderId="53" xfId="357" applyFont="1" applyFill="1" applyBorder="1"/>
    <xf numFmtId="43" fontId="15" fillId="34" borderId="0" xfId="353" applyFont="1" applyFill="1" applyAlignment="1">
      <alignment horizontal="right"/>
    </xf>
    <xf numFmtId="0" fontId="9" fillId="3" borderId="8" xfId="357" applyFont="1" applyFill="1" applyBorder="1" applyAlignment="1">
      <alignment horizontal="left" vertical="center"/>
    </xf>
    <xf numFmtId="0" fontId="15" fillId="3" borderId="173" xfId="357" applyFill="1" applyBorder="1"/>
    <xf numFmtId="174" fontId="0" fillId="3" borderId="175" xfId="360" applyNumberFormat="1" applyFont="1" applyFill="1" applyBorder="1"/>
    <xf numFmtId="44" fontId="15" fillId="3" borderId="10" xfId="357" applyNumberFormat="1" applyFill="1" applyBorder="1"/>
    <xf numFmtId="174" fontId="0" fillId="3" borderId="27" xfId="360" applyNumberFormat="1" applyFont="1" applyFill="1" applyBorder="1"/>
    <xf numFmtId="174" fontId="0" fillId="3" borderId="143" xfId="360" applyNumberFormat="1" applyFont="1" applyFill="1" applyBorder="1"/>
    <xf numFmtId="165" fontId="0" fillId="3" borderId="50" xfId="359" applyNumberFormat="1" applyFont="1" applyFill="1" applyBorder="1" applyAlignment="1">
      <alignment horizontal="center"/>
    </xf>
    <xf numFmtId="43" fontId="0" fillId="3" borderId="27" xfId="359" applyFont="1" applyFill="1" applyBorder="1"/>
    <xf numFmtId="174" fontId="0" fillId="3" borderId="90" xfId="360" applyNumberFormat="1" applyFont="1" applyFill="1" applyBorder="1"/>
    <xf numFmtId="44" fontId="0" fillId="3" borderId="143" xfId="360" applyFont="1" applyFill="1" applyBorder="1"/>
    <xf numFmtId="174" fontId="0" fillId="3" borderId="146" xfId="360" applyNumberFormat="1" applyFont="1" applyFill="1" applyBorder="1"/>
    <xf numFmtId="44" fontId="15" fillId="3" borderId="23" xfId="357" applyNumberFormat="1" applyFill="1" applyBorder="1"/>
    <xf numFmtId="174" fontId="0" fillId="3" borderId="23" xfId="360" applyNumberFormat="1" applyFont="1" applyFill="1" applyBorder="1"/>
    <xf numFmtId="165" fontId="0" fillId="3" borderId="25" xfId="359" applyNumberFormat="1" applyFont="1" applyFill="1" applyBorder="1" applyAlignment="1">
      <alignment horizontal="center"/>
    </xf>
    <xf numFmtId="0" fontId="9" fillId="3" borderId="58" xfId="357" applyFont="1" applyFill="1" applyBorder="1" applyAlignment="1">
      <alignment horizontal="center"/>
    </xf>
    <xf numFmtId="43" fontId="0" fillId="3" borderId="26" xfId="359" applyFont="1" applyFill="1" applyBorder="1"/>
    <xf numFmtId="174" fontId="0" fillId="3" borderId="142" xfId="360" applyNumberFormat="1" applyFont="1" applyFill="1" applyBorder="1"/>
    <xf numFmtId="174" fontId="0" fillId="3" borderId="148" xfId="360" applyNumberFormat="1" applyFont="1" applyFill="1" applyBorder="1"/>
    <xf numFmtId="174" fontId="0" fillId="3" borderId="26" xfId="360" applyNumberFormat="1" applyFont="1" applyFill="1" applyBorder="1"/>
    <xf numFmtId="174" fontId="0" fillId="3" borderId="22" xfId="360" applyNumberFormat="1" applyFont="1" applyFill="1" applyBorder="1"/>
    <xf numFmtId="44" fontId="0" fillId="3" borderId="142" xfId="360" applyFont="1" applyFill="1" applyBorder="1"/>
    <xf numFmtId="174" fontId="0" fillId="3" borderId="145" xfId="360" applyNumberFormat="1" applyFont="1" applyFill="1" applyBorder="1"/>
    <xf numFmtId="44" fontId="15" fillId="3" borderId="22" xfId="357" applyNumberFormat="1" applyFill="1" applyBorder="1"/>
    <xf numFmtId="9" fontId="15" fillId="3" borderId="150" xfId="357" applyNumberFormat="1" applyFill="1" applyBorder="1"/>
    <xf numFmtId="174" fontId="0" fillId="3" borderId="18" xfId="360" applyNumberFormat="1" applyFont="1" applyFill="1" applyBorder="1"/>
    <xf numFmtId="0" fontId="15" fillId="3" borderId="16" xfId="357" applyFill="1" applyBorder="1"/>
    <xf numFmtId="174" fontId="0" fillId="34" borderId="136" xfId="360" applyNumberFormat="1" applyFont="1" applyFill="1" applyBorder="1"/>
    <xf numFmtId="0" fontId="15" fillId="3" borderId="58" xfId="357" applyFill="1" applyBorder="1" applyAlignment="1">
      <alignment horizontal="center"/>
    </xf>
    <xf numFmtId="174" fontId="0" fillId="3" borderId="149" xfId="360" applyNumberFormat="1" applyFont="1" applyFill="1" applyBorder="1"/>
    <xf numFmtId="174" fontId="0" fillId="3" borderId="16" xfId="360" applyNumberFormat="1" applyFont="1" applyFill="1" applyBorder="1"/>
    <xf numFmtId="44" fontId="15" fillId="3" borderId="148" xfId="357" applyNumberFormat="1" applyFill="1" applyBorder="1"/>
    <xf numFmtId="0" fontId="92" fillId="38" borderId="22" xfId="0" applyFont="1" applyFill="1" applyBorder="1" applyAlignment="1">
      <alignment wrapText="1"/>
    </xf>
    <xf numFmtId="174" fontId="0" fillId="3" borderId="24" xfId="360" applyNumberFormat="1" applyFont="1" applyFill="1" applyBorder="1"/>
    <xf numFmtId="0" fontId="15" fillId="3" borderId="22" xfId="357" applyFill="1" applyBorder="1"/>
    <xf numFmtId="174" fontId="9" fillId="3" borderId="6" xfId="362" applyNumberFormat="1" applyFont="1" applyFill="1" applyBorder="1" applyAlignment="1">
      <alignment horizontal="center"/>
    </xf>
    <xf numFmtId="174" fontId="22" fillId="3" borderId="135" xfId="357" applyNumberFormat="1" applyFont="1" applyFill="1" applyBorder="1"/>
    <xf numFmtId="174" fontId="9" fillId="3" borderId="6" xfId="362" applyNumberFormat="1" applyFont="1" applyFill="1" applyBorder="1"/>
    <xf numFmtId="174" fontId="80" fillId="3" borderId="6" xfId="362" applyNumberFormat="1" applyFont="1" applyFill="1" applyBorder="1"/>
    <xf numFmtId="0" fontId="143" fillId="39" borderId="0" xfId="0" applyFont="1" applyFill="1"/>
    <xf numFmtId="164" fontId="58" fillId="3" borderId="0" xfId="2" applyNumberFormat="1" applyFont="1" applyFill="1" applyAlignment="1">
      <alignment horizontal="center"/>
    </xf>
    <xf numFmtId="2" fontId="80" fillId="3" borderId="0" xfId="2" applyNumberFormat="1" applyFont="1" applyFill="1" applyAlignment="1">
      <alignment horizontal="right"/>
    </xf>
    <xf numFmtId="0" fontId="58" fillId="3" borderId="0" xfId="2" applyFont="1" applyFill="1" applyAlignment="1">
      <alignment horizontal="center"/>
    </xf>
    <xf numFmtId="0" fontId="110" fillId="3" borderId="17" xfId="2" applyFont="1" applyFill="1" applyBorder="1" applyAlignment="1">
      <alignment horizontal="center"/>
    </xf>
    <xf numFmtId="0" fontId="80" fillId="3" borderId="27" xfId="2" applyFont="1" applyFill="1" applyBorder="1"/>
    <xf numFmtId="164" fontId="83" fillId="3" borderId="27" xfId="2" applyNumberFormat="1" applyFont="1" applyFill="1" applyBorder="1" applyAlignment="1">
      <alignment horizontal="center"/>
    </xf>
    <xf numFmtId="164" fontId="80" fillId="3" borderId="27" xfId="2" applyNumberFormat="1" applyFont="1" applyFill="1" applyBorder="1"/>
    <xf numFmtId="10" fontId="80" fillId="3" borderId="27" xfId="2" applyNumberFormat="1" applyFont="1" applyFill="1" applyBorder="1"/>
    <xf numFmtId="174" fontId="80" fillId="3" borderId="27" xfId="2" applyNumberFormat="1" applyFont="1" applyFill="1" applyBorder="1"/>
    <xf numFmtId="10" fontId="15" fillId="3" borderId="63" xfId="357" applyNumberFormat="1" applyFill="1" applyBorder="1" applyAlignment="1">
      <alignment horizontal="right"/>
    </xf>
    <xf numFmtId="0" fontId="23" fillId="3" borderId="63" xfId="2" applyFill="1" applyBorder="1"/>
    <xf numFmtId="0" fontId="129" fillId="3" borderId="5" xfId="2" applyFont="1" applyFill="1" applyBorder="1"/>
    <xf numFmtId="0" fontId="58" fillId="3" borderId="158" xfId="2" applyFont="1" applyFill="1" applyBorder="1"/>
    <xf numFmtId="0" fontId="58" fillId="3" borderId="20" xfId="2" applyFont="1" applyFill="1" applyBorder="1"/>
    <xf numFmtId="174" fontId="58" fillId="3" borderId="147" xfId="2" applyNumberFormat="1" applyFont="1" applyFill="1" applyBorder="1"/>
    <xf numFmtId="0" fontId="80" fillId="3" borderId="173" xfId="2" applyFont="1" applyFill="1" applyBorder="1"/>
    <xf numFmtId="10" fontId="80" fillId="3" borderId="150" xfId="365" applyNumberFormat="1" applyFont="1" applyFill="1" applyBorder="1"/>
    <xf numFmtId="174" fontId="80" fillId="3" borderId="168" xfId="2" applyNumberFormat="1" applyFont="1" applyFill="1" applyBorder="1"/>
    <xf numFmtId="0" fontId="58" fillId="3" borderId="142" xfId="0" applyFont="1" applyFill="1" applyBorder="1" applyAlignment="1">
      <alignment wrapText="1"/>
    </xf>
    <xf numFmtId="0" fontId="144" fillId="3" borderId="58" xfId="0" applyFont="1" applyFill="1" applyBorder="1" applyAlignment="1">
      <alignment horizontal="left" wrapText="1"/>
    </xf>
    <xf numFmtId="10" fontId="72" fillId="3" borderId="63" xfId="142" applyNumberFormat="1" applyFont="1" applyFill="1" applyBorder="1" applyAlignment="1">
      <alignment horizontal="right" wrapText="1"/>
    </xf>
    <xf numFmtId="8" fontId="26" fillId="3" borderId="61" xfId="2" applyNumberFormat="1" applyFont="1" applyFill="1" applyBorder="1" applyAlignment="1">
      <alignment horizontal="right" wrapText="1"/>
    </xf>
    <xf numFmtId="0" fontId="80" fillId="0" borderId="16" xfId="102" applyFont="1" applyBorder="1"/>
    <xf numFmtId="38" fontId="80" fillId="0" borderId="18" xfId="102" applyNumberFormat="1" applyFont="1" applyBorder="1" applyAlignment="1">
      <alignment horizontal="right"/>
    </xf>
    <xf numFmtId="164" fontId="58" fillId="3" borderId="17" xfId="102" applyNumberFormat="1" applyFont="1" applyFill="1" applyBorder="1" applyAlignment="1">
      <alignment horizontal="center"/>
    </xf>
    <xf numFmtId="164" fontId="27" fillId="3" borderId="141" xfId="102" applyNumberFormat="1" applyFont="1" applyFill="1" applyBorder="1" applyAlignment="1">
      <alignment horizontal="center"/>
    </xf>
    <xf numFmtId="164" fontId="28" fillId="3" borderId="17" xfId="2" applyNumberFormat="1" applyFont="1" applyFill="1" applyBorder="1" applyAlignment="1">
      <alignment wrapText="1"/>
    </xf>
    <xf numFmtId="0" fontId="145" fillId="3" borderId="17" xfId="2" applyFont="1" applyFill="1" applyBorder="1" applyAlignment="1">
      <alignment wrapText="1"/>
    </xf>
    <xf numFmtId="0" fontId="145" fillId="3" borderId="17" xfId="2" applyFont="1" applyFill="1" applyBorder="1"/>
    <xf numFmtId="0" fontId="145" fillId="3" borderId="17" xfId="2" applyFont="1" applyFill="1" applyBorder="1" applyAlignment="1">
      <alignment vertical="center" wrapText="1"/>
    </xf>
    <xf numFmtId="167" fontId="28" fillId="3" borderId="161" xfId="248" applyNumberFormat="1" applyFont="1" applyFill="1" applyBorder="1" applyAlignment="1">
      <alignment vertical="top" wrapText="1"/>
    </xf>
    <xf numFmtId="167" fontId="28" fillId="3" borderId="17" xfId="2" applyNumberFormat="1" applyFont="1" applyFill="1" applyBorder="1" applyAlignment="1">
      <alignment wrapText="1"/>
    </xf>
    <xf numFmtId="164" fontId="28" fillId="3" borderId="16" xfId="248" applyNumberFormat="1" applyFont="1" applyFill="1" applyBorder="1" applyAlignment="1">
      <alignment wrapText="1"/>
    </xf>
    <xf numFmtId="164" fontId="28" fillId="3" borderId="16" xfId="102" applyNumberFormat="1" applyFont="1" applyFill="1" applyBorder="1"/>
    <xf numFmtId="166" fontId="28" fillId="3" borderId="17" xfId="102" applyNumberFormat="1" applyFont="1" applyFill="1" applyBorder="1" applyAlignment="1">
      <alignment horizontal="center"/>
    </xf>
    <xf numFmtId="164" fontId="28" fillId="3" borderId="18" xfId="102" applyNumberFormat="1" applyFont="1" applyFill="1" applyBorder="1"/>
    <xf numFmtId="10" fontId="28" fillId="3" borderId="17" xfId="142" applyNumberFormat="1" applyFont="1" applyFill="1" applyBorder="1" applyAlignment="1">
      <alignment horizontal="center"/>
    </xf>
    <xf numFmtId="0" fontId="28" fillId="3" borderId="16" xfId="2" applyFont="1" applyFill="1" applyBorder="1" applyAlignment="1">
      <alignment wrapText="1"/>
    </xf>
    <xf numFmtId="44" fontId="28" fillId="3" borderId="17" xfId="349" applyFont="1" applyFill="1" applyBorder="1" applyAlignment="1">
      <alignment horizontal="right" wrapText="1"/>
    </xf>
    <xf numFmtId="44" fontId="28" fillId="3" borderId="17" xfId="248" applyNumberFormat="1" applyFont="1" applyFill="1" applyBorder="1" applyAlignment="1">
      <alignment horizontal="right" wrapText="1"/>
    </xf>
    <xf numFmtId="172" fontId="28" fillId="3" borderId="17" xfId="142" applyNumberFormat="1" applyFont="1" applyFill="1" applyBorder="1" applyAlignment="1">
      <alignment horizontal="center"/>
    </xf>
    <xf numFmtId="0" fontId="28" fillId="3" borderId="30" xfId="102" applyFont="1" applyFill="1" applyBorder="1"/>
    <xf numFmtId="10" fontId="28" fillId="3" borderId="31" xfId="142" applyNumberFormat="1" applyFont="1" applyFill="1" applyBorder="1" applyAlignment="1">
      <alignment horizontal="center"/>
    </xf>
    <xf numFmtId="164" fontId="28" fillId="3" borderId="32" xfId="102" applyNumberFormat="1" applyFont="1" applyFill="1" applyBorder="1"/>
    <xf numFmtId="0" fontId="146" fillId="3" borderId="11" xfId="248" applyFont="1" applyFill="1" applyBorder="1" applyAlignment="1">
      <alignment horizontal="center"/>
    </xf>
    <xf numFmtId="0" fontId="27" fillId="3" borderId="12" xfId="248" applyFont="1" applyFill="1" applyBorder="1" applyAlignment="1">
      <alignment horizontal="center" wrapText="1"/>
    </xf>
    <xf numFmtId="1" fontId="27" fillId="3" borderId="14" xfId="248" applyNumberFormat="1" applyFont="1" applyFill="1" applyBorder="1" applyAlignment="1">
      <alignment horizontal="center"/>
    </xf>
    <xf numFmtId="164" fontId="27" fillId="3" borderId="17" xfId="2" applyNumberFormat="1" applyFont="1" applyFill="1" applyBorder="1" applyAlignment="1">
      <alignment wrapText="1"/>
    </xf>
    <xf numFmtId="165" fontId="28" fillId="3" borderId="18" xfId="3" applyNumberFormat="1" applyFont="1" applyFill="1" applyBorder="1" applyAlignment="1">
      <alignment wrapText="1"/>
    </xf>
    <xf numFmtId="0" fontId="28" fillId="3" borderId="16" xfId="248" applyFont="1" applyFill="1" applyBorder="1" applyAlignment="1">
      <alignment wrapText="1"/>
    </xf>
    <xf numFmtId="164" fontId="147" fillId="3" borderId="17" xfId="2" applyNumberFormat="1" applyFont="1" applyFill="1" applyBorder="1" applyAlignment="1">
      <alignment horizontal="center" wrapText="1"/>
    </xf>
    <xf numFmtId="42" fontId="27" fillId="3" borderId="18" xfId="2" applyNumberFormat="1" applyFont="1" applyFill="1" applyBorder="1" applyAlignment="1">
      <alignment horizontal="center" wrapText="1"/>
    </xf>
    <xf numFmtId="164" fontId="28" fillId="3" borderId="16" xfId="2" applyNumberFormat="1" applyFont="1" applyFill="1" applyBorder="1" applyAlignment="1">
      <alignment wrapText="1"/>
    </xf>
    <xf numFmtId="6" fontId="28" fillId="3" borderId="17" xfId="248" applyNumberFormat="1" applyFont="1" applyFill="1" applyBorder="1"/>
    <xf numFmtId="0" fontId="145" fillId="3" borderId="16" xfId="2" applyFont="1" applyFill="1" applyBorder="1" applyAlignment="1">
      <alignment wrapText="1"/>
    </xf>
    <xf numFmtId="0" fontId="145" fillId="3" borderId="16" xfId="2" applyFont="1" applyFill="1" applyBorder="1"/>
    <xf numFmtId="10" fontId="28" fillId="3" borderId="17" xfId="248" applyNumberFormat="1" applyFont="1" applyFill="1" applyBorder="1" applyAlignment="1">
      <alignment horizontal="right" wrapText="1"/>
    </xf>
    <xf numFmtId="0" fontId="28" fillId="3" borderId="22" xfId="248" applyFont="1" applyFill="1" applyBorder="1" applyAlignment="1">
      <alignment wrapText="1"/>
    </xf>
    <xf numFmtId="0" fontId="30" fillId="3" borderId="23" xfId="2" applyFont="1" applyFill="1" applyBorder="1"/>
    <xf numFmtId="42" fontId="27" fillId="3" borderId="24" xfId="2" applyNumberFormat="1" applyFont="1" applyFill="1" applyBorder="1" applyAlignment="1">
      <alignment horizontal="center" wrapText="1"/>
    </xf>
    <xf numFmtId="6" fontId="28" fillId="3" borderId="18" xfId="4" applyNumberFormat="1" applyFont="1" applyFill="1" applyBorder="1" applyAlignment="1">
      <alignment horizontal="right" wrapText="1"/>
    </xf>
    <xf numFmtId="0" fontId="28" fillId="3" borderId="19" xfId="2" applyFont="1" applyFill="1" applyBorder="1" applyAlignment="1">
      <alignment wrapText="1"/>
    </xf>
    <xf numFmtId="44" fontId="28" fillId="3" borderId="20" xfId="248" applyNumberFormat="1" applyFont="1" applyFill="1" applyBorder="1" applyAlignment="1">
      <alignment horizontal="right" wrapText="1"/>
    </xf>
    <xf numFmtId="6" fontId="28" fillId="3" borderId="21" xfId="4" applyNumberFormat="1" applyFont="1" applyFill="1" applyBorder="1" applyAlignment="1">
      <alignment horizontal="right" wrapText="1"/>
    </xf>
    <xf numFmtId="0" fontId="27" fillId="3" borderId="22" xfId="2" applyFont="1" applyFill="1" applyBorder="1" applyAlignment="1">
      <alignment wrapText="1"/>
    </xf>
    <xf numFmtId="10" fontId="148" fillId="3" borderId="23" xfId="248" applyNumberFormat="1" applyFont="1" applyFill="1" applyBorder="1" applyAlignment="1">
      <alignment horizontal="right" wrapText="1"/>
    </xf>
    <xf numFmtId="6" fontId="27" fillId="3" borderId="24" xfId="4" applyNumberFormat="1" applyFont="1" applyFill="1" applyBorder="1" applyAlignment="1">
      <alignment horizontal="right" wrapText="1"/>
    </xf>
    <xf numFmtId="10" fontId="28" fillId="3" borderId="20" xfId="248" applyNumberFormat="1" applyFont="1" applyFill="1" applyBorder="1" applyAlignment="1">
      <alignment horizontal="right" wrapText="1"/>
    </xf>
    <xf numFmtId="0" fontId="27" fillId="3" borderId="148" xfId="248" applyFont="1" applyFill="1" applyBorder="1" applyAlignment="1">
      <alignment wrapText="1"/>
    </xf>
    <xf numFmtId="0" fontId="148" fillId="3" borderId="90" xfId="248" applyFont="1" applyFill="1" applyBorder="1" applyAlignment="1">
      <alignment horizontal="right" wrapText="1"/>
    </xf>
    <xf numFmtId="6" fontId="27" fillId="3" borderId="91" xfId="248" applyNumberFormat="1" applyFont="1" applyFill="1" applyBorder="1" applyAlignment="1">
      <alignment horizontal="right" wrapText="1"/>
    </xf>
    <xf numFmtId="0" fontId="27" fillId="3" borderId="58" xfId="248" applyFont="1" applyFill="1" applyBorder="1" applyAlignment="1">
      <alignment wrapText="1"/>
    </xf>
    <xf numFmtId="10" fontId="27" fillId="3" borderId="9" xfId="248" applyNumberFormat="1" applyFont="1" applyFill="1" applyBorder="1" applyAlignment="1">
      <alignment horizontal="right" wrapText="1"/>
    </xf>
    <xf numFmtId="8" fontId="27" fillId="3" borderId="61" xfId="4" applyNumberFormat="1" applyFont="1" applyFill="1" applyBorder="1" applyAlignment="1">
      <alignment horizontal="right" wrapText="1"/>
    </xf>
    <xf numFmtId="9" fontId="27" fillId="3" borderId="90" xfId="248" applyNumberFormat="1" applyFont="1" applyFill="1" applyBorder="1" applyAlignment="1">
      <alignment horizontal="right" wrapText="1"/>
    </xf>
    <xf numFmtId="8" fontId="27" fillId="4" borderId="91" xfId="248" applyNumberFormat="1" applyFont="1" applyFill="1" applyBorder="1" applyAlignment="1">
      <alignment horizontal="right" wrapText="1"/>
    </xf>
    <xf numFmtId="164" fontId="28" fillId="3" borderId="25" xfId="248" applyNumberFormat="1" applyFont="1" applyFill="1" applyBorder="1" applyAlignment="1">
      <alignment wrapText="1"/>
    </xf>
    <xf numFmtId="166" fontId="28" fillId="3" borderId="50" xfId="102" applyNumberFormat="1" applyFont="1" applyFill="1" applyBorder="1" applyAlignment="1">
      <alignment horizontal="center"/>
    </xf>
    <xf numFmtId="164" fontId="28" fillId="3" borderId="22" xfId="102" applyNumberFormat="1" applyFont="1" applyFill="1" applyBorder="1"/>
    <xf numFmtId="10" fontId="28" fillId="3" borderId="23" xfId="142" applyNumberFormat="1" applyFont="1" applyFill="1" applyBorder="1" applyAlignment="1">
      <alignment horizontal="center"/>
    </xf>
    <xf numFmtId="0" fontId="145" fillId="3" borderId="6" xfId="0" applyFont="1" applyFill="1" applyBorder="1"/>
    <xf numFmtId="0" fontId="27" fillId="0" borderId="142" xfId="2" applyFont="1" applyBorder="1" applyAlignment="1">
      <alignment wrapText="1"/>
    </xf>
    <xf numFmtId="2" fontId="27" fillId="0" borderId="143" xfId="248" applyNumberFormat="1" applyFont="1" applyBorder="1" applyAlignment="1">
      <alignment horizontal="right" wrapText="1"/>
    </xf>
    <xf numFmtId="6" fontId="27" fillId="0" borderId="144" xfId="4" applyNumberFormat="1" applyFont="1" applyFill="1" applyBorder="1" applyAlignment="1">
      <alignment horizontal="right" wrapText="1"/>
    </xf>
    <xf numFmtId="0" fontId="80" fillId="3" borderId="25" xfId="2" applyFont="1" applyFill="1" applyBorder="1" applyAlignment="1">
      <alignment wrapText="1"/>
    </xf>
    <xf numFmtId="10" fontId="80" fillId="3" borderId="50" xfId="2" applyNumberFormat="1" applyFont="1" applyFill="1" applyBorder="1" applyAlignment="1">
      <alignment horizontal="right" wrapText="1"/>
    </xf>
    <xf numFmtId="0" fontId="80" fillId="3" borderId="22" xfId="2" applyFont="1" applyFill="1" applyBorder="1" applyAlignment="1">
      <alignment wrapText="1"/>
    </xf>
    <xf numFmtId="10" fontId="58" fillId="3" borderId="23" xfId="2" applyNumberFormat="1" applyFont="1" applyFill="1" applyBorder="1" applyAlignment="1">
      <alignment horizontal="right" wrapText="1"/>
    </xf>
    <xf numFmtId="2" fontId="58" fillId="3" borderId="20" xfId="1" applyNumberFormat="1" applyFont="1" applyFill="1" applyBorder="1" applyAlignment="1">
      <alignment horizontal="right" wrapText="1"/>
    </xf>
    <xf numFmtId="6" fontId="58" fillId="3" borderId="21" xfId="4" applyNumberFormat="1" applyFont="1" applyFill="1" applyBorder="1" applyAlignment="1">
      <alignment horizontal="right" wrapText="1"/>
    </xf>
    <xf numFmtId="0" fontId="7" fillId="3" borderId="16" xfId="2" applyFont="1" applyFill="1" applyBorder="1"/>
    <xf numFmtId="9" fontId="59" fillId="3" borderId="59" xfId="142" applyFont="1" applyFill="1" applyBorder="1" applyAlignment="1">
      <alignment horizontal="left" wrapText="1"/>
    </xf>
    <xf numFmtId="0" fontId="14" fillId="3" borderId="22" xfId="248" applyFont="1" applyFill="1" applyBorder="1"/>
    <xf numFmtId="6" fontId="80" fillId="34" borderId="7" xfId="248" applyNumberFormat="1" applyFont="1" applyFill="1" applyBorder="1" applyAlignment="1">
      <alignment wrapText="1"/>
    </xf>
    <xf numFmtId="0" fontId="145" fillId="3" borderId="17" xfId="0" applyFont="1" applyFill="1" applyBorder="1"/>
    <xf numFmtId="166" fontId="80" fillId="3" borderId="0" xfId="102" applyNumberFormat="1" applyFont="1" applyFill="1" applyAlignment="1">
      <alignment horizontal="center"/>
    </xf>
    <xf numFmtId="0" fontId="145" fillId="3" borderId="18" xfId="0" applyFont="1" applyFill="1" applyBorder="1"/>
    <xf numFmtId="0" fontId="145" fillId="3" borderId="49" xfId="0" applyFont="1" applyFill="1" applyBorder="1"/>
    <xf numFmtId="0" fontId="93" fillId="3" borderId="0" xfId="248" applyFont="1" applyFill="1"/>
    <xf numFmtId="10" fontId="93" fillId="3" borderId="17" xfId="248" applyNumberFormat="1" applyFont="1" applyFill="1" applyBorder="1" applyAlignment="1">
      <alignment horizontal="center"/>
    </xf>
    <xf numFmtId="44" fontId="93" fillId="3" borderId="17" xfId="248" applyNumberFormat="1" applyFont="1" applyFill="1" applyBorder="1" applyAlignment="1">
      <alignment horizontal="center"/>
    </xf>
    <xf numFmtId="172" fontId="93" fillId="3" borderId="17" xfId="248" applyNumberFormat="1" applyFont="1" applyFill="1" applyBorder="1" applyAlignment="1">
      <alignment horizontal="center"/>
    </xf>
    <xf numFmtId="0" fontId="93" fillId="3" borderId="16" xfId="248" applyFont="1" applyFill="1" applyBorder="1"/>
    <xf numFmtId="0" fontId="93" fillId="3" borderId="18" xfId="248" applyFont="1" applyFill="1" applyBorder="1"/>
    <xf numFmtId="164" fontId="58" fillId="3" borderId="78" xfId="102" applyNumberFormat="1" applyFont="1" applyFill="1" applyBorder="1" applyAlignment="1">
      <alignment horizontal="center"/>
    </xf>
    <xf numFmtId="0" fontId="145" fillId="3" borderId="134" xfId="0" applyFont="1" applyFill="1" applyBorder="1"/>
    <xf numFmtId="164" fontId="80" fillId="3" borderId="22" xfId="102" applyNumberFormat="1" applyFont="1" applyFill="1" applyBorder="1"/>
    <xf numFmtId="0" fontId="145" fillId="3" borderId="24" xfId="0" applyFont="1" applyFill="1" applyBorder="1"/>
    <xf numFmtId="0" fontId="93" fillId="3" borderId="22" xfId="248" applyFont="1" applyFill="1" applyBorder="1"/>
    <xf numFmtId="10" fontId="93" fillId="3" borderId="23" xfId="248" applyNumberFormat="1" applyFont="1" applyFill="1" applyBorder="1" applyAlignment="1">
      <alignment horizontal="center"/>
    </xf>
    <xf numFmtId="0" fontId="145" fillId="3" borderId="23" xfId="0" applyFont="1" applyFill="1" applyBorder="1"/>
    <xf numFmtId="0" fontId="93" fillId="3" borderId="23" xfId="248" applyFont="1" applyFill="1" applyBorder="1"/>
    <xf numFmtId="164" fontId="27" fillId="3" borderId="17" xfId="102" applyNumberFormat="1" applyFont="1" applyFill="1" applyBorder="1" applyAlignment="1">
      <alignment horizontal="right"/>
    </xf>
    <xf numFmtId="164" fontId="27" fillId="3" borderId="17" xfId="102" applyNumberFormat="1" applyFont="1" applyFill="1" applyBorder="1" applyAlignment="1">
      <alignment horizontal="center"/>
    </xf>
    <xf numFmtId="164" fontId="58" fillId="3" borderId="2" xfId="102" applyNumberFormat="1" applyFont="1" applyFill="1" applyBorder="1" applyAlignment="1">
      <alignment horizontal="right"/>
    </xf>
    <xf numFmtId="164" fontId="58" fillId="3" borderId="3" xfId="102" applyNumberFormat="1" applyFont="1" applyFill="1" applyBorder="1" applyAlignment="1">
      <alignment horizontal="right"/>
    </xf>
    <xf numFmtId="0" fontId="33" fillId="3" borderId="2" xfId="248" applyFont="1" applyFill="1" applyBorder="1" applyAlignment="1">
      <alignment horizontal="right"/>
    </xf>
    <xf numFmtId="0" fontId="33" fillId="3" borderId="3" xfId="248" applyFont="1" applyFill="1" applyBorder="1" applyAlignment="1">
      <alignment horizontal="center"/>
    </xf>
    <xf numFmtId="166" fontId="93" fillId="3" borderId="17" xfId="248" applyNumberFormat="1" applyFont="1" applyFill="1" applyBorder="1" applyAlignment="1">
      <alignment horizontal="center"/>
    </xf>
    <xf numFmtId="0" fontId="80" fillId="3" borderId="16" xfId="248" applyFont="1" applyFill="1" applyBorder="1"/>
    <xf numFmtId="10" fontId="80" fillId="3" borderId="17" xfId="102" applyNumberFormat="1" applyFont="1" applyFill="1" applyBorder="1" applyAlignment="1">
      <alignment horizontal="center"/>
    </xf>
    <xf numFmtId="44" fontId="80" fillId="3" borderId="17" xfId="102" applyNumberFormat="1" applyFont="1" applyFill="1" applyBorder="1" applyAlignment="1">
      <alignment horizontal="center"/>
    </xf>
    <xf numFmtId="9" fontId="80" fillId="3" borderId="17" xfId="102" applyNumberFormat="1" applyFont="1" applyFill="1" applyBorder="1" applyAlignment="1">
      <alignment horizontal="center"/>
    </xf>
    <xf numFmtId="0" fontId="27" fillId="3" borderId="149" xfId="2" applyFont="1" applyFill="1" applyBorder="1" applyAlignment="1">
      <alignment horizontal="left" vertical="top" wrapText="1"/>
    </xf>
    <xf numFmtId="4" fontId="80" fillId="3" borderId="50" xfId="102" applyNumberFormat="1" applyFont="1" applyFill="1" applyBorder="1" applyAlignment="1">
      <alignment horizontal="center"/>
    </xf>
    <xf numFmtId="10" fontId="80" fillId="3" borderId="23" xfId="102" applyNumberFormat="1" applyFont="1" applyFill="1" applyBorder="1" applyAlignment="1">
      <alignment horizontal="center"/>
    </xf>
    <xf numFmtId="164" fontId="80" fillId="3" borderId="6" xfId="102" applyNumberFormat="1" applyFont="1" applyFill="1" applyBorder="1"/>
    <xf numFmtId="0" fontId="80" fillId="3" borderId="25" xfId="248" applyFont="1" applyFill="1" applyBorder="1"/>
    <xf numFmtId="166" fontId="93" fillId="3" borderId="50" xfId="248" applyNumberFormat="1" applyFont="1" applyFill="1" applyBorder="1" applyAlignment="1">
      <alignment horizontal="center"/>
    </xf>
    <xf numFmtId="0" fontId="58" fillId="3" borderId="16" xfId="102" applyFont="1" applyFill="1" applyBorder="1" applyAlignment="1">
      <alignment horizontal="right"/>
    </xf>
    <xf numFmtId="167" fontId="80" fillId="3" borderId="25" xfId="248" applyNumberFormat="1" applyFont="1" applyFill="1" applyBorder="1" applyAlignment="1">
      <alignment wrapText="1"/>
    </xf>
    <xf numFmtId="0" fontId="80" fillId="3" borderId="22" xfId="102" applyFont="1" applyFill="1" applyBorder="1"/>
    <xf numFmtId="10" fontId="80" fillId="3" borderId="31" xfId="102" applyNumberFormat="1" applyFont="1" applyFill="1" applyBorder="1" applyAlignment="1">
      <alignment horizontal="center"/>
    </xf>
    <xf numFmtId="0" fontId="58" fillId="3" borderId="18" xfId="102" applyFont="1" applyFill="1" applyBorder="1" applyAlignment="1">
      <alignment horizontal="center"/>
    </xf>
    <xf numFmtId="0" fontId="80" fillId="3" borderId="158" xfId="0" applyFont="1" applyFill="1" applyBorder="1" applyAlignment="1">
      <alignment wrapText="1"/>
    </xf>
    <xf numFmtId="0" fontId="58" fillId="3" borderId="142" xfId="248" applyFont="1" applyFill="1" applyBorder="1" applyAlignment="1">
      <alignment wrapText="1"/>
    </xf>
    <xf numFmtId="6" fontId="22" fillId="3" borderId="144" xfId="248" applyNumberFormat="1" applyFont="1" applyFill="1" applyBorder="1"/>
    <xf numFmtId="6" fontId="17" fillId="3" borderId="21" xfId="248" applyNumberFormat="1" applyFont="1" applyFill="1" applyBorder="1"/>
    <xf numFmtId="6" fontId="18" fillId="3" borderId="21" xfId="248" applyNumberFormat="1" applyFont="1" applyFill="1" applyBorder="1"/>
    <xf numFmtId="0" fontId="58" fillId="0" borderId="153" xfId="248" applyFont="1" applyBorder="1" applyAlignment="1">
      <alignment wrapText="1"/>
    </xf>
    <xf numFmtId="6" fontId="22" fillId="0" borderId="155" xfId="248" applyNumberFormat="1" applyFont="1" applyBorder="1"/>
    <xf numFmtId="6" fontId="14" fillId="3" borderId="21" xfId="248" applyNumberFormat="1" applyFont="1" applyFill="1" applyBorder="1"/>
    <xf numFmtId="2" fontId="58" fillId="3" borderId="143" xfId="0" applyNumberFormat="1" applyFont="1" applyFill="1" applyBorder="1" applyAlignment="1">
      <alignment horizontal="right" wrapText="1"/>
    </xf>
    <xf numFmtId="0" fontId="28" fillId="3" borderId="142" xfId="2" applyFont="1" applyFill="1" applyBorder="1" applyAlignment="1">
      <alignment wrapText="1"/>
    </xf>
    <xf numFmtId="10" fontId="28" fillId="3" borderId="143" xfId="248" applyNumberFormat="1" applyFont="1" applyFill="1" applyBorder="1" applyAlignment="1">
      <alignment horizontal="right" wrapText="1"/>
    </xf>
    <xf numFmtId="9" fontId="80" fillId="3" borderId="158" xfId="102" applyNumberFormat="1" applyFont="1" applyFill="1" applyBorder="1" applyAlignment="1">
      <alignment horizontal="left" wrapText="1"/>
    </xf>
    <xf numFmtId="3" fontId="80" fillId="3" borderId="21" xfId="102" applyNumberFormat="1" applyFont="1" applyFill="1" applyBorder="1" applyAlignment="1">
      <alignment horizontal="right"/>
    </xf>
    <xf numFmtId="9" fontId="58" fillId="3" borderId="142" xfId="146" applyFont="1" applyFill="1" applyBorder="1" applyAlignment="1">
      <alignment wrapText="1"/>
    </xf>
    <xf numFmtId="170" fontId="58" fillId="3" borderId="144" xfId="146" applyNumberFormat="1" applyFont="1" applyFill="1" applyBorder="1" applyAlignment="1">
      <alignment horizontal="right"/>
    </xf>
    <xf numFmtId="0" fontId="123" fillId="3" borderId="22" xfId="0" applyFont="1" applyFill="1" applyBorder="1" applyAlignment="1">
      <alignment horizontal="center"/>
    </xf>
    <xf numFmtId="0" fontId="58" fillId="3" borderId="83" xfId="0" applyFont="1" applyFill="1" applyBorder="1" applyAlignment="1">
      <alignment horizontal="center" wrapText="1"/>
    </xf>
    <xf numFmtId="0" fontId="7" fillId="3" borderId="16" xfId="0" applyFont="1" applyFill="1" applyBorder="1"/>
    <xf numFmtId="0" fontId="123" fillId="3" borderId="58" xfId="0" applyFont="1" applyFill="1" applyBorder="1" applyAlignment="1">
      <alignment horizontal="center"/>
    </xf>
    <xf numFmtId="164" fontId="83" fillId="3" borderId="23" xfId="0" applyNumberFormat="1" applyFont="1" applyFill="1" applyBorder="1" applyAlignment="1">
      <alignment horizontal="center" wrapText="1"/>
    </xf>
    <xf numFmtId="164" fontId="58" fillId="3" borderId="59" xfId="0" applyNumberFormat="1" applyFont="1" applyFill="1" applyBorder="1" applyAlignment="1">
      <alignment wrapText="1"/>
    </xf>
    <xf numFmtId="38" fontId="11" fillId="3" borderId="61" xfId="0" applyNumberFormat="1" applyFont="1" applyFill="1" applyBorder="1"/>
    <xf numFmtId="168" fontId="80" fillId="3" borderId="17" xfId="0" applyNumberFormat="1" applyFont="1" applyFill="1" applyBorder="1" applyAlignment="1">
      <alignment horizontal="right" wrapText="1"/>
    </xf>
    <xf numFmtId="6" fontId="80" fillId="3" borderId="18" xfId="63" applyNumberFormat="1" applyFont="1" applyFill="1" applyBorder="1" applyAlignment="1">
      <alignment horizontal="right" wrapText="1"/>
    </xf>
    <xf numFmtId="6" fontId="80" fillId="3" borderId="21" xfId="63" applyNumberFormat="1" applyFont="1" applyFill="1" applyBorder="1" applyAlignment="1">
      <alignment horizontal="right" wrapText="1"/>
    </xf>
    <xf numFmtId="6" fontId="58" fillId="3" borderId="144" xfId="63" applyNumberFormat="1" applyFont="1" applyFill="1" applyBorder="1" applyAlignment="1">
      <alignment horizontal="right" wrapText="1"/>
    </xf>
    <xf numFmtId="8" fontId="58" fillId="3" borderId="18" xfId="0" applyNumberFormat="1" applyFont="1" applyFill="1" applyBorder="1" applyAlignment="1">
      <alignment horizontal="right" wrapText="1"/>
    </xf>
    <xf numFmtId="0" fontId="80" fillId="3" borderId="30" xfId="0" applyFont="1" applyFill="1" applyBorder="1" applyAlignment="1">
      <alignment wrapText="1"/>
    </xf>
    <xf numFmtId="10" fontId="80" fillId="3" borderId="31" xfId="0" applyNumberFormat="1" applyFont="1" applyFill="1" applyBorder="1" applyAlignment="1">
      <alignment horizontal="right" wrapText="1"/>
    </xf>
    <xf numFmtId="0" fontId="0" fillId="0" borderId="52" xfId="0" applyBorder="1" applyAlignment="1">
      <alignment wrapText="1"/>
    </xf>
    <xf numFmtId="10" fontId="80" fillId="3" borderId="17" xfId="146" applyNumberFormat="1" applyFont="1" applyFill="1" applyBorder="1" applyAlignment="1"/>
    <xf numFmtId="9" fontId="58" fillId="3" borderId="157" xfId="146" applyFont="1" applyFill="1" applyBorder="1" applyAlignment="1">
      <alignment horizontal="right"/>
    </xf>
    <xf numFmtId="2" fontId="14" fillId="3" borderId="138" xfId="357" applyNumberFormat="1" applyFont="1" applyFill="1" applyBorder="1" applyAlignment="1">
      <alignment horizontal="center"/>
    </xf>
    <xf numFmtId="0" fontId="6" fillId="3" borderId="5" xfId="357" applyFont="1" applyFill="1" applyBorder="1"/>
    <xf numFmtId="174" fontId="15" fillId="3" borderId="17" xfId="349" applyNumberFormat="1" applyFont="1" applyFill="1" applyBorder="1" applyAlignment="1">
      <alignment horizontal="center"/>
    </xf>
    <xf numFmtId="174" fontId="0" fillId="3" borderId="17" xfId="360" applyNumberFormat="1" applyFont="1" applyFill="1" applyBorder="1"/>
    <xf numFmtId="0" fontId="15" fillId="3" borderId="17" xfId="357" applyFill="1" applyBorder="1"/>
    <xf numFmtId="10" fontId="15" fillId="3" borderId="17" xfId="357" applyNumberFormat="1" applyFill="1" applyBorder="1" applyAlignment="1">
      <alignment horizontal="right"/>
    </xf>
    <xf numFmtId="0" fontId="22" fillId="3" borderId="123" xfId="357" applyFont="1" applyFill="1" applyBorder="1"/>
    <xf numFmtId="0" fontId="9" fillId="3" borderId="31" xfId="357" applyFont="1" applyFill="1" applyBorder="1"/>
    <xf numFmtId="10" fontId="15" fillId="3" borderId="31" xfId="357" applyNumberFormat="1" applyFill="1" applyBorder="1" applyAlignment="1">
      <alignment horizontal="right"/>
    </xf>
    <xf numFmtId="174" fontId="0" fillId="3" borderId="31" xfId="360" applyNumberFormat="1" applyFont="1" applyFill="1" applyBorder="1"/>
    <xf numFmtId="2" fontId="15" fillId="3" borderId="17" xfId="357" applyNumberFormat="1" applyFill="1" applyBorder="1" applyAlignment="1">
      <alignment horizontal="center"/>
    </xf>
    <xf numFmtId="174" fontId="80" fillId="3" borderId="27" xfId="360" applyNumberFormat="1" applyFont="1" applyFill="1" applyBorder="1"/>
    <xf numFmtId="0" fontId="22" fillId="3" borderId="23" xfId="357" applyFont="1" applyFill="1" applyBorder="1"/>
    <xf numFmtId="174" fontId="33" fillId="3" borderId="23" xfId="360" applyNumberFormat="1" applyFont="1" applyFill="1" applyBorder="1"/>
    <xf numFmtId="10" fontId="15" fillId="3" borderId="31" xfId="357" applyNumberFormat="1" applyFill="1" applyBorder="1"/>
    <xf numFmtId="174" fontId="0" fillId="34" borderId="47" xfId="360" applyNumberFormat="1" applyFont="1" applyFill="1" applyBorder="1"/>
    <xf numFmtId="174" fontId="0" fillId="3" borderId="30" xfId="360" applyNumberFormat="1" applyFont="1" applyFill="1" applyBorder="1"/>
    <xf numFmtId="174" fontId="0" fillId="3" borderId="163" xfId="360" applyNumberFormat="1" applyFont="1" applyFill="1" applyBorder="1"/>
    <xf numFmtId="174" fontId="0" fillId="34" borderId="160" xfId="360" applyNumberFormat="1" applyFont="1" applyFill="1" applyBorder="1"/>
    <xf numFmtId="10" fontId="15" fillId="34" borderId="6" xfId="357" applyNumberFormat="1" applyFill="1" applyBorder="1" applyAlignment="1">
      <alignment horizontal="center"/>
    </xf>
    <xf numFmtId="0" fontId="15" fillId="34" borderId="46" xfId="357" applyFill="1" applyBorder="1"/>
    <xf numFmtId="0" fontId="15" fillId="34" borderId="46" xfId="357" applyFill="1" applyBorder="1" applyAlignment="1">
      <alignment horizontal="center"/>
    </xf>
    <xf numFmtId="0" fontId="15" fillId="34" borderId="45" xfId="357" applyFill="1" applyBorder="1" applyAlignment="1">
      <alignment horizontal="center"/>
    </xf>
    <xf numFmtId="2" fontId="15" fillId="34" borderId="48" xfId="357" applyNumberFormat="1" applyFill="1" applyBorder="1" applyAlignment="1">
      <alignment horizontal="center"/>
    </xf>
    <xf numFmtId="2" fontId="15" fillId="34" borderId="45" xfId="357" applyNumberFormat="1" applyFill="1" applyBorder="1" applyAlignment="1">
      <alignment horizontal="center"/>
    </xf>
    <xf numFmtId="2" fontId="22" fillId="3" borderId="23" xfId="357" applyNumberFormat="1" applyFont="1" applyFill="1" applyBorder="1" applyAlignment="1">
      <alignment horizontal="right"/>
    </xf>
    <xf numFmtId="174" fontId="33" fillId="3" borderId="26" xfId="360" applyNumberFormat="1" applyFont="1" applyFill="1" applyBorder="1"/>
    <xf numFmtId="39" fontId="33" fillId="3" borderId="11" xfId="360" applyNumberFormat="1" applyFont="1" applyFill="1" applyBorder="1"/>
    <xf numFmtId="39" fontId="33" fillId="3" borderId="137" xfId="360" applyNumberFormat="1" applyFont="1" applyFill="1" applyBorder="1"/>
    <xf numFmtId="174" fontId="33" fillId="3" borderId="140" xfId="360" applyNumberFormat="1" applyFont="1" applyFill="1" applyBorder="1"/>
    <xf numFmtId="2" fontId="22" fillId="3" borderId="23" xfId="357" applyNumberFormat="1" applyFont="1" applyFill="1" applyBorder="1"/>
    <xf numFmtId="39" fontId="33" fillId="3" borderId="26" xfId="360" applyNumberFormat="1" applyFont="1" applyFill="1" applyBorder="1"/>
    <xf numFmtId="0" fontId="58" fillId="3" borderId="176" xfId="0" applyFont="1" applyFill="1" applyBorder="1" applyAlignment="1">
      <alignment wrapText="1"/>
    </xf>
    <xf numFmtId="0" fontId="11" fillId="3" borderId="177" xfId="0" applyFont="1" applyFill="1" applyBorder="1"/>
    <xf numFmtId="0" fontId="58" fillId="3" borderId="30" xfId="0" applyFont="1" applyFill="1" applyBorder="1" applyAlignment="1">
      <alignment wrapText="1"/>
    </xf>
    <xf numFmtId="0" fontId="7" fillId="3" borderId="31" xfId="0" applyFont="1" applyFill="1" applyBorder="1" applyAlignment="1">
      <alignment horizontal="right"/>
    </xf>
    <xf numFmtId="0" fontId="6" fillId="34" borderId="0" xfId="382" applyFill="1" applyAlignment="1">
      <alignment horizontal="center"/>
    </xf>
    <xf numFmtId="0" fontId="6" fillId="34" borderId="0" xfId="382" applyFill="1"/>
    <xf numFmtId="0" fontId="80" fillId="3" borderId="2" xfId="382" applyFont="1" applyFill="1" applyBorder="1"/>
    <xf numFmtId="0" fontId="58" fillId="3" borderId="17" xfId="382" applyFont="1" applyFill="1" applyBorder="1" applyAlignment="1">
      <alignment horizontal="center"/>
    </xf>
    <xf numFmtId="0" fontId="58" fillId="3" borderId="3" xfId="382" applyFont="1" applyFill="1" applyBorder="1" applyAlignment="1">
      <alignment horizontal="center" wrapText="1"/>
    </xf>
    <xf numFmtId="0" fontId="58" fillId="3" borderId="4" xfId="382" applyFont="1" applyFill="1" applyBorder="1" applyAlignment="1">
      <alignment horizontal="center" wrapText="1"/>
    </xf>
    <xf numFmtId="0" fontId="58" fillId="3" borderId="9" xfId="382" applyFont="1" applyFill="1" applyBorder="1" applyAlignment="1">
      <alignment horizontal="center"/>
    </xf>
    <xf numFmtId="0" fontId="58" fillId="3" borderId="9" xfId="382" applyFont="1" applyFill="1" applyBorder="1" applyAlignment="1">
      <alignment horizontal="center" wrapText="1"/>
    </xf>
    <xf numFmtId="0" fontId="80" fillId="3" borderId="16" xfId="382" applyFont="1" applyFill="1" applyBorder="1" applyAlignment="1">
      <alignment horizontal="right"/>
    </xf>
    <xf numFmtId="170" fontId="80" fillId="3" borderId="17" xfId="382" applyNumberFormat="1" applyFont="1" applyFill="1" applyBorder="1" applyAlignment="1">
      <alignment horizontal="center"/>
    </xf>
    <xf numFmtId="170" fontId="80" fillId="3" borderId="18" xfId="382" applyNumberFormat="1" applyFont="1" applyFill="1" applyBorder="1" applyAlignment="1">
      <alignment horizontal="center"/>
    </xf>
    <xf numFmtId="170" fontId="80" fillId="3" borderId="3" xfId="382" applyNumberFormat="1" applyFont="1" applyFill="1" applyBorder="1" applyAlignment="1">
      <alignment horizontal="center"/>
    </xf>
    <xf numFmtId="10" fontId="6" fillId="3" borderId="17" xfId="382" applyNumberFormat="1" applyFill="1" applyBorder="1" applyAlignment="1">
      <alignment horizontal="center"/>
    </xf>
    <xf numFmtId="10" fontId="6" fillId="3" borderId="18" xfId="382" applyNumberFormat="1" applyFill="1" applyBorder="1" applyAlignment="1">
      <alignment horizontal="center"/>
    </xf>
    <xf numFmtId="10" fontId="6" fillId="3" borderId="0" xfId="382" applyNumberFormat="1" applyFill="1" applyAlignment="1">
      <alignment horizontal="center"/>
    </xf>
    <xf numFmtId="170" fontId="6" fillId="3" borderId="17" xfId="382" applyNumberFormat="1" applyFill="1" applyBorder="1" applyAlignment="1">
      <alignment horizontal="center"/>
    </xf>
    <xf numFmtId="170" fontId="6" fillId="3" borderId="18" xfId="382" applyNumberFormat="1" applyFill="1" applyBorder="1" applyAlignment="1">
      <alignment horizontal="center"/>
    </xf>
    <xf numFmtId="170" fontId="6" fillId="3" borderId="0" xfId="382" applyNumberFormat="1" applyFill="1" applyAlignment="1">
      <alignment horizontal="center"/>
    </xf>
    <xf numFmtId="170" fontId="6" fillId="3" borderId="154" xfId="382" applyNumberFormat="1" applyFill="1" applyBorder="1" applyAlignment="1">
      <alignment horizontal="center"/>
    </xf>
    <xf numFmtId="0" fontId="58" fillId="3" borderId="16" xfId="382" applyFont="1" applyFill="1" applyBorder="1" applyAlignment="1">
      <alignment horizontal="right"/>
    </xf>
    <xf numFmtId="170" fontId="58" fillId="4" borderId="17" xfId="382" applyNumberFormat="1" applyFont="1" applyFill="1" applyBorder="1" applyAlignment="1">
      <alignment horizontal="center"/>
    </xf>
    <xf numFmtId="170" fontId="58" fillId="4" borderId="18" xfId="382" applyNumberFormat="1" applyFont="1" applyFill="1" applyBorder="1" applyAlignment="1">
      <alignment horizontal="center"/>
    </xf>
    <xf numFmtId="170" fontId="58" fillId="4" borderId="43" xfId="382" applyNumberFormat="1" applyFont="1" applyFill="1" applyBorder="1" applyAlignment="1">
      <alignment horizontal="center"/>
    </xf>
    <xf numFmtId="10" fontId="80" fillId="3" borderId="43" xfId="382" applyNumberFormat="1" applyFont="1" applyFill="1" applyBorder="1"/>
    <xf numFmtId="10" fontId="80" fillId="3" borderId="44" xfId="382" applyNumberFormat="1" applyFont="1" applyFill="1" applyBorder="1"/>
    <xf numFmtId="170" fontId="58" fillId="4" borderId="31" xfId="382" applyNumberFormat="1" applyFont="1" applyFill="1" applyBorder="1" applyAlignment="1">
      <alignment horizontal="center"/>
    </xf>
    <xf numFmtId="170" fontId="58" fillId="4" borderId="32" xfId="382" applyNumberFormat="1" applyFont="1" applyFill="1" applyBorder="1" applyAlignment="1">
      <alignment horizontal="center"/>
    </xf>
    <xf numFmtId="0" fontId="6" fillId="34" borderId="0" xfId="382" applyFill="1" applyAlignment="1">
      <alignment horizontal="center" wrapText="1"/>
    </xf>
    <xf numFmtId="0" fontId="105" fillId="34" borderId="0" xfId="382" applyFont="1" applyFill="1"/>
    <xf numFmtId="0" fontId="58" fillId="3" borderId="17" xfId="382" applyFont="1" applyFill="1" applyBorder="1" applyAlignment="1">
      <alignment horizontal="center" wrapText="1"/>
    </xf>
    <xf numFmtId="10" fontId="6" fillId="34" borderId="0" xfId="382" applyNumberFormat="1" applyFill="1"/>
    <xf numFmtId="37" fontId="6" fillId="3" borderId="17" xfId="383" applyNumberFormat="1" applyFont="1" applyFill="1" applyBorder="1" applyAlignment="1">
      <alignment horizontal="center"/>
    </xf>
    <xf numFmtId="37" fontId="6" fillId="3" borderId="18" xfId="383" applyNumberFormat="1" applyFont="1" applyFill="1" applyBorder="1" applyAlignment="1">
      <alignment horizontal="center"/>
    </xf>
    <xf numFmtId="37" fontId="6" fillId="3" borderId="154" xfId="383" applyNumberFormat="1" applyFont="1" applyFill="1" applyBorder="1" applyAlignment="1">
      <alignment horizontal="center"/>
    </xf>
    <xf numFmtId="10" fontId="80" fillId="3" borderId="0" xfId="382" applyNumberFormat="1" applyFont="1" applyFill="1"/>
    <xf numFmtId="10" fontId="80" fillId="3" borderId="6" xfId="382" applyNumberFormat="1" applyFont="1" applyFill="1" applyBorder="1"/>
    <xf numFmtId="0" fontId="58" fillId="3" borderId="46" xfId="382" applyFont="1" applyFill="1" applyBorder="1" applyAlignment="1">
      <alignment horizontal="right"/>
    </xf>
    <xf numFmtId="168" fontId="58" fillId="4" borderId="43" xfId="382" applyNumberFormat="1" applyFont="1" applyFill="1" applyBorder="1" applyAlignment="1">
      <alignment horizontal="center"/>
    </xf>
    <xf numFmtId="168" fontId="58" fillId="4" borderId="44" xfId="382" applyNumberFormat="1" applyFont="1" applyFill="1" applyBorder="1" applyAlignment="1">
      <alignment horizontal="center"/>
    </xf>
    <xf numFmtId="0" fontId="81" fillId="34" borderId="0" xfId="382" applyFont="1" applyFill="1" applyAlignment="1">
      <alignment horizontal="right"/>
    </xf>
    <xf numFmtId="5" fontId="104" fillId="34" borderId="0" xfId="384" applyNumberFormat="1" applyFont="1" applyFill="1" applyBorder="1" applyAlignment="1">
      <alignment horizontal="center"/>
    </xf>
    <xf numFmtId="175" fontId="6" fillId="34" borderId="0" xfId="187" applyNumberFormat="1" applyFont="1" applyFill="1"/>
    <xf numFmtId="171" fontId="6" fillId="34" borderId="0" xfId="382" applyNumberFormat="1" applyFill="1" applyAlignment="1">
      <alignment wrapText="1"/>
    </xf>
    <xf numFmtId="171" fontId="6" fillId="34" borderId="0" xfId="382" applyNumberFormat="1" applyFill="1"/>
    <xf numFmtId="176" fontId="6" fillId="34" borderId="0" xfId="382" applyNumberFormat="1" applyFill="1"/>
    <xf numFmtId="0" fontId="80" fillId="34" borderId="0" xfId="382" applyFont="1" applyFill="1"/>
    <xf numFmtId="0" fontId="59" fillId="34" borderId="2" xfId="385" applyFont="1" applyFill="1" applyBorder="1"/>
    <xf numFmtId="0" fontId="59" fillId="34" borderId="3" xfId="385" applyFont="1" applyFill="1" applyBorder="1"/>
    <xf numFmtId="0" fontId="59" fillId="34" borderId="3" xfId="385" applyFont="1" applyFill="1" applyBorder="1" applyAlignment="1">
      <alignment horizontal="center"/>
    </xf>
    <xf numFmtId="164" fontId="59" fillId="34" borderId="4" xfId="385" applyNumberFormat="1" applyFont="1" applyFill="1" applyBorder="1" applyAlignment="1">
      <alignment horizontal="center"/>
    </xf>
    <xf numFmtId="164" fontId="59" fillId="34" borderId="0" xfId="385" applyNumberFormat="1" applyFont="1" applyFill="1" applyAlignment="1">
      <alignment horizontal="center"/>
    </xf>
    <xf numFmtId="177" fontId="59" fillId="34" borderId="0" xfId="385" applyNumberFormat="1" applyFont="1" applyFill="1" applyAlignment="1">
      <alignment horizontal="center"/>
    </xf>
    <xf numFmtId="0" fontId="60" fillId="34" borderId="5" xfId="385" applyFont="1" applyFill="1" applyBorder="1"/>
    <xf numFmtId="0" fontId="60" fillId="34" borderId="0" xfId="385" applyFont="1" applyFill="1" applyAlignment="1">
      <alignment horizontal="right"/>
    </xf>
    <xf numFmtId="0" fontId="106" fillId="34" borderId="0" xfId="385" applyFont="1" applyFill="1" applyAlignment="1">
      <alignment horizontal="center"/>
    </xf>
    <xf numFmtId="0" fontId="60" fillId="34" borderId="6" xfId="385" applyFont="1" applyFill="1" applyBorder="1" applyAlignment="1">
      <alignment horizontal="center"/>
    </xf>
    <xf numFmtId="0" fontId="60" fillId="34" borderId="0" xfId="385" applyFont="1" applyFill="1" applyAlignment="1">
      <alignment horizontal="center"/>
    </xf>
    <xf numFmtId="0" fontId="61" fillId="34" borderId="0" xfId="382" applyFont="1" applyFill="1"/>
    <xf numFmtId="0" fontId="60" fillId="34" borderId="123" xfId="385" applyFont="1" applyFill="1" applyBorder="1"/>
    <xf numFmtId="0" fontId="60" fillId="34" borderId="47" xfId="385" applyFont="1" applyFill="1" applyBorder="1" applyAlignment="1">
      <alignment horizontal="right"/>
    </xf>
    <xf numFmtId="1" fontId="106" fillId="34" borderId="47" xfId="385" applyNumberFormat="1" applyFont="1" applyFill="1" applyBorder="1" applyAlignment="1">
      <alignment horizontal="center"/>
    </xf>
    <xf numFmtId="1" fontId="60" fillId="34" borderId="135" xfId="385" applyNumberFormat="1" applyFont="1" applyFill="1" applyBorder="1" applyAlignment="1">
      <alignment horizontal="center"/>
    </xf>
    <xf numFmtId="1" fontId="60" fillId="34" borderId="0" xfId="385" applyNumberFormat="1" applyFont="1" applyFill="1" applyAlignment="1">
      <alignment horizontal="center"/>
    </xf>
    <xf numFmtId="0" fontId="61" fillId="34" borderId="0" xfId="382" applyFont="1" applyFill="1" applyAlignment="1">
      <alignment horizontal="left"/>
    </xf>
    <xf numFmtId="0" fontId="60" fillId="34" borderId="123" xfId="385" applyFont="1" applyFill="1" applyBorder="1" applyAlignment="1">
      <alignment horizontal="left"/>
    </xf>
    <xf numFmtId="0" fontId="107" fillId="34" borderId="47" xfId="385" applyFont="1" applyFill="1" applyBorder="1" applyAlignment="1">
      <alignment horizontal="right"/>
    </xf>
    <xf numFmtId="0" fontId="60" fillId="34" borderId="135" xfId="385" applyFont="1" applyFill="1" applyBorder="1" applyAlignment="1">
      <alignment horizontal="center"/>
    </xf>
    <xf numFmtId="0" fontId="60" fillId="34" borderId="0" xfId="385" applyFont="1" applyFill="1"/>
    <xf numFmtId="1" fontId="60" fillId="34" borderId="6" xfId="385" applyNumberFormat="1" applyFont="1" applyFill="1" applyBorder="1" applyAlignment="1">
      <alignment horizontal="center"/>
    </xf>
    <xf numFmtId="0" fontId="60" fillId="34" borderId="46" xfId="385" applyFont="1" applyFill="1" applyBorder="1"/>
    <xf numFmtId="0" fontId="60" fillId="34" borderId="43" xfId="385" applyFont="1" applyFill="1" applyBorder="1"/>
    <xf numFmtId="0" fontId="60" fillId="34" borderId="43" xfId="385" applyFont="1" applyFill="1" applyBorder="1" applyAlignment="1">
      <alignment horizontal="right"/>
    </xf>
    <xf numFmtId="1" fontId="60" fillId="34" borderId="44" xfId="385" applyNumberFormat="1" applyFont="1" applyFill="1" applyBorder="1" applyAlignment="1">
      <alignment horizontal="center"/>
    </xf>
    <xf numFmtId="0" fontId="60" fillId="34" borderId="44" xfId="385" applyFont="1" applyFill="1" applyBorder="1" applyAlignment="1">
      <alignment horizontal="center"/>
    </xf>
    <xf numFmtId="168" fontId="6" fillId="34" borderId="0" xfId="382" applyNumberFormat="1" applyFill="1" applyAlignment="1">
      <alignment horizontal="center"/>
    </xf>
    <xf numFmtId="178" fontId="6" fillId="34" borderId="0" xfId="382" applyNumberFormat="1" applyFill="1" applyAlignment="1">
      <alignment horizontal="center"/>
    </xf>
    <xf numFmtId="0" fontId="22" fillId="34" borderId="4" xfId="382" applyFont="1" applyFill="1" applyBorder="1" applyAlignment="1">
      <alignment horizontal="center"/>
    </xf>
    <xf numFmtId="0" fontId="22" fillId="34" borderId="2" xfId="382" applyFont="1" applyFill="1" applyBorder="1" applyAlignment="1">
      <alignment horizontal="center" wrapText="1"/>
    </xf>
    <xf numFmtId="0" fontId="22" fillId="34" borderId="152" xfId="382" applyFont="1" applyFill="1" applyBorder="1" applyAlignment="1">
      <alignment horizontal="center"/>
    </xf>
    <xf numFmtId="0" fontId="6" fillId="34" borderId="17" xfId="382" applyFill="1" applyBorder="1" applyAlignment="1">
      <alignment horizontal="center" wrapText="1"/>
    </xf>
    <xf numFmtId="6" fontId="6" fillId="34" borderId="23" xfId="382" applyNumberFormat="1" applyFill="1" applyBorder="1" applyAlignment="1">
      <alignment horizontal="center"/>
    </xf>
    <xf numFmtId="8" fontId="6" fillId="34" borderId="23" xfId="382" applyNumberFormat="1" applyFill="1" applyBorder="1" applyAlignment="1">
      <alignment horizontal="center"/>
    </xf>
    <xf numFmtId="6" fontId="6" fillId="34" borderId="17" xfId="382" applyNumberFormat="1" applyFill="1" applyBorder="1" applyAlignment="1">
      <alignment horizontal="center"/>
    </xf>
    <xf numFmtId="8" fontId="6" fillId="34" borderId="17" xfId="382" applyNumberFormat="1" applyFill="1" applyBorder="1" applyAlignment="1">
      <alignment horizontal="center"/>
    </xf>
    <xf numFmtId="0" fontId="6" fillId="34" borderId="17" xfId="382" applyFill="1" applyBorder="1" applyAlignment="1">
      <alignment horizontal="center"/>
    </xf>
    <xf numFmtId="0" fontId="6" fillId="34" borderId="0" xfId="382" applyFill="1" applyAlignment="1">
      <alignment horizontal="right"/>
    </xf>
    <xf numFmtId="44" fontId="6" fillId="34" borderId="0" xfId="349" applyFont="1" applyFill="1" applyAlignment="1">
      <alignment horizontal="center"/>
    </xf>
    <xf numFmtId="44" fontId="6" fillId="34" borderId="0" xfId="349" applyFont="1" applyFill="1" applyAlignment="1">
      <alignment horizontal="center" wrapText="1"/>
    </xf>
    <xf numFmtId="10" fontId="6" fillId="34" borderId="0" xfId="1" applyNumberFormat="1" applyFont="1" applyFill="1" applyAlignment="1"/>
    <xf numFmtId="0" fontId="6" fillId="34" borderId="0" xfId="382" applyFill="1" applyAlignment="1">
      <alignment wrapText="1"/>
    </xf>
    <xf numFmtId="0" fontId="58" fillId="3" borderId="10" xfId="382" applyFont="1" applyFill="1" applyBorder="1" applyAlignment="1">
      <alignment horizontal="center" wrapText="1"/>
    </xf>
    <xf numFmtId="170" fontId="80" fillId="3" borderId="4" xfId="382" applyNumberFormat="1" applyFont="1" applyFill="1" applyBorder="1" applyAlignment="1">
      <alignment horizontal="center"/>
    </xf>
    <xf numFmtId="10" fontId="6" fillId="3" borderId="6" xfId="382" applyNumberFormat="1" applyFill="1" applyBorder="1" applyAlignment="1">
      <alignment horizontal="center"/>
    </xf>
    <xf numFmtId="170" fontId="6" fillId="3" borderId="6" xfId="382" applyNumberFormat="1" applyFill="1" applyBorder="1" applyAlignment="1">
      <alignment horizontal="center"/>
    </xf>
    <xf numFmtId="37" fontId="6" fillId="3" borderId="155" xfId="383" applyNumberFormat="1" applyFont="1" applyFill="1" applyBorder="1" applyAlignment="1">
      <alignment horizontal="center"/>
    </xf>
    <xf numFmtId="0" fontId="6" fillId="3" borderId="53" xfId="357" applyFont="1" applyFill="1" applyBorder="1"/>
    <xf numFmtId="10" fontId="80" fillId="3" borderId="43" xfId="357" applyNumberFormat="1" applyFont="1" applyFill="1" applyBorder="1" applyAlignment="1">
      <alignment horizontal="center"/>
    </xf>
    <xf numFmtId="174" fontId="6" fillId="3" borderId="6" xfId="357" applyNumberFormat="1" applyFont="1" applyFill="1" applyBorder="1"/>
    <xf numFmtId="174" fontId="6" fillId="3" borderId="44" xfId="357" applyNumberFormat="1" applyFont="1" applyFill="1" applyBorder="1"/>
    <xf numFmtId="0" fontId="22" fillId="3" borderId="47" xfId="357" applyFont="1" applyFill="1" applyBorder="1" applyAlignment="1">
      <alignment horizontal="center"/>
    </xf>
    <xf numFmtId="174" fontId="6" fillId="3" borderId="6" xfId="362" applyNumberFormat="1" applyFont="1" applyFill="1" applyBorder="1"/>
    <xf numFmtId="44" fontId="6" fillId="3" borderId="0" xfId="357" applyNumberFormat="1" applyFont="1" applyFill="1" applyAlignment="1">
      <alignment horizontal="right"/>
    </xf>
    <xf numFmtId="165" fontId="6" fillId="3" borderId="6" xfId="359" applyNumberFormat="1" applyFont="1" applyFill="1" applyBorder="1"/>
    <xf numFmtId="0" fontId="6" fillId="34" borderId="0" xfId="357" applyFont="1" applyFill="1"/>
    <xf numFmtId="0" fontId="6" fillId="3" borderId="2" xfId="357" applyFont="1" applyFill="1" applyBorder="1"/>
    <xf numFmtId="2" fontId="6" fillId="3" borderId="78" xfId="357" applyNumberFormat="1" applyFont="1" applyFill="1" applyBorder="1" applyAlignment="1">
      <alignment horizontal="center"/>
    </xf>
    <xf numFmtId="174" fontId="23" fillId="3" borderId="134" xfId="362" applyNumberFormat="1" applyFont="1" applyFill="1" applyBorder="1" applyAlignment="1">
      <alignment horizontal="center"/>
    </xf>
    <xf numFmtId="174" fontId="23" fillId="3" borderId="6" xfId="362" applyNumberFormat="1" applyFont="1" applyFill="1" applyBorder="1" applyAlignment="1">
      <alignment horizontal="center"/>
    </xf>
    <xf numFmtId="0" fontId="6" fillId="3" borderId="46" xfId="357" applyFont="1" applyFill="1" applyBorder="1"/>
    <xf numFmtId="0" fontId="6" fillId="3" borderId="47" xfId="357" applyFont="1" applyFill="1" applyBorder="1"/>
    <xf numFmtId="0" fontId="6" fillId="3" borderId="136" xfId="357" applyFont="1" applyFill="1" applyBorder="1"/>
    <xf numFmtId="174" fontId="6" fillId="3" borderId="134" xfId="357" applyNumberFormat="1" applyFont="1" applyFill="1" applyBorder="1"/>
    <xf numFmtId="10" fontId="80" fillId="3" borderId="78" xfId="357" applyNumberFormat="1" applyFont="1" applyFill="1" applyBorder="1" applyAlignment="1">
      <alignment horizontal="left"/>
    </xf>
    <xf numFmtId="0" fontId="6" fillId="3" borderId="153" xfId="357" applyFont="1" applyFill="1" applyBorder="1"/>
    <xf numFmtId="0" fontId="6" fillId="3" borderId="154" xfId="357" applyFont="1" applyFill="1" applyBorder="1" applyAlignment="1">
      <alignment horizontal="left"/>
    </xf>
    <xf numFmtId="174" fontId="6" fillId="3" borderId="155" xfId="357" applyNumberFormat="1" applyFont="1" applyFill="1" applyBorder="1"/>
    <xf numFmtId="0" fontId="6" fillId="3" borderId="9" xfId="357" applyFont="1" applyFill="1" applyBorder="1"/>
    <xf numFmtId="0" fontId="6" fillId="3" borderId="8" xfId="357" applyFont="1" applyFill="1" applyBorder="1"/>
    <xf numFmtId="0" fontId="0" fillId="3" borderId="6" xfId="0" applyFill="1" applyBorder="1"/>
    <xf numFmtId="0" fontId="28" fillId="3" borderId="5" xfId="357" applyFont="1" applyFill="1" applyBorder="1"/>
    <xf numFmtId="42" fontId="28" fillId="3" borderId="0" xfId="357" applyNumberFormat="1" applyFont="1" applyFill="1" applyAlignment="1">
      <alignment horizontal="left" indent="2"/>
    </xf>
    <xf numFmtId="0" fontId="145" fillId="3" borderId="8" xfId="364" applyFont="1" applyFill="1" applyBorder="1"/>
    <xf numFmtId="0" fontId="152" fillId="3" borderId="9" xfId="357" applyFont="1" applyFill="1" applyBorder="1" applyAlignment="1">
      <alignment horizontal="center"/>
    </xf>
    <xf numFmtId="0" fontId="28" fillId="3" borderId="5" xfId="357" applyFont="1" applyFill="1" applyBorder="1" applyAlignment="1">
      <alignment horizontal="left"/>
    </xf>
    <xf numFmtId="179" fontId="28" fillId="3" borderId="0" xfId="357" applyNumberFormat="1" applyFont="1" applyFill="1" applyAlignment="1">
      <alignment horizontal="left" indent="2"/>
    </xf>
    <xf numFmtId="42" fontId="28" fillId="3" borderId="0" xfId="362" applyNumberFormat="1" applyFont="1" applyFill="1" applyBorder="1" applyAlignment="1">
      <alignment horizontal="left" indent="2"/>
    </xf>
    <xf numFmtId="0" fontId="153" fillId="3" borderId="5" xfId="357" applyFont="1" applyFill="1" applyBorder="1"/>
    <xf numFmtId="10" fontId="28" fillId="3" borderId="0" xfId="1" applyNumberFormat="1" applyFont="1" applyFill="1" applyBorder="1" applyAlignment="1">
      <alignment horizontal="right"/>
    </xf>
    <xf numFmtId="0" fontId="6" fillId="3" borderId="43" xfId="357" applyFont="1" applyFill="1" applyBorder="1"/>
    <xf numFmtId="0" fontId="145" fillId="3" borderId="27" xfId="0" applyFont="1" applyFill="1" applyBorder="1"/>
    <xf numFmtId="0" fontId="145" fillId="3" borderId="63" xfId="364" applyFont="1" applyFill="1" applyBorder="1" applyAlignment="1">
      <alignment wrapText="1"/>
    </xf>
    <xf numFmtId="0" fontId="28" fillId="3" borderId="27" xfId="357" applyFont="1" applyFill="1" applyBorder="1" applyAlignment="1">
      <alignment wrapText="1"/>
    </xf>
    <xf numFmtId="0" fontId="6" fillId="3" borderId="27" xfId="0" applyFont="1" applyFill="1" applyBorder="1"/>
    <xf numFmtId="0" fontId="28" fillId="3" borderId="90" xfId="357" applyFont="1" applyFill="1" applyBorder="1" applyAlignment="1">
      <alignment wrapText="1"/>
    </xf>
    <xf numFmtId="10" fontId="80" fillId="3" borderId="154" xfId="357" applyNumberFormat="1" applyFont="1" applyFill="1" applyBorder="1" applyAlignment="1">
      <alignment horizontal="left"/>
    </xf>
    <xf numFmtId="44" fontId="22" fillId="4" borderId="44" xfId="362" applyFont="1" applyFill="1" applyBorder="1"/>
    <xf numFmtId="0" fontId="6" fillId="3" borderId="179" xfId="357" applyFont="1" applyFill="1" applyBorder="1"/>
    <xf numFmtId="174" fontId="6" fillId="3" borderId="181" xfId="357" applyNumberFormat="1" applyFont="1" applyFill="1" applyBorder="1"/>
    <xf numFmtId="39" fontId="28" fillId="3" borderId="0" xfId="357" applyNumberFormat="1" applyFont="1" applyFill="1" applyAlignment="1">
      <alignment horizontal="left" indent="2"/>
    </xf>
    <xf numFmtId="10" fontId="6" fillId="3" borderId="154" xfId="357" applyNumberFormat="1" applyFont="1" applyFill="1" applyBorder="1"/>
    <xf numFmtId="10" fontId="80" fillId="3" borderId="78" xfId="357" applyNumberFormat="1" applyFont="1" applyFill="1" applyBorder="1" applyAlignment="1">
      <alignment horizontal="right"/>
    </xf>
    <xf numFmtId="0" fontId="22" fillId="3" borderId="5" xfId="357" applyFont="1" applyFill="1" applyBorder="1" applyAlignment="1">
      <alignment horizontal="center"/>
    </xf>
    <xf numFmtId="0" fontId="6" fillId="3" borderId="139" xfId="357" applyFont="1" applyFill="1" applyBorder="1"/>
    <xf numFmtId="165" fontId="23" fillId="3" borderId="136" xfId="359" applyNumberFormat="1" applyFont="1" applyFill="1" applyBorder="1"/>
    <xf numFmtId="174" fontId="6" fillId="3" borderId="141" xfId="357" applyNumberFormat="1" applyFont="1" applyFill="1" applyBorder="1"/>
    <xf numFmtId="174" fontId="6" fillId="3" borderId="6" xfId="362" applyNumberFormat="1" applyFont="1" applyFill="1" applyBorder="1" applyAlignment="1">
      <alignment horizontal="center"/>
    </xf>
    <xf numFmtId="10" fontId="6" fillId="3" borderId="43" xfId="357" applyNumberFormat="1" applyFont="1" applyFill="1" applyBorder="1"/>
    <xf numFmtId="10" fontId="23" fillId="3" borderId="9" xfId="361" applyNumberFormat="1" applyFont="1" applyFill="1" applyBorder="1" applyAlignment="1">
      <alignment horizontal="left"/>
    </xf>
    <xf numFmtId="10" fontId="6" fillId="3" borderId="0" xfId="357" applyNumberFormat="1" applyFont="1" applyFill="1" applyAlignment="1">
      <alignment horizontal="center"/>
    </xf>
    <xf numFmtId="0" fontId="29" fillId="3" borderId="10" xfId="357" applyFont="1" applyFill="1" applyBorder="1" applyAlignment="1">
      <alignment wrapText="1"/>
    </xf>
    <xf numFmtId="0" fontId="0" fillId="3" borderId="91" xfId="0" applyFill="1" applyBorder="1"/>
    <xf numFmtId="0" fontId="0" fillId="3" borderId="49" xfId="0" applyFill="1" applyBorder="1"/>
    <xf numFmtId="0" fontId="142" fillId="3" borderId="49" xfId="0" applyFont="1" applyFill="1" applyBorder="1"/>
    <xf numFmtId="0" fontId="142" fillId="3" borderId="91" xfId="0" applyFont="1" applyFill="1" applyBorder="1"/>
    <xf numFmtId="0" fontId="6" fillId="3" borderId="0" xfId="382" applyFill="1"/>
    <xf numFmtId="0" fontId="22" fillId="3" borderId="5" xfId="382" applyFont="1" applyFill="1" applyBorder="1"/>
    <xf numFmtId="0" fontId="6" fillId="3" borderId="46" xfId="382" applyFill="1" applyBorder="1"/>
    <xf numFmtId="0" fontId="6" fillId="3" borderId="43" xfId="382" applyFill="1" applyBorder="1"/>
    <xf numFmtId="0" fontId="109" fillId="34" borderId="0" xfId="382" applyFont="1" applyFill="1"/>
    <xf numFmtId="0" fontId="104" fillId="3" borderId="5" xfId="382" applyFont="1" applyFill="1" applyBorder="1"/>
    <xf numFmtId="165" fontId="6" fillId="3" borderId="6" xfId="383" applyNumberFormat="1" applyFont="1" applyFill="1" applyBorder="1"/>
    <xf numFmtId="0" fontId="58" fillId="3" borderId="5" xfId="382" applyFont="1" applyFill="1" applyBorder="1" applyAlignment="1">
      <alignment vertical="center"/>
    </xf>
    <xf numFmtId="0" fontId="129" fillId="3" borderId="0" xfId="382" applyFont="1" applyFill="1" applyAlignment="1">
      <alignment vertical="center"/>
    </xf>
    <xf numFmtId="42" fontId="135" fillId="3" borderId="0" xfId="382" applyNumberFormat="1" applyFont="1" applyFill="1" applyAlignment="1">
      <alignment vertical="center"/>
    </xf>
    <xf numFmtId="0" fontId="22" fillId="3" borderId="41" xfId="382" applyFont="1" applyFill="1" applyBorder="1" applyAlignment="1">
      <alignment horizontal="center"/>
    </xf>
    <xf numFmtId="174" fontId="22" fillId="3" borderId="140" xfId="384" applyNumberFormat="1" applyFont="1" applyFill="1" applyBorder="1" applyAlignment="1">
      <alignment horizontal="center"/>
    </xf>
    <xf numFmtId="0" fontId="80" fillId="3" borderId="5" xfId="382" applyFont="1" applyFill="1" applyBorder="1" applyAlignment="1">
      <alignment vertical="center"/>
    </xf>
    <xf numFmtId="4" fontId="80" fillId="3" borderId="0" xfId="382" applyNumberFormat="1" applyFont="1" applyFill="1" applyAlignment="1">
      <alignment horizontal="center" vertical="center"/>
    </xf>
    <xf numFmtId="42" fontId="80" fillId="3" borderId="0" xfId="382" applyNumberFormat="1" applyFont="1" applyFill="1" applyAlignment="1">
      <alignment vertical="center"/>
    </xf>
    <xf numFmtId="174" fontId="80" fillId="3" borderId="0" xfId="384" applyNumberFormat="1" applyFont="1" applyFill="1" applyBorder="1"/>
    <xf numFmtId="0" fontId="6" fillId="3" borderId="5" xfId="386" applyFill="1" applyBorder="1" applyAlignment="1">
      <alignment vertical="center"/>
    </xf>
    <xf numFmtId="0" fontId="6" fillId="3" borderId="0" xfId="386" applyFill="1" applyAlignment="1">
      <alignment vertical="center"/>
    </xf>
    <xf numFmtId="0" fontId="134" fillId="3" borderId="0" xfId="382" applyFont="1" applyFill="1" applyAlignment="1">
      <alignment horizontal="center" vertical="center"/>
    </xf>
    <xf numFmtId="4" fontId="137" fillId="3" borderId="0" xfId="382" applyNumberFormat="1" applyFont="1" applyFill="1" applyAlignment="1">
      <alignment horizontal="center" vertical="center"/>
    </xf>
    <xf numFmtId="0" fontId="129" fillId="3" borderId="5" xfId="382" applyFont="1" applyFill="1" applyBorder="1" applyAlignment="1">
      <alignment vertical="center"/>
    </xf>
    <xf numFmtId="10" fontId="129" fillId="3" borderId="0" xfId="387" applyNumberFormat="1" applyFont="1" applyFill="1" applyBorder="1" applyAlignment="1">
      <alignment vertical="center"/>
    </xf>
    <xf numFmtId="10" fontId="80" fillId="3" borderId="0" xfId="387" applyNumberFormat="1" applyFont="1" applyFill="1" applyBorder="1" applyAlignment="1">
      <alignment vertical="center"/>
    </xf>
    <xf numFmtId="0" fontId="22" fillId="3" borderId="173" xfId="382" applyFont="1" applyFill="1" applyBorder="1"/>
    <xf numFmtId="174" fontId="22" fillId="3" borderId="6" xfId="382" applyNumberFormat="1" applyFont="1" applyFill="1" applyBorder="1"/>
    <xf numFmtId="0" fontId="6" fillId="3" borderId="5" xfId="382" applyFill="1" applyBorder="1" applyAlignment="1">
      <alignment vertical="center"/>
    </xf>
    <xf numFmtId="42" fontId="113" fillId="3" borderId="0" xfId="382" applyNumberFormat="1" applyFont="1" applyFill="1" applyAlignment="1">
      <alignment vertical="center"/>
    </xf>
    <xf numFmtId="174" fontId="21" fillId="3" borderId="0" xfId="384" applyNumberFormat="1" applyFont="1" applyFill="1" applyBorder="1"/>
    <xf numFmtId="42" fontId="80" fillId="3" borderId="0" xfId="384" applyNumberFormat="1" applyFont="1" applyFill="1" applyBorder="1" applyAlignment="1">
      <alignment vertical="center"/>
    </xf>
    <xf numFmtId="0" fontId="80" fillId="3" borderId="46" xfId="382" applyFont="1" applyFill="1" applyBorder="1" applyAlignment="1">
      <alignment vertical="center"/>
    </xf>
    <xf numFmtId="4" fontId="137" fillId="3" borderId="43" xfId="382" applyNumberFormat="1" applyFont="1" applyFill="1" applyBorder="1" applyAlignment="1">
      <alignment horizontal="center" vertical="center"/>
    </xf>
    <xf numFmtId="10" fontId="80" fillId="3" borderId="43" xfId="387" applyNumberFormat="1" applyFont="1" applyFill="1" applyBorder="1" applyAlignment="1">
      <alignment horizontal="right" vertical="center"/>
    </xf>
    <xf numFmtId="0" fontId="21" fillId="3" borderId="43" xfId="382" applyFont="1" applyFill="1" applyBorder="1"/>
    <xf numFmtId="0" fontId="29" fillId="3" borderId="44" xfId="382" applyFont="1" applyFill="1" applyBorder="1" applyAlignment="1">
      <alignment wrapText="1"/>
    </xf>
    <xf numFmtId="0" fontId="89" fillId="34" borderId="0" xfId="382" applyFont="1" applyFill="1"/>
    <xf numFmtId="0" fontId="21" fillId="34" borderId="0" xfId="382" applyFont="1" applyFill="1"/>
    <xf numFmtId="10" fontId="21" fillId="34" borderId="0" xfId="382" applyNumberFormat="1" applyFont="1" applyFill="1"/>
    <xf numFmtId="0" fontId="21" fillId="34" borderId="0" xfId="382" applyFont="1" applyFill="1" applyAlignment="1">
      <alignment wrapText="1"/>
    </xf>
    <xf numFmtId="174" fontId="22" fillId="3" borderId="141" xfId="382" applyNumberFormat="1" applyFont="1" applyFill="1" applyBorder="1"/>
    <xf numFmtId="174" fontId="80" fillId="3" borderId="10" xfId="384" applyNumberFormat="1" applyFont="1" applyFill="1" applyBorder="1"/>
    <xf numFmtId="44" fontId="58" fillId="4" borderId="10" xfId="384" applyFont="1" applyFill="1" applyBorder="1"/>
    <xf numFmtId="0" fontId="113" fillId="34" borderId="0" xfId="382" applyFont="1" applyFill="1"/>
    <xf numFmtId="10" fontId="80" fillId="3" borderId="154" xfId="382" applyNumberFormat="1" applyFont="1" applyFill="1" applyBorder="1" applyAlignment="1">
      <alignment horizontal="center"/>
    </xf>
    <xf numFmtId="10" fontId="80" fillId="3" borderId="0" xfId="382" applyNumberFormat="1" applyFont="1" applyFill="1" applyAlignment="1">
      <alignment horizontal="center"/>
    </xf>
    <xf numFmtId="2" fontId="22" fillId="3" borderId="168" xfId="382" applyNumberFormat="1" applyFont="1" applyFill="1" applyBorder="1" applyAlignment="1">
      <alignment horizontal="center"/>
    </xf>
    <xf numFmtId="39" fontId="80" fillId="3" borderId="0" xfId="382" applyNumberFormat="1" applyFont="1" applyFill="1" applyAlignment="1">
      <alignment vertical="center"/>
    </xf>
    <xf numFmtId="0" fontId="6" fillId="3" borderId="8" xfId="386" applyFill="1" applyBorder="1" applyAlignment="1">
      <alignment vertical="center"/>
    </xf>
    <xf numFmtId="0" fontId="6" fillId="3" borderId="9" xfId="386" applyFill="1" applyBorder="1" applyAlignment="1">
      <alignment vertical="center"/>
    </xf>
    <xf numFmtId="0" fontId="134" fillId="3" borderId="9" xfId="382" applyFont="1" applyFill="1" applyBorder="1" applyAlignment="1">
      <alignment horizontal="center" vertical="center"/>
    </xf>
    <xf numFmtId="0" fontId="6" fillId="3" borderId="10" xfId="386" applyFill="1" applyBorder="1" applyAlignment="1">
      <alignment vertical="center" wrapText="1"/>
    </xf>
    <xf numFmtId="0" fontId="136" fillId="3" borderId="49" xfId="382" applyFont="1" applyFill="1" applyBorder="1" applyAlignment="1">
      <alignment vertical="center" wrapText="1"/>
    </xf>
    <xf numFmtId="0" fontId="6" fillId="3" borderId="91" xfId="382" applyFill="1" applyBorder="1" applyAlignment="1">
      <alignment vertical="center"/>
    </xf>
    <xf numFmtId="44" fontId="6" fillId="3" borderId="0" xfId="382" applyNumberFormat="1" applyFill="1" applyAlignment="1">
      <alignment horizontal="right"/>
    </xf>
    <xf numFmtId="0" fontId="22" fillId="3" borderId="0" xfId="382" applyFont="1" applyFill="1" applyAlignment="1">
      <alignment horizontal="center"/>
    </xf>
    <xf numFmtId="0" fontId="22" fillId="3" borderId="0" xfId="382" applyFont="1" applyFill="1" applyAlignment="1">
      <alignment horizontal="center" vertical="top"/>
    </xf>
    <xf numFmtId="0" fontId="28" fillId="3" borderId="49" xfId="382" applyFont="1" applyFill="1" applyBorder="1" applyAlignment="1">
      <alignment vertical="center" wrapText="1"/>
    </xf>
    <xf numFmtId="0" fontId="0" fillId="3" borderId="44" xfId="0" applyFill="1" applyBorder="1"/>
    <xf numFmtId="0" fontId="142" fillId="3" borderId="164" xfId="0" applyFont="1" applyFill="1" applyBorder="1"/>
    <xf numFmtId="10" fontId="80" fillId="3" borderId="0" xfId="1" applyNumberFormat="1" applyFont="1" applyFill="1"/>
    <xf numFmtId="0" fontId="138" fillId="3" borderId="164" xfId="357" applyFont="1" applyFill="1" applyBorder="1" applyAlignment="1">
      <alignment vertical="center" wrapText="1"/>
    </xf>
    <xf numFmtId="0" fontId="80" fillId="3" borderId="49" xfId="357" applyFont="1" applyFill="1" applyBorder="1" applyAlignment="1">
      <alignment wrapText="1"/>
    </xf>
    <xf numFmtId="0" fontId="80" fillId="3" borderId="164" xfId="357" applyFont="1" applyFill="1" applyBorder="1" applyAlignment="1">
      <alignment wrapText="1"/>
    </xf>
    <xf numFmtId="10" fontId="80" fillId="3" borderId="0" xfId="361" applyNumberFormat="1" applyFont="1" applyFill="1" applyBorder="1" applyAlignment="1">
      <alignment horizontal="right"/>
    </xf>
    <xf numFmtId="0" fontId="80" fillId="3" borderId="8" xfId="357" applyFont="1" applyFill="1" applyBorder="1"/>
    <xf numFmtId="10" fontId="29" fillId="3" borderId="0" xfId="1" applyNumberFormat="1" applyFont="1" applyFill="1" applyBorder="1" applyAlignment="1">
      <alignment vertical="center"/>
    </xf>
    <xf numFmtId="10" fontId="129" fillId="3" borderId="27" xfId="2" applyNumberFormat="1" applyFont="1" applyFill="1" applyBorder="1"/>
    <xf numFmtId="0" fontId="80" fillId="3" borderId="46" xfId="2" applyFont="1" applyFill="1" applyBorder="1"/>
    <xf numFmtId="174" fontId="80" fillId="3" borderId="43" xfId="2" applyNumberFormat="1" applyFont="1" applyFill="1" applyBorder="1"/>
    <xf numFmtId="0" fontId="58" fillId="3" borderId="139" xfId="2" applyFont="1" applyFill="1" applyBorder="1"/>
    <xf numFmtId="4" fontId="58" fillId="3" borderId="137" xfId="2" applyNumberFormat="1" applyFont="1" applyFill="1" applyBorder="1"/>
    <xf numFmtId="164" fontId="58" fillId="3" borderId="41" xfId="2" applyNumberFormat="1" applyFont="1" applyFill="1" applyBorder="1"/>
    <xf numFmtId="0" fontId="29" fillId="3" borderId="164" xfId="2" applyFont="1" applyFill="1" applyBorder="1" applyAlignment="1">
      <alignment vertical="center" wrapText="1"/>
    </xf>
    <xf numFmtId="0" fontId="29" fillId="3" borderId="49" xfId="2" applyFont="1" applyFill="1" applyBorder="1" applyAlignment="1">
      <alignment vertical="center" wrapText="1"/>
    </xf>
    <xf numFmtId="10" fontId="6" fillId="3" borderId="180" xfId="357" applyNumberFormat="1" applyFont="1" applyFill="1" applyBorder="1" applyAlignment="1">
      <alignment horizontal="left"/>
    </xf>
    <xf numFmtId="10" fontId="6" fillId="3" borderId="154" xfId="357" applyNumberFormat="1" applyFont="1" applyFill="1" applyBorder="1" applyAlignment="1">
      <alignment horizontal="left"/>
    </xf>
    <xf numFmtId="0" fontId="6" fillId="3" borderId="182" xfId="357" applyFont="1" applyFill="1" applyBorder="1"/>
    <xf numFmtId="10" fontId="6" fillId="3" borderId="183" xfId="357" applyNumberFormat="1" applyFont="1" applyFill="1" applyBorder="1" applyAlignment="1">
      <alignment horizontal="left"/>
    </xf>
    <xf numFmtId="174" fontId="6" fillId="3" borderId="156" xfId="357" applyNumberFormat="1" applyFont="1" applyFill="1" applyBorder="1"/>
    <xf numFmtId="10" fontId="6" fillId="3" borderId="43" xfId="1" applyNumberFormat="1" applyFont="1" applyFill="1" applyBorder="1" applyAlignment="1">
      <alignment horizontal="center"/>
    </xf>
    <xf numFmtId="174" fontId="23" fillId="3" borderId="44" xfId="362" applyNumberFormat="1" applyFont="1" applyFill="1" applyBorder="1"/>
    <xf numFmtId="2" fontId="6" fillId="3" borderId="43" xfId="357" applyNumberFormat="1" applyFont="1" applyFill="1" applyBorder="1" applyAlignment="1">
      <alignment horizontal="center"/>
    </xf>
    <xf numFmtId="10" fontId="6" fillId="3" borderId="180" xfId="357" applyNumberFormat="1" applyFont="1" applyFill="1" applyBorder="1"/>
    <xf numFmtId="2" fontId="22" fillId="3" borderId="143" xfId="0" applyNumberFormat="1" applyFont="1" applyFill="1" applyBorder="1"/>
    <xf numFmtId="8" fontId="28" fillId="3" borderId="18" xfId="248" applyNumberFormat="1" applyFont="1" applyFill="1" applyBorder="1" applyAlignment="1">
      <alignment horizontal="right" wrapText="1"/>
    </xf>
    <xf numFmtId="8" fontId="28" fillId="3" borderId="144" xfId="248" applyNumberFormat="1" applyFont="1" applyFill="1" applyBorder="1" applyAlignment="1">
      <alignment horizontal="right" wrapText="1"/>
    </xf>
    <xf numFmtId="38" fontId="58" fillId="3" borderId="24" xfId="0" applyNumberFormat="1" applyFont="1" applyFill="1" applyBorder="1" applyAlignment="1">
      <alignment horizontal="center" wrapText="1"/>
    </xf>
    <xf numFmtId="181" fontId="80" fillId="3" borderId="90" xfId="2" applyNumberFormat="1" applyFont="1" applyFill="1" applyBorder="1"/>
    <xf numFmtId="39" fontId="80" fillId="3" borderId="0" xfId="357" applyNumberFormat="1" applyFont="1" applyFill="1"/>
    <xf numFmtId="4" fontId="80" fillId="3" borderId="0" xfId="2" applyNumberFormat="1" applyFont="1" applyFill="1"/>
    <xf numFmtId="4" fontId="29" fillId="3" borderId="0" xfId="2" applyNumberFormat="1" applyFont="1" applyFill="1" applyAlignment="1">
      <alignment vertical="center"/>
    </xf>
    <xf numFmtId="0" fontId="5" fillId="3" borderId="16" xfId="2" applyFont="1" applyFill="1" applyBorder="1" applyAlignment="1">
      <alignment wrapText="1"/>
    </xf>
    <xf numFmtId="164" fontId="28" fillId="3" borderId="84" xfId="102" applyNumberFormat="1" applyFont="1" applyFill="1" applyBorder="1"/>
    <xf numFmtId="0" fontId="28" fillId="3" borderId="52" xfId="2" applyFont="1" applyFill="1" applyBorder="1" applyAlignment="1">
      <alignment wrapText="1"/>
    </xf>
    <xf numFmtId="164" fontId="28" fillId="3" borderId="52" xfId="102" applyNumberFormat="1" applyFont="1" applyFill="1" applyBorder="1"/>
    <xf numFmtId="0" fontId="28" fillId="3" borderId="184" xfId="102" applyFont="1" applyFill="1" applyBorder="1"/>
    <xf numFmtId="2" fontId="28" fillId="3" borderId="17" xfId="2" applyNumberFormat="1" applyFont="1" applyFill="1" applyBorder="1" applyAlignment="1">
      <alignment wrapText="1"/>
    </xf>
    <xf numFmtId="2" fontId="145" fillId="3" borderId="17" xfId="2" applyNumberFormat="1" applyFont="1" applyFill="1" applyBorder="1" applyAlignment="1">
      <alignment wrapText="1"/>
    </xf>
    <xf numFmtId="2" fontId="145" fillId="3" borderId="17" xfId="2" applyNumberFormat="1" applyFont="1" applyFill="1" applyBorder="1"/>
    <xf numFmtId="2" fontId="28" fillId="3" borderId="54" xfId="248" applyNumberFormat="1" applyFont="1" applyFill="1" applyBorder="1" applyAlignment="1">
      <alignment wrapText="1"/>
    </xf>
    <xf numFmtId="9" fontId="28" fillId="3" borderId="52" xfId="1" applyFont="1" applyFill="1" applyBorder="1"/>
    <xf numFmtId="9" fontId="28" fillId="3" borderId="17" xfId="142" applyFont="1" applyFill="1" applyBorder="1" applyAlignment="1">
      <alignment horizontal="center"/>
    </xf>
    <xf numFmtId="164" fontId="27" fillId="3" borderId="16" xfId="102" applyNumberFormat="1" applyFont="1" applyFill="1" applyBorder="1" applyAlignment="1">
      <alignment horizontal="right"/>
    </xf>
    <xf numFmtId="0" fontId="145" fillId="3" borderId="16" xfId="2" applyFont="1" applyFill="1" applyBorder="1" applyAlignment="1">
      <alignment vertical="center" wrapText="1"/>
    </xf>
    <xf numFmtId="167" fontId="28" fillId="3" borderId="16" xfId="2" applyNumberFormat="1" applyFont="1" applyFill="1" applyBorder="1" applyAlignment="1">
      <alignment wrapText="1"/>
    </xf>
    <xf numFmtId="167" fontId="28" fillId="3" borderId="25" xfId="2" applyNumberFormat="1" applyFont="1" applyFill="1" applyBorder="1" applyAlignment="1">
      <alignment wrapText="1"/>
    </xf>
    <xf numFmtId="0" fontId="5" fillId="3" borderId="16" xfId="355" applyFont="1" applyFill="1" applyBorder="1"/>
    <xf numFmtId="0" fontId="5" fillId="3" borderId="22" xfId="355" applyFont="1" applyFill="1" applyBorder="1"/>
    <xf numFmtId="2" fontId="14" fillId="3" borderId="23" xfId="355" applyNumberFormat="1" applyFont="1" applyFill="1" applyBorder="1"/>
    <xf numFmtId="0" fontId="80" fillId="3" borderId="24" xfId="355" applyFont="1" applyFill="1" applyBorder="1"/>
    <xf numFmtId="0" fontId="14" fillId="3" borderId="30" xfId="355" applyFont="1" applyFill="1" applyBorder="1"/>
    <xf numFmtId="2" fontId="14" fillId="3" borderId="31" xfId="355" applyNumberFormat="1" applyFont="1" applyFill="1" applyBorder="1"/>
    <xf numFmtId="0" fontId="80" fillId="3" borderId="32" xfId="355" applyFont="1" applyFill="1" applyBorder="1"/>
    <xf numFmtId="164" fontId="27" fillId="3" borderId="23" xfId="102" applyNumberFormat="1" applyFont="1" applyFill="1" applyBorder="1" applyAlignment="1">
      <alignment horizontal="right"/>
    </xf>
    <xf numFmtId="164" fontId="27" fillId="3" borderId="23" xfId="102" applyNumberFormat="1" applyFont="1" applyFill="1" applyBorder="1" applyAlignment="1">
      <alignment horizontal="center"/>
    </xf>
    <xf numFmtId="164" fontId="27" fillId="3" borderId="135" xfId="102" applyNumberFormat="1" applyFont="1" applyFill="1" applyBorder="1" applyAlignment="1">
      <alignment horizontal="center"/>
    </xf>
    <xf numFmtId="164" fontId="27" fillId="3" borderId="22" xfId="102" applyNumberFormat="1" applyFont="1" applyFill="1" applyBorder="1" applyAlignment="1">
      <alignment horizontal="right"/>
    </xf>
    <xf numFmtId="14" fontId="80" fillId="34" borderId="0" xfId="102" applyNumberFormat="1" applyFont="1" applyFill="1" applyAlignment="1">
      <alignment horizontal="left"/>
    </xf>
    <xf numFmtId="0" fontId="156" fillId="34" borderId="0" xfId="248" applyFont="1" applyFill="1"/>
    <xf numFmtId="0" fontId="86" fillId="34" borderId="8" xfId="248" applyFont="1" applyFill="1" applyBorder="1"/>
    <xf numFmtId="0" fontId="157" fillId="34" borderId="10" xfId="248" applyFont="1" applyFill="1" applyBorder="1"/>
    <xf numFmtId="14" fontId="158" fillId="34" borderId="0" xfId="102" applyNumberFormat="1" applyFont="1" applyFill="1" applyAlignment="1">
      <alignment horizontal="center"/>
    </xf>
    <xf numFmtId="14" fontId="159" fillId="34" borderId="0" xfId="102" applyNumberFormat="1" applyFont="1" applyFill="1" applyAlignment="1">
      <alignment horizontal="left"/>
    </xf>
    <xf numFmtId="2" fontId="5" fillId="3" borderId="17" xfId="357" applyNumberFormat="1" applyFont="1" applyFill="1" applyBorder="1" applyAlignment="1">
      <alignment horizontal="center"/>
    </xf>
    <xf numFmtId="2" fontId="80" fillId="3" borderId="17" xfId="146" applyNumberFormat="1" applyFont="1" applyFill="1" applyBorder="1" applyAlignment="1">
      <alignment horizontal="center" wrapText="1"/>
    </xf>
    <xf numFmtId="2" fontId="80" fillId="3" borderId="17" xfId="146" applyNumberFormat="1" applyFont="1" applyFill="1" applyBorder="1" applyAlignment="1">
      <alignment horizontal="center"/>
    </xf>
    <xf numFmtId="2" fontId="80" fillId="3" borderId="20" xfId="146" applyNumberFormat="1" applyFont="1" applyFill="1" applyBorder="1" applyAlignment="1">
      <alignment horizontal="center"/>
    </xf>
    <xf numFmtId="2" fontId="80" fillId="0" borderId="17" xfId="146" applyNumberFormat="1" applyFont="1" applyFill="1" applyBorder="1" applyAlignment="1">
      <alignment horizontal="center" wrapText="1"/>
    </xf>
    <xf numFmtId="9" fontId="80" fillId="3" borderId="51" xfId="146" applyFont="1" applyFill="1" applyBorder="1" applyAlignment="1">
      <alignment wrapText="1"/>
    </xf>
    <xf numFmtId="10" fontId="80" fillId="3" borderId="50" xfId="146" applyNumberFormat="1" applyFont="1" applyFill="1" applyBorder="1" applyAlignment="1">
      <alignment horizontal="right" wrapText="1"/>
    </xf>
    <xf numFmtId="10" fontId="58" fillId="3" borderId="17" xfId="353" applyNumberFormat="1" applyFont="1" applyFill="1" applyBorder="1" applyAlignment="1">
      <alignment horizontal="right"/>
    </xf>
    <xf numFmtId="9" fontId="80" fillId="3" borderId="30" xfId="146" applyFont="1" applyFill="1" applyBorder="1" applyAlignment="1">
      <alignment horizontal="left" wrapText="1"/>
    </xf>
    <xf numFmtId="10" fontId="80" fillId="3" borderId="185" xfId="1" applyNumberFormat="1" applyFont="1" applyFill="1" applyBorder="1" applyAlignment="1">
      <alignment horizontal="right" wrapText="1"/>
    </xf>
    <xf numFmtId="170" fontId="80" fillId="3" borderId="32" xfId="146" applyNumberFormat="1" applyFont="1" applyFill="1" applyBorder="1" applyAlignment="1">
      <alignment horizontal="right"/>
    </xf>
    <xf numFmtId="4" fontId="80" fillId="3" borderId="166" xfId="146" applyNumberFormat="1" applyFont="1" applyFill="1" applyBorder="1" applyAlignment="1">
      <alignment horizontal="right" wrapText="1"/>
    </xf>
    <xf numFmtId="7" fontId="80" fillId="3" borderId="77" xfId="349" applyNumberFormat="1" applyFont="1" applyFill="1" applyBorder="1" applyAlignment="1">
      <alignment horizontal="right"/>
    </xf>
    <xf numFmtId="7" fontId="80" fillId="3" borderId="17" xfId="349" applyNumberFormat="1" applyFont="1" applyFill="1" applyBorder="1" applyAlignment="1"/>
    <xf numFmtId="10" fontId="80" fillId="3" borderId="77" xfId="146" applyNumberFormat="1" applyFont="1" applyFill="1" applyBorder="1" applyAlignment="1"/>
    <xf numFmtId="170" fontId="58" fillId="3" borderId="91" xfId="146" applyNumberFormat="1" applyFont="1" applyFill="1" applyBorder="1" applyAlignment="1">
      <alignment horizontal="right"/>
    </xf>
    <xf numFmtId="9" fontId="58" fillId="3" borderId="23" xfId="146" applyFont="1" applyFill="1" applyBorder="1" applyAlignment="1">
      <alignment horizontal="center" vertical="top" wrapText="1"/>
    </xf>
    <xf numFmtId="1" fontId="83" fillId="3" borderId="135" xfId="146" applyNumberFormat="1" applyFont="1" applyFill="1" applyBorder="1" applyAlignment="1">
      <alignment horizontal="center" vertical="center"/>
    </xf>
    <xf numFmtId="10" fontId="80" fillId="3" borderId="20" xfId="146" applyNumberFormat="1" applyFont="1" applyFill="1" applyBorder="1" applyAlignment="1">
      <alignment horizontal="right"/>
    </xf>
    <xf numFmtId="9" fontId="80" fillId="3" borderId="31" xfId="102" applyNumberFormat="1" applyFont="1" applyFill="1" applyBorder="1"/>
    <xf numFmtId="164" fontId="80" fillId="3" borderId="51" xfId="0" applyNumberFormat="1" applyFont="1" applyFill="1" applyBorder="1" applyAlignment="1">
      <alignment wrapText="1"/>
    </xf>
    <xf numFmtId="0" fontId="5" fillId="3" borderId="16" xfId="0" applyFont="1" applyFill="1" applyBorder="1"/>
    <xf numFmtId="0" fontId="80" fillId="0" borderId="25" xfId="2" applyFont="1" applyBorder="1" applyAlignment="1">
      <alignment wrapText="1"/>
    </xf>
    <xf numFmtId="7" fontId="28" fillId="3" borderId="52" xfId="349" applyNumberFormat="1" applyFont="1" applyFill="1" applyBorder="1" applyAlignment="1">
      <alignment wrapText="1"/>
    </xf>
    <xf numFmtId="44" fontId="28" fillId="3" borderId="17" xfId="349" applyFont="1" applyFill="1" applyBorder="1" applyAlignment="1">
      <alignment horizontal="center" wrapText="1"/>
    </xf>
    <xf numFmtId="0" fontId="28" fillId="3" borderId="52" xfId="2" applyFont="1" applyFill="1" applyBorder="1" applyAlignment="1">
      <alignment horizontal="center" wrapText="1"/>
    </xf>
    <xf numFmtId="44" fontId="28" fillId="3" borderId="17" xfId="248" applyNumberFormat="1" applyFont="1" applyFill="1" applyBorder="1" applyAlignment="1">
      <alignment horizontal="center" wrapText="1"/>
    </xf>
    <xf numFmtId="166" fontId="5" fillId="3" borderId="17" xfId="0" applyNumberFormat="1" applyFont="1" applyFill="1" applyBorder="1"/>
    <xf numFmtId="166" fontId="5" fillId="3" borderId="17" xfId="0" applyNumberFormat="1" applyFont="1" applyFill="1" applyBorder="1" applyAlignment="1">
      <alignment horizontal="right"/>
    </xf>
    <xf numFmtId="0" fontId="129" fillId="3" borderId="25" xfId="0" applyFont="1" applyFill="1" applyBorder="1" applyAlignment="1">
      <alignment wrapText="1"/>
    </xf>
    <xf numFmtId="166" fontId="80" fillId="3" borderId="17" xfId="0" applyNumberFormat="1" applyFont="1" applyFill="1" applyBorder="1" applyAlignment="1">
      <alignment horizontal="right"/>
    </xf>
    <xf numFmtId="166" fontId="80" fillId="3" borderId="50" xfId="0" applyNumberFormat="1" applyFont="1" applyFill="1" applyBorder="1" applyAlignment="1">
      <alignment horizontal="right"/>
    </xf>
    <xf numFmtId="0" fontId="58" fillId="3" borderId="52" xfId="0" applyFont="1" applyFill="1" applyBorder="1" applyAlignment="1">
      <alignment horizontal="center" wrapText="1"/>
    </xf>
    <xf numFmtId="1" fontId="58" fillId="3" borderId="18" xfId="0" applyNumberFormat="1" applyFont="1" applyFill="1" applyBorder="1" applyAlignment="1">
      <alignment horizontal="center"/>
    </xf>
    <xf numFmtId="168" fontId="80" fillId="0" borderId="20" xfId="0" applyNumberFormat="1" applyFont="1" applyBorder="1" applyAlignment="1">
      <alignment horizontal="right" wrapText="1"/>
    </xf>
    <xf numFmtId="0" fontId="80" fillId="0" borderId="16" xfId="2" applyFont="1" applyBorder="1" applyAlignment="1">
      <alignment wrapText="1"/>
    </xf>
    <xf numFmtId="168" fontId="80" fillId="0" borderId="17" xfId="0" applyNumberFormat="1" applyFont="1" applyBorder="1" applyAlignment="1">
      <alignment horizontal="right" wrapText="1"/>
    </xf>
    <xf numFmtId="6" fontId="80" fillId="0" borderId="18" xfId="63" applyNumberFormat="1" applyFont="1" applyFill="1" applyBorder="1" applyAlignment="1">
      <alignment horizontal="right" wrapText="1"/>
    </xf>
    <xf numFmtId="168" fontId="11" fillId="0" borderId="17" xfId="0" applyNumberFormat="1" applyFont="1" applyBorder="1"/>
    <xf numFmtId="0" fontId="28" fillId="0" borderId="16" xfId="2" applyFont="1" applyBorder="1" applyAlignment="1">
      <alignment wrapText="1"/>
    </xf>
    <xf numFmtId="0" fontId="11" fillId="0" borderId="16" xfId="0" applyFont="1" applyBorder="1"/>
    <xf numFmtId="0" fontId="22" fillId="0" borderId="17" xfId="0" applyFont="1" applyBorder="1"/>
    <xf numFmtId="0" fontId="22" fillId="0" borderId="18" xfId="0" applyFont="1" applyBorder="1" applyAlignment="1">
      <alignment wrapText="1"/>
    </xf>
    <xf numFmtId="0" fontId="80" fillId="0" borderId="19" xfId="0" applyFont="1" applyBorder="1" applyAlignment="1">
      <alignment wrapText="1"/>
    </xf>
    <xf numFmtId="6" fontId="80" fillId="0" borderId="21" xfId="63" applyNumberFormat="1" applyFont="1" applyFill="1" applyBorder="1" applyAlignment="1">
      <alignment horizontal="right" wrapText="1"/>
    </xf>
    <xf numFmtId="0" fontId="80" fillId="0" borderId="16" xfId="0" applyFont="1" applyBorder="1" applyAlignment="1">
      <alignment wrapText="1"/>
    </xf>
    <xf numFmtId="6" fontId="80" fillId="0" borderId="17" xfId="0" applyNumberFormat="1" applyFont="1" applyBorder="1" applyAlignment="1">
      <alignment horizontal="right" wrapText="1"/>
    </xf>
    <xf numFmtId="2" fontId="15" fillId="34" borderId="0" xfId="357" applyNumberFormat="1" applyFill="1" applyAlignment="1">
      <alignment horizontal="center"/>
    </xf>
    <xf numFmtId="166" fontId="28" fillId="3" borderId="31" xfId="102" applyNumberFormat="1" applyFont="1" applyFill="1" applyBorder="1" applyAlignment="1">
      <alignment horizontal="center"/>
    </xf>
    <xf numFmtId="164" fontId="28" fillId="3" borderId="44" xfId="102" applyNumberFormat="1" applyFont="1" applyFill="1" applyBorder="1"/>
    <xf numFmtId="2" fontId="15" fillId="3" borderId="23" xfId="357" applyNumberFormat="1" applyFill="1" applyBorder="1" applyAlignment="1">
      <alignment horizontal="center"/>
    </xf>
    <xf numFmtId="0" fontId="15" fillId="3" borderId="63" xfId="357" applyFill="1" applyBorder="1" applyAlignment="1">
      <alignment horizontal="center"/>
    </xf>
    <xf numFmtId="0" fontId="154" fillId="34" borderId="0" xfId="357" applyFont="1" applyFill="1"/>
    <xf numFmtId="0" fontId="154" fillId="34" borderId="0" xfId="2" applyFont="1" applyFill="1"/>
    <xf numFmtId="0" fontId="104" fillId="34" borderId="0" xfId="357" applyFont="1" applyFill="1"/>
    <xf numFmtId="0" fontId="17" fillId="3" borderId="23" xfId="248" applyFont="1" applyFill="1" applyBorder="1"/>
    <xf numFmtId="0" fontId="83" fillId="3" borderId="138" xfId="102" applyFont="1" applyFill="1" applyBorder="1" applyAlignment="1">
      <alignment horizontal="center"/>
    </xf>
    <xf numFmtId="0" fontId="22" fillId="3" borderId="136" xfId="248" applyFont="1" applyFill="1" applyBorder="1" applyAlignment="1">
      <alignment horizontal="left"/>
    </xf>
    <xf numFmtId="42" fontId="58" fillId="3" borderId="23" xfId="248" applyNumberFormat="1" applyFont="1" applyFill="1" applyBorder="1" applyAlignment="1">
      <alignment horizontal="center" wrapText="1"/>
    </xf>
    <xf numFmtId="0" fontId="22" fillId="3" borderId="138" xfId="248" applyFont="1" applyFill="1" applyBorder="1" applyAlignment="1">
      <alignment horizontal="right"/>
    </xf>
    <xf numFmtId="38" fontId="22" fillId="3" borderId="52" xfId="248" applyNumberFormat="1" applyFont="1" applyFill="1" applyBorder="1" applyAlignment="1">
      <alignment horizontal="center"/>
    </xf>
    <xf numFmtId="0" fontId="14" fillId="3" borderId="124" xfId="248" applyFont="1" applyFill="1" applyBorder="1"/>
    <xf numFmtId="164" fontId="83" fillId="3" borderId="125" xfId="248" applyNumberFormat="1" applyFont="1" applyFill="1" applyBorder="1" applyAlignment="1">
      <alignment horizontal="center" wrapText="1"/>
    </xf>
    <xf numFmtId="164" fontId="58" fillId="3" borderId="186" xfId="248" applyNumberFormat="1" applyFont="1" applyFill="1" applyBorder="1" applyAlignment="1">
      <alignment horizontal="right"/>
    </xf>
    <xf numFmtId="0" fontId="14" fillId="3" borderId="187" xfId="248" applyFont="1" applyFill="1" applyBorder="1" applyAlignment="1">
      <alignment horizontal="center"/>
    </xf>
    <xf numFmtId="164" fontId="58" fillId="3" borderId="125" xfId="248" applyNumberFormat="1" applyFont="1" applyFill="1" applyBorder="1" applyAlignment="1">
      <alignment horizontal="center" wrapText="1"/>
    </xf>
    <xf numFmtId="42" fontId="58" fillId="3" borderId="126" xfId="248" applyNumberFormat="1" applyFont="1" applyFill="1" applyBorder="1" applyAlignment="1">
      <alignment horizontal="center" wrapText="1"/>
    </xf>
    <xf numFmtId="38" fontId="14" fillId="3" borderId="187" xfId="248" applyNumberFormat="1" applyFont="1" applyFill="1" applyBorder="1"/>
    <xf numFmtId="0" fontId="5" fillId="3" borderId="5" xfId="382" applyFont="1" applyFill="1" applyBorder="1"/>
    <xf numFmtId="174" fontId="5" fillId="3" borderId="0" xfId="384" applyNumberFormat="1" applyFont="1" applyFill="1" applyBorder="1"/>
    <xf numFmtId="174" fontId="5" fillId="3" borderId="6" xfId="384" applyNumberFormat="1" applyFont="1" applyFill="1" applyBorder="1"/>
    <xf numFmtId="44" fontId="5" fillId="3" borderId="0" xfId="382" applyNumberFormat="1" applyFont="1" applyFill="1" applyAlignment="1">
      <alignment horizontal="center"/>
    </xf>
    <xf numFmtId="174" fontId="80" fillId="3" borderId="6" xfId="384" applyNumberFormat="1" applyFont="1" applyFill="1" applyBorder="1"/>
    <xf numFmtId="0" fontId="5" fillId="3" borderId="139" xfId="382" applyFont="1" applyFill="1" applyBorder="1"/>
    <xf numFmtId="2" fontId="5" fillId="3" borderId="0" xfId="382" applyNumberFormat="1" applyFont="1" applyFill="1" applyAlignment="1">
      <alignment horizontal="center"/>
    </xf>
    <xf numFmtId="174" fontId="5" fillId="3" borderId="6" xfId="384" applyNumberFormat="1" applyFont="1" applyFill="1" applyBorder="1" applyAlignment="1">
      <alignment horizontal="center"/>
    </xf>
    <xf numFmtId="10" fontId="5" fillId="3" borderId="0" xfId="382" applyNumberFormat="1" applyFont="1" applyFill="1" applyAlignment="1">
      <alignment horizontal="center"/>
    </xf>
    <xf numFmtId="10" fontId="5" fillId="3" borderId="154" xfId="382" applyNumberFormat="1" applyFont="1" applyFill="1" applyBorder="1" applyAlignment="1">
      <alignment horizontal="center"/>
    </xf>
    <xf numFmtId="174" fontId="22" fillId="3" borderId="155" xfId="382" applyNumberFormat="1" applyFont="1" applyFill="1" applyBorder="1"/>
    <xf numFmtId="0" fontId="5" fillId="3" borderId="168" xfId="382" applyFont="1" applyFill="1" applyBorder="1"/>
    <xf numFmtId="174" fontId="22" fillId="3" borderId="175" xfId="382" applyNumberFormat="1" applyFont="1" applyFill="1" applyBorder="1"/>
    <xf numFmtId="0" fontId="22" fillId="3" borderId="51" xfId="382" applyFont="1" applyFill="1" applyBorder="1"/>
    <xf numFmtId="0" fontId="5" fillId="3" borderId="136" xfId="382" applyFont="1" applyFill="1" applyBorder="1"/>
    <xf numFmtId="0" fontId="5" fillId="3" borderId="53" xfId="382" applyFont="1" applyFill="1" applyBorder="1"/>
    <xf numFmtId="0" fontId="5" fillId="3" borderId="78" xfId="382" applyFont="1" applyFill="1" applyBorder="1"/>
    <xf numFmtId="10" fontId="80" fillId="3" borderId="78" xfId="382" applyNumberFormat="1" applyFont="1" applyFill="1" applyBorder="1" applyAlignment="1">
      <alignment horizontal="left"/>
    </xf>
    <xf numFmtId="174" fontId="5" fillId="3" borderId="134" xfId="382" applyNumberFormat="1" applyFont="1" applyFill="1" applyBorder="1"/>
    <xf numFmtId="10" fontId="5" fillId="3" borderId="0" xfId="382" applyNumberFormat="1" applyFont="1" applyFill="1" applyAlignment="1">
      <alignment horizontal="left"/>
    </xf>
    <xf numFmtId="174" fontId="5" fillId="3" borderId="6" xfId="382" applyNumberFormat="1" applyFont="1" applyFill="1" applyBorder="1"/>
    <xf numFmtId="0" fontId="5" fillId="3" borderId="8" xfId="382" applyFont="1" applyFill="1" applyBorder="1"/>
    <xf numFmtId="0" fontId="5" fillId="3" borderId="9" xfId="382" applyFont="1" applyFill="1" applyBorder="1"/>
    <xf numFmtId="10" fontId="5" fillId="3" borderId="9" xfId="387" applyNumberFormat="1" applyFont="1" applyFill="1" applyBorder="1" applyAlignment="1">
      <alignment horizontal="left"/>
    </xf>
    <xf numFmtId="2" fontId="80" fillId="3" borderId="0" xfId="357" applyNumberFormat="1" applyFont="1" applyFill="1" applyAlignment="1">
      <alignment horizontal="center"/>
    </xf>
    <xf numFmtId="0" fontId="22" fillId="3" borderId="0" xfId="357" applyFont="1" applyFill="1" applyAlignment="1">
      <alignment horizontal="center" vertical="center"/>
    </xf>
    <xf numFmtId="42" fontId="9" fillId="3" borderId="0" xfId="357" applyNumberFormat="1" applyFont="1" applyFill="1"/>
    <xf numFmtId="174" fontId="80" fillId="3" borderId="0" xfId="362" applyNumberFormat="1" applyFont="1" applyFill="1" applyBorder="1" applyAlignment="1"/>
    <xf numFmtId="0" fontId="22" fillId="3" borderId="188" xfId="357" applyFont="1" applyFill="1" applyBorder="1"/>
    <xf numFmtId="0" fontId="22" fillId="3" borderId="189" xfId="357" applyFont="1" applyFill="1" applyBorder="1" applyAlignment="1">
      <alignment horizontal="center" vertical="center"/>
    </xf>
    <xf numFmtId="174" fontId="22" fillId="3" borderId="190" xfId="357" applyNumberFormat="1" applyFont="1" applyFill="1" applyBorder="1"/>
    <xf numFmtId="174" fontId="80" fillId="3" borderId="6" xfId="362" applyNumberFormat="1" applyFont="1" applyFill="1" applyBorder="1" applyAlignment="1"/>
    <xf numFmtId="0" fontId="9" fillId="3" borderId="136" xfId="357" applyFont="1" applyFill="1" applyBorder="1"/>
    <xf numFmtId="10" fontId="22" fillId="3" borderId="9" xfId="361" applyNumberFormat="1" applyFont="1" applyFill="1" applyBorder="1" applyAlignment="1">
      <alignment horizontal="left"/>
    </xf>
    <xf numFmtId="0" fontId="9" fillId="3" borderId="9" xfId="357" applyFont="1" applyFill="1" applyBorder="1"/>
    <xf numFmtId="174" fontId="9" fillId="3" borderId="6" xfId="357" applyNumberFormat="1" applyFont="1" applyFill="1" applyBorder="1"/>
    <xf numFmtId="44" fontId="12" fillId="3" borderId="50" xfId="357" applyNumberFormat="1" applyFont="1" applyFill="1" applyBorder="1" applyAlignment="1">
      <alignment horizontal="right"/>
    </xf>
    <xf numFmtId="44" fontId="12" fillId="3" borderId="23" xfId="357" applyNumberFormat="1" applyFont="1" applyFill="1" applyBorder="1" applyAlignment="1">
      <alignment horizontal="right"/>
    </xf>
    <xf numFmtId="0" fontId="22" fillId="3" borderId="136" xfId="357" applyFont="1" applyFill="1" applyBorder="1" applyAlignment="1">
      <alignment horizontal="center"/>
    </xf>
    <xf numFmtId="180" fontId="12" fillId="3" borderId="134" xfId="359" applyNumberFormat="1" applyFont="1" applyFill="1" applyBorder="1"/>
    <xf numFmtId="0" fontId="104" fillId="3" borderId="22" xfId="357" applyFont="1" applyFill="1" applyBorder="1"/>
    <xf numFmtId="165" fontId="12" fillId="3" borderId="135" xfId="359" applyNumberFormat="1" applyFont="1" applyFill="1" applyBorder="1"/>
    <xf numFmtId="0" fontId="12" fillId="3" borderId="51" xfId="357" applyFont="1" applyFill="1" applyBorder="1"/>
    <xf numFmtId="174" fontId="22" fillId="3" borderId="141" xfId="362" applyNumberFormat="1" applyFont="1" applyFill="1" applyBorder="1" applyAlignment="1">
      <alignment horizontal="center"/>
    </xf>
    <xf numFmtId="168" fontId="58" fillId="4" borderId="178" xfId="0" applyNumberFormat="1" applyFont="1" applyFill="1" applyBorder="1" applyAlignment="1">
      <alignment horizontal="right" wrapText="1"/>
    </xf>
    <xf numFmtId="168" fontId="33" fillId="4" borderId="32" xfId="349" applyNumberFormat="1" applyFont="1" applyFill="1" applyBorder="1" applyAlignment="1">
      <alignment horizontal="right"/>
    </xf>
    <xf numFmtId="170" fontId="11" fillId="3" borderId="18" xfId="0" applyNumberFormat="1" applyFont="1" applyFill="1" applyBorder="1"/>
    <xf numFmtId="170" fontId="80" fillId="3" borderId="18" xfId="0" applyNumberFormat="1" applyFont="1" applyFill="1" applyBorder="1"/>
    <xf numFmtId="170" fontId="11" fillId="3" borderId="32" xfId="0" applyNumberFormat="1" applyFont="1" applyFill="1" applyBorder="1"/>
    <xf numFmtId="170" fontId="22" fillId="3" borderId="144" xfId="0" applyNumberFormat="1" applyFont="1" applyFill="1" applyBorder="1"/>
    <xf numFmtId="170" fontId="58" fillId="3" borderId="24" xfId="0" applyNumberFormat="1" applyFont="1" applyFill="1" applyBorder="1" applyAlignment="1">
      <alignment horizontal="center" wrapText="1"/>
    </xf>
    <xf numFmtId="170" fontId="80" fillId="0" borderId="18" xfId="0" applyNumberFormat="1" applyFont="1" applyBorder="1"/>
    <xf numFmtId="170" fontId="80" fillId="3" borderId="21" xfId="0" applyNumberFormat="1" applyFont="1" applyFill="1" applyBorder="1"/>
    <xf numFmtId="170" fontId="58" fillId="3" borderId="24" xfId="63" applyNumberFormat="1" applyFont="1" applyFill="1" applyBorder="1" applyAlignment="1">
      <alignment horizontal="right" wrapText="1"/>
    </xf>
    <xf numFmtId="170" fontId="58" fillId="3" borderId="49" xfId="63" applyNumberFormat="1" applyFont="1" applyFill="1" applyBorder="1" applyAlignment="1">
      <alignment horizontal="right" wrapText="1"/>
    </xf>
    <xf numFmtId="170" fontId="58" fillId="3" borderId="21" xfId="63" applyNumberFormat="1" applyFont="1" applyFill="1" applyBorder="1" applyAlignment="1">
      <alignment horizontal="right" wrapText="1"/>
    </xf>
    <xf numFmtId="170" fontId="58" fillId="3" borderId="24" xfId="0" applyNumberFormat="1" applyFont="1" applyFill="1" applyBorder="1" applyAlignment="1">
      <alignment horizontal="right" wrapText="1"/>
    </xf>
    <xf numFmtId="42" fontId="33" fillId="4" borderId="10" xfId="2" applyNumberFormat="1" applyFont="1" applyFill="1" applyBorder="1"/>
    <xf numFmtId="42" fontId="80" fillId="3" borderId="6" xfId="51" applyNumberFormat="1" applyFont="1" applyFill="1" applyBorder="1"/>
    <xf numFmtId="42" fontId="80" fillId="3" borderId="6" xfId="2" applyNumberFormat="1" applyFont="1" applyFill="1" applyBorder="1"/>
    <xf numFmtId="42" fontId="80" fillId="3" borderId="44" xfId="51" applyNumberFormat="1" applyFont="1" applyFill="1" applyBorder="1"/>
    <xf numFmtId="42" fontId="58" fillId="3" borderId="140" xfId="51" applyNumberFormat="1" applyFont="1" applyFill="1" applyBorder="1" applyAlignment="1">
      <alignment horizontal="center"/>
    </xf>
    <xf numFmtId="42" fontId="58" fillId="3" borderId="159" xfId="51" applyNumberFormat="1" applyFont="1" applyFill="1" applyBorder="1"/>
    <xf numFmtId="42" fontId="80" fillId="3" borderId="175" xfId="51" applyNumberFormat="1" applyFont="1" applyFill="1" applyBorder="1"/>
    <xf numFmtId="42" fontId="58" fillId="3" borderId="10" xfId="362" applyNumberFormat="1" applyFont="1" applyFill="1" applyBorder="1"/>
    <xf numFmtId="0" fontId="22" fillId="34" borderId="0" xfId="382" applyFont="1" applyFill="1" applyAlignment="1">
      <alignment horizontal="center"/>
    </xf>
    <xf numFmtId="0" fontId="80" fillId="3" borderId="142" xfId="2" applyFont="1" applyFill="1" applyBorder="1" applyAlignment="1">
      <alignment wrapText="1"/>
    </xf>
    <xf numFmtId="0" fontId="80" fillId="3" borderId="153" xfId="248" applyFont="1" applyFill="1" applyBorder="1" applyAlignment="1">
      <alignment wrapText="1"/>
    </xf>
    <xf numFmtId="2" fontId="80" fillId="3" borderId="142" xfId="102" applyNumberFormat="1" applyFont="1" applyFill="1" applyBorder="1"/>
    <xf numFmtId="0" fontId="4" fillId="3" borderId="158" xfId="357" applyFont="1" applyFill="1" applyBorder="1"/>
    <xf numFmtId="10" fontId="80" fillId="3" borderId="43" xfId="357" applyNumberFormat="1" applyFont="1" applyFill="1" applyBorder="1"/>
    <xf numFmtId="0" fontId="4" fillId="3" borderId="153" xfId="382" applyFont="1" applyFill="1" applyBorder="1"/>
    <xf numFmtId="0" fontId="4" fillId="3" borderId="5" xfId="382" applyFont="1" applyFill="1" applyBorder="1"/>
    <xf numFmtId="0" fontId="4" fillId="3" borderId="46" xfId="357" applyFont="1" applyFill="1" applyBorder="1"/>
    <xf numFmtId="0" fontId="4" fillId="3" borderId="5" xfId="357" applyFont="1" applyFill="1" applyBorder="1"/>
    <xf numFmtId="10" fontId="80" fillId="3" borderId="9" xfId="357" applyNumberFormat="1" applyFont="1" applyFill="1" applyBorder="1"/>
    <xf numFmtId="174" fontId="22" fillId="34" borderId="0" xfId="384" applyNumberFormat="1" applyFont="1" applyFill="1" applyBorder="1" applyAlignment="1">
      <alignment horizontal="center"/>
    </xf>
    <xf numFmtId="0" fontId="22" fillId="34" borderId="0" xfId="382" applyFont="1" applyFill="1"/>
    <xf numFmtId="0" fontId="6" fillId="3" borderId="0" xfId="357" applyFont="1" applyFill="1"/>
    <xf numFmtId="174" fontId="6" fillId="3" borderId="0" xfId="357" applyNumberFormat="1" applyFont="1" applyFill="1"/>
    <xf numFmtId="2" fontId="6" fillId="3" borderId="0" xfId="357" applyNumberFormat="1" applyFont="1" applyFill="1" applyAlignment="1">
      <alignment horizontal="center"/>
    </xf>
    <xf numFmtId="42" fontId="6" fillId="3" borderId="0" xfId="357" applyNumberFormat="1" applyFont="1" applyFill="1"/>
    <xf numFmtId="44" fontId="6" fillId="3" borderId="0" xfId="357" applyNumberFormat="1" applyFont="1" applyFill="1" applyAlignment="1">
      <alignment horizontal="center"/>
    </xf>
    <xf numFmtId="174" fontId="6" fillId="3" borderId="0" xfId="357" applyNumberFormat="1" applyFont="1" applyFill="1" applyAlignment="1">
      <alignment horizontal="center"/>
    </xf>
    <xf numFmtId="10" fontId="6" fillId="3" borderId="0" xfId="357" applyNumberFormat="1" applyFont="1" applyFill="1" applyAlignment="1">
      <alignment horizontal="left"/>
    </xf>
    <xf numFmtId="44" fontId="6" fillId="3" borderId="0" xfId="357" applyNumberFormat="1" applyFont="1" applyFill="1"/>
    <xf numFmtId="42" fontId="6" fillId="3" borderId="0" xfId="357" applyNumberFormat="1" applyFont="1" applyFill="1" applyAlignment="1">
      <alignment horizontal="center"/>
    </xf>
    <xf numFmtId="174" fontId="21" fillId="3" borderId="0" xfId="357" applyNumberFormat="1" applyFont="1" applyFill="1" applyAlignment="1">
      <alignment horizontal="center"/>
    </xf>
    <xf numFmtId="10" fontId="6" fillId="3" borderId="0" xfId="357" applyNumberFormat="1" applyFont="1" applyFill="1"/>
    <xf numFmtId="10" fontId="6" fillId="3" borderId="0" xfId="1" applyNumberFormat="1" applyFont="1" applyFill="1" applyBorder="1"/>
    <xf numFmtId="0" fontId="3" fillId="3" borderId="153" xfId="357" applyFont="1" applyFill="1" applyBorder="1"/>
    <xf numFmtId="165" fontId="0" fillId="34" borderId="78" xfId="359" applyNumberFormat="1" applyFont="1" applyFill="1" applyBorder="1" applyAlignment="1">
      <alignment horizontal="center"/>
    </xf>
    <xf numFmtId="44" fontId="89" fillId="34" borderId="0" xfId="360" applyFont="1" applyFill="1" applyBorder="1"/>
    <xf numFmtId="44" fontId="0" fillId="34" borderId="0" xfId="360" applyFont="1" applyFill="1" applyBorder="1"/>
    <xf numFmtId="174" fontId="0" fillId="3" borderId="4" xfId="360" applyNumberFormat="1" applyFont="1" applyFill="1" applyBorder="1"/>
    <xf numFmtId="0" fontId="6" fillId="3" borderId="16" xfId="357" applyFont="1" applyFill="1" applyBorder="1"/>
    <xf numFmtId="0" fontId="4" fillId="3" borderId="30" xfId="357" applyFont="1" applyFill="1" applyBorder="1"/>
    <xf numFmtId="174" fontId="0" fillId="3" borderId="32" xfId="360" applyNumberFormat="1" applyFont="1" applyFill="1" applyBorder="1"/>
    <xf numFmtId="174" fontId="33" fillId="3" borderId="135" xfId="360" applyNumberFormat="1" applyFont="1" applyFill="1" applyBorder="1"/>
    <xf numFmtId="174" fontId="0" fillId="3" borderId="159" xfId="360" applyNumberFormat="1" applyFont="1" applyFill="1" applyBorder="1"/>
    <xf numFmtId="174" fontId="0" fillId="3" borderId="134" xfId="360" applyNumberFormat="1" applyFont="1" applyFill="1" applyBorder="1"/>
    <xf numFmtId="174" fontId="22" fillId="4" borderId="10" xfId="360" applyNumberFormat="1" applyFont="1" applyFill="1" applyBorder="1"/>
    <xf numFmtId="174" fontId="15" fillId="3" borderId="10" xfId="357" applyNumberFormat="1" applyFill="1" applyBorder="1"/>
    <xf numFmtId="0" fontId="2" fillId="3" borderId="46" xfId="357" applyFont="1" applyFill="1" applyBorder="1"/>
    <xf numFmtId="10" fontId="104" fillId="3" borderId="5" xfId="357" applyNumberFormat="1" applyFont="1" applyFill="1" applyBorder="1" applyAlignment="1">
      <alignment horizontal="left"/>
    </xf>
    <xf numFmtId="10" fontId="2" fillId="3" borderId="0" xfId="357" applyNumberFormat="1" applyFont="1" applyFill="1" applyAlignment="1">
      <alignment horizontal="right"/>
    </xf>
    <xf numFmtId="174" fontId="2" fillId="3" borderId="6" xfId="362" applyNumberFormat="1" applyFont="1" applyFill="1" applyBorder="1" applyAlignment="1">
      <alignment horizontal="center"/>
    </xf>
    <xf numFmtId="10" fontId="2" fillId="3" borderId="0" xfId="357" applyNumberFormat="1" applyFont="1" applyFill="1" applyAlignment="1">
      <alignment horizontal="center"/>
    </xf>
    <xf numFmtId="10" fontId="2" fillId="3" borderId="0" xfId="357" applyNumberFormat="1" applyFont="1" applyFill="1"/>
    <xf numFmtId="174" fontId="2" fillId="3" borderId="6" xfId="357" applyNumberFormat="1" applyFont="1" applyFill="1" applyBorder="1"/>
    <xf numFmtId="0" fontId="80" fillId="34" borderId="0" xfId="388" applyFont="1" applyFill="1"/>
    <xf numFmtId="164" fontId="58" fillId="3" borderId="41" xfId="389" applyNumberFormat="1" applyFont="1" applyFill="1" applyBorder="1" applyAlignment="1">
      <alignment horizontal="center"/>
    </xf>
    <xf numFmtId="0" fontId="58" fillId="3" borderId="2" xfId="256" applyFont="1" applyFill="1" applyBorder="1" applyAlignment="1">
      <alignment horizontal="left"/>
    </xf>
    <xf numFmtId="0" fontId="58" fillId="3" borderId="3" xfId="256" applyFont="1" applyFill="1" applyBorder="1" applyAlignment="1">
      <alignment horizontal="center"/>
    </xf>
    <xf numFmtId="3" fontId="58" fillId="3" borderId="4" xfId="256" applyNumberFormat="1" applyFont="1" applyFill="1" applyBorder="1" applyAlignment="1">
      <alignment horizontal="center"/>
    </xf>
    <xf numFmtId="0" fontId="80" fillId="3" borderId="5" xfId="390" applyFont="1" applyFill="1" applyBorder="1" applyAlignment="1">
      <alignment horizontal="left"/>
    </xf>
    <xf numFmtId="0" fontId="80" fillId="3" borderId="0" xfId="390" applyFont="1" applyFill="1" applyAlignment="1">
      <alignment horizontal="left"/>
    </xf>
    <xf numFmtId="42" fontId="80" fillId="3" borderId="0" xfId="389" applyNumberFormat="1" applyFont="1" applyFill="1"/>
    <xf numFmtId="42" fontId="80" fillId="3" borderId="54" xfId="389" applyNumberFormat="1" applyFont="1" applyFill="1" applyBorder="1"/>
    <xf numFmtId="0" fontId="29" fillId="3" borderId="0" xfId="388" applyFont="1" applyFill="1"/>
    <xf numFmtId="49" fontId="80" fillId="3" borderId="6" xfId="388" applyNumberFormat="1" applyFont="1" applyFill="1" applyBorder="1"/>
    <xf numFmtId="0" fontId="58" fillId="3" borderId="5" xfId="256" applyFont="1" applyFill="1" applyBorder="1" applyAlignment="1">
      <alignment horizontal="center"/>
    </xf>
    <xf numFmtId="37" fontId="58" fillId="3" borderId="0" xfId="391" applyNumberFormat="1" applyFont="1" applyFill="1" applyAlignment="1">
      <alignment horizontal="center" vertical="center"/>
    </xf>
    <xf numFmtId="3" fontId="58" fillId="3" borderId="6" xfId="256" applyNumberFormat="1" applyFont="1" applyFill="1" applyBorder="1"/>
    <xf numFmtId="164" fontId="80" fillId="3" borderId="5" xfId="389" applyNumberFormat="1" applyFont="1" applyFill="1" applyBorder="1" applyAlignment="1">
      <alignment horizontal="left"/>
    </xf>
    <xf numFmtId="164" fontId="80" fillId="3" borderId="0" xfId="389" applyNumberFormat="1" applyFont="1" applyFill="1" applyAlignment="1">
      <alignment horizontal="left"/>
    </xf>
    <xf numFmtId="174" fontId="80" fillId="3" borderId="0" xfId="392" applyNumberFormat="1" applyFont="1" applyFill="1" applyAlignment="1">
      <alignment horizontal="center"/>
    </xf>
    <xf numFmtId="0" fontId="93" fillId="3" borderId="79" xfId="389" applyFont="1" applyFill="1" applyBorder="1" applyAlignment="1">
      <alignment horizontal="left"/>
    </xf>
    <xf numFmtId="0" fontId="58" fillId="3" borderId="6" xfId="389" applyFont="1" applyFill="1" applyBorder="1" applyAlignment="1">
      <alignment horizontal="left"/>
    </xf>
    <xf numFmtId="0" fontId="58" fillId="3" borderId="51" xfId="256" applyFont="1" applyFill="1" applyBorder="1"/>
    <xf numFmtId="0" fontId="58" fillId="3" borderId="136" xfId="256" applyFont="1" applyFill="1" applyBorder="1" applyAlignment="1">
      <alignment horizontal="center"/>
    </xf>
    <xf numFmtId="0" fontId="58" fillId="3" borderId="141" xfId="256" applyFont="1" applyFill="1" applyBorder="1" applyAlignment="1">
      <alignment horizontal="center"/>
    </xf>
    <xf numFmtId="0" fontId="29" fillId="3" borderId="79" xfId="388" applyFont="1" applyFill="1" applyBorder="1"/>
    <xf numFmtId="0" fontId="80" fillId="3" borderId="5" xfId="389" applyFont="1" applyFill="1" applyBorder="1" applyAlignment="1">
      <alignment horizontal="left"/>
    </xf>
    <xf numFmtId="174" fontId="80" fillId="3" borderId="0" xfId="256" applyNumberFormat="1" applyFont="1" applyFill="1"/>
    <xf numFmtId="42" fontId="80" fillId="3" borderId="6" xfId="256" applyNumberFormat="1" applyFont="1" applyFill="1" applyBorder="1"/>
    <xf numFmtId="49" fontId="80" fillId="3" borderId="83" xfId="388" applyNumberFormat="1" applyFont="1" applyFill="1" applyBorder="1"/>
    <xf numFmtId="0" fontId="80" fillId="3" borderId="123" xfId="390" applyFont="1" applyFill="1" applyBorder="1" applyAlignment="1">
      <alignment horizontal="left"/>
    </xf>
    <xf numFmtId="0" fontId="80" fillId="3" borderId="47" xfId="390" applyFont="1" applyFill="1" applyBorder="1" applyAlignment="1">
      <alignment horizontal="left"/>
    </xf>
    <xf numFmtId="42" fontId="80" fillId="3" borderId="47" xfId="389" applyNumberFormat="1" applyFont="1" applyFill="1" applyBorder="1"/>
    <xf numFmtId="0" fontId="93" fillId="3" borderId="77" xfId="389" applyFont="1" applyFill="1" applyBorder="1" applyAlignment="1">
      <alignment horizontal="left"/>
    </xf>
    <xf numFmtId="0" fontId="93" fillId="3" borderId="134" xfId="389" applyFont="1" applyFill="1" applyBorder="1" applyAlignment="1">
      <alignment horizontal="left"/>
    </xf>
    <xf numFmtId="0" fontId="58" fillId="3" borderId="53" xfId="388" applyFont="1" applyFill="1" applyBorder="1" applyAlignment="1">
      <alignment horizontal="center"/>
    </xf>
    <xf numFmtId="0" fontId="58" fillId="3" borderId="50" xfId="388" applyFont="1" applyFill="1" applyBorder="1" applyAlignment="1">
      <alignment horizontal="center"/>
    </xf>
    <xf numFmtId="0" fontId="58" fillId="3" borderId="50" xfId="388" applyFont="1" applyFill="1" applyBorder="1" applyAlignment="1">
      <alignment horizontal="center" vertical="center"/>
    </xf>
    <xf numFmtId="0" fontId="93" fillId="3" borderId="6" xfId="389" applyFont="1" applyFill="1" applyBorder="1" applyAlignment="1">
      <alignment horizontal="left"/>
    </xf>
    <xf numFmtId="0" fontId="80" fillId="3" borderId="153" xfId="389" applyFont="1" applyFill="1" applyBorder="1" applyAlignment="1">
      <alignment horizontal="left"/>
    </xf>
    <xf numFmtId="174" fontId="80" fillId="3" borderId="154" xfId="256" applyNumberFormat="1" applyFont="1" applyFill="1" applyBorder="1"/>
    <xf numFmtId="42" fontId="80" fillId="3" borderId="155" xfId="256" applyNumberFormat="1" applyFont="1" applyFill="1" applyBorder="1"/>
    <xf numFmtId="0" fontId="80" fillId="3" borderId="5" xfId="388" applyFont="1" applyFill="1" applyBorder="1" applyAlignment="1">
      <alignment horizontal="left"/>
    </xf>
    <xf numFmtId="0" fontId="80" fillId="3" borderId="27" xfId="388" applyFont="1" applyFill="1" applyBorder="1" applyAlignment="1">
      <alignment horizontal="center"/>
    </xf>
    <xf numFmtId="0" fontId="80" fillId="3" borderId="27" xfId="388" applyFont="1" applyFill="1" applyBorder="1" applyAlignment="1">
      <alignment horizontal="left"/>
    </xf>
    <xf numFmtId="2" fontId="80" fillId="3" borderId="27" xfId="389" quotePrefix="1" applyNumberFormat="1" applyFont="1" applyFill="1" applyBorder="1" applyAlignment="1">
      <alignment horizontal="center"/>
    </xf>
    <xf numFmtId="0" fontId="58" fillId="3" borderId="123" xfId="256" applyFont="1" applyFill="1" applyBorder="1"/>
    <xf numFmtId="4" fontId="58" fillId="3" borderId="47" xfId="256" applyNumberFormat="1" applyFont="1" applyFill="1" applyBorder="1"/>
    <xf numFmtId="3" fontId="58" fillId="3" borderId="135" xfId="256" applyNumberFormat="1" applyFont="1" applyFill="1" applyBorder="1"/>
    <xf numFmtId="164" fontId="80" fillId="3" borderId="5" xfId="388" applyNumberFormat="1" applyFont="1" applyFill="1" applyBorder="1" applyAlignment="1">
      <alignment horizontal="left"/>
    </xf>
    <xf numFmtId="2" fontId="80" fillId="3" borderId="27" xfId="388" applyNumberFormat="1" applyFont="1" applyFill="1" applyBorder="1" applyAlignment="1">
      <alignment horizontal="center"/>
    </xf>
    <xf numFmtId="164" fontId="80" fillId="3" borderId="27" xfId="388" applyNumberFormat="1" applyFont="1" applyFill="1" applyBorder="1" applyAlignment="1">
      <alignment horizontal="left"/>
    </xf>
    <xf numFmtId="0" fontId="80" fillId="3" borderId="5" xfId="256" applyFont="1" applyFill="1" applyBorder="1"/>
    <xf numFmtId="10" fontId="80" fillId="3" borderId="0" xfId="256" applyNumberFormat="1" applyFont="1" applyFill="1" applyAlignment="1">
      <alignment horizontal="center"/>
    </xf>
    <xf numFmtId="2" fontId="115" fillId="3" borderId="27" xfId="388" applyNumberFormat="1" applyFont="1" applyFill="1" applyBorder="1" applyAlignment="1">
      <alignment horizontal="left"/>
    </xf>
    <xf numFmtId="2" fontId="115" fillId="3" borderId="27" xfId="389" quotePrefix="1" applyNumberFormat="1" applyFont="1" applyFill="1" applyBorder="1" applyAlignment="1">
      <alignment horizontal="center"/>
    </xf>
    <xf numFmtId="0" fontId="58" fillId="3" borderId="158" xfId="256" applyFont="1" applyFill="1" applyBorder="1"/>
    <xf numFmtId="0" fontId="58" fillId="3" borderId="147" xfId="256" applyFont="1" applyFill="1" applyBorder="1" applyAlignment="1">
      <alignment horizontal="center"/>
    </xf>
    <xf numFmtId="42" fontId="58" fillId="3" borderId="159" xfId="256" applyNumberFormat="1" applyFont="1" applyFill="1" applyBorder="1"/>
    <xf numFmtId="2" fontId="80" fillId="3" borderId="23" xfId="388" applyNumberFormat="1" applyFont="1" applyFill="1" applyBorder="1" applyAlignment="1">
      <alignment horizontal="center"/>
    </xf>
    <xf numFmtId="0" fontId="80" fillId="3" borderId="23" xfId="388" applyFont="1" applyFill="1" applyBorder="1" applyAlignment="1">
      <alignment horizontal="center"/>
    </xf>
    <xf numFmtId="0" fontId="80" fillId="3" borderId="23" xfId="388" applyFont="1" applyFill="1" applyBorder="1" applyAlignment="1">
      <alignment horizontal="left"/>
    </xf>
    <xf numFmtId="2" fontId="80" fillId="3" borderId="23" xfId="389" quotePrefix="1" applyNumberFormat="1" applyFont="1" applyFill="1" applyBorder="1" applyAlignment="1">
      <alignment horizontal="center"/>
    </xf>
    <xf numFmtId="0" fontId="93" fillId="3" borderId="83" xfId="389" applyFont="1" applyFill="1" applyBorder="1" applyAlignment="1">
      <alignment horizontal="left"/>
    </xf>
    <xf numFmtId="0" fontId="93" fillId="3" borderId="135" xfId="389" applyFont="1" applyFill="1" applyBorder="1" applyAlignment="1">
      <alignment horizontal="left"/>
    </xf>
    <xf numFmtId="0" fontId="58" fillId="3" borderId="5" xfId="256" applyFont="1" applyFill="1" applyBorder="1"/>
    <xf numFmtId="0" fontId="58" fillId="3" borderId="0" xfId="256" applyFont="1" applyFill="1" applyAlignment="1">
      <alignment horizontal="center"/>
    </xf>
    <xf numFmtId="42" fontId="58" fillId="3" borderId="6" xfId="256" applyNumberFormat="1" applyFont="1" applyFill="1" applyBorder="1"/>
    <xf numFmtId="0" fontId="58" fillId="3" borderId="0" xfId="388" applyFont="1" applyFill="1" applyAlignment="1">
      <alignment horizontal="center"/>
    </xf>
    <xf numFmtId="5" fontId="80" fillId="3" borderId="0" xfId="256" applyNumberFormat="1" applyFont="1" applyFill="1" applyAlignment="1">
      <alignment horizontal="center"/>
    </xf>
    <xf numFmtId="0" fontId="80" fillId="3" borderId="0" xfId="389" applyFont="1" applyFill="1" applyAlignment="1">
      <alignment horizontal="left"/>
    </xf>
    <xf numFmtId="10" fontId="80" fillId="3" borderId="0" xfId="393" applyNumberFormat="1" applyFont="1" applyFill="1" applyAlignment="1">
      <alignment horizontal="center"/>
    </xf>
    <xf numFmtId="5" fontId="80" fillId="3" borderId="0" xfId="388" applyNumberFormat="1" applyFont="1" applyFill="1" applyAlignment="1">
      <alignment horizontal="center"/>
    </xf>
    <xf numFmtId="5" fontId="80" fillId="3" borderId="6" xfId="256" applyNumberFormat="1" applyFont="1" applyFill="1" applyBorder="1"/>
    <xf numFmtId="0" fontId="80" fillId="3" borderId="0" xfId="388" applyFont="1" applyFill="1" applyAlignment="1">
      <alignment horizontal="left"/>
    </xf>
    <xf numFmtId="5" fontId="80" fillId="3" borderId="0" xfId="389" applyNumberFormat="1" applyFont="1" applyFill="1" applyAlignment="1">
      <alignment horizontal="center"/>
    </xf>
    <xf numFmtId="0" fontId="29" fillId="3" borderId="49" xfId="388" applyFont="1" applyFill="1" applyBorder="1"/>
    <xf numFmtId="0" fontId="80" fillId="3" borderId="153" xfId="256" applyFont="1" applyFill="1" applyBorder="1"/>
    <xf numFmtId="174" fontId="58" fillId="3" borderId="154" xfId="256" applyNumberFormat="1" applyFont="1" applyFill="1" applyBorder="1" applyAlignment="1">
      <alignment horizontal="center"/>
    </xf>
    <xf numFmtId="174" fontId="58" fillId="3" borderId="0" xfId="256" applyNumberFormat="1" applyFont="1" applyFill="1" applyAlignment="1">
      <alignment horizontal="center"/>
    </xf>
    <xf numFmtId="0" fontId="80" fillId="3" borderId="123" xfId="389" applyFont="1" applyFill="1" applyBorder="1" applyAlignment="1">
      <alignment horizontal="left" vertical="top"/>
    </xf>
    <xf numFmtId="0" fontId="80" fillId="3" borderId="47" xfId="389" applyFont="1" applyFill="1" applyBorder="1" applyAlignment="1">
      <alignment horizontal="left" vertical="top"/>
    </xf>
    <xf numFmtId="10" fontId="80" fillId="3" borderId="47" xfId="393" applyNumberFormat="1" applyFont="1" applyFill="1" applyBorder="1" applyAlignment="1">
      <alignment horizontal="center" vertical="top"/>
    </xf>
    <xf numFmtId="0" fontId="93" fillId="3" borderId="83" xfId="389" applyFont="1" applyFill="1" applyBorder="1"/>
    <xf numFmtId="0" fontId="93" fillId="3" borderId="135" xfId="389" applyFont="1" applyFill="1" applyBorder="1"/>
    <xf numFmtId="0" fontId="80" fillId="3" borderId="51" xfId="256" applyFont="1" applyFill="1" applyBorder="1"/>
    <xf numFmtId="10" fontId="80" fillId="3" borderId="136" xfId="256" applyNumberFormat="1" applyFont="1" applyFill="1" applyBorder="1" applyAlignment="1">
      <alignment horizontal="center"/>
    </xf>
    <xf numFmtId="42" fontId="80" fillId="3" borderId="141" xfId="256" applyNumberFormat="1" applyFont="1" applyFill="1" applyBorder="1"/>
    <xf numFmtId="0" fontId="80" fillId="3" borderId="173" xfId="256" applyFont="1" applyFill="1" applyBorder="1"/>
    <xf numFmtId="10" fontId="80" fillId="3" borderId="168" xfId="256" applyNumberFormat="1" applyFont="1" applyFill="1" applyBorder="1" applyAlignment="1">
      <alignment horizontal="center"/>
    </xf>
    <xf numFmtId="42" fontId="80" fillId="3" borderId="175" xfId="256" applyNumberFormat="1" applyFont="1" applyFill="1" applyBorder="1"/>
    <xf numFmtId="0" fontId="80" fillId="3" borderId="46" xfId="389" applyFont="1" applyFill="1" applyBorder="1" applyAlignment="1">
      <alignment horizontal="left"/>
    </xf>
    <xf numFmtId="0" fontId="80" fillId="3" borderId="43" xfId="389" applyFont="1" applyFill="1" applyBorder="1" applyAlignment="1">
      <alignment horizontal="left"/>
    </xf>
    <xf numFmtId="10" fontId="80" fillId="3" borderId="43" xfId="144" applyNumberFormat="1" applyFont="1" applyFill="1" applyBorder="1" applyAlignment="1">
      <alignment horizontal="center"/>
    </xf>
    <xf numFmtId="0" fontId="93" fillId="3" borderId="157" xfId="389" applyFont="1" applyFill="1" applyBorder="1" applyAlignment="1">
      <alignment horizontal="left"/>
    </xf>
    <xf numFmtId="0" fontId="93" fillId="3" borderId="44" xfId="389" applyFont="1" applyFill="1" applyBorder="1" applyAlignment="1">
      <alignment horizontal="left"/>
    </xf>
    <xf numFmtId="0" fontId="58" fillId="3" borderId="158" xfId="256" applyFont="1" applyFill="1" applyBorder="1" applyAlignment="1">
      <alignment horizontal="left"/>
    </xf>
    <xf numFmtId="10" fontId="80" fillId="3" borderId="147" xfId="256" applyNumberFormat="1" applyFont="1" applyFill="1" applyBorder="1" applyAlignment="1">
      <alignment horizontal="center"/>
    </xf>
    <xf numFmtId="44" fontId="58" fillId="3" borderId="159" xfId="394" applyFont="1" applyFill="1" applyBorder="1"/>
    <xf numFmtId="0" fontId="115" fillId="34" borderId="0" xfId="388" applyFont="1" applyFill="1"/>
    <xf numFmtId="0" fontId="58" fillId="3" borderId="5" xfId="256" applyFont="1" applyFill="1" applyBorder="1" applyAlignment="1">
      <alignment horizontal="left"/>
    </xf>
    <xf numFmtId="174" fontId="58" fillId="3" borderId="6" xfId="394" applyNumberFormat="1" applyFont="1" applyFill="1" applyBorder="1"/>
    <xf numFmtId="0" fontId="58" fillId="3" borderId="2" xfId="388" applyFont="1" applyFill="1" applyBorder="1"/>
    <xf numFmtId="0" fontId="80" fillId="3" borderId="3" xfId="388" applyFont="1" applyFill="1" applyBorder="1"/>
    <xf numFmtId="174" fontId="58" fillId="3" borderId="4" xfId="256" applyNumberFormat="1" applyFont="1" applyFill="1" applyBorder="1" applyAlignment="1">
      <alignment horizontal="right"/>
    </xf>
    <xf numFmtId="0" fontId="58" fillId="3" borderId="8" xfId="256" applyFont="1" applyFill="1" applyBorder="1" applyAlignment="1">
      <alignment horizontal="left"/>
    </xf>
    <xf numFmtId="10" fontId="80" fillId="3" borderId="9" xfId="256" applyNumberFormat="1" applyFont="1" applyFill="1" applyBorder="1" applyAlignment="1">
      <alignment horizontal="center"/>
    </xf>
    <xf numFmtId="174" fontId="58" fillId="4" borderId="10" xfId="394" applyNumberFormat="1" applyFont="1" applyFill="1" applyBorder="1"/>
    <xf numFmtId="0" fontId="81" fillId="34" borderId="0" xfId="388" applyFont="1" applyFill="1"/>
    <xf numFmtId="174" fontId="80" fillId="34" borderId="0" xfId="349" applyNumberFormat="1" applyFont="1" applyFill="1"/>
    <xf numFmtId="10" fontId="93" fillId="34" borderId="0" xfId="395" applyNumberFormat="1" applyFont="1" applyFill="1"/>
    <xf numFmtId="0" fontId="90" fillId="34" borderId="0" xfId="388" applyFont="1" applyFill="1" applyAlignment="1">
      <alignment horizontal="center" vertical="center"/>
    </xf>
    <xf numFmtId="0" fontId="58" fillId="34" borderId="0" xfId="388" applyFont="1" applyFill="1"/>
    <xf numFmtId="0" fontId="162" fillId="34" borderId="0" xfId="388" applyFont="1" applyFill="1"/>
    <xf numFmtId="40" fontId="162" fillId="34" borderId="0" xfId="388" applyNumberFormat="1" applyFont="1" applyFill="1" applyAlignment="1">
      <alignment horizontal="center"/>
    </xf>
    <xf numFmtId="6" fontId="162" fillId="34" borderId="0" xfId="388" applyNumberFormat="1" applyFont="1" applyFill="1" applyAlignment="1">
      <alignment horizontal="center"/>
    </xf>
    <xf numFmtId="0" fontId="90" fillId="34" borderId="0" xfId="256" applyFont="1" applyFill="1" applyAlignment="1">
      <alignment horizontal="center" vertical="center" wrapText="1"/>
    </xf>
    <xf numFmtId="3" fontId="58" fillId="34" borderId="0" xfId="256" applyNumberFormat="1" applyFont="1" applyFill="1" applyAlignment="1">
      <alignment horizontal="center"/>
    </xf>
    <xf numFmtId="3" fontId="58" fillId="34" borderId="0" xfId="256" applyNumberFormat="1" applyFont="1" applyFill="1"/>
    <xf numFmtId="164" fontId="80" fillId="3" borderId="5" xfId="256" applyNumberFormat="1" applyFont="1" applyFill="1" applyBorder="1"/>
    <xf numFmtId="174" fontId="80" fillId="3" borderId="0" xfId="256" applyNumberFormat="1" applyFont="1" applyFill="1" applyAlignment="1">
      <alignment horizontal="center"/>
    </xf>
    <xf numFmtId="174" fontId="80" fillId="3" borderId="6" xfId="256" applyNumberFormat="1" applyFont="1" applyFill="1" applyBorder="1" applyAlignment="1">
      <alignment horizontal="center"/>
    </xf>
    <xf numFmtId="42" fontId="80" fillId="3" borderId="0" xfId="256" applyNumberFormat="1" applyFont="1" applyFill="1" applyAlignment="1">
      <alignment horizontal="center"/>
    </xf>
    <xf numFmtId="0" fontId="90" fillId="34" borderId="0" xfId="388" applyFont="1" applyFill="1"/>
    <xf numFmtId="0" fontId="163" fillId="34" borderId="0" xfId="388" applyFont="1" applyFill="1"/>
    <xf numFmtId="40" fontId="163" fillId="34" borderId="0" xfId="388" applyNumberFormat="1" applyFont="1" applyFill="1" applyAlignment="1">
      <alignment horizontal="center"/>
    </xf>
    <xf numFmtId="6" fontId="163" fillId="34" borderId="0" xfId="388" applyNumberFormat="1" applyFont="1" applyFill="1" applyAlignment="1">
      <alignment horizontal="center"/>
    </xf>
    <xf numFmtId="0" fontId="58" fillId="34" borderId="0" xfId="256" applyFont="1" applyFill="1" applyAlignment="1">
      <alignment horizontal="center"/>
    </xf>
    <xf numFmtId="174" fontId="80" fillId="3" borderId="5" xfId="256" applyNumberFormat="1" applyFont="1" applyFill="1" applyBorder="1" applyAlignment="1">
      <alignment horizontal="left"/>
    </xf>
    <xf numFmtId="42" fontId="80" fillId="34" borderId="0" xfId="256" applyNumberFormat="1" applyFont="1" applyFill="1"/>
    <xf numFmtId="4" fontId="58" fillId="3" borderId="47" xfId="256" applyNumberFormat="1" applyFont="1" applyFill="1" applyBorder="1" applyAlignment="1">
      <alignment horizontal="left"/>
    </xf>
    <xf numFmtId="0" fontId="80" fillId="34" borderId="0" xfId="256" applyFont="1" applyFill="1"/>
    <xf numFmtId="0" fontId="58" fillId="34" borderId="0" xfId="388" applyFont="1" applyFill="1" applyAlignment="1">
      <alignment horizontal="left"/>
    </xf>
    <xf numFmtId="40" fontId="58" fillId="34" borderId="0" xfId="388" applyNumberFormat="1" applyFont="1" applyFill="1" applyAlignment="1">
      <alignment horizontal="center"/>
    </xf>
    <xf numFmtId="42" fontId="58" fillId="34" borderId="0" xfId="256" applyNumberFormat="1" applyFont="1" applyFill="1"/>
    <xf numFmtId="0" fontId="58" fillId="3" borderId="173" xfId="256" applyFont="1" applyFill="1" applyBorder="1"/>
    <xf numFmtId="0" fontId="58" fillId="3" borderId="168" xfId="256" applyFont="1" applyFill="1" applyBorder="1" applyAlignment="1">
      <alignment horizontal="center"/>
    </xf>
    <xf numFmtId="42" fontId="58" fillId="3" borderId="175" xfId="256" applyNumberFormat="1" applyFont="1" applyFill="1" applyBorder="1"/>
    <xf numFmtId="174" fontId="58" fillId="3" borderId="159" xfId="394" applyNumberFormat="1" applyFont="1" applyFill="1" applyBorder="1"/>
    <xf numFmtId="0" fontId="80" fillId="3" borderId="191" xfId="256" applyFont="1" applyFill="1" applyBorder="1"/>
    <xf numFmtId="10" fontId="80" fillId="3" borderId="192" xfId="256" applyNumberFormat="1" applyFont="1" applyFill="1" applyBorder="1" applyAlignment="1">
      <alignment horizontal="center"/>
    </xf>
    <xf numFmtId="42" fontId="80" fillId="3" borderId="193" xfId="256" applyNumberFormat="1" applyFont="1" applyFill="1" applyBorder="1"/>
    <xf numFmtId="0" fontId="58" fillId="3" borderId="5" xfId="388" applyFont="1" applyFill="1" applyBorder="1"/>
    <xf numFmtId="0" fontId="80" fillId="3" borderId="0" xfId="388" applyFont="1" applyFill="1"/>
    <xf numFmtId="174" fontId="58" fillId="3" borderId="6" xfId="256" applyNumberFormat="1" applyFont="1" applyFill="1" applyBorder="1" applyAlignment="1">
      <alignment horizontal="right"/>
    </xf>
    <xf numFmtId="0" fontId="58" fillId="3" borderId="153" xfId="256" applyFont="1" applyFill="1" applyBorder="1" applyAlignment="1">
      <alignment horizontal="left"/>
    </xf>
    <xf numFmtId="10" fontId="80" fillId="3" borderId="154" xfId="256" applyNumberFormat="1" applyFont="1" applyFill="1" applyBorder="1" applyAlignment="1">
      <alignment horizontal="center"/>
    </xf>
    <xf numFmtId="174" fontId="58" fillId="3" borderId="155" xfId="394" applyNumberFormat="1" applyFont="1" applyFill="1" applyBorder="1"/>
    <xf numFmtId="174" fontId="58" fillId="0" borderId="10" xfId="394" applyNumberFormat="1" applyFont="1" applyBorder="1"/>
    <xf numFmtId="174" fontId="58" fillId="34" borderId="0" xfId="394" applyNumberFormat="1" applyFont="1" applyFill="1"/>
    <xf numFmtId="44" fontId="58" fillId="4" borderId="10" xfId="394" applyFont="1" applyFill="1" applyBorder="1"/>
    <xf numFmtId="0" fontId="80" fillId="3" borderId="9" xfId="388" applyFont="1" applyFill="1" applyBorder="1"/>
    <xf numFmtId="174" fontId="58" fillId="34" borderId="0" xfId="256" applyNumberFormat="1" applyFont="1" applyFill="1" applyAlignment="1">
      <alignment horizontal="right"/>
    </xf>
    <xf numFmtId="0" fontId="58" fillId="34" borderId="0" xfId="256" applyFont="1" applyFill="1" applyAlignment="1">
      <alignment horizontal="left"/>
    </xf>
    <xf numFmtId="174" fontId="80" fillId="3" borderId="6" xfId="349" applyNumberFormat="1" applyFont="1" applyFill="1" applyBorder="1" applyAlignment="1">
      <alignment horizontal="center"/>
    </xf>
    <xf numFmtId="0" fontId="29" fillId="0" borderId="79" xfId="163" applyBorder="1" applyAlignment="1">
      <alignment horizontal="right"/>
    </xf>
    <xf numFmtId="0" fontId="29" fillId="0" borderId="0" xfId="163" applyAlignment="1">
      <alignment horizontal="right"/>
    </xf>
    <xf numFmtId="164" fontId="90" fillId="35" borderId="11" xfId="102" applyNumberFormat="1" applyFont="1" applyFill="1" applyBorder="1" applyAlignment="1">
      <alignment horizontal="center" vertical="center"/>
    </xf>
    <xf numFmtId="164" fontId="90" fillId="35" borderId="137" xfId="102" applyNumberFormat="1" applyFont="1" applyFill="1" applyBorder="1" applyAlignment="1">
      <alignment horizontal="center" vertical="center"/>
    </xf>
    <xf numFmtId="164" fontId="90" fillId="35" borderId="14" xfId="102" applyNumberFormat="1" applyFont="1" applyFill="1" applyBorder="1" applyAlignment="1">
      <alignment horizontal="center" vertical="center"/>
    </xf>
    <xf numFmtId="0" fontId="90" fillId="35" borderId="8" xfId="248" applyFont="1" applyFill="1" applyBorder="1" applyAlignment="1">
      <alignment horizontal="center" vertical="center"/>
    </xf>
    <xf numFmtId="0" fontId="90" fillId="35" borderId="9" xfId="248" applyFont="1" applyFill="1" applyBorder="1" applyAlignment="1">
      <alignment horizontal="center" vertical="center"/>
    </xf>
    <xf numFmtId="0" fontId="90" fillId="35" borderId="10" xfId="248" applyFont="1" applyFill="1" applyBorder="1" applyAlignment="1">
      <alignment horizontal="center" vertical="center"/>
    </xf>
    <xf numFmtId="164" fontId="27" fillId="3" borderId="8" xfId="102" applyNumberFormat="1" applyFont="1" applyFill="1" applyBorder="1" applyAlignment="1">
      <alignment horizontal="center" wrapText="1"/>
    </xf>
    <xf numFmtId="164" fontId="27" fillId="3" borderId="9" xfId="102" applyNumberFormat="1" applyFont="1" applyFill="1" applyBorder="1" applyAlignment="1">
      <alignment horizontal="center" wrapText="1"/>
    </xf>
    <xf numFmtId="0" fontId="0" fillId="0" borderId="10" xfId="0" applyBorder="1" applyAlignment="1">
      <alignment wrapText="1"/>
    </xf>
    <xf numFmtId="164" fontId="90" fillId="35" borderId="2" xfId="102" applyNumberFormat="1" applyFont="1" applyFill="1" applyBorder="1" applyAlignment="1">
      <alignment horizontal="center" vertical="center"/>
    </xf>
    <xf numFmtId="164" fontId="90" fillId="35" borderId="3" xfId="102" applyNumberFormat="1" applyFont="1" applyFill="1" applyBorder="1" applyAlignment="1">
      <alignment horizontal="center" vertical="center"/>
    </xf>
    <xf numFmtId="164" fontId="90" fillId="35" borderId="4" xfId="102" applyNumberFormat="1" applyFont="1" applyFill="1" applyBorder="1" applyAlignment="1">
      <alignment horizontal="center" vertical="center"/>
    </xf>
    <xf numFmtId="0" fontId="154" fillId="34" borderId="0" xfId="248" applyFont="1" applyFill="1" applyAlignment="1">
      <alignment wrapText="1"/>
    </xf>
    <xf numFmtId="0" fontId="155" fillId="0" borderId="0" xfId="0" applyFont="1" applyAlignment="1">
      <alignment wrapText="1"/>
    </xf>
    <xf numFmtId="0" fontId="90" fillId="35" borderId="8" xfId="0" applyFont="1" applyFill="1" applyBorder="1" applyAlignment="1">
      <alignment horizontal="center" wrapText="1"/>
    </xf>
    <xf numFmtId="0" fontId="90" fillId="35" borderId="9" xfId="0" applyFont="1" applyFill="1" applyBorder="1" applyAlignment="1">
      <alignment horizontal="center" wrapText="1"/>
    </xf>
    <xf numFmtId="0" fontId="90" fillId="35" borderId="10" xfId="0" applyFont="1" applyFill="1" applyBorder="1" applyAlignment="1">
      <alignment horizontal="center" wrapText="1"/>
    </xf>
    <xf numFmtId="10" fontId="58" fillId="3" borderId="23" xfId="248" applyNumberFormat="1" applyFont="1" applyFill="1" applyBorder="1" applyAlignment="1">
      <alignment horizontal="right" wrapText="1"/>
    </xf>
    <xf numFmtId="0" fontId="0" fillId="0" borderId="23" xfId="0" applyBorder="1" applyAlignment="1">
      <alignment horizontal="right" wrapText="1"/>
    </xf>
    <xf numFmtId="164" fontId="58" fillId="3" borderId="8" xfId="102" applyNumberFormat="1" applyFont="1" applyFill="1" applyBorder="1" applyAlignment="1">
      <alignment horizontal="center" wrapText="1"/>
    </xf>
    <xf numFmtId="164" fontId="58" fillId="3" borderId="9" xfId="102" applyNumberFormat="1" applyFont="1" applyFill="1" applyBorder="1" applyAlignment="1">
      <alignment horizontal="center" wrapText="1"/>
    </xf>
    <xf numFmtId="2" fontId="22" fillId="0" borderId="166" xfId="248" applyNumberFormat="1" applyFont="1" applyBorder="1" applyAlignment="1">
      <alignment horizontal="right" wrapText="1"/>
    </xf>
    <xf numFmtId="2" fontId="0" fillId="0" borderId="167" xfId="0" applyNumberFormat="1" applyBorder="1" applyAlignment="1">
      <alignment horizontal="right" wrapText="1"/>
    </xf>
    <xf numFmtId="10" fontId="14" fillId="3" borderId="165" xfId="248" applyNumberFormat="1" applyFont="1" applyFill="1" applyBorder="1" applyAlignment="1">
      <alignment horizontal="right" wrapText="1"/>
    </xf>
    <xf numFmtId="0" fontId="0" fillId="0" borderId="162" xfId="0" applyBorder="1" applyAlignment="1">
      <alignment horizontal="right" wrapText="1"/>
    </xf>
    <xf numFmtId="164" fontId="80" fillId="3" borderId="51" xfId="248" applyNumberFormat="1" applyFont="1" applyFill="1" applyBorder="1" applyAlignment="1">
      <alignment wrapText="1"/>
    </xf>
    <xf numFmtId="0" fontId="0" fillId="0" borderId="136" xfId="0" applyBorder="1"/>
    <xf numFmtId="0" fontId="0" fillId="0" borderId="52" xfId="0" applyBorder="1"/>
    <xf numFmtId="10" fontId="14" fillId="3" borderId="17" xfId="248" applyNumberFormat="1" applyFont="1" applyFill="1" applyBorder="1" applyAlignment="1">
      <alignment horizontal="right" wrapText="1"/>
    </xf>
    <xf numFmtId="0" fontId="0" fillId="0" borderId="17" xfId="0" applyBorder="1" applyAlignment="1">
      <alignment horizontal="right" wrapText="1"/>
    </xf>
    <xf numFmtId="44" fontId="80" fillId="3" borderId="165" xfId="349" applyFont="1" applyFill="1" applyBorder="1" applyAlignment="1">
      <alignment horizontal="right"/>
    </xf>
    <xf numFmtId="44" fontId="0" fillId="0" borderId="162" xfId="349" applyFont="1" applyBorder="1" applyAlignment="1">
      <alignment horizontal="right"/>
    </xf>
    <xf numFmtId="10" fontId="80" fillId="3" borderId="31" xfId="142" applyNumberFormat="1" applyFont="1" applyFill="1" applyBorder="1" applyAlignment="1">
      <alignment horizontal="center"/>
    </xf>
    <xf numFmtId="10" fontId="80" fillId="3" borderId="23" xfId="142" applyNumberFormat="1" applyFont="1" applyFill="1" applyBorder="1" applyAlignment="1">
      <alignment horizontal="center"/>
    </xf>
    <xf numFmtId="168" fontId="80" fillId="3" borderId="17" xfId="248" applyNumberFormat="1" applyFont="1" applyFill="1" applyBorder="1" applyAlignment="1">
      <alignment horizontal="center" vertical="center" wrapText="1"/>
    </xf>
    <xf numFmtId="10" fontId="80" fillId="3" borderId="17" xfId="142" applyNumberFormat="1" applyFont="1" applyFill="1" applyBorder="1" applyAlignment="1">
      <alignment horizontal="center"/>
    </xf>
    <xf numFmtId="172" fontId="80" fillId="3" borderId="17" xfId="142" applyNumberFormat="1" applyFont="1" applyFill="1" applyBorder="1" applyAlignment="1">
      <alignment horizontal="center"/>
    </xf>
    <xf numFmtId="10" fontId="14" fillId="3" borderId="166" xfId="248" applyNumberFormat="1" applyFont="1" applyFill="1" applyBorder="1" applyAlignment="1">
      <alignment horizontal="right" wrapText="1"/>
    </xf>
    <xf numFmtId="0" fontId="0" fillId="0" borderId="167" xfId="0" applyBorder="1" applyAlignment="1">
      <alignment horizontal="right" wrapText="1"/>
    </xf>
    <xf numFmtId="10" fontId="22" fillId="3" borderId="79" xfId="248" applyNumberFormat="1" applyFont="1" applyFill="1" applyBorder="1" applyAlignment="1">
      <alignment horizontal="right"/>
    </xf>
    <xf numFmtId="0" fontId="0" fillId="0" borderId="80" xfId="0" applyBorder="1" applyAlignment="1">
      <alignment horizontal="right"/>
    </xf>
    <xf numFmtId="10" fontId="14" fillId="3" borderId="59" xfId="248" applyNumberFormat="1" applyFont="1" applyFill="1" applyBorder="1" applyAlignment="1">
      <alignment horizontal="right"/>
    </xf>
    <xf numFmtId="0" fontId="0" fillId="0" borderId="60" xfId="0" applyBorder="1" applyAlignment="1">
      <alignment horizontal="right"/>
    </xf>
    <xf numFmtId="172" fontId="80" fillId="3" borderId="59" xfId="1" applyNumberFormat="1" applyFont="1" applyFill="1" applyBorder="1" applyAlignment="1">
      <alignment horizontal="right" wrapText="1"/>
    </xf>
    <xf numFmtId="172" fontId="0" fillId="0" borderId="60" xfId="1" applyNumberFormat="1" applyFont="1" applyBorder="1" applyAlignment="1">
      <alignment horizontal="right" wrapText="1"/>
    </xf>
    <xf numFmtId="6" fontId="14" fillId="3" borderId="83" xfId="248" applyNumberFormat="1" applyFont="1" applyFill="1" applyBorder="1" applyAlignment="1">
      <alignment horizontal="right" wrapText="1"/>
    </xf>
    <xf numFmtId="0" fontId="0" fillId="0" borderId="84" xfId="0" applyBorder="1" applyAlignment="1">
      <alignment horizontal="right" wrapText="1"/>
    </xf>
    <xf numFmtId="0" fontId="22" fillId="34" borderId="8" xfId="248" applyFont="1" applyFill="1" applyBorder="1" applyAlignment="1">
      <alignment horizontal="center" vertical="center"/>
    </xf>
    <xf numFmtId="0" fontId="22" fillId="34" borderId="9" xfId="248" applyFont="1" applyFill="1" applyBorder="1" applyAlignment="1">
      <alignment horizontal="center" vertical="center"/>
    </xf>
    <xf numFmtId="0" fontId="22" fillId="34" borderId="10" xfId="248" applyFont="1" applyFill="1" applyBorder="1" applyAlignment="1">
      <alignment horizontal="center" vertical="center"/>
    </xf>
    <xf numFmtId="0" fontId="0" fillId="0" borderId="17" xfId="0" applyBorder="1"/>
    <xf numFmtId="164" fontId="90" fillId="35" borderId="8" xfId="102" applyNumberFormat="1" applyFont="1" applyFill="1" applyBorder="1" applyAlignment="1">
      <alignment horizontal="center" vertical="center"/>
    </xf>
    <xf numFmtId="164" fontId="90" fillId="35" borderId="9" xfId="102" applyNumberFormat="1" applyFont="1" applyFill="1" applyBorder="1" applyAlignment="1">
      <alignment horizontal="center" vertical="center"/>
    </xf>
    <xf numFmtId="164" fontId="90" fillId="35" borderId="10" xfId="102" applyNumberFormat="1" applyFont="1" applyFill="1" applyBorder="1" applyAlignment="1">
      <alignment horizontal="center" vertical="center"/>
    </xf>
    <xf numFmtId="0" fontId="90" fillId="35" borderId="2" xfId="248" applyFont="1" applyFill="1" applyBorder="1" applyAlignment="1">
      <alignment horizontal="center" vertical="center"/>
    </xf>
    <xf numFmtId="0" fontId="90" fillId="35" borderId="3" xfId="248" applyFont="1" applyFill="1" applyBorder="1" applyAlignment="1">
      <alignment horizontal="center" vertical="center"/>
    </xf>
    <xf numFmtId="0" fontId="90" fillId="35" borderId="4" xfId="248" applyFont="1" applyFill="1" applyBorder="1" applyAlignment="1">
      <alignment horizontal="center" vertical="center"/>
    </xf>
    <xf numFmtId="0" fontId="21" fillId="0" borderId="0" xfId="0" applyFont="1" applyAlignment="1">
      <alignment wrapText="1"/>
    </xf>
    <xf numFmtId="10" fontId="18" fillId="3" borderId="23" xfId="248" applyNumberFormat="1" applyFont="1" applyFill="1" applyBorder="1" applyAlignment="1">
      <alignment horizontal="right" wrapText="1"/>
    </xf>
    <xf numFmtId="10" fontId="22" fillId="3" borderId="50" xfId="248" applyNumberFormat="1" applyFont="1" applyFill="1" applyBorder="1" applyAlignment="1">
      <alignment horizontal="right" wrapText="1"/>
    </xf>
    <xf numFmtId="0" fontId="0" fillId="0" borderId="50" xfId="0" applyBorder="1" applyAlignment="1">
      <alignment horizontal="right" wrapText="1"/>
    </xf>
    <xf numFmtId="10" fontId="18" fillId="3" borderId="63" xfId="248" applyNumberFormat="1" applyFont="1" applyFill="1" applyBorder="1" applyAlignment="1">
      <alignment horizontal="right" wrapText="1"/>
    </xf>
    <xf numFmtId="0" fontId="0" fillId="0" borderId="63" xfId="0" applyBorder="1" applyAlignment="1">
      <alignment horizontal="right" wrapText="1"/>
    </xf>
    <xf numFmtId="172" fontId="18" fillId="3" borderId="90" xfId="248" applyNumberFormat="1" applyFont="1" applyFill="1" applyBorder="1" applyAlignment="1">
      <alignment horizontal="right" wrapText="1"/>
    </xf>
    <xf numFmtId="0" fontId="0" fillId="0" borderId="90" xfId="0" applyBorder="1" applyAlignment="1">
      <alignment horizontal="right" wrapText="1"/>
    </xf>
    <xf numFmtId="0" fontId="22" fillId="34" borderId="0" xfId="248" applyFont="1" applyFill="1" applyAlignment="1">
      <alignment horizontal="center" vertical="center"/>
    </xf>
    <xf numFmtId="0" fontId="92" fillId="3" borderId="8" xfId="248" applyFont="1" applyFill="1" applyBorder="1" applyAlignment="1">
      <alignment horizontal="center" wrapText="1"/>
    </xf>
    <xf numFmtId="0" fontId="92" fillId="3" borderId="9" xfId="248" applyFont="1" applyFill="1" applyBorder="1" applyAlignment="1">
      <alignment horizontal="center" wrapText="1"/>
    </xf>
    <xf numFmtId="0" fontId="0" fillId="0" borderId="9" xfId="0" applyBorder="1" applyAlignment="1">
      <alignment wrapText="1"/>
    </xf>
    <xf numFmtId="0" fontId="100" fillId="35" borderId="8" xfId="248" applyFont="1" applyFill="1" applyBorder="1" applyAlignment="1">
      <alignment horizontal="center"/>
    </xf>
    <xf numFmtId="0" fontId="100" fillId="35" borderId="9" xfId="248" applyFont="1" applyFill="1" applyBorder="1" applyAlignment="1">
      <alignment horizontal="center"/>
    </xf>
    <xf numFmtId="0" fontId="100" fillId="35" borderId="10" xfId="248" applyFont="1" applyFill="1" applyBorder="1" applyAlignment="1">
      <alignment horizontal="center"/>
    </xf>
    <xf numFmtId="10" fontId="18" fillId="3" borderId="20" xfId="248" applyNumberFormat="1" applyFont="1" applyFill="1" applyBorder="1" applyAlignment="1">
      <alignment wrapText="1"/>
    </xf>
    <xf numFmtId="0" fontId="0" fillId="0" borderId="20" xfId="0" applyBorder="1" applyAlignment="1">
      <alignment wrapText="1"/>
    </xf>
    <xf numFmtId="2" fontId="22" fillId="3" borderId="143" xfId="248" applyNumberFormat="1" applyFont="1" applyFill="1" applyBorder="1" applyAlignment="1">
      <alignment wrapText="1"/>
    </xf>
    <xf numFmtId="2" fontId="0" fillId="0" borderId="143" xfId="0" applyNumberFormat="1" applyBorder="1" applyAlignment="1">
      <alignment wrapText="1"/>
    </xf>
    <xf numFmtId="0" fontId="0" fillId="0" borderId="23" xfId="0" applyBorder="1" applyAlignment="1">
      <alignment wrapText="1"/>
    </xf>
    <xf numFmtId="44" fontId="18" fillId="3" borderId="20" xfId="349" applyFont="1" applyFill="1" applyBorder="1" applyAlignment="1">
      <alignment wrapText="1"/>
    </xf>
    <xf numFmtId="44" fontId="0" fillId="0" borderId="20" xfId="349" applyFont="1" applyBorder="1" applyAlignment="1">
      <alignment wrapText="1"/>
    </xf>
    <xf numFmtId="10" fontId="18" fillId="3" borderId="20" xfId="248" applyNumberFormat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0" fontId="18" fillId="3" borderId="23" xfId="248" applyFont="1" applyFill="1" applyBorder="1" applyAlignment="1">
      <alignment horizontal="right" wrapText="1"/>
    </xf>
    <xf numFmtId="0" fontId="33" fillId="3" borderId="8" xfId="248" applyFont="1" applyFill="1" applyBorder="1" applyAlignment="1">
      <alignment horizontal="center"/>
    </xf>
    <xf numFmtId="0" fontId="33" fillId="3" borderId="9" xfId="248" applyFont="1" applyFill="1" applyBorder="1" applyAlignment="1">
      <alignment horizontal="center"/>
    </xf>
    <xf numFmtId="0" fontId="33" fillId="3" borderId="10" xfId="248" applyFont="1" applyFill="1" applyBorder="1" applyAlignment="1">
      <alignment horizontal="center"/>
    </xf>
    <xf numFmtId="6" fontId="18" fillId="3" borderId="17" xfId="248" applyNumberFormat="1" applyFont="1" applyFill="1" applyBorder="1" applyAlignment="1">
      <alignment wrapText="1"/>
    </xf>
    <xf numFmtId="0" fontId="0" fillId="0" borderId="17" xfId="0" applyBorder="1" applyAlignment="1">
      <alignment wrapText="1"/>
    </xf>
    <xf numFmtId="10" fontId="18" fillId="3" borderId="17" xfId="248" applyNumberFormat="1" applyFont="1" applyFill="1" applyBorder="1" applyAlignment="1">
      <alignment wrapText="1"/>
    </xf>
    <xf numFmtId="0" fontId="124" fillId="3" borderId="79" xfId="248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7" fillId="3" borderId="51" xfId="248" applyFont="1" applyFill="1" applyBorder="1" applyAlignment="1">
      <alignment wrapText="1"/>
    </xf>
    <xf numFmtId="0" fontId="0" fillId="0" borderId="136" xfId="0" applyBorder="1" applyAlignment="1">
      <alignment wrapText="1"/>
    </xf>
    <xf numFmtId="0" fontId="0" fillId="0" borderId="52" xfId="0" applyBorder="1" applyAlignment="1">
      <alignment wrapText="1"/>
    </xf>
    <xf numFmtId="10" fontId="17" fillId="3" borderId="23" xfId="248" applyNumberFormat="1" applyFont="1" applyFill="1" applyBorder="1" applyAlignment="1">
      <alignment horizontal="right"/>
    </xf>
    <xf numFmtId="0" fontId="0" fillId="0" borderId="23" xfId="0" applyBorder="1" applyAlignment="1">
      <alignment horizontal="right"/>
    </xf>
    <xf numFmtId="10" fontId="17" fillId="3" borderId="50" xfId="248" applyNumberFormat="1" applyFont="1" applyFill="1" applyBorder="1" applyAlignment="1">
      <alignment horizontal="right"/>
    </xf>
    <xf numFmtId="0" fontId="0" fillId="0" borderId="50" xfId="0" applyBorder="1" applyAlignment="1">
      <alignment horizontal="right"/>
    </xf>
    <xf numFmtId="9" fontId="17" fillId="3" borderId="63" xfId="248" applyNumberFormat="1" applyFont="1" applyFill="1" applyBorder="1" applyAlignment="1">
      <alignment horizontal="right" wrapText="1"/>
    </xf>
    <xf numFmtId="164" fontId="83" fillId="3" borderId="23" xfId="248" applyNumberFormat="1" applyFont="1" applyFill="1" applyBorder="1" applyAlignment="1">
      <alignment horizontal="right" wrapText="1"/>
    </xf>
    <xf numFmtId="2" fontId="22" fillId="3" borderId="143" xfId="248" applyNumberFormat="1" applyFont="1" applyFill="1" applyBorder="1" applyAlignment="1">
      <alignment horizontal="right"/>
    </xf>
    <xf numFmtId="2" fontId="0" fillId="0" borderId="143" xfId="0" applyNumberFormat="1" applyBorder="1" applyAlignment="1">
      <alignment horizontal="right"/>
    </xf>
    <xf numFmtId="44" fontId="17" fillId="3" borderId="20" xfId="349" applyFont="1" applyFill="1" applyBorder="1" applyAlignment="1">
      <alignment horizontal="right"/>
    </xf>
    <xf numFmtId="44" fontId="0" fillId="0" borderId="20" xfId="349" applyFont="1" applyBorder="1" applyAlignment="1">
      <alignment horizontal="right"/>
    </xf>
    <xf numFmtId="10" fontId="17" fillId="3" borderId="20" xfId="248" applyNumberFormat="1" applyFont="1" applyFill="1" applyBorder="1" applyAlignment="1">
      <alignment horizontal="right"/>
    </xf>
    <xf numFmtId="0" fontId="17" fillId="3" borderId="150" xfId="248" applyFont="1" applyFill="1" applyBorder="1" applyAlignment="1">
      <alignment horizontal="right"/>
    </xf>
    <xf numFmtId="0" fontId="0" fillId="0" borderId="150" xfId="0" applyBorder="1" applyAlignment="1">
      <alignment horizontal="right"/>
    </xf>
    <xf numFmtId="0" fontId="58" fillId="3" borderId="8" xfId="102" applyFont="1" applyFill="1" applyBorder="1" applyAlignment="1">
      <alignment horizontal="center" wrapText="1"/>
    </xf>
    <xf numFmtId="0" fontId="58" fillId="3" borderId="9" xfId="102" applyFont="1" applyFill="1" applyBorder="1" applyAlignment="1">
      <alignment horizontal="center" wrapText="1"/>
    </xf>
    <xf numFmtId="0" fontId="90" fillId="35" borderId="2" xfId="102" applyFont="1" applyFill="1" applyBorder="1" applyAlignment="1">
      <alignment horizontal="center"/>
    </xf>
    <xf numFmtId="0" fontId="90" fillId="35" borderId="3" xfId="102" applyFont="1" applyFill="1" applyBorder="1" applyAlignment="1">
      <alignment horizontal="center"/>
    </xf>
    <xf numFmtId="0" fontId="90" fillId="35" borderId="4" xfId="102" applyFont="1" applyFill="1" applyBorder="1" applyAlignment="1">
      <alignment horizontal="center"/>
    </xf>
    <xf numFmtId="6" fontId="80" fillId="3" borderId="17" xfId="102" applyNumberFormat="1" applyFont="1" applyFill="1" applyBorder="1"/>
    <xf numFmtId="10" fontId="17" fillId="3" borderId="17" xfId="248" applyNumberFormat="1" applyFont="1" applyFill="1" applyBorder="1" applyAlignment="1">
      <alignment horizontal="right"/>
    </xf>
    <xf numFmtId="0" fontId="0" fillId="0" borderId="17" xfId="0" applyBorder="1" applyAlignment="1">
      <alignment horizontal="right"/>
    </xf>
    <xf numFmtId="9" fontId="22" fillId="3" borderId="59" xfId="0" applyNumberFormat="1" applyFont="1" applyFill="1" applyBorder="1" applyAlignment="1">
      <alignment horizontal="right" wrapText="1"/>
    </xf>
    <xf numFmtId="0" fontId="0" fillId="0" borderId="60" xfId="0" applyBorder="1" applyAlignment="1">
      <alignment horizontal="right" wrapText="1"/>
    </xf>
    <xf numFmtId="10" fontId="80" fillId="3" borderId="138" xfId="0" applyNumberFormat="1" applyFont="1" applyFill="1" applyBorder="1" applyAlignment="1">
      <alignment horizontal="right" wrapText="1"/>
    </xf>
    <xf numFmtId="0" fontId="0" fillId="0" borderId="52" xfId="0" applyBorder="1" applyAlignment="1">
      <alignment horizontal="right" wrapText="1"/>
    </xf>
    <xf numFmtId="10" fontId="80" fillId="3" borderId="165" xfId="0" applyNumberFormat="1" applyFont="1" applyFill="1" applyBorder="1" applyAlignment="1">
      <alignment horizontal="right" wrapText="1"/>
    </xf>
    <xf numFmtId="2" fontId="58" fillId="3" borderId="166" xfId="0" applyNumberFormat="1" applyFont="1" applyFill="1" applyBorder="1" applyAlignment="1">
      <alignment horizontal="right" wrapText="1"/>
    </xf>
    <xf numFmtId="2" fontId="93" fillId="0" borderId="167" xfId="0" applyNumberFormat="1" applyFont="1" applyBorder="1" applyAlignment="1">
      <alignment horizontal="right" wrapText="1"/>
    </xf>
    <xf numFmtId="44" fontId="80" fillId="3" borderId="138" xfId="0" applyNumberFormat="1" applyFont="1" applyFill="1" applyBorder="1" applyAlignment="1">
      <alignment horizontal="right" wrapText="1"/>
    </xf>
    <xf numFmtId="44" fontId="80" fillId="3" borderId="165" xfId="0" applyNumberFormat="1" applyFont="1" applyFill="1" applyBorder="1" applyAlignment="1">
      <alignment horizontal="right" wrapText="1"/>
    </xf>
    <xf numFmtId="0" fontId="80" fillId="3" borderId="173" xfId="0" applyFont="1" applyFill="1" applyBorder="1" applyAlignment="1">
      <alignment horizontal="right" wrapText="1"/>
    </xf>
    <xf numFmtId="0" fontId="0" fillId="0" borderId="168" xfId="0" applyBorder="1" applyAlignment="1">
      <alignment horizontal="right"/>
    </xf>
    <xf numFmtId="0" fontId="0" fillId="0" borderId="170" xfId="0" applyBorder="1" applyAlignment="1">
      <alignment horizontal="right"/>
    </xf>
    <xf numFmtId="10" fontId="21" fillId="3" borderId="169" xfId="0" applyNumberFormat="1" applyFont="1" applyFill="1" applyBorder="1" applyAlignment="1">
      <alignment horizontal="right" wrapText="1"/>
    </xf>
    <xf numFmtId="0" fontId="0" fillId="0" borderId="170" xfId="0" applyBorder="1" applyAlignment="1">
      <alignment horizontal="right" wrapText="1"/>
    </xf>
    <xf numFmtId="0" fontId="21" fillId="3" borderId="171" xfId="0" applyFont="1" applyFill="1" applyBorder="1" applyAlignment="1">
      <alignment horizontal="right" wrapText="1"/>
    </xf>
    <xf numFmtId="0" fontId="0" fillId="0" borderId="172" xfId="0" applyBorder="1" applyAlignment="1">
      <alignment horizontal="right" wrapText="1"/>
    </xf>
    <xf numFmtId="10" fontId="14" fillId="3" borderId="59" xfId="142" applyNumberFormat="1" applyFont="1" applyFill="1" applyBorder="1" applyAlignment="1">
      <alignment horizontal="right" wrapText="1"/>
    </xf>
    <xf numFmtId="0" fontId="90" fillId="35" borderId="139" xfId="355" applyFont="1" applyFill="1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0" fillId="0" borderId="140" xfId="0" applyBorder="1" applyAlignment="1">
      <alignment horizontal="center" wrapText="1"/>
    </xf>
    <xf numFmtId="164" fontId="83" fillId="3" borderId="138" xfId="0" applyNumberFormat="1" applyFont="1" applyFill="1" applyBorder="1" applyAlignment="1">
      <alignment horizontal="center" wrapText="1"/>
    </xf>
    <xf numFmtId="0" fontId="0" fillId="0" borderId="52" xfId="0" applyBorder="1" applyAlignment="1">
      <alignment horizontal="center" wrapText="1"/>
    </xf>
    <xf numFmtId="6" fontId="80" fillId="3" borderId="138" xfId="0" applyNumberFormat="1" applyFont="1" applyFill="1" applyBorder="1"/>
    <xf numFmtId="0" fontId="90" fillId="35" borderId="2" xfId="0" applyFont="1" applyFill="1" applyBorder="1" applyAlignment="1">
      <alignment horizontal="center"/>
    </xf>
    <xf numFmtId="0" fontId="90" fillId="35" borderId="3" xfId="0" applyFont="1" applyFill="1" applyBorder="1" applyAlignment="1">
      <alignment horizontal="center"/>
    </xf>
    <xf numFmtId="0" fontId="90" fillId="35" borderId="4" xfId="0" applyFont="1" applyFill="1" applyBorder="1" applyAlignment="1">
      <alignment horizontal="center"/>
    </xf>
    <xf numFmtId="0" fontId="58" fillId="3" borderId="137" xfId="0" applyFont="1" applyFill="1" applyBorder="1" applyAlignment="1">
      <alignment horizontal="center" wrapText="1"/>
    </xf>
    <xf numFmtId="164" fontId="58" fillId="3" borderId="138" xfId="0" applyNumberFormat="1" applyFont="1" applyFill="1" applyBorder="1" applyAlignment="1">
      <alignment horizontal="center" wrapText="1"/>
    </xf>
    <xf numFmtId="0" fontId="14" fillId="3" borderId="52" xfId="0" applyFont="1" applyFill="1" applyBorder="1" applyAlignment="1">
      <alignment horizontal="center"/>
    </xf>
    <xf numFmtId="0" fontId="144" fillId="40" borderId="8" xfId="0" applyFont="1" applyFill="1" applyBorder="1" applyAlignment="1">
      <alignment horizontal="center" vertical="center"/>
    </xf>
    <xf numFmtId="0" fontId="144" fillId="40" borderId="9" xfId="0" applyFont="1" applyFill="1" applyBorder="1" applyAlignment="1">
      <alignment horizontal="center" vertical="center"/>
    </xf>
    <xf numFmtId="0" fontId="144" fillId="40" borderId="10" xfId="0" applyFont="1" applyFill="1" applyBorder="1" applyAlignment="1">
      <alignment horizontal="center" vertical="center"/>
    </xf>
    <xf numFmtId="0" fontId="80" fillId="3" borderId="59" xfId="102" applyFont="1" applyFill="1" applyBorder="1"/>
    <xf numFmtId="0" fontId="0" fillId="0" borderId="60" xfId="0" applyBorder="1"/>
    <xf numFmtId="9" fontId="58" fillId="3" borderId="59" xfId="102" applyNumberFormat="1" applyFont="1" applyFill="1" applyBorder="1" applyAlignment="1">
      <alignment horizontal="right"/>
    </xf>
    <xf numFmtId="0" fontId="27" fillId="3" borderId="138" xfId="102" applyFont="1" applyFill="1" applyBorder="1" applyAlignment="1">
      <alignment horizontal="center" vertical="center" wrapText="1"/>
    </xf>
    <xf numFmtId="0" fontId="142" fillId="0" borderId="52" xfId="0" applyFont="1" applyBorder="1" applyAlignment="1">
      <alignment horizontal="center" vertical="center" wrapText="1"/>
    </xf>
    <xf numFmtId="44" fontId="80" fillId="3" borderId="138" xfId="349" applyFont="1" applyFill="1" applyBorder="1" applyAlignment="1">
      <alignment horizontal="right" wrapText="1"/>
    </xf>
    <xf numFmtId="7" fontId="0" fillId="0" borderId="52" xfId="349" applyNumberFormat="1" applyFont="1" applyBorder="1" applyAlignment="1"/>
    <xf numFmtId="44" fontId="80" fillId="3" borderId="165" xfId="349" applyFont="1" applyFill="1" applyBorder="1" applyAlignment="1">
      <alignment horizontal="right" wrapText="1"/>
    </xf>
    <xf numFmtId="7" fontId="0" fillId="0" borderId="162" xfId="349" applyNumberFormat="1" applyFont="1" applyBorder="1" applyAlignment="1"/>
    <xf numFmtId="2" fontId="58" fillId="3" borderId="169" xfId="102" applyNumberFormat="1" applyFont="1" applyFill="1" applyBorder="1"/>
    <xf numFmtId="0" fontId="0" fillId="0" borderId="170" xfId="0" applyBorder="1"/>
    <xf numFmtId="10" fontId="80" fillId="3" borderId="138" xfId="1" applyNumberFormat="1" applyFont="1" applyFill="1" applyBorder="1" applyAlignment="1"/>
    <xf numFmtId="10" fontId="80" fillId="3" borderId="166" xfId="102" applyNumberFormat="1" applyFont="1" applyFill="1" applyBorder="1"/>
    <xf numFmtId="0" fontId="0" fillId="0" borderId="167" xfId="0" applyBorder="1"/>
    <xf numFmtId="0" fontId="58" fillId="3" borderId="171" xfId="102" applyFont="1" applyFill="1" applyBorder="1"/>
    <xf numFmtId="0" fontId="0" fillId="0" borderId="172" xfId="0" applyBorder="1"/>
    <xf numFmtId="10" fontId="80" fillId="3" borderId="138" xfId="102" applyNumberFormat="1" applyFont="1" applyFill="1" applyBorder="1" applyAlignment="1">
      <alignment horizontal="right" wrapText="1"/>
    </xf>
    <xf numFmtId="0" fontId="0" fillId="0" borderId="52" xfId="0" applyBorder="1" applyAlignment="1">
      <alignment horizontal="right"/>
    </xf>
    <xf numFmtId="10" fontId="80" fillId="3" borderId="165" xfId="102" applyNumberFormat="1" applyFont="1" applyFill="1" applyBorder="1" applyAlignment="1">
      <alignment horizontal="right" wrapText="1"/>
    </xf>
    <xf numFmtId="0" fontId="0" fillId="0" borderId="162" xfId="0" applyBorder="1" applyAlignment="1">
      <alignment horizontal="right"/>
    </xf>
    <xf numFmtId="2" fontId="58" fillId="3" borderId="166" xfId="102" applyNumberFormat="1" applyFont="1" applyFill="1" applyBorder="1"/>
    <xf numFmtId="44" fontId="80" fillId="0" borderId="138" xfId="349" applyFont="1" applyFill="1" applyBorder="1" applyAlignment="1">
      <alignment horizontal="right" wrapText="1"/>
    </xf>
    <xf numFmtId="7" fontId="0" fillId="0" borderId="52" xfId="349" applyNumberFormat="1" applyFont="1" applyFill="1" applyBorder="1" applyAlignment="1"/>
    <xf numFmtId="0" fontId="156" fillId="0" borderId="0" xfId="0" applyFont="1" applyAlignment="1">
      <alignment wrapText="1"/>
    </xf>
    <xf numFmtId="0" fontId="90" fillId="35" borderId="8" xfId="102" applyFont="1" applyFill="1" applyBorder="1" applyAlignment="1">
      <alignment horizontal="center" vertical="center"/>
    </xf>
    <xf numFmtId="0" fontId="90" fillId="35" borderId="9" xfId="102" applyFont="1" applyFill="1" applyBorder="1" applyAlignment="1">
      <alignment horizontal="center" vertical="center"/>
    </xf>
    <xf numFmtId="0" fontId="90" fillId="35" borderId="10" xfId="102" applyFont="1" applyFill="1" applyBorder="1" applyAlignment="1">
      <alignment horizontal="center" vertical="center"/>
    </xf>
    <xf numFmtId="0" fontId="123" fillId="3" borderId="2" xfId="102" applyFont="1" applyFill="1" applyBorder="1" applyAlignment="1">
      <alignment horizontal="center" vertical="center"/>
    </xf>
    <xf numFmtId="0" fontId="123" fillId="3" borderId="133" xfId="102" applyFont="1" applyFill="1" applyBorder="1" applyAlignment="1">
      <alignment horizontal="center" vertical="center"/>
    </xf>
    <xf numFmtId="170" fontId="14" fillId="3" borderId="138" xfId="102" applyNumberFormat="1" applyFont="1" applyFill="1" applyBorder="1"/>
    <xf numFmtId="170" fontId="80" fillId="3" borderId="138" xfId="102" applyNumberFormat="1" applyFont="1" applyFill="1" applyBorder="1"/>
    <xf numFmtId="9" fontId="90" fillId="35" borderId="2" xfId="146" applyFont="1" applyFill="1" applyBorder="1" applyAlignment="1">
      <alignment horizontal="center" vertical="center" wrapText="1"/>
    </xf>
    <xf numFmtId="9" fontId="90" fillId="35" borderId="3" xfId="146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46" xfId="0" applyBorder="1" applyAlignment="1">
      <alignment wrapText="1"/>
    </xf>
    <xf numFmtId="0" fontId="0" fillId="0" borderId="43" xfId="0" applyBorder="1" applyAlignment="1">
      <alignment wrapText="1"/>
    </xf>
    <xf numFmtId="0" fontId="0" fillId="0" borderId="44" xfId="0" applyBorder="1" applyAlignment="1">
      <alignment wrapText="1"/>
    </xf>
    <xf numFmtId="9" fontId="160" fillId="3" borderId="26" xfId="146" applyFont="1" applyFill="1" applyBorder="1" applyAlignment="1">
      <alignment horizontal="center" vertical="center" wrapText="1"/>
    </xf>
    <xf numFmtId="0" fontId="161" fillId="0" borderId="26" xfId="0" applyFont="1" applyBorder="1" applyAlignment="1">
      <alignment horizontal="center" vertical="center" wrapText="1"/>
    </xf>
    <xf numFmtId="0" fontId="161" fillId="0" borderId="22" xfId="0" applyFont="1" applyBorder="1" applyAlignment="1">
      <alignment horizontal="center" vertical="center" wrapText="1"/>
    </xf>
    <xf numFmtId="0" fontId="132" fillId="34" borderId="0" xfId="0" applyFont="1" applyFill="1" applyAlignment="1">
      <alignment horizontal="left" wrapText="1"/>
    </xf>
    <xf numFmtId="0" fontId="90" fillId="35" borderId="2" xfId="0" applyFont="1" applyFill="1" applyBorder="1" applyAlignment="1">
      <alignment horizontal="center" vertical="center"/>
    </xf>
    <xf numFmtId="0" fontId="90" fillId="35" borderId="3" xfId="0" applyFont="1" applyFill="1" applyBorder="1" applyAlignment="1">
      <alignment horizontal="center" vertical="center"/>
    </xf>
    <xf numFmtId="0" fontId="90" fillId="35" borderId="4" xfId="0" applyFont="1" applyFill="1" applyBorder="1" applyAlignment="1">
      <alignment horizontal="center" vertical="center"/>
    </xf>
    <xf numFmtId="0" fontId="90" fillId="35" borderId="8" xfId="0" applyFont="1" applyFill="1" applyBorder="1" applyAlignment="1">
      <alignment horizontal="center" vertical="center"/>
    </xf>
    <xf numFmtId="0" fontId="90" fillId="35" borderId="9" xfId="0" applyFont="1" applyFill="1" applyBorder="1" applyAlignment="1">
      <alignment horizontal="center" vertical="center"/>
    </xf>
    <xf numFmtId="0" fontId="90" fillId="35" borderId="10" xfId="0" applyFont="1" applyFill="1" applyBorder="1" applyAlignment="1">
      <alignment horizontal="center" vertical="center"/>
    </xf>
    <xf numFmtId="0" fontId="58" fillId="3" borderId="2" xfId="0" applyFont="1" applyFill="1" applyBorder="1" applyAlignment="1">
      <alignment horizontal="center"/>
    </xf>
    <xf numFmtId="0" fontId="58" fillId="3" borderId="3" xfId="0" applyFont="1" applyFill="1" applyBorder="1" applyAlignment="1">
      <alignment horizontal="center"/>
    </xf>
    <xf numFmtId="0" fontId="58" fillId="3" borderId="4" xfId="0" applyFont="1" applyFill="1" applyBorder="1" applyAlignment="1">
      <alignment horizontal="center"/>
    </xf>
    <xf numFmtId="0" fontId="58" fillId="3" borderId="8" xfId="0" applyFont="1" applyFill="1" applyBorder="1" applyAlignment="1">
      <alignment horizontal="center"/>
    </xf>
    <xf numFmtId="0" fontId="58" fillId="3" borderId="9" xfId="0" applyFont="1" applyFill="1" applyBorder="1" applyAlignment="1">
      <alignment horizontal="center"/>
    </xf>
    <xf numFmtId="0" fontId="58" fillId="3" borderId="10" xfId="0" applyFont="1" applyFill="1" applyBorder="1" applyAlignment="1">
      <alignment horizontal="center"/>
    </xf>
    <xf numFmtId="0" fontId="123" fillId="3" borderId="42" xfId="0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10" fontId="28" fillId="3" borderId="185" xfId="102" applyNumberFormat="1" applyFont="1" applyFill="1" applyBorder="1" applyAlignment="1">
      <alignment horizontal="center" wrapText="1"/>
    </xf>
    <xf numFmtId="0" fontId="0" fillId="0" borderId="184" xfId="0" applyBorder="1" applyAlignment="1">
      <alignment horizontal="center" wrapText="1"/>
    </xf>
    <xf numFmtId="9" fontId="28" fillId="3" borderId="138" xfId="1" applyFont="1" applyFill="1" applyBorder="1" applyAlignment="1">
      <alignment horizontal="center" wrapText="1"/>
    </xf>
    <xf numFmtId="10" fontId="28" fillId="3" borderId="138" xfId="1" applyNumberFormat="1" applyFont="1" applyFill="1" applyBorder="1" applyAlignment="1">
      <alignment horizontal="center" wrapText="1"/>
    </xf>
    <xf numFmtId="10" fontId="0" fillId="0" borderId="52" xfId="1" applyNumberFormat="1" applyFont="1" applyBorder="1" applyAlignment="1">
      <alignment horizontal="center" wrapText="1"/>
    </xf>
    <xf numFmtId="10" fontId="28" fillId="3" borderId="12" xfId="1" applyNumberFormat="1" applyFont="1" applyFill="1" applyBorder="1" applyAlignment="1">
      <alignment horizontal="center" wrapText="1"/>
    </xf>
    <xf numFmtId="10" fontId="0" fillId="0" borderId="13" xfId="1" applyNumberFormat="1" applyFont="1" applyBorder="1" applyAlignment="1">
      <alignment horizontal="center" wrapText="1"/>
    </xf>
    <xf numFmtId="0" fontId="149" fillId="35" borderId="2" xfId="357" applyFont="1" applyFill="1" applyBorder="1" applyAlignment="1">
      <alignment horizontal="center"/>
    </xf>
    <xf numFmtId="0" fontId="149" fillId="35" borderId="4" xfId="357" applyFont="1" applyFill="1" applyBorder="1" applyAlignment="1">
      <alignment horizontal="center"/>
    </xf>
    <xf numFmtId="0" fontId="149" fillId="35" borderId="2" xfId="357" applyFont="1" applyFill="1" applyBorder="1" applyAlignment="1">
      <alignment horizontal="center" vertical="center"/>
    </xf>
    <xf numFmtId="0" fontId="149" fillId="35" borderId="4" xfId="357" applyFont="1" applyFill="1" applyBorder="1" applyAlignment="1">
      <alignment horizontal="center" vertical="center"/>
    </xf>
    <xf numFmtId="0" fontId="90" fillId="35" borderId="2" xfId="357" applyFont="1" applyFill="1" applyBorder="1" applyAlignment="1">
      <alignment horizontal="center" vertical="center"/>
    </xf>
    <xf numFmtId="0" fontId="90" fillId="35" borderId="4" xfId="357" applyFont="1" applyFill="1" applyBorder="1" applyAlignment="1">
      <alignment horizontal="center" vertical="center"/>
    </xf>
    <xf numFmtId="0" fontId="90" fillId="35" borderId="2" xfId="357" applyFont="1" applyFill="1" applyBorder="1" applyAlignment="1">
      <alignment horizontal="center"/>
    </xf>
    <xf numFmtId="0" fontId="90" fillId="35" borderId="4" xfId="357" applyFont="1" applyFill="1" applyBorder="1" applyAlignment="1">
      <alignment horizontal="center"/>
    </xf>
    <xf numFmtId="0" fontId="90" fillId="35" borderId="8" xfId="357" applyFont="1" applyFill="1" applyBorder="1" applyAlignment="1">
      <alignment horizontal="center" vertical="top" wrapText="1"/>
    </xf>
    <xf numFmtId="0" fontId="90" fillId="35" borderId="3" xfId="357" applyFont="1" applyFill="1" applyBorder="1" applyAlignment="1">
      <alignment horizontal="center" vertical="top"/>
    </xf>
    <xf numFmtId="0" fontId="90" fillId="35" borderId="10" xfId="357" applyFont="1" applyFill="1" applyBorder="1" applyAlignment="1">
      <alignment horizontal="center" vertical="top"/>
    </xf>
    <xf numFmtId="10" fontId="28" fillId="3" borderId="23" xfId="1" applyNumberFormat="1" applyFont="1" applyFill="1" applyBorder="1" applyAlignment="1">
      <alignment horizontal="center" wrapText="1"/>
    </xf>
    <xf numFmtId="10" fontId="0" fillId="0" borderId="23" xfId="1" applyNumberFormat="1" applyFon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170" fontId="80" fillId="3" borderId="17" xfId="0" applyNumberFormat="1" applyFont="1" applyFill="1" applyBorder="1" applyAlignment="1">
      <alignment horizontal="center" wrapText="1"/>
    </xf>
    <xf numFmtId="170" fontId="0" fillId="0" borderId="17" xfId="0" applyNumberFormat="1" applyBorder="1" applyAlignment="1">
      <alignment horizontal="center" wrapText="1"/>
    </xf>
    <xf numFmtId="10" fontId="28" fillId="3" borderId="17" xfId="1" applyNumberFormat="1" applyFont="1" applyFill="1" applyBorder="1" applyAlignment="1">
      <alignment horizontal="center" wrapText="1"/>
    </xf>
    <xf numFmtId="10" fontId="0" fillId="0" borderId="17" xfId="1" applyNumberFormat="1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10" fontId="28" fillId="3" borderId="31" xfId="102" applyNumberFormat="1" applyFont="1" applyFill="1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15" fillId="34" borderId="2" xfId="357" applyFill="1" applyBorder="1" applyAlignment="1">
      <alignment horizontal="center"/>
    </xf>
    <xf numFmtId="0" fontId="15" fillId="34" borderId="3" xfId="357" applyFill="1" applyBorder="1" applyAlignment="1">
      <alignment horizontal="center"/>
    </xf>
    <xf numFmtId="0" fontId="15" fillId="34" borderId="4" xfId="357" applyFill="1" applyBorder="1" applyAlignment="1">
      <alignment horizontal="center"/>
    </xf>
    <xf numFmtId="0" fontId="97" fillId="35" borderId="42" xfId="357" applyFont="1" applyFill="1" applyBorder="1" applyAlignment="1">
      <alignment horizontal="center" vertical="center"/>
    </xf>
    <xf numFmtId="0" fontId="97" fillId="35" borderId="45" xfId="357" applyFont="1" applyFill="1" applyBorder="1" applyAlignment="1">
      <alignment horizontal="center" vertical="center"/>
    </xf>
    <xf numFmtId="0" fontId="97" fillId="35" borderId="48" xfId="357" applyFont="1" applyFill="1" applyBorder="1" applyAlignment="1">
      <alignment horizontal="center" vertical="center"/>
    </xf>
    <xf numFmtId="0" fontId="97" fillId="35" borderId="2" xfId="357" applyFont="1" applyFill="1" applyBorder="1" applyAlignment="1">
      <alignment horizontal="center" vertical="center"/>
    </xf>
    <xf numFmtId="0" fontId="97" fillId="35" borderId="4" xfId="357" applyFont="1" applyFill="1" applyBorder="1" applyAlignment="1">
      <alignment horizontal="center" vertical="center"/>
    </xf>
    <xf numFmtId="0" fontId="97" fillId="35" borderId="46" xfId="357" applyFont="1" applyFill="1" applyBorder="1" applyAlignment="1">
      <alignment horizontal="center" vertical="center"/>
    </xf>
    <xf numFmtId="0" fontId="97" fillId="35" borderId="44" xfId="357" applyFont="1" applyFill="1" applyBorder="1" applyAlignment="1">
      <alignment horizontal="center" vertical="center"/>
    </xf>
    <xf numFmtId="0" fontId="97" fillId="35" borderId="5" xfId="357" applyFont="1" applyFill="1" applyBorder="1" applyAlignment="1">
      <alignment horizontal="center" vertical="center"/>
    </xf>
    <xf numFmtId="0" fontId="97" fillId="35" borderId="6" xfId="357" applyFont="1" applyFill="1" applyBorder="1" applyAlignment="1">
      <alignment horizontal="center" vertical="center"/>
    </xf>
    <xf numFmtId="0" fontId="11" fillId="34" borderId="0" xfId="357" applyFont="1" applyFill="1" applyAlignment="1">
      <alignment horizontal="center" wrapText="1"/>
    </xf>
    <xf numFmtId="0" fontId="15" fillId="34" borderId="0" xfId="357" applyFill="1" applyAlignment="1">
      <alignment horizontal="center" wrapText="1"/>
    </xf>
    <xf numFmtId="0" fontId="22" fillId="34" borderId="0" xfId="382" applyFont="1" applyFill="1" applyAlignment="1">
      <alignment horizontal="center" wrapText="1"/>
    </xf>
    <xf numFmtId="0" fontId="22" fillId="34" borderId="0" xfId="382" applyFont="1" applyFill="1" applyAlignment="1">
      <alignment horizontal="center"/>
    </xf>
    <xf numFmtId="0" fontId="22" fillId="34" borderId="2" xfId="382" applyFont="1" applyFill="1" applyBorder="1" applyAlignment="1">
      <alignment horizontal="center"/>
    </xf>
    <xf numFmtId="0" fontId="22" fillId="34" borderId="3" xfId="382" applyFont="1" applyFill="1" applyBorder="1" applyAlignment="1">
      <alignment horizontal="center"/>
    </xf>
    <xf numFmtId="0" fontId="100" fillId="35" borderId="8" xfId="382" applyFont="1" applyFill="1" applyBorder="1" applyAlignment="1">
      <alignment horizontal="left"/>
    </xf>
    <xf numFmtId="0" fontId="100" fillId="35" borderId="3" xfId="382" applyFont="1" applyFill="1" applyBorder="1" applyAlignment="1">
      <alignment horizontal="left"/>
    </xf>
    <xf numFmtId="0" fontId="100" fillId="35" borderId="9" xfId="382" applyFont="1" applyFill="1" applyBorder="1" applyAlignment="1">
      <alignment horizontal="left"/>
    </xf>
    <xf numFmtId="0" fontId="100" fillId="35" borderId="10" xfId="382" applyFont="1" applyFill="1" applyBorder="1" applyAlignment="1">
      <alignment horizontal="left"/>
    </xf>
    <xf numFmtId="0" fontId="58" fillId="3" borderId="9" xfId="382" applyFont="1" applyFill="1" applyBorder="1" applyAlignment="1">
      <alignment horizontal="center"/>
    </xf>
    <xf numFmtId="0" fontId="80" fillId="3" borderId="10" xfId="382" applyFont="1" applyFill="1" applyBorder="1"/>
    <xf numFmtId="0" fontId="80" fillId="3" borderId="3" xfId="382" applyFont="1" applyFill="1" applyBorder="1"/>
    <xf numFmtId="0" fontId="80" fillId="3" borderId="4" xfId="382" applyFont="1" applyFill="1" applyBorder="1"/>
    <xf numFmtId="0" fontId="80" fillId="3" borderId="0" xfId="382" applyFont="1" applyFill="1"/>
    <xf numFmtId="0" fontId="80" fillId="3" borderId="6" xfId="382" applyFont="1" applyFill="1" applyBorder="1"/>
    <xf numFmtId="0" fontId="80" fillId="3" borderId="0" xfId="382" applyFont="1" applyFill="1" applyAlignment="1">
      <alignment horizontal="center"/>
    </xf>
    <xf numFmtId="0" fontId="80" fillId="3" borderId="6" xfId="382" applyFont="1" applyFill="1" applyBorder="1" applyAlignment="1">
      <alignment horizontal="center"/>
    </xf>
    <xf numFmtId="10" fontId="91" fillId="3" borderId="0" xfId="382" applyNumberFormat="1" applyFont="1" applyFill="1" applyAlignment="1">
      <alignment horizontal="left"/>
    </xf>
    <xf numFmtId="10" fontId="91" fillId="3" borderId="6" xfId="382" applyNumberFormat="1" applyFont="1" applyFill="1" applyBorder="1" applyAlignment="1">
      <alignment horizontal="left"/>
    </xf>
    <xf numFmtId="0" fontId="58" fillId="3" borderId="10" xfId="382" applyFont="1" applyFill="1" applyBorder="1" applyAlignment="1">
      <alignment horizontal="center"/>
    </xf>
    <xf numFmtId="0" fontId="110" fillId="35" borderId="8" xfId="357" applyFont="1" applyFill="1" applyBorder="1" applyAlignment="1">
      <alignment horizontal="center"/>
    </xf>
    <xf numFmtId="0" fontId="110" fillId="35" borderId="9" xfId="357" applyFont="1" applyFill="1" applyBorder="1" applyAlignment="1">
      <alignment horizontal="center"/>
    </xf>
    <xf numFmtId="0" fontId="110" fillId="35" borderId="10" xfId="357" applyFont="1" applyFill="1" applyBorder="1" applyAlignment="1">
      <alignment horizontal="center"/>
    </xf>
    <xf numFmtId="0" fontId="110" fillId="35" borderId="8" xfId="357" applyFont="1" applyFill="1" applyBorder="1" applyAlignment="1">
      <alignment horizontal="center" vertical="center"/>
    </xf>
    <xf numFmtId="0" fontId="110" fillId="35" borderId="9" xfId="357" applyFont="1" applyFill="1" applyBorder="1" applyAlignment="1">
      <alignment horizontal="center" vertical="center"/>
    </xf>
    <xf numFmtId="0" fontId="110" fillId="35" borderId="10" xfId="357" applyFont="1" applyFill="1" applyBorder="1" applyAlignment="1">
      <alignment horizontal="center" vertical="center"/>
    </xf>
    <xf numFmtId="0" fontId="145" fillId="3" borderId="2" xfId="364" applyFont="1" applyFill="1" applyBorder="1" applyAlignment="1">
      <alignment horizontal="center"/>
    </xf>
    <xf numFmtId="0" fontId="145" fillId="3" borderId="5" xfId="364" applyFont="1" applyFill="1" applyBorder="1" applyAlignment="1">
      <alignment horizontal="center"/>
    </xf>
    <xf numFmtId="0" fontId="152" fillId="3" borderId="3" xfId="357" applyFont="1" applyFill="1" applyBorder="1" applyAlignment="1">
      <alignment horizontal="center" vertical="center" wrapText="1"/>
    </xf>
    <xf numFmtId="0" fontId="152" fillId="3" borderId="0" xfId="357" applyFont="1" applyFill="1" applyAlignment="1">
      <alignment horizontal="center" vertical="center" wrapText="1"/>
    </xf>
    <xf numFmtId="0" fontId="152" fillId="3" borderId="174" xfId="357" applyFont="1" applyFill="1" applyBorder="1" applyAlignment="1">
      <alignment horizontal="left" vertical="center" wrapText="1"/>
    </xf>
    <xf numFmtId="0" fontId="152" fillId="3" borderId="27" xfId="357" applyFont="1" applyFill="1" applyBorder="1" applyAlignment="1">
      <alignment horizontal="left" vertical="center" wrapText="1"/>
    </xf>
    <xf numFmtId="0" fontId="110" fillId="34" borderId="0" xfId="382" applyFont="1" applyFill="1" applyAlignment="1">
      <alignment horizontal="center"/>
    </xf>
    <xf numFmtId="10" fontId="6" fillId="34" borderId="0" xfId="387" applyNumberFormat="1" applyFont="1" applyFill="1" applyBorder="1" applyAlignment="1">
      <alignment horizontal="right"/>
    </xf>
    <xf numFmtId="0" fontId="110" fillId="35" borderId="8" xfId="382" applyFont="1" applyFill="1" applyBorder="1" applyAlignment="1">
      <alignment horizontal="center" vertical="center"/>
    </xf>
    <xf numFmtId="0" fontId="110" fillId="35" borderId="9" xfId="382" applyFont="1" applyFill="1" applyBorder="1" applyAlignment="1">
      <alignment horizontal="center" vertical="center"/>
    </xf>
    <xf numFmtId="0" fontId="110" fillId="35" borderId="10" xfId="382" applyFont="1" applyFill="1" applyBorder="1" applyAlignment="1">
      <alignment horizontal="center" vertical="center"/>
    </xf>
    <xf numFmtId="0" fontId="110" fillId="35" borderId="8" xfId="382" applyFont="1" applyFill="1" applyBorder="1" applyAlignment="1">
      <alignment horizontal="center"/>
    </xf>
    <xf numFmtId="0" fontId="110" fillId="35" borderId="9" xfId="382" applyFont="1" applyFill="1" applyBorder="1" applyAlignment="1">
      <alignment horizontal="center"/>
    </xf>
    <xf numFmtId="0" fontId="110" fillId="35" borderId="10" xfId="382" applyFont="1" applyFill="1" applyBorder="1" applyAlignment="1">
      <alignment horizontal="center"/>
    </xf>
    <xf numFmtId="0" fontId="6" fillId="3" borderId="2" xfId="386" applyFill="1" applyBorder="1" applyAlignment="1">
      <alignment horizontal="center" vertical="center"/>
    </xf>
    <xf numFmtId="0" fontId="6" fillId="3" borderId="5" xfId="386" applyFill="1" applyBorder="1" applyAlignment="1">
      <alignment horizontal="center" vertical="center"/>
    </xf>
    <xf numFmtId="0" fontId="134" fillId="3" borderId="3" xfId="382" applyFont="1" applyFill="1" applyBorder="1" applyAlignment="1">
      <alignment horizontal="center" vertical="center" wrapText="1"/>
    </xf>
    <xf numFmtId="0" fontId="134" fillId="3" borderId="0" xfId="382" applyFont="1" applyFill="1" applyAlignment="1">
      <alignment horizontal="center" vertical="center" wrapText="1"/>
    </xf>
    <xf numFmtId="0" fontId="134" fillId="3" borderId="3" xfId="382" applyFont="1" applyFill="1" applyBorder="1" applyAlignment="1">
      <alignment horizontal="right" vertical="center" wrapText="1"/>
    </xf>
    <xf numFmtId="0" fontId="134" fillId="3" borderId="0" xfId="382" applyFont="1" applyFill="1" applyAlignment="1">
      <alignment horizontal="right" vertical="center" wrapText="1"/>
    </xf>
    <xf numFmtId="0" fontId="134" fillId="3" borderId="164" xfId="382" applyFont="1" applyFill="1" applyBorder="1" applyAlignment="1">
      <alignment horizontal="left" vertical="center" wrapText="1"/>
    </xf>
    <xf numFmtId="0" fontId="134" fillId="3" borderId="49" xfId="382" applyFont="1" applyFill="1" applyBorder="1" applyAlignment="1">
      <alignment horizontal="left" vertical="center" wrapText="1"/>
    </xf>
    <xf numFmtId="0" fontId="138" fillId="3" borderId="8" xfId="357" applyFont="1" applyFill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04" fillId="3" borderId="123" xfId="357" applyFont="1" applyFill="1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135" xfId="0" applyBorder="1" applyAlignment="1">
      <alignment horizontal="center"/>
    </xf>
    <xf numFmtId="0" fontId="110" fillId="35" borderId="2" xfId="357" applyFont="1" applyFill="1" applyBorder="1" applyAlignment="1">
      <alignment horizontal="center" vertical="center"/>
    </xf>
    <xf numFmtId="0" fontId="110" fillId="35" borderId="3" xfId="357" applyFont="1" applyFill="1" applyBorder="1" applyAlignment="1">
      <alignment horizontal="center" vertical="center"/>
    </xf>
    <xf numFmtId="0" fontId="110" fillId="35" borderId="4" xfId="357" applyFont="1" applyFill="1" applyBorder="1" applyAlignment="1">
      <alignment horizontal="center" vertical="center"/>
    </xf>
    <xf numFmtId="0" fontId="80" fillId="3" borderId="2" xfId="364" applyFont="1" applyFill="1" applyBorder="1" applyAlignment="1">
      <alignment horizontal="center"/>
    </xf>
    <xf numFmtId="0" fontId="80" fillId="3" borderId="5" xfId="364" applyFont="1" applyFill="1" applyBorder="1" applyAlignment="1">
      <alignment horizontal="center"/>
    </xf>
    <xf numFmtId="0" fontId="138" fillId="3" borderId="0" xfId="357" applyFont="1" applyFill="1" applyAlignment="1">
      <alignment horizontal="right" vertical="center" wrapText="1"/>
    </xf>
    <xf numFmtId="0" fontId="138" fillId="3" borderId="49" xfId="357" applyFont="1" applyFill="1" applyBorder="1" applyAlignment="1">
      <alignment horizontal="left" vertical="center" wrapText="1"/>
    </xf>
    <xf numFmtId="0" fontId="74" fillId="3" borderId="8" xfId="2" applyFont="1" applyFill="1" applyBorder="1" applyAlignment="1">
      <alignment horizontal="center" vertical="center" wrapText="1"/>
    </xf>
    <xf numFmtId="0" fontId="110" fillId="35" borderId="8" xfId="2" applyFont="1" applyFill="1" applyBorder="1" applyAlignment="1">
      <alignment horizontal="center" vertical="center"/>
    </xf>
    <xf numFmtId="0" fontId="110" fillId="35" borderId="9" xfId="2" applyFont="1" applyFill="1" applyBorder="1" applyAlignment="1">
      <alignment horizontal="center" vertical="center"/>
    </xf>
    <xf numFmtId="0" fontId="110" fillId="35" borderId="10" xfId="2" applyFont="1" applyFill="1" applyBorder="1" applyAlignment="1">
      <alignment horizontal="center" vertical="center"/>
    </xf>
    <xf numFmtId="0" fontId="110" fillId="35" borderId="8" xfId="2" applyFont="1" applyFill="1" applyBorder="1" applyAlignment="1">
      <alignment horizontal="center"/>
    </xf>
    <xf numFmtId="0" fontId="110" fillId="35" borderId="3" xfId="2" applyFont="1" applyFill="1" applyBorder="1" applyAlignment="1">
      <alignment horizontal="center"/>
    </xf>
    <xf numFmtId="0" fontId="110" fillId="35" borderId="9" xfId="2" applyFont="1" applyFill="1" applyBorder="1" applyAlignment="1">
      <alignment horizontal="center"/>
    </xf>
    <xf numFmtId="0" fontId="110" fillId="35" borderId="10" xfId="2" applyFont="1" applyFill="1" applyBorder="1" applyAlignment="1">
      <alignment horizontal="center"/>
    </xf>
    <xf numFmtId="0" fontId="32" fillId="3" borderId="2" xfId="364" applyFont="1" applyFill="1" applyBorder="1" applyAlignment="1">
      <alignment horizontal="center" vertical="center"/>
    </xf>
    <xf numFmtId="0" fontId="32" fillId="3" borderId="5" xfId="364" applyFont="1" applyFill="1" applyBorder="1" applyAlignment="1">
      <alignment horizontal="center" vertical="center"/>
    </xf>
    <xf numFmtId="0" fontId="111" fillId="3" borderId="3" xfId="2" applyFont="1" applyFill="1" applyBorder="1" applyAlignment="1">
      <alignment horizontal="center" vertical="center" wrapText="1"/>
    </xf>
    <xf numFmtId="0" fontId="111" fillId="3" borderId="0" xfId="2" applyFont="1" applyFill="1" applyAlignment="1">
      <alignment horizontal="center" vertical="center" wrapText="1"/>
    </xf>
    <xf numFmtId="0" fontId="111" fillId="3" borderId="164" xfId="2" applyFont="1" applyFill="1" applyBorder="1" applyAlignment="1">
      <alignment horizontal="left" vertical="center" wrapText="1"/>
    </xf>
    <xf numFmtId="0" fontId="111" fillId="3" borderId="49" xfId="2" applyFont="1" applyFill="1" applyBorder="1" applyAlignment="1">
      <alignment horizontal="left" vertical="center" wrapText="1"/>
    </xf>
    <xf numFmtId="164" fontId="58" fillId="3" borderId="136" xfId="2" applyNumberFormat="1" applyFont="1" applyFill="1" applyBorder="1" applyAlignment="1">
      <alignment horizontal="center"/>
    </xf>
    <xf numFmtId="164" fontId="58" fillId="3" borderId="141" xfId="2" applyNumberFormat="1" applyFont="1" applyFill="1" applyBorder="1" applyAlignment="1">
      <alignment horizontal="center"/>
    </xf>
    <xf numFmtId="0" fontId="93" fillId="3" borderId="79" xfId="389" applyFont="1" applyFill="1" applyBorder="1"/>
    <xf numFmtId="0" fontId="23" fillId="3" borderId="6" xfId="0" applyFont="1" applyFill="1" applyBorder="1"/>
    <xf numFmtId="0" fontId="58" fillId="35" borderId="8" xfId="256" applyFont="1" applyFill="1" applyBorder="1" applyAlignment="1">
      <alignment horizontal="center" vertical="center" wrapText="1"/>
    </xf>
    <xf numFmtId="0" fontId="58" fillId="35" borderId="9" xfId="256" applyFont="1" applyFill="1" applyBorder="1" applyAlignment="1">
      <alignment horizontal="center" vertical="center" wrapText="1"/>
    </xf>
    <xf numFmtId="0" fontId="58" fillId="35" borderId="10" xfId="256" applyFont="1" applyFill="1" applyBorder="1" applyAlignment="1">
      <alignment horizontal="center" vertical="center" wrapText="1"/>
    </xf>
    <xf numFmtId="0" fontId="58" fillId="34" borderId="0" xfId="388" applyFont="1" applyFill="1" applyAlignment="1">
      <alignment horizontal="left"/>
    </xf>
    <xf numFmtId="164" fontId="58" fillId="35" borderId="8" xfId="389" applyNumberFormat="1" applyFont="1" applyFill="1" applyBorder="1" applyAlignment="1">
      <alignment horizontal="center" vertical="center"/>
    </xf>
    <xf numFmtId="164" fontId="58" fillId="35" borderId="9" xfId="389" applyNumberFormat="1" applyFont="1" applyFill="1" applyBorder="1" applyAlignment="1">
      <alignment horizontal="center" vertical="center"/>
    </xf>
    <xf numFmtId="164" fontId="58" fillId="35" borderId="10" xfId="389" applyNumberFormat="1" applyFont="1" applyFill="1" applyBorder="1" applyAlignment="1">
      <alignment horizontal="center" vertical="center"/>
    </xf>
    <xf numFmtId="164" fontId="58" fillId="3" borderId="139" xfId="389" applyNumberFormat="1" applyFont="1" applyFill="1" applyBorder="1" applyAlignment="1">
      <alignment horizontal="center"/>
    </xf>
    <xf numFmtId="164" fontId="58" fillId="3" borderId="41" xfId="389" applyNumberFormat="1" applyFont="1" applyFill="1" applyBorder="1" applyAlignment="1">
      <alignment horizontal="center"/>
    </xf>
    <xf numFmtId="0" fontId="58" fillId="3" borderId="12" xfId="389" applyFont="1" applyFill="1" applyBorder="1" applyAlignment="1">
      <alignment horizontal="center"/>
    </xf>
    <xf numFmtId="0" fontId="58" fillId="3" borderId="140" xfId="389" applyFont="1" applyFill="1" applyBorder="1" applyAlignment="1">
      <alignment horizontal="center"/>
    </xf>
    <xf numFmtId="0" fontId="58" fillId="3" borderId="53" xfId="388" applyFont="1" applyFill="1" applyBorder="1" applyAlignment="1">
      <alignment horizontal="center"/>
    </xf>
    <xf numFmtId="0" fontId="58" fillId="3" borderId="0" xfId="388" applyFont="1" applyFill="1" applyAlignment="1">
      <alignment horizontal="center"/>
    </xf>
    <xf numFmtId="0" fontId="140" fillId="0" borderId="3" xfId="0" applyFont="1" applyBorder="1" applyAlignment="1">
      <alignment horizontal="center"/>
    </xf>
    <xf numFmtId="0" fontId="116" fillId="0" borderId="4" xfId="373" applyFont="1" applyBorder="1" applyAlignment="1">
      <alignment horizontal="left" vertical="center" wrapText="1"/>
    </xf>
    <xf numFmtId="0" fontId="116" fillId="0" borderId="44" xfId="373" applyFont="1" applyBorder="1" applyAlignment="1">
      <alignment horizontal="left" vertical="center" wrapText="1"/>
    </xf>
    <xf numFmtId="0" fontId="116" fillId="0" borderId="3" xfId="373" applyFont="1" applyBorder="1" applyAlignment="1">
      <alignment horizontal="left" vertical="top" wrapText="1"/>
    </xf>
    <xf numFmtId="0" fontId="116" fillId="0" borderId="43" xfId="373" applyFont="1" applyBorder="1" applyAlignment="1">
      <alignment horizontal="left" vertical="top" wrapText="1"/>
    </xf>
    <xf numFmtId="0" fontId="116" fillId="0" borderId="6" xfId="373" applyFont="1" applyBorder="1" applyAlignment="1">
      <alignment horizontal="left" vertical="center" wrapText="1"/>
    </xf>
    <xf numFmtId="168" fontId="116" fillId="0" borderId="42" xfId="373" applyNumberFormat="1" applyFont="1" applyBorder="1" applyAlignment="1">
      <alignment horizontal="right" vertical="center"/>
    </xf>
    <xf numFmtId="168" fontId="116" fillId="0" borderId="45" xfId="373" applyNumberFormat="1" applyFont="1" applyBorder="1" applyAlignment="1">
      <alignment horizontal="right" vertical="center"/>
    </xf>
    <xf numFmtId="49" fontId="116" fillId="0" borderId="4" xfId="373" applyNumberFormat="1" applyFont="1" applyBorder="1" applyAlignment="1">
      <alignment horizontal="left" vertical="center" wrapText="1"/>
    </xf>
    <xf numFmtId="49" fontId="116" fillId="0" borderId="44" xfId="373" applyNumberFormat="1" applyFont="1" applyBorder="1" applyAlignment="1">
      <alignment horizontal="left" vertical="center" wrapText="1"/>
    </xf>
    <xf numFmtId="0" fontId="116" fillId="0" borderId="3" xfId="373" applyFont="1" applyBorder="1" applyAlignment="1">
      <alignment vertical="top" wrapText="1"/>
    </xf>
    <xf numFmtId="0" fontId="116" fillId="0" borderId="43" xfId="373" applyFont="1" applyBorder="1" applyAlignment="1">
      <alignment vertical="top" wrapText="1"/>
    </xf>
    <xf numFmtId="0" fontId="116" fillId="0" borderId="0" xfId="373" applyFont="1" applyAlignment="1">
      <alignment horizontal="left" vertical="top" wrapText="1"/>
    </xf>
    <xf numFmtId="0" fontId="116" fillId="0" borderId="0" xfId="373" applyFont="1" applyAlignment="1">
      <alignment horizontal="center"/>
    </xf>
    <xf numFmtId="0" fontId="25" fillId="28" borderId="3" xfId="92" applyFont="1" applyFill="1" applyBorder="1" applyAlignment="1">
      <alignment horizontal="left"/>
    </xf>
    <xf numFmtId="0" fontId="25" fillId="28" borderId="4" xfId="92" applyFont="1" applyFill="1" applyBorder="1" applyAlignment="1">
      <alignment horizontal="left"/>
    </xf>
    <xf numFmtId="0" fontId="32" fillId="0" borderId="79" xfId="375" applyBorder="1" applyAlignment="1">
      <alignment horizontal="right"/>
    </xf>
    <xf numFmtId="0" fontId="32" fillId="0" borderId="0" xfId="375" applyAlignment="1">
      <alignment horizontal="right"/>
    </xf>
  </cellXfs>
  <cellStyles count="396">
    <cellStyle name="20% - Accent1 2" xfId="6" xr:uid="{00000000-0005-0000-0000-000000000000}"/>
    <cellStyle name="20% - Accent2 2" xfId="7" xr:uid="{00000000-0005-0000-0000-000001000000}"/>
    <cellStyle name="20% - Accent3 2" xfId="8" xr:uid="{00000000-0005-0000-0000-000002000000}"/>
    <cellStyle name="20% - Accent4 2" xfId="9" xr:uid="{00000000-0005-0000-0000-000003000000}"/>
    <cellStyle name="20% - Accent5 2" xfId="10" xr:uid="{00000000-0005-0000-0000-000004000000}"/>
    <cellStyle name="20% - Accent6 2" xfId="11" xr:uid="{00000000-0005-0000-0000-000005000000}"/>
    <cellStyle name="40% - Accent1 2" xfId="12" xr:uid="{00000000-0005-0000-0000-000006000000}"/>
    <cellStyle name="40% - Accent2 2" xfId="13" xr:uid="{00000000-0005-0000-0000-000007000000}"/>
    <cellStyle name="40% - Accent3 2" xfId="14" xr:uid="{00000000-0005-0000-0000-000008000000}"/>
    <cellStyle name="40% - Accent4 2" xfId="15" xr:uid="{00000000-0005-0000-0000-000009000000}"/>
    <cellStyle name="40% - Accent5 2" xfId="16" xr:uid="{00000000-0005-0000-0000-00000A000000}"/>
    <cellStyle name="40% - Accent6 2" xfId="17" xr:uid="{00000000-0005-0000-0000-00000B000000}"/>
    <cellStyle name="60% - Accent1 2" xfId="18" xr:uid="{00000000-0005-0000-0000-00000C000000}"/>
    <cellStyle name="60% - Accent2 2" xfId="19" xr:uid="{00000000-0005-0000-0000-00000D000000}"/>
    <cellStyle name="60% - Accent3 2" xfId="20" xr:uid="{00000000-0005-0000-0000-00000E000000}"/>
    <cellStyle name="60% - Accent4 2" xfId="21" xr:uid="{00000000-0005-0000-0000-00000F000000}"/>
    <cellStyle name="60% - Accent5 2" xfId="22" xr:uid="{00000000-0005-0000-0000-000010000000}"/>
    <cellStyle name="60% - Accent6 2" xfId="23" xr:uid="{00000000-0005-0000-0000-000011000000}"/>
    <cellStyle name="Accent1 2" xfId="24" xr:uid="{00000000-0005-0000-0000-000012000000}"/>
    <cellStyle name="Accent2 2" xfId="25" xr:uid="{00000000-0005-0000-0000-000013000000}"/>
    <cellStyle name="Accent3 2" xfId="26" xr:uid="{00000000-0005-0000-0000-000014000000}"/>
    <cellStyle name="Accent4 2" xfId="27" xr:uid="{00000000-0005-0000-0000-000015000000}"/>
    <cellStyle name="Accent5 2" xfId="28" xr:uid="{00000000-0005-0000-0000-000016000000}"/>
    <cellStyle name="Accent6 2" xfId="29" xr:uid="{00000000-0005-0000-0000-000017000000}"/>
    <cellStyle name="Bad 2" xfId="30" xr:uid="{00000000-0005-0000-0000-000018000000}"/>
    <cellStyle name="Bad 3" xfId="165" xr:uid="{00000000-0005-0000-0000-000019000000}"/>
    <cellStyle name="Body: normal cell" xfId="166" xr:uid="{00000000-0005-0000-0000-00001A000000}"/>
    <cellStyle name="Calculation 2" xfId="31" xr:uid="{00000000-0005-0000-0000-00001B000000}"/>
    <cellStyle name="Calculation 2 2" xfId="167" xr:uid="{00000000-0005-0000-0000-00001C000000}"/>
    <cellStyle name="Calculation 2 3" xfId="168" xr:uid="{00000000-0005-0000-0000-00001D000000}"/>
    <cellStyle name="Check Cell 2" xfId="32" xr:uid="{00000000-0005-0000-0000-00001E000000}"/>
    <cellStyle name="Comma" xfId="353" builtinId="3"/>
    <cellStyle name="Comma [0] 2" xfId="169" xr:uid="{00000000-0005-0000-0000-000020000000}"/>
    <cellStyle name="Comma 10" xfId="33" xr:uid="{00000000-0005-0000-0000-000021000000}"/>
    <cellStyle name="Comma 11" xfId="34" xr:uid="{00000000-0005-0000-0000-000022000000}"/>
    <cellStyle name="Comma 12" xfId="354" xr:uid="{00000000-0005-0000-0000-000023000000}"/>
    <cellStyle name="Comma 13" xfId="359" xr:uid="{00000000-0005-0000-0000-000024000000}"/>
    <cellStyle name="Comma 13 2" xfId="383" xr:uid="{DB5C130B-3842-484D-BD54-287F9B18EB6F}"/>
    <cellStyle name="Comma 13 3" xfId="391" xr:uid="{174A0333-2D2C-44DF-B8DA-DA016546E752}"/>
    <cellStyle name="Comma 14" xfId="377" xr:uid="{2E419937-EABF-482D-AA3E-DF995ED15DD2}"/>
    <cellStyle name="Comma 2" xfId="3" xr:uid="{00000000-0005-0000-0000-000025000000}"/>
    <cellStyle name="Comma 2 2" xfId="35" xr:uid="{00000000-0005-0000-0000-000026000000}"/>
    <cellStyle name="Comma 2 2 2" xfId="170" xr:uid="{00000000-0005-0000-0000-000027000000}"/>
    <cellStyle name="Comma 2 3" xfId="171" xr:uid="{00000000-0005-0000-0000-000028000000}"/>
    <cellStyle name="Comma 3" xfId="36" xr:uid="{00000000-0005-0000-0000-000029000000}"/>
    <cellStyle name="Comma 3 2" xfId="37" xr:uid="{00000000-0005-0000-0000-00002A000000}"/>
    <cellStyle name="Comma 3 3" xfId="38" xr:uid="{00000000-0005-0000-0000-00002B000000}"/>
    <cellStyle name="Comma 3 4" xfId="172" xr:uid="{00000000-0005-0000-0000-00002C000000}"/>
    <cellStyle name="Comma 4" xfId="39" xr:uid="{00000000-0005-0000-0000-00002D000000}"/>
    <cellStyle name="Comma 4 2" xfId="40" xr:uid="{00000000-0005-0000-0000-00002E000000}"/>
    <cellStyle name="Comma 5" xfId="41" xr:uid="{00000000-0005-0000-0000-00002F000000}"/>
    <cellStyle name="Comma 5 2" xfId="42" xr:uid="{00000000-0005-0000-0000-000030000000}"/>
    <cellStyle name="Comma 5 3" xfId="173" xr:uid="{00000000-0005-0000-0000-000031000000}"/>
    <cellStyle name="Comma 6" xfId="43" xr:uid="{00000000-0005-0000-0000-000032000000}"/>
    <cellStyle name="Comma 6 2" xfId="44" xr:uid="{00000000-0005-0000-0000-000033000000}"/>
    <cellStyle name="Comma 7" xfId="45" xr:uid="{00000000-0005-0000-0000-000034000000}"/>
    <cellStyle name="Comma 7 2" xfId="46" xr:uid="{00000000-0005-0000-0000-000035000000}"/>
    <cellStyle name="Comma 7 3" xfId="366" xr:uid="{00000000-0005-0000-0000-000036000000}"/>
    <cellStyle name="Comma 8" xfId="47" xr:uid="{00000000-0005-0000-0000-000037000000}"/>
    <cellStyle name="Comma 9" xfId="48" xr:uid="{00000000-0005-0000-0000-000038000000}"/>
    <cellStyle name="Currency" xfId="349" builtinId="4"/>
    <cellStyle name="Currency [0] 2" xfId="49" xr:uid="{00000000-0005-0000-0000-00003A000000}"/>
    <cellStyle name="Currency 10" xfId="174" xr:uid="{00000000-0005-0000-0000-00003B000000}"/>
    <cellStyle name="Currency 11" xfId="175" xr:uid="{00000000-0005-0000-0000-00003C000000}"/>
    <cellStyle name="Currency 12" xfId="176" xr:uid="{00000000-0005-0000-0000-00003D000000}"/>
    <cellStyle name="Currency 13" xfId="177" xr:uid="{00000000-0005-0000-0000-00003E000000}"/>
    <cellStyle name="Currency 14" xfId="178" xr:uid="{00000000-0005-0000-0000-00003F000000}"/>
    <cellStyle name="Currency 15" xfId="179" xr:uid="{00000000-0005-0000-0000-000040000000}"/>
    <cellStyle name="Currency 16" xfId="180" xr:uid="{00000000-0005-0000-0000-000041000000}"/>
    <cellStyle name="Currency 17" xfId="181" xr:uid="{00000000-0005-0000-0000-000042000000}"/>
    <cellStyle name="Currency 18" xfId="182" xr:uid="{00000000-0005-0000-0000-000043000000}"/>
    <cellStyle name="Currency 19" xfId="183" xr:uid="{00000000-0005-0000-0000-000044000000}"/>
    <cellStyle name="Currency 2" xfId="50" xr:uid="{00000000-0005-0000-0000-000045000000}"/>
    <cellStyle name="Currency 2 2" xfId="51" xr:uid="{00000000-0005-0000-0000-000046000000}"/>
    <cellStyle name="Currency 2 2 2" xfId="184" xr:uid="{00000000-0005-0000-0000-000047000000}"/>
    <cellStyle name="Currency 2 2 2 2" xfId="185" xr:uid="{00000000-0005-0000-0000-000048000000}"/>
    <cellStyle name="Currency 2 2 2 3" xfId="186" xr:uid="{00000000-0005-0000-0000-000049000000}"/>
    <cellStyle name="Currency 2 2 2 4" xfId="362" xr:uid="{00000000-0005-0000-0000-00004A000000}"/>
    <cellStyle name="Currency 2 2 2 4 2" xfId="384" xr:uid="{E544AD1C-B3CD-416F-9797-201332077514}"/>
    <cellStyle name="Currency 2 2 2 4 3" xfId="392" xr:uid="{BB4CA8F4-C0EC-4957-A409-859CA97D5B87}"/>
    <cellStyle name="Currency 2 2 2 5" xfId="379" xr:uid="{AB98BDC4-9D58-4585-81F4-B1FD89A4D0F6}"/>
    <cellStyle name="Currency 2 3" xfId="52" xr:uid="{00000000-0005-0000-0000-00004B000000}"/>
    <cellStyle name="Currency 2 4" xfId="53" xr:uid="{00000000-0005-0000-0000-00004C000000}"/>
    <cellStyle name="Currency 2 4 2" xfId="187" xr:uid="{00000000-0005-0000-0000-00004D000000}"/>
    <cellStyle name="Currency 2 5" xfId="188" xr:uid="{00000000-0005-0000-0000-00004E000000}"/>
    <cellStyle name="Currency 2 6" xfId="380" xr:uid="{8A0579DF-256B-40BD-8B6F-17A71C1FAF66}"/>
    <cellStyle name="Currency 20" xfId="189" xr:uid="{00000000-0005-0000-0000-00004F000000}"/>
    <cellStyle name="Currency 21" xfId="190" xr:uid="{00000000-0005-0000-0000-000050000000}"/>
    <cellStyle name="Currency 22" xfId="191" xr:uid="{00000000-0005-0000-0000-000051000000}"/>
    <cellStyle name="Currency 23" xfId="192" xr:uid="{00000000-0005-0000-0000-000052000000}"/>
    <cellStyle name="Currency 24" xfId="193" xr:uid="{00000000-0005-0000-0000-000053000000}"/>
    <cellStyle name="Currency 25" xfId="194" xr:uid="{00000000-0005-0000-0000-000054000000}"/>
    <cellStyle name="Currency 26" xfId="195" xr:uid="{00000000-0005-0000-0000-000055000000}"/>
    <cellStyle name="Currency 27" xfId="196" xr:uid="{00000000-0005-0000-0000-000056000000}"/>
    <cellStyle name="Currency 28" xfId="197" xr:uid="{00000000-0005-0000-0000-000057000000}"/>
    <cellStyle name="Currency 29" xfId="198" xr:uid="{00000000-0005-0000-0000-000058000000}"/>
    <cellStyle name="Currency 3" xfId="54" xr:uid="{00000000-0005-0000-0000-000059000000}"/>
    <cellStyle name="Currency 3 2" xfId="55" xr:uid="{00000000-0005-0000-0000-00005A000000}"/>
    <cellStyle name="Currency 3 3" xfId="56" xr:uid="{00000000-0005-0000-0000-00005B000000}"/>
    <cellStyle name="Currency 3 4" xfId="199" xr:uid="{00000000-0005-0000-0000-00005C000000}"/>
    <cellStyle name="Currency 3 5" xfId="200" xr:uid="{00000000-0005-0000-0000-00005D000000}"/>
    <cellStyle name="Currency 30" xfId="201" xr:uid="{00000000-0005-0000-0000-00005E000000}"/>
    <cellStyle name="Currency 31" xfId="202" xr:uid="{00000000-0005-0000-0000-00005F000000}"/>
    <cellStyle name="Currency 32" xfId="203" xr:uid="{00000000-0005-0000-0000-000060000000}"/>
    <cellStyle name="Currency 33" xfId="204" xr:uid="{00000000-0005-0000-0000-000061000000}"/>
    <cellStyle name="Currency 34" xfId="205" xr:uid="{00000000-0005-0000-0000-000062000000}"/>
    <cellStyle name="Currency 35" xfId="206" xr:uid="{00000000-0005-0000-0000-000063000000}"/>
    <cellStyle name="Currency 36" xfId="207" xr:uid="{00000000-0005-0000-0000-000064000000}"/>
    <cellStyle name="Currency 37" xfId="208" xr:uid="{00000000-0005-0000-0000-000065000000}"/>
    <cellStyle name="Currency 38" xfId="209" xr:uid="{00000000-0005-0000-0000-000066000000}"/>
    <cellStyle name="Currency 39" xfId="210" xr:uid="{00000000-0005-0000-0000-000067000000}"/>
    <cellStyle name="Currency 4" xfId="57" xr:uid="{00000000-0005-0000-0000-000068000000}"/>
    <cellStyle name="Currency 4 2" xfId="58" xr:uid="{00000000-0005-0000-0000-000069000000}"/>
    <cellStyle name="Currency 4 2 2" xfId="59" xr:uid="{00000000-0005-0000-0000-00006A000000}"/>
    <cellStyle name="Currency 4 2 2 2" xfId="211" xr:uid="{00000000-0005-0000-0000-00006B000000}"/>
    <cellStyle name="Currency 4 2 2 3" xfId="212" xr:uid="{00000000-0005-0000-0000-00006C000000}"/>
    <cellStyle name="Currency 4 2 3" xfId="213" xr:uid="{00000000-0005-0000-0000-00006D000000}"/>
    <cellStyle name="Currency 4 3" xfId="60" xr:uid="{00000000-0005-0000-0000-00006E000000}"/>
    <cellStyle name="Currency 4 3 2" xfId="214" xr:uid="{00000000-0005-0000-0000-00006F000000}"/>
    <cellStyle name="Currency 4 3 3" xfId="215" xr:uid="{00000000-0005-0000-0000-000070000000}"/>
    <cellStyle name="Currency 4 4" xfId="61" xr:uid="{00000000-0005-0000-0000-000071000000}"/>
    <cellStyle name="Currency 4 5" xfId="216" xr:uid="{00000000-0005-0000-0000-000072000000}"/>
    <cellStyle name="Currency 4 6" xfId="372" xr:uid="{00000000-0005-0000-0000-000073000000}"/>
    <cellStyle name="Currency 4 6 2" xfId="394" xr:uid="{A2B760F7-9622-48E0-A13D-9D20DC9C5B37}"/>
    <cellStyle name="Currency 40" xfId="217" xr:uid="{00000000-0005-0000-0000-000074000000}"/>
    <cellStyle name="Currency 41" xfId="218" xr:uid="{00000000-0005-0000-0000-000075000000}"/>
    <cellStyle name="Currency 42" xfId="219" xr:uid="{00000000-0005-0000-0000-000076000000}"/>
    <cellStyle name="Currency 43" xfId="220" xr:uid="{00000000-0005-0000-0000-000077000000}"/>
    <cellStyle name="Currency 44" xfId="221" xr:uid="{00000000-0005-0000-0000-000078000000}"/>
    <cellStyle name="Currency 45" xfId="222" xr:uid="{00000000-0005-0000-0000-000079000000}"/>
    <cellStyle name="Currency 46" xfId="223" xr:uid="{00000000-0005-0000-0000-00007A000000}"/>
    <cellStyle name="Currency 47" xfId="346" xr:uid="{00000000-0005-0000-0000-00007B000000}"/>
    <cellStyle name="Currency 48" xfId="351" xr:uid="{00000000-0005-0000-0000-00007C000000}"/>
    <cellStyle name="Currency 49" xfId="360" xr:uid="{00000000-0005-0000-0000-00007D000000}"/>
    <cellStyle name="Currency 5" xfId="4" xr:uid="{00000000-0005-0000-0000-00007E000000}"/>
    <cellStyle name="Currency 5 2" xfId="62" xr:uid="{00000000-0005-0000-0000-00007F000000}"/>
    <cellStyle name="Currency 5 2 2" xfId="63" xr:uid="{00000000-0005-0000-0000-000080000000}"/>
    <cellStyle name="Currency 5 3" xfId="64" xr:uid="{00000000-0005-0000-0000-000081000000}"/>
    <cellStyle name="Currency 5 3 2" xfId="65" xr:uid="{00000000-0005-0000-0000-000082000000}"/>
    <cellStyle name="Currency 5 3 3" xfId="66" xr:uid="{00000000-0005-0000-0000-000083000000}"/>
    <cellStyle name="Currency 5 4" xfId="67" xr:uid="{00000000-0005-0000-0000-000084000000}"/>
    <cellStyle name="Currency 5 5" xfId="68" xr:uid="{00000000-0005-0000-0000-000085000000}"/>
    <cellStyle name="Currency 5 6" xfId="69" xr:uid="{00000000-0005-0000-0000-000086000000}"/>
    <cellStyle name="Currency 6" xfId="70" xr:uid="{00000000-0005-0000-0000-000087000000}"/>
    <cellStyle name="Currency 6 2" xfId="71" xr:uid="{00000000-0005-0000-0000-000088000000}"/>
    <cellStyle name="Currency 6 3" xfId="224" xr:uid="{00000000-0005-0000-0000-000089000000}"/>
    <cellStyle name="Currency 7" xfId="72" xr:uid="{00000000-0005-0000-0000-00008A000000}"/>
    <cellStyle name="Currency 7 2" xfId="225" xr:uid="{00000000-0005-0000-0000-00008B000000}"/>
    <cellStyle name="Currency 7 3" xfId="226" xr:uid="{00000000-0005-0000-0000-00008C000000}"/>
    <cellStyle name="Currency 8" xfId="73" xr:uid="{00000000-0005-0000-0000-00008D000000}"/>
    <cellStyle name="Currency 8 2" xfId="227" xr:uid="{00000000-0005-0000-0000-00008E000000}"/>
    <cellStyle name="Currency 9" xfId="74" xr:uid="{00000000-0005-0000-0000-00008F000000}"/>
    <cellStyle name="Explanatory Text 2" xfId="75" xr:uid="{00000000-0005-0000-0000-000090000000}"/>
    <cellStyle name="Explanatory Text 2 2" xfId="228" xr:uid="{00000000-0005-0000-0000-000091000000}"/>
    <cellStyle name="Explanatory Text 2 3" xfId="229" xr:uid="{00000000-0005-0000-0000-000092000000}"/>
    <cellStyle name="Font: Calibri, 9pt regular" xfId="230" xr:uid="{00000000-0005-0000-0000-000093000000}"/>
    <cellStyle name="Footnotes: top row" xfId="231" xr:uid="{00000000-0005-0000-0000-000094000000}"/>
    <cellStyle name="Good 2" xfId="76" xr:uid="{00000000-0005-0000-0000-000095000000}"/>
    <cellStyle name="Header: bottom row" xfId="232" xr:uid="{00000000-0005-0000-0000-000096000000}"/>
    <cellStyle name="Heading 1 2" xfId="77" xr:uid="{00000000-0005-0000-0000-000097000000}"/>
    <cellStyle name="Heading 1 2 2" xfId="233" xr:uid="{00000000-0005-0000-0000-000098000000}"/>
    <cellStyle name="Heading 1 2 3" xfId="234" xr:uid="{00000000-0005-0000-0000-000099000000}"/>
    <cellStyle name="Heading 2 2" xfId="78" xr:uid="{00000000-0005-0000-0000-00009A000000}"/>
    <cellStyle name="Heading 2 2 2" xfId="235" xr:uid="{00000000-0005-0000-0000-00009B000000}"/>
    <cellStyle name="Heading 2 2 3" xfId="236" xr:uid="{00000000-0005-0000-0000-00009C000000}"/>
    <cellStyle name="Heading 3 2" xfId="79" xr:uid="{00000000-0005-0000-0000-00009D000000}"/>
    <cellStyle name="Heading 3 2 2" xfId="237" xr:uid="{00000000-0005-0000-0000-00009E000000}"/>
    <cellStyle name="Heading 3 2 3" xfId="238" xr:uid="{00000000-0005-0000-0000-00009F000000}"/>
    <cellStyle name="Heading 4 2" xfId="80" xr:uid="{00000000-0005-0000-0000-0000A0000000}"/>
    <cellStyle name="Heading 4 2 2" xfId="239" xr:uid="{00000000-0005-0000-0000-0000A1000000}"/>
    <cellStyle name="Heading 4 2 3" xfId="240" xr:uid="{00000000-0005-0000-0000-0000A2000000}"/>
    <cellStyle name="Hyperlink 2" xfId="81" xr:uid="{00000000-0005-0000-0000-0000A3000000}"/>
    <cellStyle name="Input 2" xfId="82" xr:uid="{00000000-0005-0000-0000-0000A4000000}"/>
    <cellStyle name="Input 2 2" xfId="241" xr:uid="{00000000-0005-0000-0000-0000A5000000}"/>
    <cellStyle name="Input 2 3" xfId="242" xr:uid="{00000000-0005-0000-0000-0000A6000000}"/>
    <cellStyle name="Linked Cell 2" xfId="83" xr:uid="{00000000-0005-0000-0000-0000A7000000}"/>
    <cellStyle name="Linked Cell 2 2" xfId="243" xr:uid="{00000000-0005-0000-0000-0000A8000000}"/>
    <cellStyle name="Linked Cell 2 3" xfId="244" xr:uid="{00000000-0005-0000-0000-0000A9000000}"/>
    <cellStyle name="Neutral 2" xfId="84" xr:uid="{00000000-0005-0000-0000-0000AA000000}"/>
    <cellStyle name="Normal" xfId="0" builtinId="0"/>
    <cellStyle name="Normal 10" xfId="85" xr:uid="{00000000-0005-0000-0000-0000AC000000}"/>
    <cellStyle name="Normal 10 2" xfId="86" xr:uid="{00000000-0005-0000-0000-0000AD000000}"/>
    <cellStyle name="Normal 10 3" xfId="87" xr:uid="{00000000-0005-0000-0000-0000AE000000}"/>
    <cellStyle name="Normal 10 3 2" xfId="88" xr:uid="{00000000-0005-0000-0000-0000AF000000}"/>
    <cellStyle name="Normal 10 3 3" xfId="356" xr:uid="{00000000-0005-0000-0000-0000B0000000}"/>
    <cellStyle name="Normal 10 4" xfId="357" xr:uid="{00000000-0005-0000-0000-0000B1000000}"/>
    <cellStyle name="Normal 10 4 2" xfId="382" xr:uid="{2F69ACBD-07AC-4810-93BD-C87C312AFD05}"/>
    <cellStyle name="Normal 10 4 3" xfId="388" xr:uid="{1A2866E2-62E5-4C5A-BA47-BA1AEBA43D49}"/>
    <cellStyle name="Normal 11" xfId="5" xr:uid="{00000000-0005-0000-0000-0000B2000000}"/>
    <cellStyle name="Normal 11 2" xfId="89" xr:uid="{00000000-0005-0000-0000-0000B3000000}"/>
    <cellStyle name="Normal 11 2 2" xfId="90" xr:uid="{00000000-0005-0000-0000-0000B4000000}"/>
    <cellStyle name="Normal 11 2 3" xfId="355" xr:uid="{00000000-0005-0000-0000-0000B5000000}"/>
    <cellStyle name="Normal 11 3" xfId="348" xr:uid="{00000000-0005-0000-0000-0000B6000000}"/>
    <cellStyle name="Normal 12" xfId="91" xr:uid="{00000000-0005-0000-0000-0000B7000000}"/>
    <cellStyle name="Normal 13" xfId="92" xr:uid="{00000000-0005-0000-0000-0000B8000000}"/>
    <cellStyle name="Normal 13 2" xfId="93" xr:uid="{00000000-0005-0000-0000-0000B9000000}"/>
    <cellStyle name="Normal 14" xfId="94" xr:uid="{00000000-0005-0000-0000-0000BA000000}"/>
    <cellStyle name="Normal 14 2" xfId="95" xr:uid="{00000000-0005-0000-0000-0000BB000000}"/>
    <cellStyle name="Normal 15" xfId="96" xr:uid="{00000000-0005-0000-0000-0000BC000000}"/>
    <cellStyle name="Normal 16" xfId="97" xr:uid="{00000000-0005-0000-0000-0000BD000000}"/>
    <cellStyle name="Normal 16 2" xfId="245" xr:uid="{00000000-0005-0000-0000-0000BE000000}"/>
    <cellStyle name="Normal 17" xfId="98" xr:uid="{00000000-0005-0000-0000-0000BF000000}"/>
    <cellStyle name="Normal 17 2" xfId="99" xr:uid="{00000000-0005-0000-0000-0000C0000000}"/>
    <cellStyle name="Normal 18" xfId="100" xr:uid="{00000000-0005-0000-0000-0000C1000000}"/>
    <cellStyle name="Normal 18 2" xfId="246" xr:uid="{00000000-0005-0000-0000-0000C2000000}"/>
    <cellStyle name="Normal 19" xfId="101" xr:uid="{00000000-0005-0000-0000-0000C3000000}"/>
    <cellStyle name="Normal 2" xfId="102" xr:uid="{00000000-0005-0000-0000-0000C4000000}"/>
    <cellStyle name="Normal 2 2" xfId="103" xr:uid="{00000000-0005-0000-0000-0000C5000000}"/>
    <cellStyle name="Normal 2 2 2" xfId="104" xr:uid="{00000000-0005-0000-0000-0000C6000000}"/>
    <cellStyle name="Normal 2 2 2 2" xfId="247" xr:uid="{00000000-0005-0000-0000-0000C7000000}"/>
    <cellStyle name="Normal 2 2 3" xfId="248" xr:uid="{00000000-0005-0000-0000-0000C8000000}"/>
    <cellStyle name="Normal 2 3" xfId="105" xr:uid="{00000000-0005-0000-0000-0000C9000000}"/>
    <cellStyle name="Normal 2 3 2" xfId="249" xr:uid="{00000000-0005-0000-0000-0000CA000000}"/>
    <cellStyle name="Normal 2 4" xfId="2" xr:uid="{00000000-0005-0000-0000-0000CB000000}"/>
    <cellStyle name="Normal 2 4 2" xfId="250" xr:uid="{00000000-0005-0000-0000-0000CC000000}"/>
    <cellStyle name="Normal 2 4 3" xfId="251" xr:uid="{00000000-0005-0000-0000-0000CD000000}"/>
    <cellStyle name="Normal 2 5" xfId="106" xr:uid="{00000000-0005-0000-0000-0000CE000000}"/>
    <cellStyle name="Normal 2 5 2" xfId="107" xr:uid="{00000000-0005-0000-0000-0000CF000000}"/>
    <cellStyle name="Normal 20" xfId="108" xr:uid="{00000000-0005-0000-0000-0000D0000000}"/>
    <cellStyle name="Normal 21" xfId="109" xr:uid="{00000000-0005-0000-0000-0000D1000000}"/>
    <cellStyle name="Normal 21 4" xfId="252" xr:uid="{00000000-0005-0000-0000-0000D2000000}"/>
    <cellStyle name="Normal 22" xfId="253" xr:uid="{00000000-0005-0000-0000-0000D3000000}"/>
    <cellStyle name="Normal 23" xfId="254" xr:uid="{00000000-0005-0000-0000-0000D4000000}"/>
    <cellStyle name="Normal 23 2" xfId="255" xr:uid="{00000000-0005-0000-0000-0000D5000000}"/>
    <cellStyle name="Normal 24" xfId="350" xr:uid="{00000000-0005-0000-0000-0000D6000000}"/>
    <cellStyle name="Normal 3" xfId="110" xr:uid="{00000000-0005-0000-0000-0000D7000000}"/>
    <cellStyle name="Normal 3 2" xfId="111" xr:uid="{00000000-0005-0000-0000-0000D8000000}"/>
    <cellStyle name="Normal 3 2 2" xfId="256" xr:uid="{00000000-0005-0000-0000-0000D9000000}"/>
    <cellStyle name="Normal 3 2 3" xfId="257" xr:uid="{00000000-0005-0000-0000-0000DA000000}"/>
    <cellStyle name="Normal 3 2 4" xfId="258" xr:uid="{00000000-0005-0000-0000-0000DB000000}"/>
    <cellStyle name="Normal 3 2 5" xfId="364" xr:uid="{00000000-0005-0000-0000-0000DC000000}"/>
    <cellStyle name="Normal 3 2 5 2" xfId="386" xr:uid="{7F80D5C2-382F-486C-81DD-F51E9B577F96}"/>
    <cellStyle name="Normal 3 3" xfId="112" xr:uid="{00000000-0005-0000-0000-0000DD000000}"/>
    <cellStyle name="Normal 3 3 2" xfId="259" xr:uid="{00000000-0005-0000-0000-0000DE000000}"/>
    <cellStyle name="Normal 3 4" xfId="113" xr:uid="{00000000-0005-0000-0000-0000DF000000}"/>
    <cellStyle name="Normal 3 4 2" xfId="260" xr:uid="{00000000-0005-0000-0000-0000E0000000}"/>
    <cellStyle name="Normal 3 5" xfId="114" xr:uid="{00000000-0005-0000-0000-0000E1000000}"/>
    <cellStyle name="Normal 3 6" xfId="162" xr:uid="{00000000-0005-0000-0000-0000E2000000}"/>
    <cellStyle name="Normal 3 9" xfId="261" xr:uid="{00000000-0005-0000-0000-0000E3000000}"/>
    <cellStyle name="Normal 4" xfId="115" xr:uid="{00000000-0005-0000-0000-0000E4000000}"/>
    <cellStyle name="Normal 4 2" xfId="116" xr:uid="{00000000-0005-0000-0000-0000E5000000}"/>
    <cellStyle name="Normal 4 2 2" xfId="117" xr:uid="{00000000-0005-0000-0000-0000E6000000}"/>
    <cellStyle name="Normal 4 2 2 2" xfId="118" xr:uid="{00000000-0005-0000-0000-0000E7000000}"/>
    <cellStyle name="Normal 4 2 2 3" xfId="163" xr:uid="{00000000-0005-0000-0000-0000E8000000}"/>
    <cellStyle name="Normal 4 2 3" xfId="119" xr:uid="{00000000-0005-0000-0000-0000E9000000}"/>
    <cellStyle name="Normal 4 2 3 2" xfId="262" xr:uid="{00000000-0005-0000-0000-0000EA000000}"/>
    <cellStyle name="Normal 4 3" xfId="120" xr:uid="{00000000-0005-0000-0000-0000EB000000}"/>
    <cellStyle name="Normal 4 3 2" xfId="263" xr:uid="{00000000-0005-0000-0000-0000EC000000}"/>
    <cellStyle name="Normal 4 3 3" xfId="264" xr:uid="{00000000-0005-0000-0000-0000ED000000}"/>
    <cellStyle name="Normal 4 4" xfId="265" xr:uid="{00000000-0005-0000-0000-0000EE000000}"/>
    <cellStyle name="Normal 4 5" xfId="375" xr:uid="{DB9670F7-3249-425E-8263-17FDFF640298}"/>
    <cellStyle name="Normal 5" xfId="121" xr:uid="{00000000-0005-0000-0000-0000EF000000}"/>
    <cellStyle name="Normal 5 2" xfId="122" xr:uid="{00000000-0005-0000-0000-0000F0000000}"/>
    <cellStyle name="Normal 5 2 2" xfId="367" xr:uid="{00000000-0005-0000-0000-0000F1000000}"/>
    <cellStyle name="Normal 5 3" xfId="266" xr:uid="{00000000-0005-0000-0000-0000F2000000}"/>
    <cellStyle name="Normal 5 4" xfId="373" xr:uid="{3C919621-340F-4C61-BBC2-B6E2E56CD593}"/>
    <cellStyle name="Normal 6" xfId="123" xr:uid="{00000000-0005-0000-0000-0000F3000000}"/>
    <cellStyle name="Normal 6 2" xfId="124" xr:uid="{00000000-0005-0000-0000-0000F4000000}"/>
    <cellStyle name="Normal 6 2 2" xfId="125" xr:uid="{00000000-0005-0000-0000-0000F5000000}"/>
    <cellStyle name="Normal 6 2 2 2" xfId="267" xr:uid="{00000000-0005-0000-0000-0000F6000000}"/>
    <cellStyle name="Normal 6 2 2 3" xfId="370" xr:uid="{00000000-0005-0000-0000-0000F7000000}"/>
    <cellStyle name="Normal 6 2 2 3 2" xfId="390" xr:uid="{D6872174-55BA-42A0-A356-BEE8C4F817BA}"/>
    <cellStyle name="Normal 6 2 3" xfId="268" xr:uid="{00000000-0005-0000-0000-0000F8000000}"/>
    <cellStyle name="Normal 6 2 4" xfId="269" xr:uid="{00000000-0005-0000-0000-0000F9000000}"/>
    <cellStyle name="Normal 6 2 9" xfId="270" xr:uid="{00000000-0005-0000-0000-0000FA000000}"/>
    <cellStyle name="Normal 6 3" xfId="126" xr:uid="{00000000-0005-0000-0000-0000FB000000}"/>
    <cellStyle name="Normal 6 3 2" xfId="271" xr:uid="{00000000-0005-0000-0000-0000FC000000}"/>
    <cellStyle name="Normal 6 3 3" xfId="369" xr:uid="{00000000-0005-0000-0000-0000FD000000}"/>
    <cellStyle name="Normal 6 3 3 2" xfId="389" xr:uid="{6FD8A48E-C56E-42AF-8196-A9057E5B78CB}"/>
    <cellStyle name="Normal 6 4" xfId="272" xr:uid="{00000000-0005-0000-0000-0000FE000000}"/>
    <cellStyle name="Normal 6 5" xfId="358" xr:uid="{00000000-0005-0000-0000-0000FF000000}"/>
    <cellStyle name="Normal 7" xfId="127" xr:uid="{00000000-0005-0000-0000-000000010000}"/>
    <cellStyle name="Normal 7 2" xfId="128" xr:uid="{00000000-0005-0000-0000-000001010000}"/>
    <cellStyle name="Normal 7 3" xfId="273" xr:uid="{00000000-0005-0000-0000-000002010000}"/>
    <cellStyle name="Normal 8" xfId="129" xr:uid="{00000000-0005-0000-0000-000003010000}"/>
    <cellStyle name="Normal 8 2" xfId="130" xr:uid="{00000000-0005-0000-0000-000004010000}"/>
    <cellStyle name="Normal 8 2 2" xfId="363" xr:uid="{00000000-0005-0000-0000-000005010000}"/>
    <cellStyle name="Normal 8 2 2 2" xfId="385" xr:uid="{C57FDC99-A683-420D-8B61-9DA7DB97D508}"/>
    <cellStyle name="Normal 8 3" xfId="131" xr:uid="{00000000-0005-0000-0000-000006010000}"/>
    <cellStyle name="Normal 8 4" xfId="132" xr:uid="{00000000-0005-0000-0000-000007010000}"/>
    <cellStyle name="Normal 8 5" xfId="133" xr:uid="{00000000-0005-0000-0000-000008010000}"/>
    <cellStyle name="Normal 9" xfId="134" xr:uid="{00000000-0005-0000-0000-000009010000}"/>
    <cellStyle name="Normal 9 2" xfId="135" xr:uid="{00000000-0005-0000-0000-00000A010000}"/>
    <cellStyle name="Normal 9 2 2" xfId="136" xr:uid="{00000000-0005-0000-0000-00000B010000}"/>
    <cellStyle name="Normal 9 2 3" xfId="137" xr:uid="{00000000-0005-0000-0000-00000C010000}"/>
    <cellStyle name="Normal 9 2 4" xfId="376" xr:uid="{9D433C1D-AD57-44CB-8A22-CA4612473CB1}"/>
    <cellStyle name="Normal 9 2 4 2" xfId="381" xr:uid="{9B4EE318-43F7-4358-AC3E-4CEF6C65936C}"/>
    <cellStyle name="Normal 9 3" xfId="138" xr:uid="{00000000-0005-0000-0000-00000D010000}"/>
    <cellStyle name="Note 2" xfId="139" xr:uid="{00000000-0005-0000-0000-00000E010000}"/>
    <cellStyle name="Note 2 2" xfId="274" xr:uid="{00000000-0005-0000-0000-00000F010000}"/>
    <cellStyle name="Note 2 3" xfId="275" xr:uid="{00000000-0005-0000-0000-000010010000}"/>
    <cellStyle name="Note 3" xfId="368" xr:uid="{00000000-0005-0000-0000-000011010000}"/>
    <cellStyle name="Output 2" xfId="140" xr:uid="{00000000-0005-0000-0000-000012010000}"/>
    <cellStyle name="Output 2 2" xfId="276" xr:uid="{00000000-0005-0000-0000-000013010000}"/>
    <cellStyle name="Output 2 3" xfId="277" xr:uid="{00000000-0005-0000-0000-000014010000}"/>
    <cellStyle name="Parent row" xfId="278" xr:uid="{00000000-0005-0000-0000-000015010000}"/>
    <cellStyle name="Percent" xfId="1" builtinId="5"/>
    <cellStyle name="Percent 10" xfId="141" xr:uid="{00000000-0005-0000-0000-000017010000}"/>
    <cellStyle name="Percent 10 2" xfId="279" xr:uid="{00000000-0005-0000-0000-000018010000}"/>
    <cellStyle name="Percent 10 2 2" xfId="378" xr:uid="{9F60C0F1-9F6A-4E4A-91AD-602105FD26FF}"/>
    <cellStyle name="Percent 11" xfId="280" xr:uid="{00000000-0005-0000-0000-000019010000}"/>
    <cellStyle name="Percent 12" xfId="347" xr:uid="{00000000-0005-0000-0000-00001A010000}"/>
    <cellStyle name="Percent 13" xfId="352" xr:uid="{00000000-0005-0000-0000-00001B010000}"/>
    <cellStyle name="Percent 14" xfId="361" xr:uid="{00000000-0005-0000-0000-00001C010000}"/>
    <cellStyle name="Percent 14 2" xfId="387" xr:uid="{B08070F2-3E98-4DF2-9B2F-C3978A255B41}"/>
    <cellStyle name="Percent 14 3" xfId="395" xr:uid="{F5A50034-E083-4B36-9999-4AA7832A0E82}"/>
    <cellStyle name="Percent 15" xfId="374" xr:uid="{059F6759-C961-4963-8243-1A5C3A65C2AF}"/>
    <cellStyle name="Percent 2" xfId="142" xr:uid="{00000000-0005-0000-0000-00001D010000}"/>
    <cellStyle name="Percent 2 2" xfId="143" xr:uid="{00000000-0005-0000-0000-00001E010000}"/>
    <cellStyle name="Percent 2 2 2" xfId="164" xr:uid="{00000000-0005-0000-0000-00001F010000}"/>
    <cellStyle name="Percent 2 2 3" xfId="281" xr:uid="{00000000-0005-0000-0000-000020010000}"/>
    <cellStyle name="Percent 2 3" xfId="282" xr:uid="{00000000-0005-0000-0000-000021010000}"/>
    <cellStyle name="Percent 2 4" xfId="283" xr:uid="{00000000-0005-0000-0000-000022010000}"/>
    <cellStyle name="Percent 2 5" xfId="284" xr:uid="{00000000-0005-0000-0000-000023010000}"/>
    <cellStyle name="Percent 3" xfId="144" xr:uid="{00000000-0005-0000-0000-000024010000}"/>
    <cellStyle name="Percent 3 2" xfId="145" xr:uid="{00000000-0005-0000-0000-000025010000}"/>
    <cellStyle name="Percent 3 2 2" xfId="285" xr:uid="{00000000-0005-0000-0000-000026010000}"/>
    <cellStyle name="Percent 3 2 3" xfId="286" xr:uid="{00000000-0005-0000-0000-000027010000}"/>
    <cellStyle name="Percent 3 3" xfId="287" xr:uid="{00000000-0005-0000-0000-000028010000}"/>
    <cellStyle name="Percent 4" xfId="146" xr:uid="{00000000-0005-0000-0000-000029010000}"/>
    <cellStyle name="Percent 4 2" xfId="147" xr:uid="{00000000-0005-0000-0000-00002A010000}"/>
    <cellStyle name="Percent 4 2 2" xfId="288" xr:uid="{00000000-0005-0000-0000-00002B010000}"/>
    <cellStyle name="Percent 4 2 3" xfId="289" xr:uid="{00000000-0005-0000-0000-00002C010000}"/>
    <cellStyle name="Percent 4 3" xfId="290" xr:uid="{00000000-0005-0000-0000-00002D010000}"/>
    <cellStyle name="Percent 4 3 2" xfId="291" xr:uid="{00000000-0005-0000-0000-00002E010000}"/>
    <cellStyle name="Percent 4 4" xfId="365" xr:uid="{00000000-0005-0000-0000-00002F010000}"/>
    <cellStyle name="Percent 5" xfId="148" xr:uid="{00000000-0005-0000-0000-000030010000}"/>
    <cellStyle name="Percent 5 2" xfId="149" xr:uid="{00000000-0005-0000-0000-000031010000}"/>
    <cellStyle name="Percent 5 2 2" xfId="150" xr:uid="{00000000-0005-0000-0000-000032010000}"/>
    <cellStyle name="Percent 5 3" xfId="151" xr:uid="{00000000-0005-0000-0000-000033010000}"/>
    <cellStyle name="Percent 5 4" xfId="292" xr:uid="{00000000-0005-0000-0000-000034010000}"/>
    <cellStyle name="Percent 5 5" xfId="293" xr:uid="{00000000-0005-0000-0000-000035010000}"/>
    <cellStyle name="Percent 6" xfId="152" xr:uid="{00000000-0005-0000-0000-000036010000}"/>
    <cellStyle name="Percent 6 2" xfId="153" xr:uid="{00000000-0005-0000-0000-000037010000}"/>
    <cellStyle name="Percent 6 3" xfId="154" xr:uid="{00000000-0005-0000-0000-000038010000}"/>
    <cellStyle name="Percent 6 4" xfId="294" xr:uid="{00000000-0005-0000-0000-000039010000}"/>
    <cellStyle name="Percent 6 5" xfId="371" xr:uid="{00000000-0005-0000-0000-00003A010000}"/>
    <cellStyle name="Percent 6 5 2" xfId="393" xr:uid="{982DA94E-B63E-493A-BDDB-9C64CCDCCBC2}"/>
    <cellStyle name="Percent 7" xfId="155" xr:uid="{00000000-0005-0000-0000-00003B010000}"/>
    <cellStyle name="Percent 7 2" xfId="156" xr:uid="{00000000-0005-0000-0000-00003C010000}"/>
    <cellStyle name="Percent 7 3" xfId="295" xr:uid="{00000000-0005-0000-0000-00003D010000}"/>
    <cellStyle name="Percent 7 4" xfId="296" xr:uid="{00000000-0005-0000-0000-00003E010000}"/>
    <cellStyle name="Percent 8" xfId="157" xr:uid="{00000000-0005-0000-0000-00003F010000}"/>
    <cellStyle name="Percent 8 2" xfId="297" xr:uid="{00000000-0005-0000-0000-000040010000}"/>
    <cellStyle name="Percent 8 3" xfId="298" xr:uid="{00000000-0005-0000-0000-000041010000}"/>
    <cellStyle name="Percent 9" xfId="158" xr:uid="{00000000-0005-0000-0000-000042010000}"/>
    <cellStyle name="Percent 9 2" xfId="299" xr:uid="{00000000-0005-0000-0000-000043010000}"/>
    <cellStyle name="style1412367521747" xfId="300" xr:uid="{00000000-0005-0000-0000-000044010000}"/>
    <cellStyle name="style1412367521816" xfId="301" xr:uid="{00000000-0005-0000-0000-000045010000}"/>
    <cellStyle name="style1412367521850" xfId="302" xr:uid="{00000000-0005-0000-0000-000046010000}"/>
    <cellStyle name="style1412367521877" xfId="303" xr:uid="{00000000-0005-0000-0000-000047010000}"/>
    <cellStyle name="style1412367521910" xfId="304" xr:uid="{00000000-0005-0000-0000-000048010000}"/>
    <cellStyle name="style1412367521944" xfId="305" xr:uid="{00000000-0005-0000-0000-000049010000}"/>
    <cellStyle name="style1412367521979" xfId="306" xr:uid="{00000000-0005-0000-0000-00004A010000}"/>
    <cellStyle name="style1412367522072" xfId="307" xr:uid="{00000000-0005-0000-0000-00004B010000}"/>
    <cellStyle name="style1412367522107" xfId="308" xr:uid="{00000000-0005-0000-0000-00004C010000}"/>
    <cellStyle name="style1412367522140" xfId="309" xr:uid="{00000000-0005-0000-0000-00004D010000}"/>
    <cellStyle name="style1412367522172" xfId="310" xr:uid="{00000000-0005-0000-0000-00004E010000}"/>
    <cellStyle name="style1412367522207" xfId="311" xr:uid="{00000000-0005-0000-0000-00004F010000}"/>
    <cellStyle name="style1412367522235" xfId="312" xr:uid="{00000000-0005-0000-0000-000050010000}"/>
    <cellStyle name="style1412367522263" xfId="313" xr:uid="{00000000-0005-0000-0000-000051010000}"/>
    <cellStyle name="style1412367522302" xfId="314" xr:uid="{00000000-0005-0000-0000-000052010000}"/>
    <cellStyle name="style1412367522334" xfId="315" xr:uid="{00000000-0005-0000-0000-000053010000}"/>
    <cellStyle name="style1412367522366" xfId="316" xr:uid="{00000000-0005-0000-0000-000054010000}"/>
    <cellStyle name="style1412367522397" xfId="317" xr:uid="{00000000-0005-0000-0000-000055010000}"/>
    <cellStyle name="style1412367522428" xfId="318" xr:uid="{00000000-0005-0000-0000-000056010000}"/>
    <cellStyle name="style1412367522464" xfId="319" xr:uid="{00000000-0005-0000-0000-000057010000}"/>
    <cellStyle name="style1412367522488" xfId="320" xr:uid="{00000000-0005-0000-0000-000058010000}"/>
    <cellStyle name="style1412367522518" xfId="321" xr:uid="{00000000-0005-0000-0000-000059010000}"/>
    <cellStyle name="style1412367522550" xfId="322" xr:uid="{00000000-0005-0000-0000-00005A010000}"/>
    <cellStyle name="style1412367522582" xfId="323" xr:uid="{00000000-0005-0000-0000-00005B010000}"/>
    <cellStyle name="style1412367522613" xfId="324" xr:uid="{00000000-0005-0000-0000-00005C010000}"/>
    <cellStyle name="style1412367522645" xfId="325" xr:uid="{00000000-0005-0000-0000-00005D010000}"/>
    <cellStyle name="style1412367522675" xfId="326" xr:uid="{00000000-0005-0000-0000-00005E010000}"/>
    <cellStyle name="style1412367522712" xfId="327" xr:uid="{00000000-0005-0000-0000-00005F010000}"/>
    <cellStyle name="style1412367522742" xfId="328" xr:uid="{00000000-0005-0000-0000-000060010000}"/>
    <cellStyle name="style1412367522818" xfId="329" xr:uid="{00000000-0005-0000-0000-000061010000}"/>
    <cellStyle name="style1412367522847" xfId="330" xr:uid="{00000000-0005-0000-0000-000062010000}"/>
    <cellStyle name="style1449075138554" xfId="331" xr:uid="{00000000-0005-0000-0000-000063010000}"/>
    <cellStyle name="style1449093896679" xfId="332" xr:uid="{00000000-0005-0000-0000-000064010000}"/>
    <cellStyle name="style1449154375520" xfId="333" xr:uid="{00000000-0005-0000-0000-000065010000}"/>
    <cellStyle name="style1449154375621" xfId="334" xr:uid="{00000000-0005-0000-0000-000066010000}"/>
    <cellStyle name="style1458750455301" xfId="335" xr:uid="{00000000-0005-0000-0000-000067010000}"/>
    <cellStyle name="style1458750455333" xfId="336" xr:uid="{00000000-0005-0000-0000-000068010000}"/>
    <cellStyle name="style1458750455397" xfId="337" xr:uid="{00000000-0005-0000-0000-000069010000}"/>
    <cellStyle name="style1458750455428" xfId="338" xr:uid="{00000000-0005-0000-0000-00006A010000}"/>
    <cellStyle name="Table title" xfId="339" xr:uid="{00000000-0005-0000-0000-00006B010000}"/>
    <cellStyle name="Title 2" xfId="159" xr:uid="{00000000-0005-0000-0000-00006C010000}"/>
    <cellStyle name="Title 2 2" xfId="340" xr:uid="{00000000-0005-0000-0000-00006D010000}"/>
    <cellStyle name="Title 2 3" xfId="341" xr:uid="{00000000-0005-0000-0000-00006E010000}"/>
    <cellStyle name="Total 2" xfId="160" xr:uid="{00000000-0005-0000-0000-00006F010000}"/>
    <cellStyle name="Total 2 2" xfId="342" xr:uid="{00000000-0005-0000-0000-000070010000}"/>
    <cellStyle name="Total 2 3" xfId="343" xr:uid="{00000000-0005-0000-0000-000071010000}"/>
    <cellStyle name="Warning Text 2" xfId="161" xr:uid="{00000000-0005-0000-0000-000072010000}"/>
    <cellStyle name="Warning Text 2 2" xfId="344" xr:uid="{00000000-0005-0000-0000-000073010000}"/>
    <cellStyle name="Warning Text 2 3" xfId="345" xr:uid="{00000000-0005-0000-0000-000074010000}"/>
  </cellStyles>
  <dxfs count="28"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</dxfs>
  <tableStyles count="0" defaultTableStyle="TableStyleMedium2" defaultPivotStyle="PivotStyleLight16"/>
  <colors>
    <mruColors>
      <color rgb="FFE8E8E8"/>
      <color rgb="FFF9F9F9"/>
      <color rgb="FFF0EEE4"/>
      <color rgb="FFF1EFE7"/>
      <color rgb="FFCBC5A5"/>
      <color rgb="FF71FC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7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42" Type="http://schemas.openxmlformats.org/officeDocument/2006/relationships/externalLink" Target="externalLinks/externalLink10.xml"/><Relationship Id="rId47" Type="http://schemas.openxmlformats.org/officeDocument/2006/relationships/externalLink" Target="externalLinks/externalLink15.xml"/><Relationship Id="rId50" Type="http://schemas.openxmlformats.org/officeDocument/2006/relationships/externalLink" Target="externalLinks/externalLink18.xml"/><Relationship Id="rId55" Type="http://schemas.openxmlformats.org/officeDocument/2006/relationships/externalLink" Target="externalLinks/externalLink23.xml"/><Relationship Id="rId63" Type="http://schemas.openxmlformats.org/officeDocument/2006/relationships/externalLink" Target="externalLinks/externalLink31.xml"/><Relationship Id="rId68" Type="http://schemas.openxmlformats.org/officeDocument/2006/relationships/externalLink" Target="externalLinks/externalLink36.xml"/><Relationship Id="rId7" Type="http://schemas.openxmlformats.org/officeDocument/2006/relationships/worksheet" Target="worksheets/sheet7.xml"/><Relationship Id="rId71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externalLink" Target="externalLinks/externalLink8.xml"/><Relationship Id="rId45" Type="http://schemas.openxmlformats.org/officeDocument/2006/relationships/externalLink" Target="externalLinks/externalLink13.xml"/><Relationship Id="rId53" Type="http://schemas.openxmlformats.org/officeDocument/2006/relationships/externalLink" Target="externalLinks/externalLink21.xml"/><Relationship Id="rId58" Type="http://schemas.openxmlformats.org/officeDocument/2006/relationships/externalLink" Target="externalLinks/externalLink26.xml"/><Relationship Id="rId66" Type="http://schemas.openxmlformats.org/officeDocument/2006/relationships/externalLink" Target="externalLinks/externalLink34.xml"/><Relationship Id="rId7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49" Type="http://schemas.openxmlformats.org/officeDocument/2006/relationships/externalLink" Target="externalLinks/externalLink17.xml"/><Relationship Id="rId57" Type="http://schemas.openxmlformats.org/officeDocument/2006/relationships/externalLink" Target="externalLinks/externalLink25.xml"/><Relationship Id="rId61" Type="http://schemas.openxmlformats.org/officeDocument/2006/relationships/externalLink" Target="externalLinks/externalLink2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2.xml"/><Relationship Id="rId52" Type="http://schemas.openxmlformats.org/officeDocument/2006/relationships/externalLink" Target="externalLinks/externalLink20.xml"/><Relationship Id="rId60" Type="http://schemas.openxmlformats.org/officeDocument/2006/relationships/externalLink" Target="externalLinks/externalLink28.xml"/><Relationship Id="rId65" Type="http://schemas.openxmlformats.org/officeDocument/2006/relationships/externalLink" Target="externalLinks/externalLink33.xml"/><Relationship Id="rId7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Relationship Id="rId43" Type="http://schemas.openxmlformats.org/officeDocument/2006/relationships/externalLink" Target="externalLinks/externalLink11.xml"/><Relationship Id="rId48" Type="http://schemas.openxmlformats.org/officeDocument/2006/relationships/externalLink" Target="externalLinks/externalLink16.xml"/><Relationship Id="rId56" Type="http://schemas.openxmlformats.org/officeDocument/2006/relationships/externalLink" Target="externalLinks/externalLink24.xml"/><Relationship Id="rId64" Type="http://schemas.openxmlformats.org/officeDocument/2006/relationships/externalLink" Target="externalLinks/externalLink32.xml"/><Relationship Id="rId69" Type="http://schemas.openxmlformats.org/officeDocument/2006/relationships/externalLink" Target="externalLinks/externalLink37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9.xml"/><Relationship Id="rId7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externalLink" Target="externalLinks/externalLink6.xml"/><Relationship Id="rId46" Type="http://schemas.openxmlformats.org/officeDocument/2006/relationships/externalLink" Target="externalLinks/externalLink14.xml"/><Relationship Id="rId59" Type="http://schemas.openxmlformats.org/officeDocument/2006/relationships/externalLink" Target="externalLinks/externalLink27.xml"/><Relationship Id="rId67" Type="http://schemas.openxmlformats.org/officeDocument/2006/relationships/externalLink" Target="externalLinks/externalLink35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9.xml"/><Relationship Id="rId54" Type="http://schemas.openxmlformats.org/officeDocument/2006/relationships/externalLink" Target="externalLinks/externalLink22.xml"/><Relationship Id="rId62" Type="http://schemas.openxmlformats.org/officeDocument/2006/relationships/externalLink" Target="externalLinks/externalLink30.xml"/><Relationship Id="rId70" Type="http://schemas.openxmlformats.org/officeDocument/2006/relationships/externalLink" Target="externalLinks/externalLink38.xml"/><Relationship Id="rId75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33</xdr:row>
      <xdr:rowOff>21166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C2FC2FD-BDC6-4453-ACC7-7745C8ACB8FD}"/>
            </a:ext>
          </a:extLst>
        </xdr:cNvPr>
        <xdr:cNvSpPr txBox="1"/>
      </xdr:nvSpPr>
      <xdr:spPr>
        <a:xfrm>
          <a:off x="12220575" y="78697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31750</xdr:colOff>
      <xdr:row>31</xdr:row>
      <xdr:rowOff>21166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5BF786F-FB65-4A23-A54E-5AE28E8132C8}"/>
            </a:ext>
          </a:extLst>
        </xdr:cNvPr>
        <xdr:cNvSpPr txBox="1"/>
      </xdr:nvSpPr>
      <xdr:spPr>
        <a:xfrm>
          <a:off x="5410200" y="82698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40</xdr:row>
      <xdr:rowOff>76199</xdr:rowOff>
    </xdr:from>
    <xdr:to>
      <xdr:col>72</xdr:col>
      <xdr:colOff>0</xdr:colOff>
      <xdr:row>52</xdr:row>
      <xdr:rowOff>123824</xdr:rowOff>
    </xdr:to>
    <xdr:pic>
      <xdr:nvPicPr>
        <xdr:cNvPr id="2" name="Picture 21">
          <a:extLst>
            <a:ext uri="{FF2B5EF4-FFF2-40B4-BE49-F238E27FC236}">
              <a16:creationId xmlns:a16="http://schemas.microsoft.com/office/drawing/2014/main" id="{88560B7A-0F7A-48B0-8BDA-539D54A81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696074"/>
          <a:ext cx="8524875" cy="1990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Lisa\My%20Documents\BayCove\BayCove2005Profile315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Villacorta\Downloads\FINAL%20ANALYSIS%20Counseling%20Rate%20Options%20071913.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W_Pricing\SubAbuse\2013\Resi%20Rehab\Data\Resi%20Rehab%203386&amp;3401%20121613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HNaciri\AppData\Local\Microsoft\Windows\Temporary%20Internet%20Files\Content.IE5\2Y6PUCY1\Copy%20of%20Resi%20Rehab%20_All%20Codes%20AnalysisFTSS_JUST%20COPY%203380%20TAB%20AND%20THEN%20DELETE%20011514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hia-fs01\Groups\ALLDHCFP\Shared%20Files\OSD\Carla\4951\General%20Analysis%20Template%20V6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Administrative%20Services-POS%20Policy%20Office\Rate%20Setting\Rate%20Projects\DPH%20-%20BSAS%20Residential\5.%20Final%20Rate%20Documents\POST-HEARING%20PROPOSAL%20Adult%20Resi_PP_Jail%20Div_2nd%20Off%20Models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f06\workgroups\W_Pricing\SubAbuse\2012\Data\Outpatient%20Counseling%20&amp;%20Other%20Related\Counseling%20Rate%20Options%20MARCH%20181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Administrative%20Services-POS%20Policy%20Office\Rate%20Setting\Rate%20Projects\BSAS%20-%20DPH\3.%20Proposal,%20Hearing,%20&amp;%20Sign%20Off%20-%20Resi%20Rehab\BSAS%20Adult%20Residential%20FINAL%20FILES\CV%20models%20-%20Family%20programs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LLDHCFP\Shared%20Files\OSD\Don\EI\General%20Analysis%20Template%20V6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Documents%20and%20Settings\cvillacorta\Desktop\March%2019\General%20Analysis%20Template%203385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Hcf06\workgroups\W_Pricing\SubAbuse\2012\Data\Outpatient%20Counseling%20&amp;%20Other%20Related\Counseling%20Rate%20Options%20MARCH%2018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@LISA\@lisa2001\Contracts2001\@LISA\@lisa99\Contracts99\FullerSEE99Amd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HS-FP-BOS-081\Administrative%20Services-POS%20Policy%20Office\Rate%20Setting\Rate%20Projects\DPH%20-%20BSAS%20Residential\5.%20Final%20Rate%20Documents\POST-HEARING%20PROPOSAL%20Adult%20Resi_PP_Jail%20Div_2nd%20Off%20Models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Administrative%20Services-POS%20Policy%20Office\Rate%20Setting\Rate%20Projects\DPH%20-%20BSAS%20Residential\5.%20Final%20Rate%20Documents\POST-HEARING%20PROPOSAL%20Adult%20Resi_PP_Jail%20Div_2nd%20Off%20Models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tive%20Services-POS%20Policy%20Office\Rate%20Setting\Rate%20Projects\Family%20Stab_\1.%20Strategy%20Team%20Materials\Rate%20Review\Archive\Agency%20With%20Choice-Family%20Navigation%2011-7-14.xlsm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W_Pricing\SubAbuse\2013\Resi%20Rehab\Data\Resi%20Rehab%203386&amp;3401%20122613%20330pm.xlsm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Users\HNaciri\Downloads\Resi%20Rehab%203386&amp;3401%20122613%20330pm.xlsm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HS-FP-BOS-081\Users\HNaciri\Downloads\Resi%20Rehab%203386&amp;3401%20122613%20330pm.xlsm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HNaciri\Downloads\Resi%20Rehab%203386&amp;3401%20122613%20330pm.xlsm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W_Pricing\SubAbuse\2013\Resi%20Rehab\Data\Resi%20Rehab%20_All%20Codes%20Analysis.xlsm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HS-FP-BOS-081\W_Pricing\SubAbuse\2013\Resi%20Rehab\Data\Resi%20Rehab%20_All%20Codes%20Analysis.xlsm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W_Pricing\SubAbuse\2013\Resi%20Rehab\Data\Resi%20Rehab%20_All%20Codes%20Analysis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X\Data%20&amp;%20Reporting%20Tools\STARR%20Utilization\STARR%20Utilization%20Tool%20FY10%20Jun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\X\Data%20&amp;%20Reporting%20Tools\STARR%20Utilization\STARR%20Utilization%20Tool%20FY10%20Jun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Administrative%20Services-POS%20Policy%20Office\Rate%20Setting\Rate%20Projects\DPH%20-%20BSAS%20Residential\5.%20Final%20Rate%20Documents\POST-HEARING%20PROPOSAL%20Resi%20Rehab%20Family%20Models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dministrative%20Services-POS%20Policy%20Office\Rate%20Setting\Rate%20Projects\SRAD%20RESI-OBOTs-TEAs-SCM-DETOX%20CMR%20346\RESI%20DETOX%20SCM%20OBOTS%20TEAS\FY24%20Rate%20Review\1.%20strategy%20materials\6)%20TEAs%20FY22%20(2)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dministrative%20Services-POS%20Policy%20Office\Rate%20Setting\Rate%20Projects\SRAD%20-%20101%20CMR%20346\RESI-OBOTs-TEAs-SCM-DETOX%20CMR%20346\FY24%20Rate%20Review\3.%20Signoff\Website\101%20CMR%20346%20SRAD%201.23.23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ommon\Administrative%20Services-POS%20Policy%20Office\Rate%20Setting\Rate%20Projects\YITs%20413-%20FY22%20DCF%20&amp;%20DMH\July%202021\1.%20Strategy%20materials\4.%20Ch.%20257%20Model%20-%20CC%20Draft%20model%20budgets%20with%20New%20Models%205.27.xlsx" TargetMode="External"/></Relationships>
</file>

<file path=xl/externalLinks/_rels/externalLink37.xml.rels><?xml version="1.0" encoding="UTF-8" standalone="yes"?>
<Relationships xmlns="http://schemas.openxmlformats.org/package/2006/relationships"><Relationship Id="rId2" Type="http://schemas.microsoft.com/office/2019/04/relationships/externalLinkLongPath" Target="file:///M:\Administrative%20Services-POS%20Policy%20Office\Rate%20Setting\Rate%20Projects\SRAD%20-%20101%20CMR%20346\SRAD%20RESI-OBOTs-TEAs-SCM-DETOX%20CMR%20346\RESI%20DETOX%20SCM%20OBOTS%20TEAS\FY24%20Rate%20Review\1.%20strategy%20materials\Archive\7)%20SCM%20FY22.xlsx?D76D70D3" TargetMode="External"/><Relationship Id="rId1" Type="http://schemas.openxmlformats.org/officeDocument/2006/relationships/externalLinkPath" Target="file:///\\D76D70D3\7)%20SCM%20FY22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dministrative%20Services-POS%20Policy%20Office\Rate%20Setting\Rate%20Projects\SRAD%20-%20101%20CMR%20346\RATE%20REVIEW%20July%202023\RESI-OBOTs-TEAs-SCM-DETOX%20CMR%20346\FY24%20Rate%20Review\1.%20strategy%20materials\OBOTS%20redesign%201_25_2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rihbany\Desktop\FY16%20Budget%20-%20Consolidated%2006112015%20FC%20Final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DOCUME~1\ADeeker\LOCALS~1\Temp\7zO79.tmp\Second%20Offender%20Models%20from%20C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W_Pricing\SubAbuse\2013\Jail%20Diversion%20Prog%20-%204958\Jail%20Diversion%20FY12%20UFR%20Dat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Users\Villacorta\Downloads\FINAL%20ANALYSIS%20Counseling%20Rate%20Options%20071913.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Villacorta\Downloads\FINAL%20ANALYSIS%20Counseling%20Rate%20Options%20071913.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HS-FP-BOS-081\Users\Villacorta\Downloads\FINAL%20ANALYSIS%20Counseling%20Rate%20Options%20071913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file"/>
      <sheetName val="Crosswalks"/>
      <sheetName val="Sheet2"/>
    </sheetNames>
    <sheetDataSet>
      <sheetData sheetId="0"/>
      <sheetData sheetId="1"/>
      <sheetData sheetId="2" refreshError="1">
        <row r="1">
          <cell r="B1" t="str">
            <v>REGION</v>
          </cell>
        </row>
        <row r="2">
          <cell r="A2" t="str">
            <v>Berkshire</v>
          </cell>
          <cell r="B2" t="str">
            <v>1&amp;2</v>
          </cell>
        </row>
        <row r="3">
          <cell r="A3" t="str">
            <v>Brockton</v>
          </cell>
          <cell r="B3">
            <v>3</v>
          </cell>
        </row>
        <row r="4">
          <cell r="A4" t="str">
            <v>Cape Cod/Islands</v>
          </cell>
          <cell r="B4">
            <v>5</v>
          </cell>
        </row>
        <row r="5">
          <cell r="A5" t="str">
            <v>Central Middlesex</v>
          </cell>
          <cell r="B5">
            <v>6</v>
          </cell>
        </row>
        <row r="6">
          <cell r="A6" t="str">
            <v>Charles River West</v>
          </cell>
        </row>
        <row r="7">
          <cell r="A7" t="str">
            <v>Dorchester/Fuller</v>
          </cell>
        </row>
        <row r="8">
          <cell r="A8" t="str">
            <v>Fall River</v>
          </cell>
        </row>
        <row r="9">
          <cell r="A9" t="str">
            <v>Franklin/Hampshire</v>
          </cell>
        </row>
        <row r="10">
          <cell r="A10" t="str">
            <v>Holyoke/Chicopee</v>
          </cell>
        </row>
        <row r="11">
          <cell r="A11" t="str">
            <v>Lowell</v>
          </cell>
        </row>
        <row r="12">
          <cell r="A12" t="str">
            <v>Merrimack</v>
          </cell>
        </row>
        <row r="13">
          <cell r="A13" t="str">
            <v>Metro Boston - Harbor</v>
          </cell>
        </row>
        <row r="14">
          <cell r="A14" t="str">
            <v>Metro North</v>
          </cell>
        </row>
        <row r="15">
          <cell r="A15" t="str">
            <v>Middlesex West</v>
          </cell>
        </row>
        <row r="16">
          <cell r="A16" t="str">
            <v>New Bedford</v>
          </cell>
        </row>
        <row r="17">
          <cell r="A17" t="str">
            <v>Newton/South Norfolk</v>
          </cell>
        </row>
        <row r="18">
          <cell r="A18" t="str">
            <v>North Central</v>
          </cell>
        </row>
        <row r="19">
          <cell r="A19" t="str">
            <v>North Shore</v>
          </cell>
        </row>
        <row r="20">
          <cell r="A20" t="str">
            <v>Plymouth</v>
          </cell>
        </row>
        <row r="21">
          <cell r="A21" t="str">
            <v>South Costal</v>
          </cell>
        </row>
        <row r="22">
          <cell r="A22" t="str">
            <v>South Valley</v>
          </cell>
        </row>
        <row r="23">
          <cell r="A23" t="str">
            <v>South Valley - Milford Site</v>
          </cell>
        </row>
        <row r="24">
          <cell r="A24" t="str">
            <v>Springfield</v>
          </cell>
        </row>
        <row r="25">
          <cell r="A25" t="str">
            <v>Taunton/Attleboro</v>
          </cell>
        </row>
        <row r="26">
          <cell r="A26" t="str">
            <v>West Boston/Brookline</v>
          </cell>
        </row>
        <row r="27">
          <cell r="A27" t="str">
            <v>Westfield Area</v>
          </cell>
        </row>
        <row r="28">
          <cell r="A28" t="str">
            <v>Worcester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BH &amp;Rec H Models"/>
      <sheetName val="Resi Rehab Model 121713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Profit.Loss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67">
          <cell r="L67">
            <v>0</v>
          </cell>
          <cell r="M67">
            <v>0.59068392171641693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26527.68121461595</v>
          </cell>
          <cell r="AA67">
            <v>17680</v>
          </cell>
          <cell r="AB67">
            <v>17680</v>
          </cell>
          <cell r="AC67">
            <v>19099.315900375481</v>
          </cell>
          <cell r="AD67">
            <v>0</v>
          </cell>
          <cell r="AE67">
            <v>0</v>
          </cell>
          <cell r="AF67">
            <v>17680</v>
          </cell>
          <cell r="AG67">
            <v>17680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17680</v>
          </cell>
          <cell r="AX67">
            <v>17680</v>
          </cell>
          <cell r="AY67">
            <v>0</v>
          </cell>
          <cell r="AZ67">
            <v>17680</v>
          </cell>
          <cell r="BA67">
            <v>17680</v>
          </cell>
          <cell r="BB67">
            <v>38683.69077867044</v>
          </cell>
          <cell r="BC67">
            <v>17680</v>
          </cell>
          <cell r="BD67">
            <v>17680</v>
          </cell>
          <cell r="BE67">
            <v>17680</v>
          </cell>
          <cell r="BF67">
            <v>17680</v>
          </cell>
          <cell r="BG67">
            <v>17680</v>
          </cell>
          <cell r="BH67">
            <v>21208.250614987781</v>
          </cell>
          <cell r="BI67">
            <v>18302.844755665763</v>
          </cell>
          <cell r="BJ67">
            <v>17680</v>
          </cell>
          <cell r="BK67">
            <v>0</v>
          </cell>
          <cell r="BL67">
            <v>20810.881199325933</v>
          </cell>
          <cell r="BM67">
            <v>17680</v>
          </cell>
          <cell r="BN67">
            <v>25397.432561362915</v>
          </cell>
          <cell r="BO67">
            <v>17680</v>
          </cell>
          <cell r="BP67">
            <v>17680</v>
          </cell>
          <cell r="BQ67">
            <v>0</v>
          </cell>
          <cell r="BR67">
            <v>17680</v>
          </cell>
          <cell r="BS67">
            <v>18232.338228803575</v>
          </cell>
          <cell r="BT67">
            <v>-42550.687950826352</v>
          </cell>
          <cell r="BU67">
            <v>8.652163905831961E-2</v>
          </cell>
          <cell r="BV67">
            <v>-7616.999138663984</v>
          </cell>
          <cell r="BW67">
            <v>-43818.929209827998</v>
          </cell>
          <cell r="BX67">
            <v>-30554.007648360752</v>
          </cell>
          <cell r="BY67">
            <v>-58479.095566488322</v>
          </cell>
          <cell r="BZ67">
            <v>-96556.524084525838</v>
          </cell>
          <cell r="CA67">
            <v>-329569.06461271434</v>
          </cell>
          <cell r="CB67">
            <v>-8.0745589370006365E-2</v>
          </cell>
          <cell r="CC67">
            <v>-46885.961465194952</v>
          </cell>
          <cell r="CD67">
            <v>-12538.182073636108</v>
          </cell>
          <cell r="CE67">
            <v>-48951.5820783167</v>
          </cell>
          <cell r="CF67">
            <v>0</v>
          </cell>
          <cell r="CG67">
            <v>-163744.54899083133</v>
          </cell>
          <cell r="CH67">
            <v>-94885.029709410606</v>
          </cell>
          <cell r="CI67">
            <v>-184507.06873868097</v>
          </cell>
          <cell r="CJ67">
            <v>-43818.929209827998</v>
          </cell>
          <cell r="CK67">
            <v>-64927.473441856419</v>
          </cell>
          <cell r="CL67">
            <v>-58479.095566488322</v>
          </cell>
          <cell r="CM67">
            <v>-24613.841244434949</v>
          </cell>
          <cell r="CN67">
            <v>-96556.524084525838</v>
          </cell>
          <cell r="CO67">
            <v>-365068.254659759</v>
          </cell>
          <cell r="CP67">
            <v>0.29681106769735199</v>
          </cell>
          <cell r="CQ67">
            <v>5.3746632650024953E-2</v>
          </cell>
          <cell r="CR67">
            <v>4.6880522747650838E-2</v>
          </cell>
          <cell r="CS67">
            <v>3.4371250114883858E-2</v>
          </cell>
          <cell r="CT67">
            <v>-1.1937734412416745E-2</v>
          </cell>
          <cell r="CU67">
            <v>2.5026522486507607E-3</v>
          </cell>
          <cell r="CV67">
            <v>-1984.6459961091846</v>
          </cell>
          <cell r="CW67">
            <v>-446.11698371304965</v>
          </cell>
          <cell r="CX67">
            <v>-663.80028923534428</v>
          </cell>
          <cell r="CY67">
            <v>-736.42099763219619</v>
          </cell>
          <cell r="CZ67">
            <v>-27.820620746879666</v>
          </cell>
          <cell r="DA67">
            <v>-1815.6217292770787</v>
          </cell>
          <cell r="DB67">
            <v>-5674.138795166923</v>
          </cell>
        </row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380 model shells 011514"/>
      <sheetName val="4919 Models011414"/>
      <sheetName val="4919 Models123113"/>
      <sheetName val="Orig FY08 3380"/>
      <sheetName val="Cats3380&amp;4919only"/>
      <sheetName val="ALLCleanData"/>
      <sheetName val="Profit.Loss"/>
      <sheetName val="Per Day Templte"/>
      <sheetName val="CAF123113"/>
      <sheetName val="MMARS"/>
      <sheetName val="UFRBedSizes"/>
      <sheetName val="RateOptions"/>
      <sheetName val="CostSummary"/>
      <sheetName val="Categories Template"/>
      <sheetName val="ALLRawDataCalcs"/>
      <sheetName val="ALLCleanData (2)"/>
      <sheetName val="ALLRawDataCalcs (2)"/>
      <sheetName val="Lookups"/>
      <sheetName val="Source"/>
      <sheetName val="AdminAnlys"/>
      <sheetName val="Relief"/>
      <sheetName val="CAF"/>
      <sheetName val="Resi Rehab Models112213"/>
    </sheetNames>
    <sheetDataSet>
      <sheetData sheetId="0"/>
      <sheetData sheetId="1"/>
      <sheetData sheetId="2"/>
      <sheetData sheetId="3"/>
      <sheetData sheetId="4"/>
      <sheetData sheetId="5">
        <row r="19">
          <cell r="BU19">
            <v>0.25847388668526805</v>
          </cell>
        </row>
      </sheetData>
      <sheetData sheetId="6"/>
      <sheetData sheetId="7"/>
      <sheetData sheetId="8">
        <row r="20">
          <cell r="L20">
            <v>2.0472364727519208E-2</v>
          </cell>
        </row>
      </sheetData>
      <sheetData sheetId="9"/>
      <sheetData sheetId="10"/>
      <sheetData sheetId="11"/>
      <sheetData sheetId="12"/>
      <sheetData sheetId="13"/>
      <sheetData sheetId="14">
        <row r="16">
          <cell r="L16">
            <v>0</v>
          </cell>
          <cell r="M16">
            <v>0.44260542800743741</v>
          </cell>
          <cell r="N16">
            <v>3.4703517563273945E-2</v>
          </cell>
          <cell r="O16">
            <v>0</v>
          </cell>
          <cell r="P16">
            <v>0</v>
          </cell>
          <cell r="Q16">
            <v>0</v>
          </cell>
          <cell r="R16">
            <v>3.8811690264377194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36871.266947806929</v>
          </cell>
          <cell r="AA16">
            <v>19472.924941039913</v>
          </cell>
          <cell r="AB16">
            <v>0</v>
          </cell>
          <cell r="AC16">
            <v>18911.129936021498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23859.120535267313</v>
          </cell>
          <cell r="AS16">
            <v>0</v>
          </cell>
          <cell r="AT16">
            <v>0</v>
          </cell>
          <cell r="AU16">
            <v>0</v>
          </cell>
          <cell r="AV16">
            <v>35824.024853390765</v>
          </cell>
          <cell r="AW16">
            <v>0</v>
          </cell>
          <cell r="AX16">
            <v>29498.522150873039</v>
          </cell>
          <cell r="AY16">
            <v>0</v>
          </cell>
          <cell r="AZ16">
            <v>0</v>
          </cell>
          <cell r="BA16">
            <v>22887.74671547029</v>
          </cell>
          <cell r="BB16">
            <v>0</v>
          </cell>
          <cell r="BC16">
            <v>17845.068078169807</v>
          </cell>
          <cell r="BD16">
            <v>35107.824614120371</v>
          </cell>
          <cell r="BE16">
            <v>17680</v>
          </cell>
          <cell r="BF16">
            <v>17680</v>
          </cell>
          <cell r="BG16">
            <v>20717.453135949465</v>
          </cell>
          <cell r="BH16">
            <v>17680</v>
          </cell>
          <cell r="BI16">
            <v>17680</v>
          </cell>
          <cell r="BJ16">
            <v>0</v>
          </cell>
          <cell r="BK16">
            <v>0</v>
          </cell>
          <cell r="BL16">
            <v>26732.034994854777</v>
          </cell>
          <cell r="BM16">
            <v>17680</v>
          </cell>
          <cell r="BN16">
            <v>43421.949487830992</v>
          </cell>
          <cell r="BO16">
            <v>0</v>
          </cell>
          <cell r="BP16">
            <v>22136.25755456202</v>
          </cell>
          <cell r="BQ16">
            <v>0</v>
          </cell>
          <cell r="BR16">
            <v>24907.442344182902</v>
          </cell>
          <cell r="BS16">
            <v>17680</v>
          </cell>
          <cell r="BT16">
            <v>37873.756643520283</v>
          </cell>
          <cell r="BU16">
            <v>0.1962538851207932</v>
          </cell>
          <cell r="BV16">
            <v>-2048.3637679322801</v>
          </cell>
          <cell r="BW16">
            <v>36041.832848080041</v>
          </cell>
          <cell r="BX16">
            <v>-7504.1609699028268</v>
          </cell>
          <cell r="BY16">
            <v>-3776.4644232221181</v>
          </cell>
          <cell r="BZ16">
            <v>52778.632679188158</v>
          </cell>
          <cell r="CA16">
            <v>312372.22942269017</v>
          </cell>
          <cell r="CB16">
            <v>7.4348837914167062E-2</v>
          </cell>
          <cell r="CC16">
            <v>6018.4808292826419</v>
          </cell>
          <cell r="CD16">
            <v>-2847.7777777777778</v>
          </cell>
          <cell r="CE16">
            <v>-32209.376018407071</v>
          </cell>
          <cell r="CF16">
            <v>0</v>
          </cell>
          <cell r="CG16">
            <v>127867.31522740918</v>
          </cell>
          <cell r="CH16">
            <v>-11999.492971220081</v>
          </cell>
          <cell r="CI16">
            <v>151843.13772652898</v>
          </cell>
          <cell r="CJ16">
            <v>36041.832848080041</v>
          </cell>
          <cell r="CK16">
            <v>28268.893070438382</v>
          </cell>
          <cell r="CL16">
            <v>-3776.4644232221181</v>
          </cell>
          <cell r="CM16">
            <v>1091.8250228639808</v>
          </cell>
          <cell r="CN16">
            <v>52778.632679188158</v>
          </cell>
          <cell r="CO16">
            <v>367473.58550724579</v>
          </cell>
          <cell r="CP16">
            <v>0.37974321409825734</v>
          </cell>
          <cell r="CQ16">
            <v>9.0568024781908674E-2</v>
          </cell>
          <cell r="CR16">
            <v>4.2658818779575294E-2</v>
          </cell>
          <cell r="CS16">
            <v>1.0942215249647447E-2</v>
          </cell>
          <cell r="CT16">
            <v>-5.5289095085270593E-4</v>
          </cell>
          <cell r="CU16">
            <v>7.7018707951299115E-2</v>
          </cell>
          <cell r="CV16">
            <v>-2709.292411049797</v>
          </cell>
          <cell r="CW16">
            <v>-650.94578809479276</v>
          </cell>
          <cell r="CX16">
            <v>-1555.9288157744643</v>
          </cell>
          <cell r="CY16">
            <v>-555.67005365157775</v>
          </cell>
          <cell r="CZ16">
            <v>-52.681813325173835</v>
          </cell>
          <cell r="DA16">
            <v>-1308.517887138544</v>
          </cell>
          <cell r="DB16">
            <v>-6832.6623888544373</v>
          </cell>
        </row>
        <row r="17">
          <cell r="L17">
            <v>20.733371597246556</v>
          </cell>
          <cell r="M17">
            <v>1.207291074609621</v>
          </cell>
          <cell r="N17">
            <v>2.5235280953399521</v>
          </cell>
          <cell r="O17">
            <v>0</v>
          </cell>
          <cell r="P17">
            <v>1.9120786752901677</v>
          </cell>
          <cell r="Q17">
            <v>0</v>
          </cell>
          <cell r="R17">
            <v>14.374245916091015</v>
          </cell>
          <cell r="S17">
            <v>1.142182068728063</v>
          </cell>
          <cell r="T17">
            <v>5.2316004673250323</v>
          </cell>
          <cell r="U17">
            <v>0</v>
          </cell>
          <cell r="V17">
            <v>8.1824576893038348</v>
          </cell>
          <cell r="W17">
            <v>0</v>
          </cell>
          <cell r="X17">
            <v>32.812800359427158</v>
          </cell>
          <cell r="Y17">
            <v>0.78400692365729419</v>
          </cell>
          <cell r="Z17">
            <v>84494.553049931492</v>
          </cell>
          <cell r="AA17">
            <v>112515.62287412578</v>
          </cell>
          <cell r="AB17">
            <v>0</v>
          </cell>
          <cell r="AC17">
            <v>130894.63138085094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30239.396853710758</v>
          </cell>
          <cell r="AS17">
            <v>0</v>
          </cell>
          <cell r="AT17">
            <v>0</v>
          </cell>
          <cell r="AU17">
            <v>0</v>
          </cell>
          <cell r="AV17">
            <v>45069.282838916923</v>
          </cell>
          <cell r="AW17">
            <v>0</v>
          </cell>
          <cell r="AX17">
            <v>50018.124831324101</v>
          </cell>
          <cell r="AY17">
            <v>0</v>
          </cell>
          <cell r="AZ17">
            <v>0</v>
          </cell>
          <cell r="BA17">
            <v>43243.515538680484</v>
          </cell>
          <cell r="BB17">
            <v>0</v>
          </cell>
          <cell r="BC17">
            <v>46099.477087225619</v>
          </cell>
          <cell r="BD17">
            <v>44742.573534027775</v>
          </cell>
          <cell r="BE17">
            <v>58565.934241190407</v>
          </cell>
          <cell r="BF17">
            <v>41677.93929005992</v>
          </cell>
          <cell r="BG17">
            <v>32212.491469763518</v>
          </cell>
          <cell r="BH17">
            <v>50687.540251228871</v>
          </cell>
          <cell r="BI17">
            <v>50219.096795763806</v>
          </cell>
          <cell r="BJ17">
            <v>0</v>
          </cell>
          <cell r="BK17">
            <v>0</v>
          </cell>
          <cell r="BL17">
            <v>38581.611408010533</v>
          </cell>
          <cell r="BM17">
            <v>44302.279554927998</v>
          </cell>
          <cell r="BN17">
            <v>83276.888189519072</v>
          </cell>
          <cell r="BO17">
            <v>0</v>
          </cell>
          <cell r="BP17">
            <v>55044.43535575617</v>
          </cell>
          <cell r="BQ17">
            <v>0</v>
          </cell>
          <cell r="BR17">
            <v>36552.638527880532</v>
          </cell>
          <cell r="BS17">
            <v>47424.660579208445</v>
          </cell>
          <cell r="BT17">
            <v>150755.23668981303</v>
          </cell>
          <cell r="BU17">
            <v>0.32069388824974293</v>
          </cell>
          <cell r="BV17">
            <v>2912.2289192118897</v>
          </cell>
          <cell r="BW17">
            <v>151723.29533397366</v>
          </cell>
          <cell r="BX17">
            <v>16570.598747680604</v>
          </cell>
          <cell r="BY17">
            <v>118585.45997877767</v>
          </cell>
          <cell r="BZ17">
            <v>147257.39407209147</v>
          </cell>
          <cell r="CA17">
            <v>978326.10320380819</v>
          </cell>
          <cell r="CB17">
            <v>0.25042601822107141</v>
          </cell>
          <cell r="CC17">
            <v>128091.30805960626</v>
          </cell>
          <cell r="CD17">
            <v>3986.8888888888891</v>
          </cell>
          <cell r="CE17">
            <v>75440.504907295966</v>
          </cell>
          <cell r="CF17">
            <v>0</v>
          </cell>
          <cell r="CG17">
            <v>380176.03143925738</v>
          </cell>
          <cell r="CH17">
            <v>22663.535193442302</v>
          </cell>
          <cell r="CI17">
            <v>545344.28005124885</v>
          </cell>
          <cell r="CJ17">
            <v>151723.29533397366</v>
          </cell>
          <cell r="CK17">
            <v>197734.42915178384</v>
          </cell>
          <cell r="CL17">
            <v>118585.45997877767</v>
          </cell>
          <cell r="CM17">
            <v>29890.479421580461</v>
          </cell>
          <cell r="CN17">
            <v>147257.39407209147</v>
          </cell>
          <cell r="CO17">
            <v>1089309.6094260877</v>
          </cell>
          <cell r="CP17">
            <v>0.57264289117447187</v>
          </cell>
          <cell r="CQ17">
            <v>0.16444868462466383</v>
          </cell>
          <cell r="CR17">
            <v>0.27256857639882115</v>
          </cell>
          <cell r="CS17">
            <v>0.13894155704156949</v>
          </cell>
          <cell r="CT17">
            <v>4.4168145997336816E-2</v>
          </cell>
          <cell r="CU17">
            <v>0.20685205485330183</v>
          </cell>
          <cell r="CV17">
            <v>4201.7815704036766</v>
          </cell>
          <cell r="CW17">
            <v>1014.3870834167021</v>
          </cell>
          <cell r="CX17">
            <v>2337.4128583093789</v>
          </cell>
          <cell r="CY17">
            <v>847.79171190878606</v>
          </cell>
          <cell r="CZ17">
            <v>88.544805820073805</v>
          </cell>
          <cell r="DA17">
            <v>1985.0592580678128</v>
          </cell>
          <cell r="DB17">
            <v>10474.602907746519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RawDataCalcs"/>
      <sheetName val="CleanData (2)"/>
      <sheetName val="RawDataCalcs (2)"/>
      <sheetName val="Lookups"/>
      <sheetName val="Source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</row>
        <row r="9"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nchmark Table"/>
      <sheetName val="ADULT RESI MODELS"/>
      <sheetName val="JAIL DIVERSION MODELS"/>
      <sheetName val="2nd OFFENDER MODELS"/>
      <sheetName val="updated CAF"/>
      <sheetName val="FTE Chart"/>
      <sheetName val="Salaries Resi"/>
      <sheetName val="Travel noPP"/>
      <sheetName val="Occupancy "/>
      <sheetName val="OthProgExp&amp;Meals "/>
      <sheetName val="RecSp"/>
      <sheetName val="Counselor"/>
      <sheetName val="CleanData3386&amp;3401"/>
      <sheetName val="RawDataCalcs3386&amp;3401"/>
      <sheetName val="Source3386&amp;3401"/>
      <sheetName val="Preg&amp;PostP Source"/>
      <sheetName val="All Others (WomenNoPP+Men)"/>
      <sheetName val="JailD Travel"/>
      <sheetName val="Source4958"/>
      <sheetName val="2ndOffSource"/>
      <sheetName val="AdminAnlys"/>
      <sheetName val="CAF"/>
      <sheetName val="ALLCleanData"/>
    </sheetNames>
    <sheetDataSet>
      <sheetData sheetId="0" refreshError="1"/>
      <sheetData sheetId="1" refreshError="1"/>
      <sheetData sheetId="2" refreshError="1">
        <row r="7">
          <cell r="H7">
            <v>0</v>
          </cell>
        </row>
        <row r="8">
          <cell r="C8">
            <v>1</v>
          </cell>
        </row>
        <row r="10">
          <cell r="C10">
            <v>1</v>
          </cell>
        </row>
        <row r="11">
          <cell r="C11">
            <v>4</v>
          </cell>
        </row>
        <row r="12">
          <cell r="C12">
            <v>16.399999999999999</v>
          </cell>
        </row>
        <row r="13">
          <cell r="C13">
            <v>6.9749999999999996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65">
          <cell r="L65">
            <v>0</v>
          </cell>
          <cell r="M65">
            <v>0.60401394157367827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27001.321817500786</v>
          </cell>
          <cell r="AA65">
            <v>17680</v>
          </cell>
          <cell r="AB65">
            <v>17680</v>
          </cell>
          <cell r="AC65">
            <v>18070.851702516127</v>
          </cell>
          <cell r="AD65">
            <v>0</v>
          </cell>
          <cell r="AE65">
            <v>0</v>
          </cell>
          <cell r="AF65">
            <v>17680</v>
          </cell>
          <cell r="AG65">
            <v>17680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17680</v>
          </cell>
          <cell r="AX65">
            <v>17680</v>
          </cell>
          <cell r="AY65">
            <v>0</v>
          </cell>
          <cell r="AZ65">
            <v>17680</v>
          </cell>
          <cell r="BA65">
            <v>17680</v>
          </cell>
          <cell r="BB65">
            <v>38683.69077867044</v>
          </cell>
          <cell r="BC65">
            <v>17680</v>
          </cell>
          <cell r="BD65">
            <v>17680</v>
          </cell>
          <cell r="BE65">
            <v>17680</v>
          </cell>
          <cell r="BF65">
            <v>17680</v>
          </cell>
          <cell r="BG65">
            <v>17680</v>
          </cell>
          <cell r="BH65">
            <v>20933.577544700503</v>
          </cell>
          <cell r="BI65">
            <v>18113.272969175363</v>
          </cell>
          <cell r="BJ65">
            <v>17680</v>
          </cell>
          <cell r="BK65">
            <v>0</v>
          </cell>
          <cell r="BL65">
            <v>20636.434820465383</v>
          </cell>
          <cell r="BM65">
            <v>17680</v>
          </cell>
          <cell r="BN65">
            <v>25004.04305351575</v>
          </cell>
          <cell r="BO65">
            <v>17680</v>
          </cell>
          <cell r="BP65">
            <v>17680</v>
          </cell>
          <cell r="BQ65">
            <v>0</v>
          </cell>
          <cell r="BR65">
            <v>17680</v>
          </cell>
          <cell r="BS65">
            <v>18141.222518283183</v>
          </cell>
          <cell r="BT65">
            <v>-41676.244265701374</v>
          </cell>
          <cell r="BU65">
            <v>8.7288553321896611E-2</v>
          </cell>
          <cell r="BV65">
            <v>-7668.9054664861869</v>
          </cell>
          <cell r="BW65">
            <v>-42994.589046928275</v>
          </cell>
          <cell r="BX65">
            <v>-31114.543559342434</v>
          </cell>
          <cell r="BY65">
            <v>-56549.921023847928</v>
          </cell>
          <cell r="BZ65">
            <v>-97003.786231626596</v>
          </cell>
          <cell r="CA65">
            <v>-313429.46542299842</v>
          </cell>
          <cell r="CB65">
            <v>-8.2635046624321695E-2</v>
          </cell>
          <cell r="CC65">
            <v>-43306.662961698195</v>
          </cell>
          <cell r="CD65">
            <v>-12782.185157235559</v>
          </cell>
          <cell r="CE65">
            <v>-49503.565553759647</v>
          </cell>
          <cell r="CF65">
            <v>0</v>
          </cell>
          <cell r="CG65">
            <v>-163357.23525071022</v>
          </cell>
          <cell r="CH65">
            <v>-92717.288808833691</v>
          </cell>
          <cell r="CI65">
            <v>-174238.57910238783</v>
          </cell>
          <cell r="CJ65">
            <v>-42994.589046928275</v>
          </cell>
          <cell r="CK65">
            <v>-63601.184466556078</v>
          </cell>
          <cell r="CL65">
            <v>-56549.921023847928</v>
          </cell>
          <cell r="CM65">
            <v>-24625.24467496722</v>
          </cell>
          <cell r="CN65">
            <v>-97003.786231626596</v>
          </cell>
          <cell r="CO65">
            <v>-351019.03335486259</v>
          </cell>
          <cell r="CP65">
            <v>0.29484957486879515</v>
          </cell>
          <cell r="CQ65">
            <v>5.4246351913831613E-2</v>
          </cell>
          <cell r="CR65">
            <v>4.5873466392117951E-2</v>
          </cell>
          <cell r="CS65">
            <v>3.5437273933393951E-2</v>
          </cell>
          <cell r="CT65">
            <v>-1.2333323520703935E-2</v>
          </cell>
          <cell r="CU65">
            <v>2.2913027561376476E-3</v>
          </cell>
          <cell r="CV65">
            <v>-2001.7395150477046</v>
          </cell>
          <cell r="CW65">
            <v>-449.92512739559015</v>
          </cell>
          <cell r="CX65">
            <v>-669.49380618456928</v>
          </cell>
          <cell r="CY65">
            <v>-742.75307693203445</v>
          </cell>
          <cell r="CZ65">
            <v>-28.06467652645356</v>
          </cell>
          <cell r="DA65">
            <v>-1831.0673764395974</v>
          </cell>
          <cell r="DB65">
            <v>-5722.7534056118502</v>
          </cell>
        </row>
        <row r="66">
          <cell r="L66">
            <v>68.638763831408127</v>
          </cell>
          <cell r="M66">
            <v>1.1713867216116371</v>
          </cell>
          <cell r="N66">
            <v>3.5436133878559533</v>
          </cell>
          <cell r="O66">
            <v>0.95881574526748314</v>
          </cell>
          <cell r="P66">
            <v>2.9922523651988402</v>
          </cell>
          <cell r="Q66">
            <v>0</v>
          </cell>
          <cell r="R66">
            <v>22.160404778842953</v>
          </cell>
          <cell r="S66">
            <v>7.4242654635805723</v>
          </cell>
          <cell r="T66">
            <v>2.8643600293925418</v>
          </cell>
          <cell r="U66">
            <v>5.1022146796734415E-3</v>
          </cell>
          <cell r="V66">
            <v>12.069142094975193</v>
          </cell>
          <cell r="W66">
            <v>0</v>
          </cell>
          <cell r="X66">
            <v>9.5889565937970307</v>
          </cell>
          <cell r="Y66">
            <v>7.3186088533890681</v>
          </cell>
          <cell r="Z66">
            <v>89011.525515165966</v>
          </cell>
          <cell r="AA66">
            <v>124711.18739604187</v>
          </cell>
          <cell r="AB66">
            <v>61892.043668045008</v>
          </cell>
          <cell r="AC66">
            <v>87195.593448715823</v>
          </cell>
          <cell r="AD66">
            <v>0</v>
          </cell>
          <cell r="AE66">
            <v>0</v>
          </cell>
          <cell r="AF66">
            <v>167549.29408607361</v>
          </cell>
          <cell r="AG66">
            <v>79437.240789242293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115332.99841003475</v>
          </cell>
          <cell r="AX66">
            <v>90839.543238665152</v>
          </cell>
          <cell r="AY66">
            <v>0</v>
          </cell>
          <cell r="AZ66">
            <v>59076.726041829606</v>
          </cell>
          <cell r="BA66">
            <v>55600.502579381842</v>
          </cell>
          <cell r="BB66">
            <v>46993.941797087129</v>
          </cell>
          <cell r="BC66">
            <v>47942.60200592941</v>
          </cell>
          <cell r="BD66">
            <v>85121.186442077829</v>
          </cell>
          <cell r="BE66">
            <v>60150.264866991725</v>
          </cell>
          <cell r="BF66">
            <v>37107.840583638354</v>
          </cell>
          <cell r="BG66">
            <v>34103.875436210852</v>
          </cell>
          <cell r="BH66">
            <v>43390.477411873391</v>
          </cell>
          <cell r="BI66">
            <v>42074.135709455113</v>
          </cell>
          <cell r="BJ66">
            <v>36682.268470282579</v>
          </cell>
          <cell r="BK66">
            <v>0</v>
          </cell>
          <cell r="BL66">
            <v>44994.274591165755</v>
          </cell>
          <cell r="BM66">
            <v>97222.235686431435</v>
          </cell>
          <cell r="BN66">
            <v>90762.603215714815</v>
          </cell>
          <cell r="BO66">
            <v>119552.2873416293</v>
          </cell>
          <cell r="BP66">
            <v>75684.090495463184</v>
          </cell>
          <cell r="BQ66">
            <v>0</v>
          </cell>
          <cell r="BR66">
            <v>46682.215048048798</v>
          </cell>
          <cell r="BS66">
            <v>41691.468549205456</v>
          </cell>
          <cell r="BT66">
            <v>215813.24914156343</v>
          </cell>
          <cell r="BU66">
            <v>0.38712105109997308</v>
          </cell>
          <cell r="BV66">
            <v>12566.14239091755</v>
          </cell>
          <cell r="BW66">
            <v>212234.356998359</v>
          </cell>
          <cell r="BX66">
            <v>46071.344248997601</v>
          </cell>
          <cell r="BY66">
            <v>226902.57309281343</v>
          </cell>
          <cell r="BZ66">
            <v>349599.7084215752</v>
          </cell>
          <cell r="CA66">
            <v>1685831.3957882223</v>
          </cell>
          <cell r="CB66">
            <v>0.48343558589893837</v>
          </cell>
          <cell r="CC66">
            <v>173231.84261687062</v>
          </cell>
          <cell r="CD66">
            <v>15056.319295166595</v>
          </cell>
          <cell r="CE66">
            <v>70578.736588242406</v>
          </cell>
          <cell r="CF66">
            <v>0</v>
          </cell>
          <cell r="CG66">
            <v>643703.17145760683</v>
          </cell>
          <cell r="CH66">
            <v>168723.38432607506</v>
          </cell>
          <cell r="CI66">
            <v>883865.09565411182</v>
          </cell>
          <cell r="CJ66">
            <v>212234.356998359</v>
          </cell>
          <cell r="CK66">
            <v>311211.60929414228</v>
          </cell>
          <cell r="CL66">
            <v>226902.57309281343</v>
          </cell>
          <cell r="CM66">
            <v>64778.990192208599</v>
          </cell>
          <cell r="CN66">
            <v>349599.7084215752</v>
          </cell>
          <cell r="CO66">
            <v>1940598.0624617594</v>
          </cell>
          <cell r="CP66">
            <v>0.59656020338447291</v>
          </cell>
          <cell r="CQ66">
            <v>0.1566637906768488</v>
          </cell>
          <cell r="CR66">
            <v>0.27180008495921093</v>
          </cell>
          <cell r="CS66">
            <v>0.17157983368640611</v>
          </cell>
          <cell r="CT66">
            <v>6.7111788746459594E-2</v>
          </cell>
          <cell r="CU66">
            <v>0.32064193368800842</v>
          </cell>
          <cell r="CV66">
            <v>2362.7914588359358</v>
          </cell>
          <cell r="CW66">
            <v>531.92173452915699</v>
          </cell>
          <cell r="CX66">
            <v>790.78617106937202</v>
          </cell>
          <cell r="CY66">
            <v>866.65490806017237</v>
          </cell>
          <cell r="CZ66">
            <v>36.082840081274462</v>
          </cell>
          <cell r="DA66">
            <v>2121.643831764482</v>
          </cell>
          <cell r="DB66">
            <v>6709.5907714262949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new CAF"/>
      <sheetName val="for pres"/>
      <sheetName val="Source"/>
      <sheetName val="Sheet1"/>
      <sheetName val="Sheet2"/>
      <sheetName val="Sheet3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nchmarks"/>
      <sheetName val="4919 model"/>
      <sheetName val="3380 models"/>
      <sheetName val="ALLCleanData"/>
      <sheetName val="Source"/>
      <sheetName val="Staffing charts"/>
      <sheetName val="CAF calc"/>
      <sheetName val="UFRBedSizes"/>
      <sheetName val="ALLRawDataCalcs"/>
      <sheetName val="ALLCleanData (2)"/>
      <sheetName val="ALLRawDataCalcs (2)"/>
      <sheetName val="Lookups"/>
      <sheetName val="Reli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1">
          <cell r="B21">
            <v>1</v>
          </cell>
        </row>
      </sheetData>
      <sheetData sheetId="6" refreshError="1"/>
      <sheetData sheetId="7" refreshError="1"/>
      <sheetData sheetId="8">
        <row r="16">
          <cell r="L16">
            <v>0</v>
          </cell>
          <cell r="M16">
            <v>0.44260542800743741</v>
          </cell>
          <cell r="N16">
            <v>3.4703517563273945E-2</v>
          </cell>
          <cell r="O16">
            <v>0</v>
          </cell>
          <cell r="P16">
            <v>0</v>
          </cell>
          <cell r="Q16">
            <v>0</v>
          </cell>
          <cell r="R16">
            <v>3.8811690264377194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36871.266947806929</v>
          </cell>
          <cell r="AA16">
            <v>19472.924941039913</v>
          </cell>
          <cell r="AB16">
            <v>0</v>
          </cell>
          <cell r="AC16">
            <v>18911.129936021498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23859.120535267313</v>
          </cell>
          <cell r="AS16">
            <v>0</v>
          </cell>
          <cell r="AT16">
            <v>0</v>
          </cell>
          <cell r="AU16">
            <v>0</v>
          </cell>
          <cell r="AV16">
            <v>35824.024853390765</v>
          </cell>
          <cell r="AW16">
            <v>0</v>
          </cell>
          <cell r="AX16">
            <v>29498.522150873039</v>
          </cell>
          <cell r="AY16">
            <v>0</v>
          </cell>
          <cell r="AZ16">
            <v>0</v>
          </cell>
          <cell r="BA16">
            <v>22887.74671547029</v>
          </cell>
          <cell r="BB16">
            <v>0</v>
          </cell>
          <cell r="BC16">
            <v>17845.068078169807</v>
          </cell>
          <cell r="BD16">
            <v>35107.824614120371</v>
          </cell>
          <cell r="BE16">
            <v>17680</v>
          </cell>
          <cell r="BF16">
            <v>17680</v>
          </cell>
          <cell r="BG16">
            <v>20717.453135949465</v>
          </cell>
          <cell r="BH16">
            <v>17680</v>
          </cell>
          <cell r="BI16">
            <v>17680</v>
          </cell>
          <cell r="BJ16">
            <v>0</v>
          </cell>
          <cell r="BK16">
            <v>0</v>
          </cell>
          <cell r="BL16">
            <v>26732.034994854777</v>
          </cell>
          <cell r="BM16">
            <v>17680</v>
          </cell>
          <cell r="BN16">
            <v>43421.949487830992</v>
          </cell>
          <cell r="BO16">
            <v>0</v>
          </cell>
          <cell r="BP16">
            <v>22136.25755456202</v>
          </cell>
          <cell r="BQ16">
            <v>0</v>
          </cell>
          <cell r="BR16">
            <v>24907.442344182902</v>
          </cell>
          <cell r="BS16">
            <v>17680</v>
          </cell>
          <cell r="BT16">
            <v>37873.756643520283</v>
          </cell>
          <cell r="BU16">
            <v>0.1962538851207932</v>
          </cell>
          <cell r="BV16">
            <v>-2048.3637679322801</v>
          </cell>
          <cell r="BW16">
            <v>36041.832848080041</v>
          </cell>
          <cell r="BX16">
            <v>-7504.1609699028268</v>
          </cell>
          <cell r="BY16">
            <v>-3776.4644232221181</v>
          </cell>
          <cell r="BZ16">
            <v>52778.632679188158</v>
          </cell>
          <cell r="CA16">
            <v>312372.22942269017</v>
          </cell>
          <cell r="CB16">
            <v>7.4348837914167062E-2</v>
          </cell>
          <cell r="CC16">
            <v>6018.4808292826419</v>
          </cell>
          <cell r="CD16">
            <v>-2847.7777777777778</v>
          </cell>
          <cell r="CE16">
            <v>-32209.376018407071</v>
          </cell>
          <cell r="CF16">
            <v>0</v>
          </cell>
          <cell r="CG16">
            <v>127867.31522740918</v>
          </cell>
          <cell r="CH16">
            <v>-11999.492971220081</v>
          </cell>
          <cell r="CI16">
            <v>151843.13772652898</v>
          </cell>
          <cell r="CJ16">
            <v>36041.832848080041</v>
          </cell>
          <cell r="CK16">
            <v>28268.893070438382</v>
          </cell>
          <cell r="CL16">
            <v>-3776.4644232221181</v>
          </cell>
          <cell r="CM16">
            <v>1091.8250228639808</v>
          </cell>
          <cell r="CN16">
            <v>52778.632679188158</v>
          </cell>
          <cell r="CO16">
            <v>367473.58550724579</v>
          </cell>
          <cell r="CP16">
            <v>0.37974321409825734</v>
          </cell>
          <cell r="CQ16">
            <v>9.0568024781908674E-2</v>
          </cell>
          <cell r="CR16">
            <v>4.2658818779575294E-2</v>
          </cell>
          <cell r="CS16">
            <v>1.0942215249647447E-2</v>
          </cell>
          <cell r="CT16">
            <v>-5.5289095085270593E-4</v>
          </cell>
          <cell r="CU16">
            <v>7.7018707951299115E-2</v>
          </cell>
          <cell r="CV16">
            <v>-2709.292411049797</v>
          </cell>
          <cell r="CW16">
            <v>-650.94578809479276</v>
          </cell>
          <cell r="CX16">
            <v>-1555.9288157744643</v>
          </cell>
          <cell r="CY16">
            <v>-555.67005365157775</v>
          </cell>
          <cell r="CZ16">
            <v>-52.681813325173835</v>
          </cell>
          <cell r="DA16">
            <v>-1308.517887138544</v>
          </cell>
          <cell r="DB16">
            <v>-6832.6623888544373</v>
          </cell>
        </row>
        <row r="17">
          <cell r="L17">
            <v>20.733371597246556</v>
          </cell>
          <cell r="M17">
            <v>1.207291074609621</v>
          </cell>
          <cell r="N17">
            <v>2.5235280953399521</v>
          </cell>
          <cell r="O17">
            <v>0</v>
          </cell>
          <cell r="P17">
            <v>1.9120786752901677</v>
          </cell>
          <cell r="Q17">
            <v>0</v>
          </cell>
          <cell r="R17">
            <v>14.374245916091015</v>
          </cell>
          <cell r="S17">
            <v>1.142182068728063</v>
          </cell>
          <cell r="T17">
            <v>5.2316004673250323</v>
          </cell>
          <cell r="U17">
            <v>0</v>
          </cell>
          <cell r="V17">
            <v>8.1824576893038348</v>
          </cell>
          <cell r="W17">
            <v>0</v>
          </cell>
          <cell r="X17">
            <v>32.812800359427158</v>
          </cell>
          <cell r="Y17">
            <v>0.78400692365729419</v>
          </cell>
          <cell r="Z17">
            <v>84494.553049931492</v>
          </cell>
          <cell r="AA17">
            <v>112515.62287412578</v>
          </cell>
          <cell r="AB17">
            <v>0</v>
          </cell>
          <cell r="AC17">
            <v>130894.63138085094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30239.396853710758</v>
          </cell>
          <cell r="AS17">
            <v>0</v>
          </cell>
          <cell r="AT17">
            <v>0</v>
          </cell>
          <cell r="AU17">
            <v>0</v>
          </cell>
          <cell r="AV17">
            <v>45069.282838916923</v>
          </cell>
          <cell r="AW17">
            <v>0</v>
          </cell>
          <cell r="AX17">
            <v>50018.124831324101</v>
          </cell>
          <cell r="AY17">
            <v>0</v>
          </cell>
          <cell r="AZ17">
            <v>0</v>
          </cell>
          <cell r="BA17">
            <v>43243.515538680484</v>
          </cell>
          <cell r="BB17">
            <v>0</v>
          </cell>
          <cell r="BC17">
            <v>46099.477087225619</v>
          </cell>
          <cell r="BD17">
            <v>44742.573534027775</v>
          </cell>
          <cell r="BE17">
            <v>58565.934241190407</v>
          </cell>
          <cell r="BF17">
            <v>41677.93929005992</v>
          </cell>
          <cell r="BG17">
            <v>32212.491469763518</v>
          </cell>
          <cell r="BH17">
            <v>50687.540251228871</v>
          </cell>
          <cell r="BI17">
            <v>50219.096795763806</v>
          </cell>
          <cell r="BJ17">
            <v>0</v>
          </cell>
          <cell r="BK17">
            <v>0</v>
          </cell>
          <cell r="BL17">
            <v>38581.611408010533</v>
          </cell>
          <cell r="BM17">
            <v>44302.279554927998</v>
          </cell>
          <cell r="BN17">
            <v>83276.888189519072</v>
          </cell>
          <cell r="BO17">
            <v>0</v>
          </cell>
          <cell r="BP17">
            <v>55044.43535575617</v>
          </cell>
          <cell r="BQ17">
            <v>0</v>
          </cell>
          <cell r="BR17">
            <v>36552.638527880532</v>
          </cell>
          <cell r="BS17">
            <v>47424.660579208445</v>
          </cell>
          <cell r="BT17">
            <v>150755.23668981303</v>
          </cell>
          <cell r="BU17">
            <v>0.32069388824974293</v>
          </cell>
          <cell r="BV17">
            <v>2912.2289192118897</v>
          </cell>
          <cell r="BW17">
            <v>151723.29533397366</v>
          </cell>
          <cell r="BX17">
            <v>16570.598747680604</v>
          </cell>
          <cell r="BY17">
            <v>118585.45997877767</v>
          </cell>
          <cell r="BZ17">
            <v>147257.39407209147</v>
          </cell>
          <cell r="CA17">
            <v>978326.10320380819</v>
          </cell>
          <cell r="CB17">
            <v>0.25042601822107141</v>
          </cell>
          <cell r="CC17">
            <v>128091.30805960626</v>
          </cell>
          <cell r="CD17">
            <v>3986.8888888888891</v>
          </cell>
          <cell r="CE17">
            <v>75440.504907295966</v>
          </cell>
          <cell r="CF17">
            <v>0</v>
          </cell>
          <cell r="CG17">
            <v>380176.03143925738</v>
          </cell>
          <cell r="CH17">
            <v>22663.535193442302</v>
          </cell>
          <cell r="CI17">
            <v>545344.28005124885</v>
          </cell>
          <cell r="CJ17">
            <v>151723.29533397366</v>
          </cell>
          <cell r="CK17">
            <v>197734.42915178384</v>
          </cell>
          <cell r="CL17">
            <v>118585.45997877767</v>
          </cell>
          <cell r="CM17">
            <v>29890.479421580461</v>
          </cell>
          <cell r="CN17">
            <v>147257.39407209147</v>
          </cell>
          <cell r="CO17">
            <v>1089309.6094260877</v>
          </cell>
          <cell r="CP17">
            <v>0.57264289117447187</v>
          </cell>
          <cell r="CQ17">
            <v>0.16444868462466383</v>
          </cell>
          <cell r="CR17">
            <v>0.27256857639882115</v>
          </cell>
          <cell r="CS17">
            <v>0.13894155704156949</v>
          </cell>
          <cell r="CT17">
            <v>4.4168145997336816E-2</v>
          </cell>
          <cell r="CU17">
            <v>0.20685205485330183</v>
          </cell>
          <cell r="CV17">
            <v>4201.7815704036766</v>
          </cell>
          <cell r="CW17">
            <v>1014.3870834167021</v>
          </cell>
          <cell r="CX17">
            <v>2337.4128583093789</v>
          </cell>
          <cell r="CY17">
            <v>847.79171190878606</v>
          </cell>
          <cell r="CZ17">
            <v>88.544805820073805</v>
          </cell>
          <cell r="DA17">
            <v>1985.0592580678128</v>
          </cell>
          <cell r="DB17">
            <v>10474.602907746519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RawDataCalcs"/>
      <sheetName val="CleanData (2)"/>
      <sheetName val="RawDataCalcs (2)"/>
      <sheetName val="Lookups"/>
      <sheetName val="Source"/>
      <sheetName val="Sheet1"/>
      <sheetName val="Transposed RawDataCalcs"/>
      <sheetName val="Transposed Clean Data"/>
      <sheetName val="Transposed Source"/>
      <sheetName val="Transposed RawDataCalcs &amp; Calc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 t="str">
            <v>Associates For Human Services Inc</v>
          </cell>
        </row>
        <row r="34">
          <cell r="L34">
            <v>0</v>
          </cell>
          <cell r="M34">
            <v>0.79029091117448558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46956.620119375693</v>
          </cell>
          <cell r="AA34">
            <v>17680</v>
          </cell>
          <cell r="AB34">
            <v>39867.641875293193</v>
          </cell>
          <cell r="AC34">
            <v>41031.086504828323</v>
          </cell>
          <cell r="AD34">
            <v>0</v>
          </cell>
          <cell r="AE34">
            <v>0</v>
          </cell>
          <cell r="AF34">
            <v>0</v>
          </cell>
          <cell r="AG34">
            <v>33944.118844784767</v>
          </cell>
          <cell r="AH34">
            <v>17680</v>
          </cell>
          <cell r="AI34">
            <v>0</v>
          </cell>
          <cell r="AJ34">
            <v>29753.902816591464</v>
          </cell>
          <cell r="AK34">
            <v>30930.825880294266</v>
          </cell>
          <cell r="AL34">
            <v>18569.0381892203</v>
          </cell>
          <cell r="AM34">
            <v>18442.473919768927</v>
          </cell>
          <cell r="AN34">
            <v>38606.161015285972</v>
          </cell>
          <cell r="AO34">
            <v>27075.185897627798</v>
          </cell>
          <cell r="AP34">
            <v>0</v>
          </cell>
          <cell r="AQ34">
            <v>0</v>
          </cell>
          <cell r="AR34">
            <v>0</v>
          </cell>
          <cell r="AS34">
            <v>20355.422680841988</v>
          </cell>
          <cell r="AT34">
            <v>71628.834700450796</v>
          </cell>
          <cell r="AU34">
            <v>20461.641675358544</v>
          </cell>
          <cell r="AV34">
            <v>21763.519947861987</v>
          </cell>
          <cell r="AW34">
            <v>30028.595208686409</v>
          </cell>
          <cell r="AX34">
            <v>20500.552365271986</v>
          </cell>
          <cell r="AY34">
            <v>0</v>
          </cell>
          <cell r="AZ34">
            <v>0</v>
          </cell>
          <cell r="BA34">
            <v>26069.349097187373</v>
          </cell>
          <cell r="BB34">
            <v>17680</v>
          </cell>
          <cell r="BC34">
            <v>27212.519009187054</v>
          </cell>
          <cell r="BD34">
            <v>41756.507202167428</v>
          </cell>
          <cell r="BE34">
            <v>28667.992486020263</v>
          </cell>
          <cell r="BF34">
            <v>19660.985016893599</v>
          </cell>
          <cell r="BG34">
            <v>17680</v>
          </cell>
          <cell r="BH34">
            <v>17680</v>
          </cell>
          <cell r="BI34">
            <v>17680</v>
          </cell>
          <cell r="BJ34">
            <v>0</v>
          </cell>
          <cell r="BK34">
            <v>0</v>
          </cell>
          <cell r="BL34">
            <v>37248.882698669069</v>
          </cell>
          <cell r="BM34">
            <v>17680</v>
          </cell>
          <cell r="BN34">
            <v>37585.774536606972</v>
          </cell>
          <cell r="BO34">
            <v>33596.29852940391</v>
          </cell>
          <cell r="BP34">
            <v>25417.773521214607</v>
          </cell>
          <cell r="BQ34">
            <v>30055.921442748004</v>
          </cell>
          <cell r="BR34">
            <v>21970.169720181879</v>
          </cell>
          <cell r="BS34">
            <v>17680</v>
          </cell>
          <cell r="BT34">
            <v>-1122614.5665450124</v>
          </cell>
          <cell r="BU34">
            <v>0.13027098074394894</v>
          </cell>
          <cell r="BV34">
            <v>-16766.898501709318</v>
          </cell>
          <cell r="BW34">
            <v>-1108530.6212166082</v>
          </cell>
          <cell r="BX34">
            <v>-1474513.4431397212</v>
          </cell>
          <cell r="BY34">
            <v>-359587.75471530249</v>
          </cell>
          <cell r="BZ34">
            <v>-675414.15673018876</v>
          </cell>
          <cell r="CA34">
            <v>-10318274.104858737</v>
          </cell>
          <cell r="CB34">
            <v>3.9667448114237239E-2</v>
          </cell>
          <cell r="CC34">
            <v>-354564.67376116331</v>
          </cell>
          <cell r="CD34">
            <v>-3143047.8255827245</v>
          </cell>
          <cell r="CE34">
            <v>-597214.63617941493</v>
          </cell>
          <cell r="CF34">
            <v>-629519.18501455639</v>
          </cell>
          <cell r="CG34">
            <v>-2933297.7765657566</v>
          </cell>
          <cell r="CH34">
            <v>-312958.42871704738</v>
          </cell>
          <cell r="CI34">
            <v>-6950335.2468438176</v>
          </cell>
          <cell r="CJ34">
            <v>-1108530.6212166082</v>
          </cell>
          <cell r="CK34">
            <v>-461138.95556240936</v>
          </cell>
          <cell r="CL34">
            <v>-359587.75471530249</v>
          </cell>
          <cell r="CM34">
            <v>-293888.7390341704</v>
          </cell>
          <cell r="CN34">
            <v>-675414.15673018876</v>
          </cell>
          <cell r="CO34">
            <v>-9523712.744866835</v>
          </cell>
          <cell r="CP34">
            <v>0.53755430053228481</v>
          </cell>
          <cell r="CQ34">
            <v>8.426975069624898E-2</v>
          </cell>
          <cell r="CR34">
            <v>-4.8713603045017345E-3</v>
          </cell>
          <cell r="CS34">
            <v>9.7952431306347933E-3</v>
          </cell>
          <cell r="CT34">
            <v>-3.9893498199197908E-2</v>
          </cell>
          <cell r="CU34">
            <v>3.8691458414040758E-2</v>
          </cell>
          <cell r="CV34">
            <v>5.6665121955921194</v>
          </cell>
          <cell r="CW34">
            <v>1.0474528769120166</v>
          </cell>
          <cell r="CX34">
            <v>-0.93418082786395029</v>
          </cell>
          <cell r="CY34">
            <v>-0.56422902479690396</v>
          </cell>
          <cell r="CZ34">
            <v>-0.51027554355606819</v>
          </cell>
          <cell r="DA34">
            <v>0.50401661976240408</v>
          </cell>
          <cell r="DB34">
            <v>9.2791732149199646</v>
          </cell>
        </row>
        <row r="35">
          <cell r="L35">
            <v>325.54527652063496</v>
          </cell>
          <cell r="M35">
            <v>1.145059670647806</v>
          </cell>
          <cell r="N35">
            <v>12.658929241568668</v>
          </cell>
          <cell r="O35">
            <v>95.943355157776523</v>
          </cell>
          <cell r="P35">
            <v>25.947712752140522</v>
          </cell>
          <cell r="Q35">
            <v>33.680418140703352</v>
          </cell>
          <cell r="R35">
            <v>117.98676225403045</v>
          </cell>
          <cell r="S35">
            <v>18.677306003027208</v>
          </cell>
          <cell r="T35">
            <v>4.0568192104597958E-2</v>
          </cell>
          <cell r="U35">
            <v>0.13171437587406293</v>
          </cell>
          <cell r="V35">
            <v>5.1755918785346619E-2</v>
          </cell>
          <cell r="W35">
            <v>0.16497859077952676</v>
          </cell>
          <cell r="X35">
            <v>0.2982878564398192</v>
          </cell>
          <cell r="Y35">
            <v>5.4787394269923656E-2</v>
          </cell>
          <cell r="Z35">
            <v>91413.434936079429</v>
          </cell>
          <cell r="AA35">
            <v>171213.94858211145</v>
          </cell>
          <cell r="AB35">
            <v>71268.467153171412</v>
          </cell>
          <cell r="AC35">
            <v>67499.431340421332</v>
          </cell>
          <cell r="AD35">
            <v>0</v>
          </cell>
          <cell r="AE35">
            <v>0</v>
          </cell>
          <cell r="AF35">
            <v>0</v>
          </cell>
          <cell r="AG35">
            <v>76170.539456675135</v>
          </cell>
          <cell r="AH35">
            <v>51194.094846967935</v>
          </cell>
          <cell r="AI35">
            <v>0</v>
          </cell>
          <cell r="AJ35">
            <v>96651.607294339352</v>
          </cell>
          <cell r="AK35">
            <v>103711.82144639676</v>
          </cell>
          <cell r="AL35">
            <v>108951.50925611406</v>
          </cell>
          <cell r="AM35">
            <v>124826.37579975859</v>
          </cell>
          <cell r="AN35">
            <v>56811.862618938139</v>
          </cell>
          <cell r="AO35">
            <v>55812.854748790807</v>
          </cell>
          <cell r="AP35">
            <v>0</v>
          </cell>
          <cell r="AQ35">
            <v>0</v>
          </cell>
          <cell r="AR35">
            <v>0</v>
          </cell>
          <cell r="AS35">
            <v>25027.576232617906</v>
          </cell>
          <cell r="AT35">
            <v>93184.103761087666</v>
          </cell>
          <cell r="AU35">
            <v>97525.123689390195</v>
          </cell>
          <cell r="AV35">
            <v>84456.375281292596</v>
          </cell>
          <cell r="AW35">
            <v>57934.015020761828</v>
          </cell>
          <cell r="AX35">
            <v>101633.94724195503</v>
          </cell>
          <cell r="AY35">
            <v>0</v>
          </cell>
          <cell r="AZ35">
            <v>0</v>
          </cell>
          <cell r="BA35">
            <v>66765.076206888509</v>
          </cell>
          <cell r="BB35">
            <v>97217.62868695044</v>
          </cell>
          <cell r="BC35">
            <v>54127.822372828719</v>
          </cell>
          <cell r="BD35">
            <v>61930.062581382372</v>
          </cell>
          <cell r="BE35">
            <v>62552.309754750124</v>
          </cell>
          <cell r="BF35">
            <v>61773.475248805931</v>
          </cell>
          <cell r="BG35">
            <v>57364.818493992512</v>
          </cell>
          <cell r="BH35">
            <v>61457.801192826271</v>
          </cell>
          <cell r="BI35">
            <v>59460.337150228035</v>
          </cell>
          <cell r="BJ35">
            <v>0</v>
          </cell>
          <cell r="BK35">
            <v>0</v>
          </cell>
          <cell r="BL35">
            <v>56935.273604014816</v>
          </cell>
          <cell r="BM35">
            <v>23906.767042588603</v>
          </cell>
          <cell r="BN35">
            <v>98552.058845081687</v>
          </cell>
          <cell r="BO35">
            <v>92467.250108432359</v>
          </cell>
          <cell r="BP35">
            <v>82220.484062892225</v>
          </cell>
          <cell r="BQ35">
            <v>56623.272837053592</v>
          </cell>
          <cell r="BR35">
            <v>55887.670848124704</v>
          </cell>
          <cell r="BS35">
            <v>51288.876636076719</v>
          </cell>
          <cell r="BT35">
            <v>2112574.116174642</v>
          </cell>
          <cell r="BU35">
            <v>0.25527956514613798</v>
          </cell>
          <cell r="BV35">
            <v>23380.416398015204</v>
          </cell>
          <cell r="BW35">
            <v>2091876.652949932</v>
          </cell>
          <cell r="BX35">
            <v>2741064.8572137947</v>
          </cell>
          <cell r="BY35">
            <v>635817.59101159882</v>
          </cell>
          <cell r="BZ35">
            <v>1513613.2335450135</v>
          </cell>
          <cell r="CA35">
            <v>18919408.888917986</v>
          </cell>
          <cell r="CB35">
            <v>0.19870561791457902</v>
          </cell>
          <cell r="CC35">
            <v>806865.11746486695</v>
          </cell>
          <cell r="CD35">
            <v>5168304.2633605022</v>
          </cell>
          <cell r="CE35">
            <v>1093155.1880312669</v>
          </cell>
          <cell r="CF35">
            <v>1069094.8390886304</v>
          </cell>
          <cell r="CG35">
            <v>4684667.7461953871</v>
          </cell>
          <cell r="CH35">
            <v>617900.22797630657</v>
          </cell>
          <cell r="CI35">
            <v>12419720.103140112</v>
          </cell>
          <cell r="CJ35">
            <v>2091876.652949932</v>
          </cell>
          <cell r="CK35">
            <v>820656.7340809278</v>
          </cell>
          <cell r="CL35">
            <v>635817.59101159882</v>
          </cell>
          <cell r="CM35">
            <v>482804.03681194817</v>
          </cell>
          <cell r="CN35">
            <v>1513613.2335450135</v>
          </cell>
          <cell r="CO35">
            <v>17639305.62230387</v>
          </cell>
          <cell r="CP35">
            <v>0.76215046939141795</v>
          </cell>
          <cell r="CQ35">
            <v>0.16600060800221017</v>
          </cell>
          <cell r="CR35">
            <v>8.5226674012795239E-2</v>
          </cell>
          <cell r="CS35">
            <v>5.5898307580515283E-2</v>
          </cell>
          <cell r="CT35">
            <v>9.7875058126419362E-2</v>
          </cell>
          <cell r="CU35">
            <v>0.20945045379962196</v>
          </cell>
          <cell r="CV35">
            <v>62.28479778701265</v>
          </cell>
          <cell r="CW35">
            <v>12.10204980934472</v>
          </cell>
          <cell r="CX35">
            <v>5.3536231730866977</v>
          </cell>
          <cell r="CY35">
            <v>4.4618604338916112</v>
          </cell>
          <cell r="CZ35">
            <v>2.5061718808094016</v>
          </cell>
          <cell r="DA35">
            <v>13.087601389791917</v>
          </cell>
          <cell r="DB35">
            <v>95.726227555066657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alImpact"/>
      <sheetName val="GeogVar"/>
      <sheetName val="CostDrivers"/>
      <sheetName val="CostSummary"/>
      <sheetName val="RateOptions"/>
      <sheetName val="model"/>
      <sheetName val="CleanData"/>
      <sheetName val="RawDataCalcs"/>
      <sheetName val="Source"/>
      <sheetName val="Source_2"/>
      <sheetName val="CAF"/>
      <sheetName val="prod std"/>
      <sheetName val="for p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8">
          <cell r="L58">
            <v>0</v>
          </cell>
          <cell r="M58">
            <v>0</v>
          </cell>
          <cell r="N58">
            <v>0.02</v>
          </cell>
          <cell r="O58">
            <v>2.5641025641025602E-3</v>
          </cell>
          <cell r="P58">
            <v>0.496</v>
          </cell>
          <cell r="Q58">
            <v>0.48185096153846202</v>
          </cell>
          <cell r="R58">
            <v>2E-3</v>
          </cell>
          <cell r="S58">
            <v>0.01</v>
          </cell>
          <cell r="T58">
            <v>4.5067292258303498E-4</v>
          </cell>
          <cell r="U58">
            <v>8.656673939853904E-4</v>
          </cell>
          <cell r="V58">
            <v>7.1312939600312597E-3</v>
          </cell>
          <cell r="W58">
            <v>0</v>
          </cell>
          <cell r="X58">
            <v>1.5773552290406225E-3</v>
          </cell>
          <cell r="Y58">
            <v>3.4626695759415617E-4</v>
          </cell>
          <cell r="Z58">
            <v>27641.726305154858</v>
          </cell>
          <cell r="AA58">
            <v>32836.050497113931</v>
          </cell>
          <cell r="AB58">
            <v>18352.484996347543</v>
          </cell>
          <cell r="AC58">
            <v>23043.385398739982</v>
          </cell>
          <cell r="AD58">
            <v>88786.823601071985</v>
          </cell>
          <cell r="AE58">
            <v>70452.062881299134</v>
          </cell>
          <cell r="AF58">
            <v>48383.449111213202</v>
          </cell>
          <cell r="AG58">
            <v>17680</v>
          </cell>
          <cell r="AH58">
            <v>25680.99995655704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41635.320796103239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37793.970923453351</v>
          </cell>
          <cell r="AU58">
            <v>26767.032828776781</v>
          </cell>
          <cell r="AV58">
            <v>21976.093811248928</v>
          </cell>
          <cell r="AW58">
            <v>18559.572286750285</v>
          </cell>
          <cell r="AX58">
            <v>22630.711099393586</v>
          </cell>
          <cell r="AY58">
            <v>0</v>
          </cell>
          <cell r="AZ58">
            <v>17680</v>
          </cell>
          <cell r="BA58">
            <v>17680</v>
          </cell>
          <cell r="BB58">
            <v>33977.415363675616</v>
          </cell>
          <cell r="BC58">
            <v>17680</v>
          </cell>
          <cell r="BD58">
            <v>17680</v>
          </cell>
          <cell r="BE58">
            <v>30167.461694271238</v>
          </cell>
          <cell r="BF58">
            <v>17680</v>
          </cell>
          <cell r="BG58">
            <v>17680</v>
          </cell>
          <cell r="BH58">
            <v>17680</v>
          </cell>
          <cell r="BI58">
            <v>17680</v>
          </cell>
          <cell r="BJ58">
            <v>0</v>
          </cell>
          <cell r="BK58">
            <v>0</v>
          </cell>
          <cell r="BL58">
            <v>19563.207229381598</v>
          </cell>
          <cell r="BM58">
            <v>17680</v>
          </cell>
          <cell r="BN58">
            <v>33774.396364962013</v>
          </cell>
          <cell r="BO58">
            <v>21445.964522420298</v>
          </cell>
          <cell r="BP58">
            <v>26343.293203479567</v>
          </cell>
          <cell r="BQ58">
            <v>0</v>
          </cell>
          <cell r="BR58">
            <v>17680</v>
          </cell>
          <cell r="BS58">
            <v>17680</v>
          </cell>
          <cell r="BT58">
            <v>17680</v>
          </cell>
          <cell r="BU58">
            <v>2.2143494410400977E-2</v>
          </cell>
          <cell r="BV58">
            <v>-2321.1156453669296</v>
          </cell>
          <cell r="BW58">
            <v>-217413.40433120826</v>
          </cell>
          <cell r="BX58">
            <v>-109026.51234073262</v>
          </cell>
          <cell r="BY58">
            <v>-11764.5911644155</v>
          </cell>
          <cell r="BZ58">
            <v>-177108.40528236149</v>
          </cell>
          <cell r="CA58">
            <v>-1296871.3853693125</v>
          </cell>
          <cell r="CB58">
            <v>8.3585263578274754E-2</v>
          </cell>
          <cell r="CC58">
            <v>-178462.04568049865</v>
          </cell>
          <cell r="CD58">
            <v>-447686.41937923897</v>
          </cell>
          <cell r="CE58">
            <v>-647688.45871463022</v>
          </cell>
          <cell r="CF58">
            <v>-5221.9570617917125</v>
          </cell>
          <cell r="CG58">
            <v>-222480.9228641901</v>
          </cell>
          <cell r="CH58">
            <v>-107454.07986984923</v>
          </cell>
          <cell r="CI58">
            <v>-996346.11987869907</v>
          </cell>
          <cell r="CJ58">
            <v>-217413.40433120826</v>
          </cell>
          <cell r="CK58">
            <v>-122231.07925823829</v>
          </cell>
          <cell r="CL58">
            <v>-36656.975037308279</v>
          </cell>
          <cell r="CM58">
            <v>-6733.3655311137481</v>
          </cell>
          <cell r="CN58">
            <v>-175440.31190510734</v>
          </cell>
          <cell r="CO58">
            <v>1008.1552786940142</v>
          </cell>
          <cell r="CP58">
            <v>0.41012581600787701</v>
          </cell>
          <cell r="CQ58">
            <v>3.7723135602154637E-2</v>
          </cell>
          <cell r="CR58">
            <v>-3.4734731024141041E-2</v>
          </cell>
          <cell r="CS58">
            <v>-3.9503052113428652E-2</v>
          </cell>
          <cell r="CT58">
            <v>-2.8037763543885652E-2</v>
          </cell>
          <cell r="CU58">
            <v>4.7699631343473783E-2</v>
          </cell>
          <cell r="CV58">
            <v>2.8296000000000001</v>
          </cell>
          <cell r="CW58">
            <v>0.36538461538461536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6.0659099510422774</v>
          </cell>
        </row>
        <row r="59">
          <cell r="L59">
            <v>141.6136801833679</v>
          </cell>
          <cell r="M59">
            <v>1.6218947100638736</v>
          </cell>
          <cell r="N59">
            <v>5.4436872518308785</v>
          </cell>
          <cell r="O59">
            <v>5.8494333667980261</v>
          </cell>
          <cell r="P59">
            <v>7.973679688456393</v>
          </cell>
          <cell r="Q59">
            <v>0</v>
          </cell>
          <cell r="R59">
            <v>10.757704478819267</v>
          </cell>
          <cell r="S59">
            <v>8.5081080798533222</v>
          </cell>
          <cell r="T59">
            <v>0.48554714593680004</v>
          </cell>
          <cell r="U59">
            <v>4.0601206067016934E-2</v>
          </cell>
          <cell r="V59">
            <v>0.64123642319902618</v>
          </cell>
          <cell r="W59">
            <v>0</v>
          </cell>
          <cell r="X59">
            <v>0.42360809894791268</v>
          </cell>
          <cell r="Y59">
            <v>0.39285368681219757</v>
          </cell>
          <cell r="Z59">
            <v>104008.48285209059</v>
          </cell>
          <cell r="AA59">
            <v>123308.07113439904</v>
          </cell>
          <cell r="AB59">
            <v>79830.634615322211</v>
          </cell>
          <cell r="AC59">
            <v>87281.245053623308</v>
          </cell>
          <cell r="AD59">
            <v>274645.34033369785</v>
          </cell>
          <cell r="AE59">
            <v>126908.19352895727</v>
          </cell>
          <cell r="AF59">
            <v>156727.6456519507</v>
          </cell>
          <cell r="AG59">
            <v>143332.78155517689</v>
          </cell>
          <cell r="AH59">
            <v>98487.17847800997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90054.432328579147</v>
          </cell>
          <cell r="AU59">
            <v>74181.756315803374</v>
          </cell>
          <cell r="AV59">
            <v>85117.994850241957</v>
          </cell>
          <cell r="AW59">
            <v>87156.125746421603</v>
          </cell>
          <cell r="AX59">
            <v>81280.396563965711</v>
          </cell>
          <cell r="AY59">
            <v>0</v>
          </cell>
          <cell r="AZ59">
            <v>97315.578828107362</v>
          </cell>
          <cell r="BA59">
            <v>93224.244220774446</v>
          </cell>
          <cell r="BB59">
            <v>44612.240694392494</v>
          </cell>
          <cell r="BC59">
            <v>67110.530381856501</v>
          </cell>
          <cell r="BD59">
            <v>113001.58094659542</v>
          </cell>
          <cell r="BE59">
            <v>50740.864246182166</v>
          </cell>
          <cell r="BF59">
            <v>54471.957125726592</v>
          </cell>
          <cell r="BG59">
            <v>48613.623532704645</v>
          </cell>
          <cell r="BH59">
            <v>42778.442986765098</v>
          </cell>
          <cell r="BI59">
            <v>50759.159620607548</v>
          </cell>
          <cell r="BJ59">
            <v>0</v>
          </cell>
          <cell r="BK59">
            <v>0</v>
          </cell>
          <cell r="BL59">
            <v>73672.505994364212</v>
          </cell>
          <cell r="BM59">
            <v>51669.816889658236</v>
          </cell>
          <cell r="BN59">
            <v>103682.90968566973</v>
          </cell>
          <cell r="BO59">
            <v>235618.48779344739</v>
          </cell>
          <cell r="BP59">
            <v>75451.365807486844</v>
          </cell>
          <cell r="BQ59">
            <v>0</v>
          </cell>
          <cell r="BR59">
            <v>79304.014884011631</v>
          </cell>
          <cell r="BS59">
            <v>45001.100804000715</v>
          </cell>
          <cell r="BT59">
            <v>404311.88869091216</v>
          </cell>
          <cell r="BU59">
            <v>0.37277939772914137</v>
          </cell>
          <cell r="BV59">
            <v>8338.9529249013012</v>
          </cell>
          <cell r="BW59">
            <v>402406.55499678425</v>
          </cell>
          <cell r="BX59">
            <v>223268.05274060456</v>
          </cell>
          <cell r="BY59">
            <v>63225.942413552642</v>
          </cell>
          <cell r="BZ59">
            <v>383193.51206416771</v>
          </cell>
          <cell r="CA59">
            <v>2540672.8717030552</v>
          </cell>
          <cell r="CB59">
            <v>0.37138515872982336</v>
          </cell>
          <cell r="CC59">
            <v>329557.21382497036</v>
          </cell>
          <cell r="CD59">
            <v>764977.86278271698</v>
          </cell>
          <cell r="CE59">
            <v>1233069.7625433854</v>
          </cell>
          <cell r="CF59">
            <v>6013.8009582452287</v>
          </cell>
          <cell r="CG59">
            <v>414925.32459893846</v>
          </cell>
          <cell r="CH59">
            <v>223240.59616463169</v>
          </cell>
          <cell r="CI59">
            <v>1899534.8941179821</v>
          </cell>
          <cell r="CJ59">
            <v>402406.55499678425</v>
          </cell>
          <cell r="CK59">
            <v>241272.96632719072</v>
          </cell>
          <cell r="CL59">
            <v>62602.569863923723</v>
          </cell>
          <cell r="CM59">
            <v>86597.478139386687</v>
          </cell>
          <cell r="CN59">
            <v>389937.05569841585</v>
          </cell>
          <cell r="CO59">
            <v>7067636.7478</v>
          </cell>
          <cell r="CP59">
            <v>0.79532089330540467</v>
          </cell>
          <cell r="CQ59">
            <v>0.20336519368898737</v>
          </cell>
          <cell r="CR59">
            <v>0.2017424829076844</v>
          </cell>
          <cell r="CS59">
            <v>8.4629195340857499E-2</v>
          </cell>
          <cell r="CT59">
            <v>0.10835841562711321</v>
          </cell>
          <cell r="CU59">
            <v>0.24393615821932862</v>
          </cell>
          <cell r="CV59">
            <v>163.8884046278385</v>
          </cell>
          <cell r="CW59">
            <v>22.064391719783622</v>
          </cell>
          <cell r="CX59">
            <v>29.113607498382176</v>
          </cell>
          <cell r="CY59">
            <v>8.9854155965987683</v>
          </cell>
          <cell r="CZ59">
            <v>13.193105039195039</v>
          </cell>
          <cell r="DA59">
            <v>42.495434313703299</v>
          </cell>
          <cell r="DB59">
            <v>270.94572430658764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new CAF"/>
      <sheetName val="for pres"/>
      <sheetName val="Source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mendA"/>
      <sheetName val="DATA  ENTRY"/>
      <sheetName val="FullerSEE"/>
      <sheetName val="SummaryNarrative"/>
    </sheetNames>
    <sheetDataSet>
      <sheetData sheetId="0" refreshError="1">
        <row r="2">
          <cell r="B2" t="str">
            <v>ATTACHMENT A: AMENDMENT FORM         1999</v>
          </cell>
        </row>
        <row r="4">
          <cell r="J4" t="str">
            <v>Service Contract:</v>
          </cell>
        </row>
        <row r="5">
          <cell r="J5" t="str">
            <v>2631 9631 317</v>
          </cell>
        </row>
        <row r="8">
          <cell r="C8" t="str">
            <v>1) Highlight any significant programmatic or fiscal changes:</v>
          </cell>
          <cell r="O8" t="str">
            <v>Amendment #</v>
          </cell>
          <cell r="S8">
            <v>1</v>
          </cell>
        </row>
        <row r="12">
          <cell r="C12" t="str">
            <v>None</v>
          </cell>
        </row>
        <row r="13">
          <cell r="C13" t="str">
            <v xml:space="preserve"> </v>
          </cell>
        </row>
        <row r="26">
          <cell r="C26" t="str">
            <v>2) Identify any modification to the outcome measures or performance based objectives:</v>
          </cell>
        </row>
        <row r="28">
          <cell r="C28" t="str">
            <v>Per agreement with the Fuller Area office of the Department of Mental Health, the Attachment 2: Performance</v>
          </cell>
        </row>
        <row r="29">
          <cell r="C29" t="str">
            <v>Measures have been amended. Please see the amended Perofrmance Measures, attached.</v>
          </cell>
        </row>
        <row r="33">
          <cell r="C33" t="str">
            <v>1) Highlight any significant programmatic or fiscal changes:</v>
          </cell>
          <cell r="O33" t="str">
            <v>Amendment #</v>
          </cell>
        </row>
        <row r="44">
          <cell r="C44" t="str">
            <v>2) Identify any modification to the outcome measures or performance based objectives:</v>
          </cell>
        </row>
        <row r="50">
          <cell r="B50" t="str">
            <v>Attach a copy of the Attachment A: Renewal Summary Form</v>
          </cell>
        </row>
      </sheetData>
      <sheetData sheetId="1"/>
      <sheetData sheetId="2"/>
      <sheetData sheetId="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nchmark Table"/>
      <sheetName val="ADULT RESI MODELS"/>
      <sheetName val="JAIL DIVERSION MODELS"/>
      <sheetName val="2nd OFFENDER MODELS"/>
      <sheetName val="updated CAF"/>
      <sheetName val="FTE Chart"/>
      <sheetName val="Salaries Resi"/>
      <sheetName val="Travel noPP"/>
      <sheetName val="Occupancy "/>
      <sheetName val="OthProgExp&amp;Meals "/>
      <sheetName val="RecSp"/>
      <sheetName val="Counselor"/>
      <sheetName val="CleanData3386&amp;3401"/>
      <sheetName val="RawDataCalcs3386&amp;3401"/>
      <sheetName val="Source3386&amp;3401"/>
      <sheetName val="Preg&amp;PostP Source"/>
      <sheetName val="All Others (WomenNoPP+Men)"/>
      <sheetName val="JailD Travel"/>
      <sheetName val="Source4958"/>
      <sheetName val="2ndOffSource"/>
      <sheetName val="AdminAnlys"/>
      <sheetName val="CAF"/>
      <sheetName val="ALLClean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65">
          <cell r="L65">
            <v>0</v>
          </cell>
          <cell r="M65">
            <v>0.60401394157367827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27001.321817500786</v>
          </cell>
          <cell r="AA65">
            <v>17680</v>
          </cell>
          <cell r="AB65">
            <v>17680</v>
          </cell>
          <cell r="AC65">
            <v>18070.851702516127</v>
          </cell>
          <cell r="AD65">
            <v>0</v>
          </cell>
          <cell r="AE65">
            <v>0</v>
          </cell>
          <cell r="AF65">
            <v>17680</v>
          </cell>
          <cell r="AG65">
            <v>17680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17680</v>
          </cell>
          <cell r="AX65">
            <v>17680</v>
          </cell>
          <cell r="AY65">
            <v>0</v>
          </cell>
          <cell r="AZ65">
            <v>17680</v>
          </cell>
          <cell r="BA65">
            <v>17680</v>
          </cell>
          <cell r="BB65">
            <v>38683.69077867044</v>
          </cell>
          <cell r="BC65">
            <v>17680</v>
          </cell>
          <cell r="BD65">
            <v>17680</v>
          </cell>
          <cell r="BE65">
            <v>17680</v>
          </cell>
          <cell r="BF65">
            <v>17680</v>
          </cell>
          <cell r="BG65">
            <v>17680</v>
          </cell>
          <cell r="BH65">
            <v>20933.577544700503</v>
          </cell>
          <cell r="BI65">
            <v>18113.272969175363</v>
          </cell>
          <cell r="BJ65">
            <v>17680</v>
          </cell>
          <cell r="BK65">
            <v>0</v>
          </cell>
          <cell r="BL65">
            <v>20636.434820465383</v>
          </cell>
          <cell r="BM65">
            <v>17680</v>
          </cell>
          <cell r="BN65">
            <v>25004.04305351575</v>
          </cell>
          <cell r="BO65">
            <v>17680</v>
          </cell>
          <cell r="BP65">
            <v>17680</v>
          </cell>
          <cell r="BQ65">
            <v>0</v>
          </cell>
          <cell r="BR65">
            <v>17680</v>
          </cell>
          <cell r="BS65">
            <v>18141.222518283183</v>
          </cell>
          <cell r="BT65">
            <v>-41676.244265701374</v>
          </cell>
          <cell r="BU65">
            <v>8.7288553321896611E-2</v>
          </cell>
          <cell r="BV65">
            <v>-7668.9054664861869</v>
          </cell>
          <cell r="BW65">
            <v>-42994.589046928275</v>
          </cell>
          <cell r="BX65">
            <v>-31114.543559342434</v>
          </cell>
          <cell r="BY65">
            <v>-56549.921023847928</v>
          </cell>
          <cell r="BZ65">
            <v>-97003.786231626596</v>
          </cell>
          <cell r="CA65">
            <v>-313429.46542299842</v>
          </cell>
          <cell r="CB65">
            <v>-8.2635046624321695E-2</v>
          </cell>
          <cell r="CC65">
            <v>-43306.662961698195</v>
          </cell>
          <cell r="CD65">
            <v>-12782.185157235559</v>
          </cell>
          <cell r="CE65">
            <v>-49503.565553759647</v>
          </cell>
          <cell r="CF65">
            <v>0</v>
          </cell>
          <cell r="CG65">
            <v>-163357.23525071022</v>
          </cell>
          <cell r="CH65">
            <v>-92717.288808833691</v>
          </cell>
          <cell r="CI65">
            <v>-174238.57910238783</v>
          </cell>
          <cell r="CJ65">
            <v>-42994.589046928275</v>
          </cell>
          <cell r="CK65">
            <v>-63601.184466556078</v>
          </cell>
          <cell r="CL65">
            <v>-56549.921023847928</v>
          </cell>
          <cell r="CM65">
            <v>-24625.24467496722</v>
          </cell>
          <cell r="CN65">
            <v>-97003.786231626596</v>
          </cell>
          <cell r="CO65">
            <v>-351019.03335486259</v>
          </cell>
          <cell r="CP65">
            <v>0.29484957486879515</v>
          </cell>
          <cell r="CQ65">
            <v>5.4246351913831613E-2</v>
          </cell>
          <cell r="CR65">
            <v>4.5873466392117951E-2</v>
          </cell>
          <cell r="CS65">
            <v>3.5437273933393951E-2</v>
          </cell>
          <cell r="CT65">
            <v>-1.2333323520703935E-2</v>
          </cell>
          <cell r="CU65">
            <v>2.2913027561376476E-3</v>
          </cell>
          <cell r="CV65">
            <v>-2001.7395150477046</v>
          </cell>
          <cell r="CW65">
            <v>-449.92512739559015</v>
          </cell>
          <cell r="CX65">
            <v>-669.49380618456928</v>
          </cell>
          <cell r="CY65">
            <v>-742.75307693203445</v>
          </cell>
          <cell r="CZ65">
            <v>-28.06467652645356</v>
          </cell>
          <cell r="DA65">
            <v>-1831.0673764395974</v>
          </cell>
          <cell r="DB65">
            <v>-5722.7534056118502</v>
          </cell>
        </row>
        <row r="66">
          <cell r="L66">
            <v>68.638763831408127</v>
          </cell>
          <cell r="M66">
            <v>1.1713867216116371</v>
          </cell>
          <cell r="N66">
            <v>3.5436133878559533</v>
          </cell>
          <cell r="O66">
            <v>0.95881574526748314</v>
          </cell>
          <cell r="P66">
            <v>2.9922523651988402</v>
          </cell>
          <cell r="Q66">
            <v>0</v>
          </cell>
          <cell r="R66">
            <v>22.160404778842953</v>
          </cell>
          <cell r="S66">
            <v>7.4242654635805723</v>
          </cell>
          <cell r="T66">
            <v>2.8643600293925418</v>
          </cell>
          <cell r="U66">
            <v>5.1022146796734415E-3</v>
          </cell>
          <cell r="V66">
            <v>12.069142094975193</v>
          </cell>
          <cell r="W66">
            <v>0</v>
          </cell>
          <cell r="X66">
            <v>9.5889565937970307</v>
          </cell>
          <cell r="Y66">
            <v>7.3186088533890681</v>
          </cell>
          <cell r="Z66">
            <v>89011.525515165966</v>
          </cell>
          <cell r="AA66">
            <v>124711.18739604187</v>
          </cell>
          <cell r="AB66">
            <v>61892.043668045008</v>
          </cell>
          <cell r="AC66">
            <v>87195.593448715823</v>
          </cell>
          <cell r="AD66">
            <v>0</v>
          </cell>
          <cell r="AE66">
            <v>0</v>
          </cell>
          <cell r="AF66">
            <v>167549.29408607361</v>
          </cell>
          <cell r="AG66">
            <v>79437.240789242293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115332.99841003475</v>
          </cell>
          <cell r="AX66">
            <v>90839.543238665152</v>
          </cell>
          <cell r="AY66">
            <v>0</v>
          </cell>
          <cell r="AZ66">
            <v>59076.726041829606</v>
          </cell>
          <cell r="BA66">
            <v>55600.502579381842</v>
          </cell>
          <cell r="BB66">
            <v>46993.941797087129</v>
          </cell>
          <cell r="BC66">
            <v>47942.60200592941</v>
          </cell>
          <cell r="BD66">
            <v>85121.186442077829</v>
          </cell>
          <cell r="BE66">
            <v>60150.264866991725</v>
          </cell>
          <cell r="BF66">
            <v>37107.840583638354</v>
          </cell>
          <cell r="BG66">
            <v>34103.875436210852</v>
          </cell>
          <cell r="BH66">
            <v>43390.477411873391</v>
          </cell>
          <cell r="BI66">
            <v>42074.135709455113</v>
          </cell>
          <cell r="BJ66">
            <v>36682.268470282579</v>
          </cell>
          <cell r="BK66">
            <v>0</v>
          </cell>
          <cell r="BL66">
            <v>44994.274591165755</v>
          </cell>
          <cell r="BM66">
            <v>97222.235686431435</v>
          </cell>
          <cell r="BN66">
            <v>90762.603215714815</v>
          </cell>
          <cell r="BO66">
            <v>119552.2873416293</v>
          </cell>
          <cell r="BP66">
            <v>75684.090495463184</v>
          </cell>
          <cell r="BQ66">
            <v>0</v>
          </cell>
          <cell r="BR66">
            <v>46682.215048048798</v>
          </cell>
          <cell r="BS66">
            <v>41691.468549205456</v>
          </cell>
          <cell r="BT66">
            <v>215813.24914156343</v>
          </cell>
          <cell r="BU66">
            <v>0.38712105109997308</v>
          </cell>
          <cell r="BV66">
            <v>12566.14239091755</v>
          </cell>
          <cell r="BW66">
            <v>212234.356998359</v>
          </cell>
          <cell r="BX66">
            <v>46071.344248997601</v>
          </cell>
          <cell r="BY66">
            <v>226902.57309281343</v>
          </cell>
          <cell r="BZ66">
            <v>349599.7084215752</v>
          </cell>
          <cell r="CA66">
            <v>1685831.3957882223</v>
          </cell>
          <cell r="CB66">
            <v>0.48343558589893837</v>
          </cell>
          <cell r="CC66">
            <v>173231.84261687062</v>
          </cell>
          <cell r="CD66">
            <v>15056.319295166595</v>
          </cell>
          <cell r="CE66">
            <v>70578.736588242406</v>
          </cell>
          <cell r="CF66">
            <v>0</v>
          </cell>
          <cell r="CG66">
            <v>643703.17145760683</v>
          </cell>
          <cell r="CH66">
            <v>168723.38432607506</v>
          </cell>
          <cell r="CI66">
            <v>883865.09565411182</v>
          </cell>
          <cell r="CJ66">
            <v>212234.356998359</v>
          </cell>
          <cell r="CK66">
            <v>311211.60929414228</v>
          </cell>
          <cell r="CL66">
            <v>226902.57309281343</v>
          </cell>
          <cell r="CM66">
            <v>64778.990192208599</v>
          </cell>
          <cell r="CN66">
            <v>349599.7084215752</v>
          </cell>
          <cell r="CO66">
            <v>1940598.0624617594</v>
          </cell>
          <cell r="CP66">
            <v>0.59656020338447291</v>
          </cell>
          <cell r="CQ66">
            <v>0.1566637906768488</v>
          </cell>
          <cell r="CR66">
            <v>0.27180008495921093</v>
          </cell>
          <cell r="CS66">
            <v>0.17157983368640611</v>
          </cell>
          <cell r="CT66">
            <v>6.7111788746459594E-2</v>
          </cell>
          <cell r="CU66">
            <v>0.32064193368800842</v>
          </cell>
          <cell r="CV66">
            <v>2362.7914588359358</v>
          </cell>
          <cell r="CW66">
            <v>531.92173452915699</v>
          </cell>
          <cell r="CX66">
            <v>790.78617106937202</v>
          </cell>
          <cell r="CY66">
            <v>866.65490806017237</v>
          </cell>
          <cell r="CZ66">
            <v>36.082840081274462</v>
          </cell>
          <cell r="DA66">
            <v>2121.643831764482</v>
          </cell>
          <cell r="DB66">
            <v>6709.5907714262949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nchmark Table"/>
      <sheetName val="ADULT RESI MODELS"/>
      <sheetName val="JAIL DIVERSION MODELS"/>
      <sheetName val="2nd OFFENDER MODELS"/>
      <sheetName val="updated CAF"/>
      <sheetName val="FTE Chart"/>
      <sheetName val="Salaries Resi"/>
      <sheetName val="Travel noPP"/>
      <sheetName val="Occupancy "/>
      <sheetName val="OthProgExp&amp;Meals "/>
      <sheetName val="RecSp"/>
      <sheetName val="Counselor"/>
      <sheetName val="CleanData3386&amp;3401"/>
      <sheetName val="RawDataCalcs3386&amp;3401"/>
      <sheetName val="Source3386&amp;3401"/>
      <sheetName val="Preg&amp;PostP Source"/>
      <sheetName val="All Others (WomenNoPP+Men)"/>
      <sheetName val="JailD Travel"/>
      <sheetName val="Source4958"/>
      <sheetName val="2ndOffSource"/>
      <sheetName val="AdminAnlys"/>
      <sheetName val="CAF"/>
      <sheetName val="ALLClean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65">
          <cell r="L65">
            <v>0</v>
          </cell>
          <cell r="M65">
            <v>0.60401394157367827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27001.321817500786</v>
          </cell>
          <cell r="AA65">
            <v>17680</v>
          </cell>
          <cell r="AB65">
            <v>17680</v>
          </cell>
          <cell r="AC65">
            <v>18070.851702516127</v>
          </cell>
          <cell r="AD65">
            <v>0</v>
          </cell>
          <cell r="AE65">
            <v>0</v>
          </cell>
          <cell r="AF65">
            <v>17680</v>
          </cell>
          <cell r="AG65">
            <v>17680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17680</v>
          </cell>
          <cell r="AX65">
            <v>17680</v>
          </cell>
          <cell r="AY65">
            <v>0</v>
          </cell>
          <cell r="AZ65">
            <v>17680</v>
          </cell>
          <cell r="BA65">
            <v>17680</v>
          </cell>
          <cell r="BB65">
            <v>38683.69077867044</v>
          </cell>
          <cell r="BC65">
            <v>17680</v>
          </cell>
          <cell r="BD65">
            <v>17680</v>
          </cell>
          <cell r="BE65">
            <v>17680</v>
          </cell>
          <cell r="BF65">
            <v>17680</v>
          </cell>
          <cell r="BG65">
            <v>17680</v>
          </cell>
          <cell r="BH65">
            <v>20933.577544700503</v>
          </cell>
          <cell r="BI65">
            <v>18113.272969175363</v>
          </cell>
          <cell r="BJ65">
            <v>17680</v>
          </cell>
          <cell r="BK65">
            <v>0</v>
          </cell>
          <cell r="BL65">
            <v>20636.434820465383</v>
          </cell>
          <cell r="BM65">
            <v>17680</v>
          </cell>
          <cell r="BN65">
            <v>25004.04305351575</v>
          </cell>
          <cell r="BO65">
            <v>17680</v>
          </cell>
          <cell r="BP65">
            <v>17680</v>
          </cell>
          <cell r="BQ65">
            <v>0</v>
          </cell>
          <cell r="BR65">
            <v>17680</v>
          </cell>
          <cell r="BS65">
            <v>18141.222518283183</v>
          </cell>
          <cell r="BT65">
            <v>-41676.244265701374</v>
          </cell>
          <cell r="BU65">
            <v>8.7288553321896611E-2</v>
          </cell>
          <cell r="BV65">
            <v>-7668.9054664861869</v>
          </cell>
          <cell r="BW65">
            <v>-42994.589046928275</v>
          </cell>
          <cell r="BX65">
            <v>-31114.543559342434</v>
          </cell>
          <cell r="BY65">
            <v>-56549.921023847928</v>
          </cell>
          <cell r="BZ65">
            <v>-97003.786231626596</v>
          </cell>
          <cell r="CA65">
            <v>-313429.46542299842</v>
          </cell>
          <cell r="CB65">
            <v>-8.2635046624321695E-2</v>
          </cell>
          <cell r="CC65">
            <v>-43306.662961698195</v>
          </cell>
          <cell r="CD65">
            <v>-12782.185157235559</v>
          </cell>
          <cell r="CE65">
            <v>-49503.565553759647</v>
          </cell>
          <cell r="CF65">
            <v>0</v>
          </cell>
          <cell r="CG65">
            <v>-163357.23525071022</v>
          </cell>
          <cell r="CH65">
            <v>-92717.288808833691</v>
          </cell>
          <cell r="CI65">
            <v>-174238.57910238783</v>
          </cell>
          <cell r="CJ65">
            <v>-42994.589046928275</v>
          </cell>
          <cell r="CK65">
            <v>-63601.184466556078</v>
          </cell>
          <cell r="CL65">
            <v>-56549.921023847928</v>
          </cell>
          <cell r="CM65">
            <v>-24625.24467496722</v>
          </cell>
          <cell r="CN65">
            <v>-97003.786231626596</v>
          </cell>
          <cell r="CO65">
            <v>-351019.03335486259</v>
          </cell>
          <cell r="CP65">
            <v>0.29484957486879515</v>
          </cell>
          <cell r="CQ65">
            <v>5.4246351913831613E-2</v>
          </cell>
          <cell r="CR65">
            <v>4.5873466392117951E-2</v>
          </cell>
          <cell r="CS65">
            <v>3.5437273933393951E-2</v>
          </cell>
          <cell r="CT65">
            <v>-1.2333323520703935E-2</v>
          </cell>
          <cell r="CU65">
            <v>2.2913027561376476E-3</v>
          </cell>
          <cell r="CV65">
            <v>-2001.7395150477046</v>
          </cell>
          <cell r="CW65">
            <v>-449.92512739559015</v>
          </cell>
          <cell r="CX65">
            <v>-669.49380618456928</v>
          </cell>
          <cell r="CY65">
            <v>-742.75307693203445</v>
          </cell>
          <cell r="CZ65">
            <v>-28.06467652645356</v>
          </cell>
          <cell r="DA65">
            <v>-1831.0673764395974</v>
          </cell>
          <cell r="DB65">
            <v>-5722.7534056118502</v>
          </cell>
        </row>
        <row r="66">
          <cell r="L66">
            <v>68.638763831408127</v>
          </cell>
          <cell r="M66">
            <v>1.1713867216116371</v>
          </cell>
          <cell r="N66">
            <v>3.5436133878559533</v>
          </cell>
          <cell r="O66">
            <v>0.95881574526748314</v>
          </cell>
          <cell r="P66">
            <v>2.9922523651988402</v>
          </cell>
          <cell r="Q66">
            <v>0</v>
          </cell>
          <cell r="R66">
            <v>22.160404778842953</v>
          </cell>
          <cell r="S66">
            <v>7.4242654635805723</v>
          </cell>
          <cell r="T66">
            <v>2.8643600293925418</v>
          </cell>
          <cell r="U66">
            <v>5.1022146796734415E-3</v>
          </cell>
          <cell r="V66">
            <v>12.069142094975193</v>
          </cell>
          <cell r="W66">
            <v>0</v>
          </cell>
          <cell r="X66">
            <v>9.5889565937970307</v>
          </cell>
          <cell r="Y66">
            <v>7.3186088533890681</v>
          </cell>
          <cell r="Z66">
            <v>89011.525515165966</v>
          </cell>
          <cell r="AA66">
            <v>124711.18739604187</v>
          </cell>
          <cell r="AB66">
            <v>61892.043668045008</v>
          </cell>
          <cell r="AC66">
            <v>87195.593448715823</v>
          </cell>
          <cell r="AD66">
            <v>0</v>
          </cell>
          <cell r="AE66">
            <v>0</v>
          </cell>
          <cell r="AF66">
            <v>167549.29408607361</v>
          </cell>
          <cell r="AG66">
            <v>79437.240789242293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115332.99841003475</v>
          </cell>
          <cell r="AX66">
            <v>90839.543238665152</v>
          </cell>
          <cell r="AY66">
            <v>0</v>
          </cell>
          <cell r="AZ66">
            <v>59076.726041829606</v>
          </cell>
          <cell r="BA66">
            <v>55600.502579381842</v>
          </cell>
          <cell r="BB66">
            <v>46993.941797087129</v>
          </cell>
          <cell r="BC66">
            <v>47942.60200592941</v>
          </cell>
          <cell r="BD66">
            <v>85121.186442077829</v>
          </cell>
          <cell r="BE66">
            <v>60150.264866991725</v>
          </cell>
          <cell r="BF66">
            <v>37107.840583638354</v>
          </cell>
          <cell r="BG66">
            <v>34103.875436210852</v>
          </cell>
          <cell r="BH66">
            <v>43390.477411873391</v>
          </cell>
          <cell r="BI66">
            <v>42074.135709455113</v>
          </cell>
          <cell r="BJ66">
            <v>36682.268470282579</v>
          </cell>
          <cell r="BK66">
            <v>0</v>
          </cell>
          <cell r="BL66">
            <v>44994.274591165755</v>
          </cell>
          <cell r="BM66">
            <v>97222.235686431435</v>
          </cell>
          <cell r="BN66">
            <v>90762.603215714815</v>
          </cell>
          <cell r="BO66">
            <v>119552.2873416293</v>
          </cell>
          <cell r="BP66">
            <v>75684.090495463184</v>
          </cell>
          <cell r="BQ66">
            <v>0</v>
          </cell>
          <cell r="BR66">
            <v>46682.215048048798</v>
          </cell>
          <cell r="BS66">
            <v>41691.468549205456</v>
          </cell>
          <cell r="BT66">
            <v>215813.24914156343</v>
          </cell>
          <cell r="BU66">
            <v>0.38712105109997308</v>
          </cell>
          <cell r="BV66">
            <v>12566.14239091755</v>
          </cell>
          <cell r="BW66">
            <v>212234.356998359</v>
          </cell>
          <cell r="BX66">
            <v>46071.344248997601</v>
          </cell>
          <cell r="BY66">
            <v>226902.57309281343</v>
          </cell>
          <cell r="BZ66">
            <v>349599.7084215752</v>
          </cell>
          <cell r="CA66">
            <v>1685831.3957882223</v>
          </cell>
          <cell r="CB66">
            <v>0.48343558589893837</v>
          </cell>
          <cell r="CC66">
            <v>173231.84261687062</v>
          </cell>
          <cell r="CD66">
            <v>15056.319295166595</v>
          </cell>
          <cell r="CE66">
            <v>70578.736588242406</v>
          </cell>
          <cell r="CF66">
            <v>0</v>
          </cell>
          <cell r="CG66">
            <v>643703.17145760683</v>
          </cell>
          <cell r="CH66">
            <v>168723.38432607506</v>
          </cell>
          <cell r="CI66">
            <v>883865.09565411182</v>
          </cell>
          <cell r="CJ66">
            <v>212234.356998359</v>
          </cell>
          <cell r="CK66">
            <v>311211.60929414228</v>
          </cell>
          <cell r="CL66">
            <v>226902.57309281343</v>
          </cell>
          <cell r="CM66">
            <v>64778.990192208599</v>
          </cell>
          <cell r="CN66">
            <v>349599.7084215752</v>
          </cell>
          <cell r="CO66">
            <v>1940598.0624617594</v>
          </cell>
          <cell r="CP66">
            <v>0.59656020338447291</v>
          </cell>
          <cell r="CQ66">
            <v>0.1566637906768488</v>
          </cell>
          <cell r="CR66">
            <v>0.27180008495921093</v>
          </cell>
          <cell r="CS66">
            <v>0.17157983368640611</v>
          </cell>
          <cell r="CT66">
            <v>6.7111788746459594E-2</v>
          </cell>
          <cell r="CU66">
            <v>0.32064193368800842</v>
          </cell>
          <cell r="CV66">
            <v>2362.7914588359358</v>
          </cell>
          <cell r="CW66">
            <v>531.92173452915699</v>
          </cell>
          <cell r="CX66">
            <v>790.78617106937202</v>
          </cell>
          <cell r="CY66">
            <v>866.65490806017237</v>
          </cell>
          <cell r="CZ66">
            <v>36.082840081274462</v>
          </cell>
          <cell r="DA66">
            <v>2121.643831764482</v>
          </cell>
          <cell r="DB66">
            <v>6709.5907714262949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CleanData (2)"/>
      <sheetName val="RawDataCalcs (2)"/>
      <sheetName val="Lookups"/>
      <sheetName val="RawDataCalcs"/>
      <sheetName val="Source"/>
      <sheetName val="FICurrentRate"/>
      <sheetName val="Model Budget"/>
      <sheetName val="Worksheet"/>
      <sheetName val="FamStabSalar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6">
          <cell r="L16">
            <v>0</v>
          </cell>
        </row>
        <row r="17">
          <cell r="L17">
            <v>13.715630301246565</v>
          </cell>
          <cell r="M17">
            <v>1.5606998071978428</v>
          </cell>
          <cell r="N17">
            <v>0.94922482111054507</v>
          </cell>
          <cell r="O17">
            <v>0</v>
          </cell>
          <cell r="P17">
            <v>0</v>
          </cell>
          <cell r="Q17">
            <v>0</v>
          </cell>
          <cell r="R17">
            <v>12.278325920854748</v>
          </cell>
          <cell r="S17">
            <v>0.26594159209584445</v>
          </cell>
          <cell r="T17">
            <v>9.3352270138168464E-2</v>
          </cell>
          <cell r="U17">
            <v>0</v>
          </cell>
          <cell r="V17">
            <v>0</v>
          </cell>
          <cell r="W17">
            <v>0</v>
          </cell>
          <cell r="X17">
            <v>3.5337729155301019</v>
          </cell>
          <cell r="Y17">
            <v>1.0843633294937423</v>
          </cell>
          <cell r="Z17">
            <v>635149.05965226574</v>
          </cell>
          <cell r="AA17">
            <v>0</v>
          </cell>
          <cell r="AB17">
            <v>289423.88155425119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95399.979722212971</v>
          </cell>
          <cell r="BE17">
            <v>0</v>
          </cell>
          <cell r="BF17">
            <v>0</v>
          </cell>
          <cell r="BG17">
            <v>0</v>
          </cell>
          <cell r="BH17">
            <v>149082.9837242121</v>
          </cell>
          <cell r="BI17">
            <v>0</v>
          </cell>
          <cell r="BJ17">
            <v>0</v>
          </cell>
          <cell r="BK17">
            <v>0</v>
          </cell>
          <cell r="BL17">
            <v>110054.81441723154</v>
          </cell>
          <cell r="BM17">
            <v>0</v>
          </cell>
          <cell r="BN17">
            <v>400007.34183446097</v>
          </cell>
          <cell r="BO17">
            <v>0</v>
          </cell>
          <cell r="BP17">
            <v>0</v>
          </cell>
          <cell r="BQ17">
            <v>0</v>
          </cell>
          <cell r="BR17">
            <v>87486.515622537816</v>
          </cell>
          <cell r="BS17">
            <v>149082.9837242121</v>
          </cell>
          <cell r="BT17">
            <v>64201.596502157932</v>
          </cell>
          <cell r="BU17">
            <v>0.23470344685741057</v>
          </cell>
          <cell r="BV17">
            <v>16.01243811628002</v>
          </cell>
          <cell r="BW17">
            <v>64179.066581320978</v>
          </cell>
          <cell r="BX17">
            <v>0</v>
          </cell>
          <cell r="BY17">
            <v>449.55555555555554</v>
          </cell>
          <cell r="BZ17">
            <v>58166.527683455301</v>
          </cell>
          <cell r="CA17">
            <v>358246.58334140829</v>
          </cell>
          <cell r="CB17">
            <v>0.18701432287169942</v>
          </cell>
          <cell r="CC17">
            <v>33444.303378043827</v>
          </cell>
          <cell r="CD17">
            <v>0</v>
          </cell>
          <cell r="CE17">
            <v>0</v>
          </cell>
          <cell r="CF17">
            <v>0</v>
          </cell>
          <cell r="CG17">
            <v>227049.79214470668</v>
          </cell>
          <cell r="CH17">
            <v>6717.7836214752688</v>
          </cell>
          <cell r="CI17">
            <v>266623.66945053823</v>
          </cell>
          <cell r="CJ17">
            <v>64179.066581320978</v>
          </cell>
          <cell r="CK17">
            <v>35766.888888888891</v>
          </cell>
          <cell r="CL17">
            <v>449.55555555555554</v>
          </cell>
          <cell r="CM17">
            <v>9716</v>
          </cell>
          <cell r="CN17">
            <v>58166.527683455301</v>
          </cell>
          <cell r="CO17">
            <v>416412.14015876781</v>
          </cell>
          <cell r="CP17">
            <v>0.87831108535723879</v>
          </cell>
          <cell r="CQ17">
            <v>0.16744893411282175</v>
          </cell>
          <cell r="CR17">
            <v>0</v>
          </cell>
          <cell r="CS17">
            <v>0</v>
          </cell>
          <cell r="CT17">
            <v>0</v>
          </cell>
          <cell r="CU17">
            <v>0.15916705613811943</v>
          </cell>
          <cell r="CV17">
            <v>243.99908573780101</v>
          </cell>
          <cell r="CW17">
            <v>32.103055682549908</v>
          </cell>
          <cell r="CX17">
            <v>5.5659646574679247</v>
          </cell>
          <cell r="CY17">
            <v>6.9958847736625515E-2</v>
          </cell>
          <cell r="CZ17">
            <v>1.5119825708061001</v>
          </cell>
          <cell r="DA17">
            <v>32.83724687471225</v>
          </cell>
          <cell r="DB17">
            <v>302.50137230893381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68">
          <cell r="L68">
            <v>72.246451723559602</v>
          </cell>
        </row>
      </sheetData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nchmarks"/>
      <sheetName val="FAMILY SOBER LIVING MODEL"/>
      <sheetName val="FAMILY RESI MODELS"/>
      <sheetName val="updated CAF"/>
      <sheetName val="ALLCleanData"/>
      <sheetName val="Source"/>
      <sheetName val="Staffing charts"/>
      <sheetName val="No.FamilyUnits"/>
      <sheetName val="ALLRawDataCalcs"/>
      <sheetName val="Lookups"/>
      <sheetName val="AdminAnlys"/>
      <sheetName val="CAF"/>
      <sheetName val="ALLCleanDataAllRe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7">
          <cell r="B7">
            <v>1</v>
          </cell>
        </row>
        <row r="9">
          <cell r="B9">
            <v>1</v>
          </cell>
        </row>
        <row r="10">
          <cell r="B10">
            <v>1</v>
          </cell>
        </row>
        <row r="11">
          <cell r="B11">
            <v>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F Fall 2018"/>
      <sheetName val="FTEs by category"/>
      <sheetName val="Below the line"/>
      <sheetName val="CAF Fall 2020"/>
      <sheetName val="Chart"/>
      <sheetName val="Master Lookup"/>
      <sheetName val="FY22 Master Lookup"/>
      <sheetName val="NEW FY22 Rate Review TEA Models"/>
      <sheetName val="FY22 Rate Review TEA Models "/>
      <sheetName val="Rate Review FY20 TEA Models "/>
      <sheetName val=" TEA Models all bench to $15hr"/>
      <sheetName val="Night Cntr Model - benchmark"/>
      <sheetName val="Night Cntr Model bench to Engag"/>
      <sheetName val="Night Cntr Model - Full cost"/>
      <sheetName val="Post PH Fiscal Impact "/>
      <sheetName val="Source Data"/>
      <sheetName val="CAF Fall 2016"/>
      <sheetName val="Sheet1"/>
      <sheetName val="Sheet2"/>
      <sheetName val="TEA Add on Rates "/>
      <sheetName val="TEA Engagement staffing"/>
      <sheetName val="Engagemnt staffing"/>
      <sheetName val="CAF Spring 2020"/>
      <sheetName val="Fiscal Impact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C6">
            <v>32198.400000000001</v>
          </cell>
        </row>
      </sheetData>
      <sheetData sheetId="5" refreshError="1"/>
      <sheetData sheetId="6">
        <row r="4">
          <cell r="C4">
            <v>65763</v>
          </cell>
        </row>
        <row r="18">
          <cell r="C18">
            <v>2.3531493276716206E-2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F Fall 2020"/>
      <sheetName val="FY24 Fiscal Impact"/>
      <sheetName val="%change with med spec"/>
      <sheetName val="M2021 BLS  53%ile"/>
      <sheetName val="RRS  (FOIA)"/>
      <sheetName val="RRS "/>
      <sheetName val="P&amp;P Enhancements  (FOIA)"/>
      <sheetName val="P&amp;P Enhancements "/>
      <sheetName val="ATS  3395 (FOIA)"/>
      <sheetName val="ATS  3395 "/>
      <sheetName val="FY21 UFR BTL ATS"/>
      <sheetName val="CSS 4931 (FOIA)"/>
      <sheetName val="CSS 4931"/>
      <sheetName val="FY21 UFR BTL CSS"/>
      <sheetName val="TSS - 3434 (FOIA)"/>
      <sheetName val="TSS - 3434"/>
      <sheetName val="FY21 UFR BTL TSS"/>
      <sheetName val=" 2nd OFFENDER- 3401 (FOIA)"/>
      <sheetName val=" 2nd OFFENDER- 3401"/>
      <sheetName val="FY21 UFR BTL 3401"/>
      <sheetName val="FY21 UFR BTL RRS"/>
      <sheetName val="FAM SUPP HOUSING 4919 (FOIA)"/>
      <sheetName val="FAMILY SUPP. HOUSING 4919 "/>
      <sheetName val="FY21 UFR BTL 4919"/>
      <sheetName val=" FAMILY RESI - 3380 (FOIA)"/>
      <sheetName val=" FAMILY RESI - 3380 "/>
      <sheetName val=" JAIL DIVERSION - 4958 (FOIA)"/>
      <sheetName val=" JAIL DIVERSION - 4958 "/>
      <sheetName val="FY21 UFR BTL 3380"/>
      <sheetName val=" TEA Models 3389  (FOIA)"/>
      <sheetName val=" TEA Models 3389"/>
      <sheetName val="TEA Add on Rates (FOIA)"/>
      <sheetName val="TEA Add on Rates "/>
      <sheetName val="TEA Engagement staffing"/>
      <sheetName val="FY21 UFR BTL 3389"/>
      <sheetName val="SCM 4956 Perm"/>
      <sheetName val="SCM 4956 Trans (FOIA)"/>
      <sheetName val="SCM 4956 Trans"/>
      <sheetName val="SCM 4956 Low Thresh (FOIA)"/>
      <sheetName val="SCM 4956 Low Thresh"/>
      <sheetName val="FY21 UFR BTL 4956"/>
      <sheetName val="SCM Outreach &amp; Staff Sup FOIA"/>
      <sheetName val="SCM Outreach &amp; Staffing Supp "/>
      <sheetName val="SCM School-based Prevent FOIA"/>
      <sheetName val="FY21 UFR BTL SCM OUTREACH"/>
      <sheetName val="SCM School-based Prevent 4936"/>
      <sheetName val="FY21 UFR BTL 4936"/>
      <sheetName val="4929 OBOTS FQHC w Add-on"/>
      <sheetName val="4929 OBOTS Outpatient Clinic"/>
      <sheetName val="4929 OBOTS Hospital w Add-on"/>
      <sheetName val="OBOTS 25 HOS Add-on"/>
      <sheetName val="4929 OBOTS FQHC Start-Up"/>
      <sheetName val="FALL CAF 2022"/>
      <sheetName val="FY21 UFR BTL 4929"/>
    </sheetNames>
    <sheetDataSet>
      <sheetData sheetId="0" refreshError="1"/>
      <sheetData sheetId="1" refreshError="1"/>
      <sheetData sheetId="2" refreshError="1"/>
      <sheetData sheetId="3">
        <row r="6">
          <cell r="D6">
            <v>39521.664000000004</v>
          </cell>
        </row>
        <row r="14">
          <cell r="D14">
            <v>63584.56</v>
          </cell>
        </row>
        <row r="38">
          <cell r="D38">
            <v>0.25390000000000001</v>
          </cell>
        </row>
        <row r="41">
          <cell r="D41">
            <v>0.12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2">
          <cell r="I22">
            <v>0.23417391282904193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53">
          <cell r="J53">
            <v>2.7811565914169036E-2</v>
          </cell>
        </row>
      </sheetData>
      <sheetData sheetId="31"/>
      <sheetData sheetId="32">
        <row r="16">
          <cell r="C16">
            <v>39521.664000000004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>
        <row r="43">
          <cell r="P43">
            <v>356.22612857219599</v>
          </cell>
        </row>
      </sheetData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>
        <row r="24">
          <cell r="CI24">
            <v>2.7811565914169036E-2</v>
          </cell>
        </row>
      </sheetData>
      <sheetData sheetId="5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ary Bench Chart"/>
      <sheetName val="Consolidated Rate Chart"/>
      <sheetName val="FY21 Add on Rates "/>
      <sheetName val="EXAMPLE - Group Home 1-4"/>
      <sheetName val="GH 12 Beds(DMH) "/>
      <sheetName val="Latency Res with H. Parent"/>
      <sheetName val="XXCTR 0-6"/>
      <sheetName val="XXCTR 7-12"/>
      <sheetName val="Short Term CTR"/>
      <sheetName val="Teen Parent"/>
      <sheetName val="Emergency Model"/>
      <sheetName val="The CTR model (was 13-17)"/>
      <sheetName val="Specialty (Exploited)"/>
      <sheetName val="Specialty"/>
      <sheetName val="XXInt Treatment Res A NOT USING"/>
      <sheetName val="Intensive Treatment Residence M"/>
      <sheetName val="ITR Aggressive old"/>
      <sheetName val="ITR Mental Health old"/>
      <sheetName val="TEMPLATE (7)"/>
      <sheetName val="TEMPLATE (8)"/>
    </sheetNames>
    <sheetDataSet>
      <sheetData sheetId="0" refreshError="1">
        <row r="4">
          <cell r="C4">
            <v>32198.400000000001</v>
          </cell>
        </row>
        <row r="10">
          <cell r="C10">
            <v>43971.200000000004</v>
          </cell>
        </row>
        <row r="18">
          <cell r="C18">
            <v>57449.599999999999</v>
          </cell>
        </row>
        <row r="20">
          <cell r="C20">
            <v>86860.800000000003</v>
          </cell>
        </row>
        <row r="30">
          <cell r="C30">
            <v>0.224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S salary Chart"/>
      <sheetName val="FY19 UFR Data"/>
      <sheetName val="FY22 Permanent "/>
      <sheetName val="FY22 Transitional"/>
      <sheetName val="FY22 Low Threshold "/>
      <sheetName val="FY22 Outreach &amp; Staffing Supp "/>
      <sheetName val="FY19 UFR 3382 + 4633"/>
      <sheetName val="FY22 School-based Prevent Rate "/>
      <sheetName val="Fiscal Impact"/>
      <sheetName val="Food Calculation 2020"/>
      <sheetName val="Other Benchmarks"/>
      <sheetName val="FY19 UFR 4936"/>
      <sheetName val="CAF Fall 2020"/>
    </sheetNames>
    <sheetDataSet>
      <sheetData sheetId="0"/>
      <sheetData sheetId="1"/>
      <sheetData sheetId="2">
        <row r="19">
          <cell r="C19">
            <v>535.87327187416702</v>
          </cell>
        </row>
      </sheetData>
      <sheetData sheetId="3">
        <row r="19">
          <cell r="C19">
            <v>3256.635841497281</v>
          </cell>
        </row>
        <row r="20">
          <cell r="C20">
            <v>507.87740809101615</v>
          </cell>
        </row>
        <row r="21">
          <cell r="C21">
            <v>11352.368089999854</v>
          </cell>
        </row>
        <row r="22">
          <cell r="C22">
            <v>14190.460112499817</v>
          </cell>
        </row>
        <row r="23">
          <cell r="C23">
            <v>227.12773701155714</v>
          </cell>
        </row>
        <row r="24">
          <cell r="C24">
            <v>535.87327187416702</v>
          </cell>
        </row>
        <row r="25">
          <cell r="C25">
            <v>1071.746543748334</v>
          </cell>
        </row>
        <row r="26">
          <cell r="C26">
            <v>1607.6198156225012</v>
          </cell>
        </row>
      </sheetData>
      <sheetData sheetId="4">
        <row r="16">
          <cell r="C16">
            <v>7636.9052744999717</v>
          </cell>
        </row>
        <row r="17">
          <cell r="C17">
            <v>14190.460112499817</v>
          </cell>
        </row>
        <row r="18">
          <cell r="C18">
            <v>227.12773701155714</v>
          </cell>
        </row>
        <row r="19">
          <cell r="C19">
            <v>535.87327187416702</v>
          </cell>
        </row>
      </sheetData>
      <sheetData sheetId="5"/>
      <sheetData sheetId="6">
        <row r="16">
          <cell r="K16">
            <v>1720.3718342287027</v>
          </cell>
        </row>
      </sheetData>
      <sheetData sheetId="7"/>
      <sheetData sheetId="8"/>
      <sheetData sheetId="9"/>
      <sheetData sheetId="10">
        <row r="4">
          <cell r="B4">
            <v>211.92299460766066</v>
          </cell>
        </row>
      </sheetData>
      <sheetData sheetId="11"/>
      <sheetData sheetId="1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al impact summary"/>
      <sheetName val="4929 OBOTS FOIA"/>
      <sheetName val="4929 OBOTS"/>
      <sheetName val="M2021 BLS  53%ile"/>
      <sheetName val="4929 OBOTS FQHC w Add-on"/>
      <sheetName val="4929 OBOTS Outpatient Clinic"/>
      <sheetName val="4929 OBOTS Hospital w Add-on"/>
      <sheetName val="4929 OBOTS FQHC Start-Up"/>
      <sheetName val="FALL CAF 2022"/>
    </sheetNames>
    <sheetDataSet>
      <sheetData sheetId="0" refreshError="1"/>
      <sheetData sheetId="1" refreshError="1"/>
      <sheetData sheetId="2">
        <row r="6">
          <cell r="N6">
            <v>3648.7360000000003</v>
          </cell>
          <cell r="S6">
            <v>3648.7360000000003</v>
          </cell>
        </row>
        <row r="7">
          <cell r="N7">
            <v>48993.567999999999</v>
          </cell>
          <cell r="S7">
            <v>73490.351999999999</v>
          </cell>
        </row>
        <row r="8">
          <cell r="N8">
            <v>25210.764800000001</v>
          </cell>
          <cell r="S8">
            <v>37816.147199999999</v>
          </cell>
        </row>
        <row r="9">
          <cell r="N9">
            <v>1976.0832000000003</v>
          </cell>
          <cell r="S9">
            <v>1976.0832000000003</v>
          </cell>
        </row>
        <row r="10">
          <cell r="M10">
            <v>1.1000000000000001</v>
          </cell>
          <cell r="R10">
            <v>1.6</v>
          </cell>
        </row>
        <row r="32">
          <cell r="N32">
            <v>3648.7360000000003</v>
          </cell>
          <cell r="S32">
            <v>3648.7360000000003</v>
          </cell>
          <cell r="X32">
            <v>3648.7360000000003</v>
          </cell>
        </row>
        <row r="33">
          <cell r="N33">
            <v>50421.529600000002</v>
          </cell>
          <cell r="S33">
            <v>19597.427200000002</v>
          </cell>
          <cell r="X33">
            <v>48993.567999999999</v>
          </cell>
        </row>
        <row r="34">
          <cell r="N34">
            <v>9880.4160000000011</v>
          </cell>
          <cell r="S34">
            <v>50421.529600000002</v>
          </cell>
          <cell r="X34">
            <v>64489.152000000002</v>
          </cell>
        </row>
        <row r="35">
          <cell r="M35">
            <v>1.3</v>
          </cell>
          <cell r="S35">
            <v>9880.4160000000011</v>
          </cell>
          <cell r="X35">
            <v>50421.529600000002</v>
          </cell>
        </row>
        <row r="36">
          <cell r="R36">
            <v>1.5</v>
          </cell>
          <cell r="X36">
            <v>9880.4160000000011</v>
          </cell>
        </row>
        <row r="37">
          <cell r="W37">
            <v>2.2999999999999998</v>
          </cell>
        </row>
      </sheetData>
      <sheetData sheetId="3">
        <row r="6">
          <cell r="D6">
            <v>39521.664000000004</v>
          </cell>
        </row>
        <row r="8">
          <cell r="D8">
            <v>50421.529600000002</v>
          </cell>
        </row>
        <row r="22">
          <cell r="D22">
            <v>72974.720000000001</v>
          </cell>
        </row>
        <row r="32">
          <cell r="D32">
            <v>97987.135999999999</v>
          </cell>
        </row>
        <row r="34">
          <cell r="D34">
            <v>128978.304</v>
          </cell>
        </row>
        <row r="38">
          <cell r="D38">
            <v>0.25390000000000001</v>
          </cell>
        </row>
        <row r="41">
          <cell r="D41">
            <v>0.12</v>
          </cell>
        </row>
      </sheetData>
      <sheetData sheetId="4">
        <row r="12">
          <cell r="D12" t="str">
            <v>C.257 Benchmark</v>
          </cell>
        </row>
        <row r="13">
          <cell r="C13">
            <v>1837.7634854460871</v>
          </cell>
        </row>
        <row r="14">
          <cell r="C14">
            <v>190.3677447192934</v>
          </cell>
        </row>
        <row r="16">
          <cell r="D16" t="str">
            <v>C.257 Benchmark</v>
          </cell>
        </row>
      </sheetData>
      <sheetData sheetId="5" refreshError="1"/>
      <sheetData sheetId="6" refreshError="1"/>
      <sheetData sheetId="7" refreshError="1"/>
      <sheetData sheetId="8">
        <row r="24">
          <cell r="CI24">
            <v>2.7811565914169036E-2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Universal"/>
      <sheetName val="AllAgencyByDivisionFC"/>
      <sheetName val="FY16 Vs FY15 Comparison FC"/>
      <sheetName val="TreasurersReportDetail"/>
      <sheetName val="TreasurersReportSummary -dnu"/>
      <sheetName val="FY16 Vs FY15 Comparison"/>
      <sheetName val="Admin"/>
      <sheetName val="Development"/>
      <sheetName val="BCA"/>
      <sheetName val="DD"/>
      <sheetName val="EI"/>
      <sheetName val="MH"/>
      <sheetName val="AS"/>
      <sheetName val="CASPAR"/>
      <sheetName val="KC"/>
      <sheetName val="All Agency"/>
      <sheetName val="All Programs"/>
      <sheetName val="All Agency by Division"/>
      <sheetName val="All Bay Cove"/>
      <sheetName val="A150 Development"/>
      <sheetName val="All Admin"/>
      <sheetName val="A112 Central Administration"/>
      <sheetName val="A113 Advocacy"/>
      <sheetName val="A114 Accounting"/>
      <sheetName val="A115 Rep Payee"/>
      <sheetName val="A117 QI &amp; Special Projects"/>
      <sheetName val="A120 Information Services"/>
      <sheetName val="A122 Training &amp; CLC"/>
      <sheetName val="A130 Human Resources"/>
      <sheetName val="A140 Property"/>
      <sheetName val="A145 Housing"/>
      <sheetName val="O172 Canal Street"/>
      <sheetName val="B671 Bay Cove Academy"/>
      <sheetName val="All DD"/>
      <sheetName val="D802 DD Non-Res Central Costs"/>
      <sheetName val="All DD by Program"/>
      <sheetName val="All DD Housing Support"/>
      <sheetName val="All DD Residential"/>
      <sheetName val="D401 DD Residential Centralized"/>
      <sheetName val="D404 Res Social Rec"/>
      <sheetName val="D361 Bourne St"/>
      <sheetName val="D362 Center Ave"/>
      <sheetName val="D363 Plymouth St"/>
      <sheetName val="D366 Pat Ree Drive"/>
      <sheetName val="D372 Caswell 1"/>
      <sheetName val="D373 Caswell 2"/>
      <sheetName val="D374 Caswell 3"/>
      <sheetName val="D375 Caswell 4"/>
      <sheetName val="D411 Williams House"/>
      <sheetName val="D412 Juliette St"/>
      <sheetName val="D413 Marlowe House"/>
      <sheetName val="D415 Pond St"/>
      <sheetName val="D416 Quincy Adams"/>
      <sheetName val="D417 Columbia Rd"/>
      <sheetName val="D418 Willers St"/>
      <sheetName val="D420 Dorchester Ave"/>
      <sheetName val="D421 Brett House"/>
      <sheetName val="D422 Canterbury St"/>
      <sheetName val="D424 Harbor Point"/>
      <sheetName val="D431 Truman Highway"/>
      <sheetName val="D432 Utica St"/>
      <sheetName val="D433 Mill St"/>
      <sheetName val="D434 Winthrop St"/>
      <sheetName val="D435 Washington Ave"/>
      <sheetName val="D436 Carol Circle"/>
      <sheetName val="D437 Freeland St"/>
      <sheetName val="D438 Orlando Street I &amp; II"/>
      <sheetName val="D439 Cook Ave"/>
      <sheetName val="D444 Hyde Park Ave"/>
      <sheetName val="D446 Connors House"/>
      <sheetName val="D448 Columbia West"/>
      <sheetName val="D449 Kittredge Street"/>
      <sheetName val="D471 Zelma Lacey Ass Living"/>
      <sheetName val="D491 Adelaide St Residential"/>
      <sheetName val="D492 Revere House"/>
      <sheetName val="All DD SH"/>
      <sheetName val="D825 Lindsay Supported Housing"/>
      <sheetName val="D826 Adelaide St Supp Housing"/>
      <sheetName val="D831 Individual Supports"/>
      <sheetName val="D832 SEAD"/>
      <sheetName val="All Family and Parent Support"/>
      <sheetName val="D856 Parent Support"/>
      <sheetName val="All Family Support"/>
      <sheetName val="D844 Family Support Services"/>
      <sheetName val="D845 Family Sup Financial Assis"/>
      <sheetName val="All DD Day Programs"/>
      <sheetName val="O862 Bradston Street"/>
      <sheetName val="D874 Social Recreation"/>
      <sheetName val="All CBDS"/>
      <sheetName val="D863 CHES CBDS"/>
      <sheetName val="D873 City Square CBDS"/>
      <sheetName val="All Day Hab"/>
      <sheetName val="D866 Bradston Day Hab"/>
      <sheetName val="D876 Charlestown Day Hab"/>
      <sheetName val="F651 Early Intervention"/>
      <sheetName val="All Kit Clark"/>
      <sheetName val="K191 KCSS Administration"/>
      <sheetName val="All KC Occupancy"/>
      <sheetName val="O192 1500 Dorchester Ave"/>
      <sheetName val="O193 645 Washington Street"/>
      <sheetName val="K105 Kit Clark Clinic"/>
      <sheetName val="All Long Term Services"/>
      <sheetName val="All ADH"/>
      <sheetName val="K910 ADH AGO"/>
      <sheetName val="K911 Adult Day Health"/>
      <sheetName val="ADH Staffing"/>
      <sheetName val="All In Home Services"/>
      <sheetName val="K912 Foley Assisted Living"/>
      <sheetName val="K914 Homecare Program"/>
      <sheetName val="All Social and Health"/>
      <sheetName val="K921 Health Clinic"/>
      <sheetName val="K925 Senior Center"/>
      <sheetName val="K926 Fit for Life"/>
      <sheetName val="K928 SNAP"/>
      <sheetName val="All Housing and Homeless"/>
      <sheetName val="K933 MHSA YMCA"/>
      <sheetName val="K934 Congregate Housing"/>
      <sheetName val="K935 Cardinal Medeiros Center"/>
      <sheetName val="K937 Home Repair Program"/>
      <sheetName val="All Nutrition and Trans"/>
      <sheetName val="All Nutrition"/>
      <sheetName val="Meals"/>
      <sheetName val="All Public Nutrition"/>
      <sheetName val="All Private Nutrition"/>
      <sheetName val="K941 Public Nutrition"/>
      <sheetName val="K942 Private Nutrition"/>
      <sheetName val="K945 ADH Nutrition"/>
      <sheetName val="All Transportation"/>
      <sheetName val="K943 Transporation Private Food"/>
      <sheetName val="K944 Transporation Public Nutri"/>
      <sheetName val="K951 ADH Transportation"/>
      <sheetName val="K952 Private Transportation"/>
      <sheetName val="Vehicle List"/>
      <sheetName val="All MH + Clinic"/>
      <sheetName val="L206 Mental Health Clinic"/>
      <sheetName val="All MH"/>
      <sheetName val="All MH by Program"/>
      <sheetName val="M200 MH Non-CBFS Central Costs"/>
      <sheetName val="O177 Bowker Street"/>
      <sheetName val="O180 1960 Washington Street"/>
      <sheetName val="O181 3313 Washington Street"/>
      <sheetName val="M202 TPP"/>
      <sheetName val="M208 Bay View Inn"/>
      <sheetName val="M605 Home At Last"/>
      <sheetName val="M608 Health Home"/>
      <sheetName val="M609 CMMI Health Outreach"/>
      <sheetName val="M808 Boston Night Center"/>
      <sheetName val="All CCA CCS"/>
      <sheetName val="M214 CCA CCS - Brighton"/>
      <sheetName val="M215 CCA CCS - Carney"/>
      <sheetName val="All BEST"/>
      <sheetName val="All BEST CCS + Fuller"/>
      <sheetName val="M203 BEST CCS (Fuller)"/>
      <sheetName val="M204 BEST UCC"/>
      <sheetName val="M213 Longwood CCS"/>
      <sheetName val="All North Suffolk"/>
      <sheetName val="M209 Staniford House"/>
      <sheetName val="M400 Harbor House"/>
      <sheetName val="All MH Day Programs"/>
      <sheetName val="M750 PACT"/>
      <sheetName val="M821 Day Treatment"/>
      <sheetName val="M841 Employment Services"/>
      <sheetName val="All Clubs"/>
      <sheetName val="M801 Center Club"/>
      <sheetName val="M802 Transitions"/>
      <sheetName val="M803 Ruby Rogers"/>
      <sheetName val="All FBC CBFS"/>
      <sheetName val="O178 Amory Street"/>
      <sheetName val="M201 MH CBFS Centralized Costs"/>
      <sheetName val="M601 Wellness Center"/>
      <sheetName val="All Safety Net"/>
      <sheetName val="M603 Safety Net Respite"/>
      <sheetName val="M604 Safety Net Outreach"/>
      <sheetName val="All Teams"/>
      <sheetName val="M610 CBFS Teams - Occupancy"/>
      <sheetName val="M611 CBFS Team 2"/>
      <sheetName val="M612 CBFS Team 3"/>
      <sheetName val="M613 CBFS Team 4"/>
      <sheetName val="M614 CBFS Team 5"/>
      <sheetName val="All CBFS Residential"/>
      <sheetName val="M620 Hamilton"/>
      <sheetName val="M621 Gordon"/>
      <sheetName val="M622 Perrin Street"/>
      <sheetName val="M623 Walnut Residence"/>
      <sheetName val="M624 Speedwell"/>
      <sheetName val="M625 Walk Hill"/>
      <sheetName val="M626 Bowdoin"/>
      <sheetName val="M627 Bailey"/>
      <sheetName val="M628 Astoria Street"/>
      <sheetName val="M629 Dudley"/>
      <sheetName val="M630 Fessenden"/>
      <sheetName val="M631 Vincent"/>
      <sheetName val="M632 Betances"/>
      <sheetName val="M633 Stanley"/>
      <sheetName val="M634 Daly House"/>
      <sheetName val="M636 Lyon &amp; Orchardfield"/>
      <sheetName val="M637 Central Ave"/>
      <sheetName val="M638 Bartlett"/>
      <sheetName val="M639 Winston"/>
      <sheetName val="M640 Maple"/>
      <sheetName val="M641 Hollander"/>
      <sheetName val="M642 Pleasant St"/>
      <sheetName val="M643 Boylston Place"/>
      <sheetName val="M644 Charles"/>
      <sheetName val="M645 Harvard street"/>
      <sheetName val="M647 Tremont"/>
      <sheetName val="M648 Fenway"/>
      <sheetName val="M649 Fuller"/>
      <sheetName val="M650 Souris"/>
      <sheetName val="M651 Hosmer Street"/>
      <sheetName val="M653 Bay Cove Modified Apts"/>
      <sheetName val="M654 Norfolk"/>
      <sheetName val="M659 Dorchester Street "/>
      <sheetName val="M660 Aspinwall"/>
      <sheetName val="M661 Stanwood"/>
      <sheetName val="All AS"/>
      <sheetName val="S512 Andrew House ATS"/>
      <sheetName val="S531 New Hope TSS"/>
      <sheetName val="S543 Bay Cove Treatment Center"/>
      <sheetName val="S557 Charlestown Recovery House"/>
      <sheetName val="All Chelsea ASAP"/>
      <sheetName val="S571 Chelsea ASAP"/>
      <sheetName val="S572 DSS Family Services"/>
      <sheetName val="S573 Outpatient Counseling"/>
      <sheetName val="S574 Driver Alcohol Ed"/>
      <sheetName val="S575 Youth Program"/>
      <sheetName val="S578 Chelsea Batterers"/>
      <sheetName val="S581 Drug Free Communities"/>
      <sheetName val="All CASPAR"/>
      <sheetName val="S701 CASPAR Centralized Costs"/>
      <sheetName val="O702 Middlesex Ave"/>
      <sheetName val="All CASPAR Programs"/>
      <sheetName val="All Emergency Services"/>
      <sheetName val="S721 Shelter"/>
      <sheetName val="S725 First Step"/>
      <sheetName val="All Support Services"/>
      <sheetName val="S761 Phoenix Outpatient Svcs"/>
      <sheetName val="S771 Youth Services"/>
      <sheetName val="S791 Employment Services"/>
      <sheetName val="All Mens Residential"/>
      <sheetName val="S741 Highland Ave"/>
      <sheetName val="S742 Summit Ave"/>
      <sheetName val="S743 Hagan Manor"/>
      <sheetName val="All Womens Residential"/>
      <sheetName val="S751 WomanPlace"/>
      <sheetName val="S752 New Day"/>
      <sheetName val="S753 Grow-House"/>
      <sheetName val="All Intercompany"/>
      <sheetName val="X901 BayCove Group Homes I"/>
      <sheetName val="X902 BayCove Group Homes II"/>
      <sheetName val="X903 BayCove Group Homes III"/>
      <sheetName val="X904 BayCove Moseley"/>
      <sheetName val="X906 BayCove Hamilton"/>
      <sheetName val="X907 HUD 7"/>
      <sheetName val="2015 Orig Budget"/>
    </sheetNames>
    <sheetDataSet>
      <sheetData sheetId="0" refreshError="1"/>
      <sheetData sheetId="1" refreshError="1">
        <row r="7">
          <cell r="C7">
            <v>7.6499999999999999E-2</v>
          </cell>
        </row>
        <row r="8">
          <cell r="C8">
            <v>0.1285</v>
          </cell>
        </row>
        <row r="9">
          <cell r="C9">
            <v>2.3E-3</v>
          </cell>
        </row>
        <row r="10">
          <cell r="C10">
            <v>0.02</v>
          </cell>
        </row>
        <row r="11">
          <cell r="C11">
            <v>50</v>
          </cell>
        </row>
        <row r="12">
          <cell r="C12">
            <v>0.02</v>
          </cell>
        </row>
        <row r="13">
          <cell r="C13">
            <v>0.109</v>
          </cell>
        </row>
        <row r="14">
          <cell r="C14">
            <v>11.15</v>
          </cell>
        </row>
        <row r="17">
          <cell r="C17">
            <v>52.4</v>
          </cell>
        </row>
        <row r="18">
          <cell r="C18">
            <v>52.285714285714285</v>
          </cell>
        </row>
        <row r="19">
          <cell r="C19">
            <v>0.03</v>
          </cell>
        </row>
        <row r="20">
          <cell r="C20">
            <v>0.03</v>
          </cell>
        </row>
        <row r="21">
          <cell r="C21">
            <v>0.03</v>
          </cell>
        </row>
        <row r="22">
          <cell r="C22">
            <v>0.01</v>
          </cell>
        </row>
        <row r="23">
          <cell r="C23">
            <v>0.03</v>
          </cell>
        </row>
        <row r="24">
          <cell r="C24">
            <v>0.03</v>
          </cell>
        </row>
        <row r="25">
          <cell r="C25">
            <v>0.05</v>
          </cell>
        </row>
        <row r="30">
          <cell r="C30">
            <v>31</v>
          </cell>
          <cell r="D30">
            <v>31</v>
          </cell>
          <cell r="E30">
            <v>30</v>
          </cell>
          <cell r="F30">
            <v>31</v>
          </cell>
          <cell r="G30">
            <v>30</v>
          </cell>
          <cell r="H30">
            <v>31</v>
          </cell>
          <cell r="I30">
            <v>31</v>
          </cell>
          <cell r="J30">
            <v>29</v>
          </cell>
          <cell r="K30">
            <v>31</v>
          </cell>
          <cell r="L30">
            <v>30</v>
          </cell>
          <cell r="M30">
            <v>31</v>
          </cell>
          <cell r="N30">
            <v>30</v>
          </cell>
        </row>
        <row r="31">
          <cell r="C31">
            <v>23</v>
          </cell>
          <cell r="D31">
            <v>21</v>
          </cell>
          <cell r="E31">
            <v>22</v>
          </cell>
          <cell r="F31">
            <v>22</v>
          </cell>
          <cell r="G31">
            <v>21</v>
          </cell>
          <cell r="H31">
            <v>23</v>
          </cell>
          <cell r="I31">
            <v>21</v>
          </cell>
          <cell r="J31">
            <v>21</v>
          </cell>
          <cell r="K31">
            <v>23</v>
          </cell>
          <cell r="L31">
            <v>21</v>
          </cell>
          <cell r="M31">
            <v>22</v>
          </cell>
          <cell r="N31">
            <v>22</v>
          </cell>
        </row>
        <row r="33">
          <cell r="C33">
            <v>5</v>
          </cell>
          <cell r="D33">
            <v>4</v>
          </cell>
          <cell r="E33">
            <v>4</v>
          </cell>
          <cell r="F33">
            <v>5</v>
          </cell>
          <cell r="G33">
            <v>4</v>
          </cell>
          <cell r="H33">
            <v>5</v>
          </cell>
          <cell r="I33">
            <v>4</v>
          </cell>
          <cell r="J33">
            <v>4</v>
          </cell>
          <cell r="K33">
            <v>5</v>
          </cell>
          <cell r="L33">
            <v>4</v>
          </cell>
          <cell r="M33">
            <v>4</v>
          </cell>
          <cell r="N33">
            <v>5</v>
          </cell>
        </row>
        <row r="35">
          <cell r="B35" t="str">
            <v>DISTRIBUTION FOR VACATION BUYBACK</v>
          </cell>
          <cell r="C35">
            <v>0.11273627238600022</v>
          </cell>
          <cell r="D35">
            <v>8.4201725671216074E-2</v>
          </cell>
          <cell r="E35">
            <v>5.2132930663845105E-2</v>
          </cell>
          <cell r="F35">
            <v>6.2362634168389455E-2</v>
          </cell>
          <cell r="G35">
            <v>7.8957880368337438E-2</v>
          </cell>
          <cell r="H35">
            <v>0.11340406968814248</v>
          </cell>
          <cell r="I35">
            <v>8.2846422722826857E-2</v>
          </cell>
          <cell r="J35">
            <v>7.8949799086628136E-2</v>
          </cell>
          <cell r="K35">
            <v>7.8437634590311528E-2</v>
          </cell>
          <cell r="L35">
            <v>8.7033625381253546E-2</v>
          </cell>
          <cell r="M35">
            <v>7.6279140597660097E-2</v>
          </cell>
          <cell r="N35">
            <v>9.265786467538914E-2</v>
          </cell>
        </row>
        <row r="37">
          <cell r="C37">
            <v>8.7786259541984726E-2</v>
          </cell>
          <cell r="D37">
            <v>8.0152671755725186E-2</v>
          </cell>
          <cell r="E37">
            <v>8.3969465648854963E-2</v>
          </cell>
          <cell r="F37">
            <v>8.3969465648854963E-2</v>
          </cell>
          <cell r="G37">
            <v>8.0152671755725186E-2</v>
          </cell>
          <cell r="H37">
            <v>8.7786259541984726E-2</v>
          </cell>
          <cell r="I37">
            <v>8.0152671755725186E-2</v>
          </cell>
          <cell r="J37">
            <v>8.0152671755725186E-2</v>
          </cell>
          <cell r="K37">
            <v>8.7786259541984726E-2</v>
          </cell>
          <cell r="L37">
            <v>8.0152671755725186E-2</v>
          </cell>
          <cell r="M37">
            <v>8.3969465648854963E-2</v>
          </cell>
          <cell r="N37">
            <v>8.3969465648854963E-2</v>
          </cell>
        </row>
        <row r="38">
          <cell r="C38">
            <v>8.4699453551912565E-2</v>
          </cell>
          <cell r="D38">
            <v>8.4699453551912565E-2</v>
          </cell>
          <cell r="E38">
            <v>8.1967213114754092E-2</v>
          </cell>
          <cell r="F38">
            <v>8.4699453551912565E-2</v>
          </cell>
          <cell r="G38">
            <v>8.1967213114754092E-2</v>
          </cell>
          <cell r="H38">
            <v>8.4699453551912565E-2</v>
          </cell>
          <cell r="I38">
            <v>8.4699453551912565E-2</v>
          </cell>
          <cell r="J38">
            <v>7.9234972677595633E-2</v>
          </cell>
          <cell r="K38">
            <v>8.4699453551912565E-2</v>
          </cell>
          <cell r="L38">
            <v>8.1967213114754092E-2</v>
          </cell>
          <cell r="M38">
            <v>8.4699453551912565E-2</v>
          </cell>
          <cell r="N38">
            <v>8.1967213114754092E-2</v>
          </cell>
        </row>
        <row r="49">
          <cell r="C49">
            <v>42189</v>
          </cell>
        </row>
        <row r="50">
          <cell r="C50">
            <v>42254</v>
          </cell>
        </row>
        <row r="51">
          <cell r="C51">
            <v>42289</v>
          </cell>
        </row>
        <row r="52">
          <cell r="C52">
            <v>42319</v>
          </cell>
        </row>
        <row r="53">
          <cell r="C53">
            <v>42334</v>
          </cell>
        </row>
        <row r="54">
          <cell r="C54">
            <v>42363</v>
          </cell>
        </row>
        <row r="55">
          <cell r="C55">
            <v>42370</v>
          </cell>
        </row>
        <row r="56">
          <cell r="C56">
            <v>42387</v>
          </cell>
        </row>
        <row r="57">
          <cell r="C57">
            <v>42415</v>
          </cell>
        </row>
        <row r="58">
          <cell r="C58">
            <v>42478</v>
          </cell>
        </row>
        <row r="59">
          <cell r="C59">
            <v>42520</v>
          </cell>
        </row>
        <row r="72">
          <cell r="B72">
            <v>1</v>
          </cell>
          <cell r="F72">
            <v>215.35999999999999</v>
          </cell>
        </row>
        <row r="73">
          <cell r="B73">
            <v>2</v>
          </cell>
          <cell r="F73">
            <v>256.96000000000004</v>
          </cell>
        </row>
        <row r="74">
          <cell r="B74">
            <v>3</v>
          </cell>
          <cell r="F74">
            <v>272.55999999999995</v>
          </cell>
        </row>
        <row r="75">
          <cell r="B75">
            <v>4</v>
          </cell>
          <cell r="F75">
            <v>288.15999999999997</v>
          </cell>
        </row>
        <row r="76">
          <cell r="B76">
            <v>5</v>
          </cell>
          <cell r="F76">
            <v>303.76</v>
          </cell>
        </row>
        <row r="77">
          <cell r="B77">
            <v>6</v>
          </cell>
          <cell r="F77">
            <v>319.36</v>
          </cell>
        </row>
        <row r="78">
          <cell r="B78">
            <v>7</v>
          </cell>
          <cell r="F78">
            <v>334.96</v>
          </cell>
        </row>
        <row r="85">
          <cell r="B85">
            <v>5090</v>
          </cell>
        </row>
        <row r="86">
          <cell r="B86">
            <v>5110</v>
          </cell>
        </row>
        <row r="87">
          <cell r="B87">
            <v>5130</v>
          </cell>
        </row>
        <row r="88">
          <cell r="B88">
            <v>5160</v>
          </cell>
        </row>
        <row r="89">
          <cell r="B89">
            <v>5230</v>
          </cell>
        </row>
        <row r="90">
          <cell r="B90">
            <v>5250</v>
          </cell>
        </row>
        <row r="91">
          <cell r="B91">
            <v>5320</v>
          </cell>
        </row>
        <row r="92">
          <cell r="B92">
            <v>5330</v>
          </cell>
        </row>
        <row r="93">
          <cell r="B93">
            <v>5340</v>
          </cell>
        </row>
        <row r="94">
          <cell r="B94">
            <v>5350</v>
          </cell>
        </row>
        <row r="95">
          <cell r="B95">
            <v>5410</v>
          </cell>
        </row>
        <row r="96">
          <cell r="B96">
            <v>5420</v>
          </cell>
        </row>
        <row r="97">
          <cell r="B97">
            <v>5430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nchmarks"/>
      <sheetName val="2nd OFFENDER MODELS"/>
      <sheetName val="ALLCleanData"/>
      <sheetName val="2ndOffSource"/>
    </sheetNames>
    <sheetDataSet>
      <sheetData sheetId="0">
        <row r="5">
          <cell r="B5">
            <v>54283.52126981342</v>
          </cell>
        </row>
      </sheetData>
      <sheetData sheetId="1"/>
      <sheetData sheetId="2">
        <row r="82">
          <cell r="BN82">
            <v>57558.733912013478</v>
          </cell>
        </row>
      </sheetData>
      <sheetData sheetId="3">
        <row r="40">
          <cell r="FJ40">
            <v>183069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il Diversion062414"/>
      <sheetName val="TotalHrs PhII"/>
      <sheetName val="Total Spend"/>
      <sheetName val="TotalFTEs"/>
      <sheetName val="Jail Diversion061014"/>
      <sheetName val="Jail Diversion060314"/>
      <sheetName val="REvised FTE"/>
      <sheetName val="Travel"/>
      <sheetName val="ResiRehab vs 4958"/>
      <sheetName val="Sxn35"/>
      <sheetName val="Source4958"/>
      <sheetName val="ALLCleanData"/>
      <sheetName val="Sheet1"/>
      <sheetName val="Jail Diversion063014"/>
      <sheetName val="JDiv Template"/>
      <sheetName val="Single &amp; JD&amp;2ndOff 051414"/>
      <sheetName val="F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38"/>
  <sheetViews>
    <sheetView topLeftCell="BL3" workbookViewId="0">
      <selection activeCell="BW53" sqref="BW53"/>
    </sheetView>
  </sheetViews>
  <sheetFormatPr defaultRowHeight="12.75"/>
  <cols>
    <col min="1" max="1" width="38.42578125" style="5" customWidth="1"/>
    <col min="2" max="2" width="12.85546875" style="10" customWidth="1"/>
    <col min="3" max="67" width="7.7109375" style="5" customWidth="1"/>
    <col min="68" max="68" width="8.140625" style="5" bestFit="1" customWidth="1"/>
    <col min="69" max="76" width="7.7109375" style="5" customWidth="1"/>
    <col min="77" max="77" width="8.140625" style="5" bestFit="1" customWidth="1"/>
    <col min="78" max="82" width="7.7109375" style="5" customWidth="1"/>
    <col min="83" max="256" width="9.140625" style="5"/>
    <col min="257" max="257" width="38.42578125" style="5" customWidth="1"/>
    <col min="258" max="258" width="12.85546875" style="5" customWidth="1"/>
    <col min="259" max="323" width="7.7109375" style="5" customWidth="1"/>
    <col min="324" max="324" width="8.140625" style="5" bestFit="1" customWidth="1"/>
    <col min="325" max="338" width="7.7109375" style="5" customWidth="1"/>
    <col min="339" max="512" width="9.140625" style="5"/>
    <col min="513" max="513" width="38.42578125" style="5" customWidth="1"/>
    <col min="514" max="514" width="12.85546875" style="5" customWidth="1"/>
    <col min="515" max="579" width="7.7109375" style="5" customWidth="1"/>
    <col min="580" max="580" width="8.140625" style="5" bestFit="1" customWidth="1"/>
    <col min="581" max="594" width="7.7109375" style="5" customWidth="1"/>
    <col min="595" max="768" width="9.140625" style="5"/>
    <col min="769" max="769" width="38.42578125" style="5" customWidth="1"/>
    <col min="770" max="770" width="12.85546875" style="5" customWidth="1"/>
    <col min="771" max="835" width="7.7109375" style="5" customWidth="1"/>
    <col min="836" max="836" width="8.140625" style="5" bestFit="1" customWidth="1"/>
    <col min="837" max="850" width="7.7109375" style="5" customWidth="1"/>
    <col min="851" max="1024" width="9.140625" style="5"/>
    <col min="1025" max="1025" width="38.42578125" style="5" customWidth="1"/>
    <col min="1026" max="1026" width="12.85546875" style="5" customWidth="1"/>
    <col min="1027" max="1091" width="7.7109375" style="5" customWidth="1"/>
    <col min="1092" max="1092" width="8.140625" style="5" bestFit="1" customWidth="1"/>
    <col min="1093" max="1106" width="7.7109375" style="5" customWidth="1"/>
    <col min="1107" max="1280" width="9.140625" style="5"/>
    <col min="1281" max="1281" width="38.42578125" style="5" customWidth="1"/>
    <col min="1282" max="1282" width="12.85546875" style="5" customWidth="1"/>
    <col min="1283" max="1347" width="7.7109375" style="5" customWidth="1"/>
    <col min="1348" max="1348" width="8.140625" style="5" bestFit="1" customWidth="1"/>
    <col min="1349" max="1362" width="7.7109375" style="5" customWidth="1"/>
    <col min="1363" max="1536" width="9.140625" style="5"/>
    <col min="1537" max="1537" width="38.42578125" style="5" customWidth="1"/>
    <col min="1538" max="1538" width="12.85546875" style="5" customWidth="1"/>
    <col min="1539" max="1603" width="7.7109375" style="5" customWidth="1"/>
    <col min="1604" max="1604" width="8.140625" style="5" bestFit="1" customWidth="1"/>
    <col min="1605" max="1618" width="7.7109375" style="5" customWidth="1"/>
    <col min="1619" max="1792" width="9.140625" style="5"/>
    <col min="1793" max="1793" width="38.42578125" style="5" customWidth="1"/>
    <col min="1794" max="1794" width="12.85546875" style="5" customWidth="1"/>
    <col min="1795" max="1859" width="7.7109375" style="5" customWidth="1"/>
    <col min="1860" max="1860" width="8.140625" style="5" bestFit="1" customWidth="1"/>
    <col min="1861" max="1874" width="7.7109375" style="5" customWidth="1"/>
    <col min="1875" max="2048" width="9.140625" style="5"/>
    <col min="2049" max="2049" width="38.42578125" style="5" customWidth="1"/>
    <col min="2050" max="2050" width="12.85546875" style="5" customWidth="1"/>
    <col min="2051" max="2115" width="7.7109375" style="5" customWidth="1"/>
    <col min="2116" max="2116" width="8.140625" style="5" bestFit="1" customWidth="1"/>
    <col min="2117" max="2130" width="7.7109375" style="5" customWidth="1"/>
    <col min="2131" max="2304" width="9.140625" style="5"/>
    <col min="2305" max="2305" width="38.42578125" style="5" customWidth="1"/>
    <col min="2306" max="2306" width="12.85546875" style="5" customWidth="1"/>
    <col min="2307" max="2371" width="7.7109375" style="5" customWidth="1"/>
    <col min="2372" max="2372" width="8.140625" style="5" bestFit="1" customWidth="1"/>
    <col min="2373" max="2386" width="7.7109375" style="5" customWidth="1"/>
    <col min="2387" max="2560" width="9.140625" style="5"/>
    <col min="2561" max="2561" width="38.42578125" style="5" customWidth="1"/>
    <col min="2562" max="2562" width="12.85546875" style="5" customWidth="1"/>
    <col min="2563" max="2627" width="7.7109375" style="5" customWidth="1"/>
    <col min="2628" max="2628" width="8.140625" style="5" bestFit="1" customWidth="1"/>
    <col min="2629" max="2642" width="7.7109375" style="5" customWidth="1"/>
    <col min="2643" max="2816" width="9.140625" style="5"/>
    <col min="2817" max="2817" width="38.42578125" style="5" customWidth="1"/>
    <col min="2818" max="2818" width="12.85546875" style="5" customWidth="1"/>
    <col min="2819" max="2883" width="7.7109375" style="5" customWidth="1"/>
    <col min="2884" max="2884" width="8.140625" style="5" bestFit="1" customWidth="1"/>
    <col min="2885" max="2898" width="7.7109375" style="5" customWidth="1"/>
    <col min="2899" max="3072" width="9.140625" style="5"/>
    <col min="3073" max="3073" width="38.42578125" style="5" customWidth="1"/>
    <col min="3074" max="3074" width="12.85546875" style="5" customWidth="1"/>
    <col min="3075" max="3139" width="7.7109375" style="5" customWidth="1"/>
    <col min="3140" max="3140" width="8.140625" style="5" bestFit="1" customWidth="1"/>
    <col min="3141" max="3154" width="7.7109375" style="5" customWidth="1"/>
    <col min="3155" max="3328" width="9.140625" style="5"/>
    <col min="3329" max="3329" width="38.42578125" style="5" customWidth="1"/>
    <col min="3330" max="3330" width="12.85546875" style="5" customWidth="1"/>
    <col min="3331" max="3395" width="7.7109375" style="5" customWidth="1"/>
    <col min="3396" max="3396" width="8.140625" style="5" bestFit="1" customWidth="1"/>
    <col min="3397" max="3410" width="7.7109375" style="5" customWidth="1"/>
    <col min="3411" max="3584" width="9.140625" style="5"/>
    <col min="3585" max="3585" width="38.42578125" style="5" customWidth="1"/>
    <col min="3586" max="3586" width="12.85546875" style="5" customWidth="1"/>
    <col min="3587" max="3651" width="7.7109375" style="5" customWidth="1"/>
    <col min="3652" max="3652" width="8.140625" style="5" bestFit="1" customWidth="1"/>
    <col min="3653" max="3666" width="7.7109375" style="5" customWidth="1"/>
    <col min="3667" max="3840" width="9.140625" style="5"/>
    <col min="3841" max="3841" width="38.42578125" style="5" customWidth="1"/>
    <col min="3842" max="3842" width="12.85546875" style="5" customWidth="1"/>
    <col min="3843" max="3907" width="7.7109375" style="5" customWidth="1"/>
    <col min="3908" max="3908" width="8.140625" style="5" bestFit="1" customWidth="1"/>
    <col min="3909" max="3922" width="7.7109375" style="5" customWidth="1"/>
    <col min="3923" max="4096" width="9.140625" style="5"/>
    <col min="4097" max="4097" width="38.42578125" style="5" customWidth="1"/>
    <col min="4098" max="4098" width="12.85546875" style="5" customWidth="1"/>
    <col min="4099" max="4163" width="7.7109375" style="5" customWidth="1"/>
    <col min="4164" max="4164" width="8.140625" style="5" bestFit="1" customWidth="1"/>
    <col min="4165" max="4178" width="7.7109375" style="5" customWidth="1"/>
    <col min="4179" max="4352" width="9.140625" style="5"/>
    <col min="4353" max="4353" width="38.42578125" style="5" customWidth="1"/>
    <col min="4354" max="4354" width="12.85546875" style="5" customWidth="1"/>
    <col min="4355" max="4419" width="7.7109375" style="5" customWidth="1"/>
    <col min="4420" max="4420" width="8.140625" style="5" bestFit="1" customWidth="1"/>
    <col min="4421" max="4434" width="7.7109375" style="5" customWidth="1"/>
    <col min="4435" max="4608" width="9.140625" style="5"/>
    <col min="4609" max="4609" width="38.42578125" style="5" customWidth="1"/>
    <col min="4610" max="4610" width="12.85546875" style="5" customWidth="1"/>
    <col min="4611" max="4675" width="7.7109375" style="5" customWidth="1"/>
    <col min="4676" max="4676" width="8.140625" style="5" bestFit="1" customWidth="1"/>
    <col min="4677" max="4690" width="7.7109375" style="5" customWidth="1"/>
    <col min="4691" max="4864" width="9.140625" style="5"/>
    <col min="4865" max="4865" width="38.42578125" style="5" customWidth="1"/>
    <col min="4866" max="4866" width="12.85546875" style="5" customWidth="1"/>
    <col min="4867" max="4931" width="7.7109375" style="5" customWidth="1"/>
    <col min="4932" max="4932" width="8.140625" style="5" bestFit="1" customWidth="1"/>
    <col min="4933" max="4946" width="7.7109375" style="5" customWidth="1"/>
    <col min="4947" max="5120" width="9.140625" style="5"/>
    <col min="5121" max="5121" width="38.42578125" style="5" customWidth="1"/>
    <col min="5122" max="5122" width="12.85546875" style="5" customWidth="1"/>
    <col min="5123" max="5187" width="7.7109375" style="5" customWidth="1"/>
    <col min="5188" max="5188" width="8.140625" style="5" bestFit="1" customWidth="1"/>
    <col min="5189" max="5202" width="7.7109375" style="5" customWidth="1"/>
    <col min="5203" max="5376" width="9.140625" style="5"/>
    <col min="5377" max="5377" width="38.42578125" style="5" customWidth="1"/>
    <col min="5378" max="5378" width="12.85546875" style="5" customWidth="1"/>
    <col min="5379" max="5443" width="7.7109375" style="5" customWidth="1"/>
    <col min="5444" max="5444" width="8.140625" style="5" bestFit="1" customWidth="1"/>
    <col min="5445" max="5458" width="7.7109375" style="5" customWidth="1"/>
    <col min="5459" max="5632" width="9.140625" style="5"/>
    <col min="5633" max="5633" width="38.42578125" style="5" customWidth="1"/>
    <col min="5634" max="5634" width="12.85546875" style="5" customWidth="1"/>
    <col min="5635" max="5699" width="7.7109375" style="5" customWidth="1"/>
    <col min="5700" max="5700" width="8.140625" style="5" bestFit="1" customWidth="1"/>
    <col min="5701" max="5714" width="7.7109375" style="5" customWidth="1"/>
    <col min="5715" max="5888" width="9.140625" style="5"/>
    <col min="5889" max="5889" width="38.42578125" style="5" customWidth="1"/>
    <col min="5890" max="5890" width="12.85546875" style="5" customWidth="1"/>
    <col min="5891" max="5955" width="7.7109375" style="5" customWidth="1"/>
    <col min="5956" max="5956" width="8.140625" style="5" bestFit="1" customWidth="1"/>
    <col min="5957" max="5970" width="7.7109375" style="5" customWidth="1"/>
    <col min="5971" max="6144" width="9.140625" style="5"/>
    <col min="6145" max="6145" width="38.42578125" style="5" customWidth="1"/>
    <col min="6146" max="6146" width="12.85546875" style="5" customWidth="1"/>
    <col min="6147" max="6211" width="7.7109375" style="5" customWidth="1"/>
    <col min="6212" max="6212" width="8.140625" style="5" bestFit="1" customWidth="1"/>
    <col min="6213" max="6226" width="7.7109375" style="5" customWidth="1"/>
    <col min="6227" max="6400" width="9.140625" style="5"/>
    <col min="6401" max="6401" width="38.42578125" style="5" customWidth="1"/>
    <col min="6402" max="6402" width="12.85546875" style="5" customWidth="1"/>
    <col min="6403" max="6467" width="7.7109375" style="5" customWidth="1"/>
    <col min="6468" max="6468" width="8.140625" style="5" bestFit="1" customWidth="1"/>
    <col min="6469" max="6482" width="7.7109375" style="5" customWidth="1"/>
    <col min="6483" max="6656" width="9.140625" style="5"/>
    <col min="6657" max="6657" width="38.42578125" style="5" customWidth="1"/>
    <col min="6658" max="6658" width="12.85546875" style="5" customWidth="1"/>
    <col min="6659" max="6723" width="7.7109375" style="5" customWidth="1"/>
    <col min="6724" max="6724" width="8.140625" style="5" bestFit="1" customWidth="1"/>
    <col min="6725" max="6738" width="7.7109375" style="5" customWidth="1"/>
    <col min="6739" max="6912" width="9.140625" style="5"/>
    <col min="6913" max="6913" width="38.42578125" style="5" customWidth="1"/>
    <col min="6914" max="6914" width="12.85546875" style="5" customWidth="1"/>
    <col min="6915" max="6979" width="7.7109375" style="5" customWidth="1"/>
    <col min="6980" max="6980" width="8.140625" style="5" bestFit="1" customWidth="1"/>
    <col min="6981" max="6994" width="7.7109375" style="5" customWidth="1"/>
    <col min="6995" max="7168" width="9.140625" style="5"/>
    <col min="7169" max="7169" width="38.42578125" style="5" customWidth="1"/>
    <col min="7170" max="7170" width="12.85546875" style="5" customWidth="1"/>
    <col min="7171" max="7235" width="7.7109375" style="5" customWidth="1"/>
    <col min="7236" max="7236" width="8.140625" style="5" bestFit="1" customWidth="1"/>
    <col min="7237" max="7250" width="7.7109375" style="5" customWidth="1"/>
    <col min="7251" max="7424" width="9.140625" style="5"/>
    <col min="7425" max="7425" width="38.42578125" style="5" customWidth="1"/>
    <col min="7426" max="7426" width="12.85546875" style="5" customWidth="1"/>
    <col min="7427" max="7491" width="7.7109375" style="5" customWidth="1"/>
    <col min="7492" max="7492" width="8.140625" style="5" bestFit="1" customWidth="1"/>
    <col min="7493" max="7506" width="7.7109375" style="5" customWidth="1"/>
    <col min="7507" max="7680" width="9.140625" style="5"/>
    <col min="7681" max="7681" width="38.42578125" style="5" customWidth="1"/>
    <col min="7682" max="7682" width="12.85546875" style="5" customWidth="1"/>
    <col min="7683" max="7747" width="7.7109375" style="5" customWidth="1"/>
    <col min="7748" max="7748" width="8.140625" style="5" bestFit="1" customWidth="1"/>
    <col min="7749" max="7762" width="7.7109375" style="5" customWidth="1"/>
    <col min="7763" max="7936" width="9.140625" style="5"/>
    <col min="7937" max="7937" width="38.42578125" style="5" customWidth="1"/>
    <col min="7938" max="7938" width="12.85546875" style="5" customWidth="1"/>
    <col min="7939" max="8003" width="7.7109375" style="5" customWidth="1"/>
    <col min="8004" max="8004" width="8.140625" style="5" bestFit="1" customWidth="1"/>
    <col min="8005" max="8018" width="7.7109375" style="5" customWidth="1"/>
    <col min="8019" max="8192" width="9.140625" style="5"/>
    <col min="8193" max="8193" width="38.42578125" style="5" customWidth="1"/>
    <col min="8194" max="8194" width="12.85546875" style="5" customWidth="1"/>
    <col min="8195" max="8259" width="7.7109375" style="5" customWidth="1"/>
    <col min="8260" max="8260" width="8.140625" style="5" bestFit="1" customWidth="1"/>
    <col min="8261" max="8274" width="7.7109375" style="5" customWidth="1"/>
    <col min="8275" max="8448" width="9.140625" style="5"/>
    <col min="8449" max="8449" width="38.42578125" style="5" customWidth="1"/>
    <col min="8450" max="8450" width="12.85546875" style="5" customWidth="1"/>
    <col min="8451" max="8515" width="7.7109375" style="5" customWidth="1"/>
    <col min="8516" max="8516" width="8.140625" style="5" bestFit="1" customWidth="1"/>
    <col min="8517" max="8530" width="7.7109375" style="5" customWidth="1"/>
    <col min="8531" max="8704" width="9.140625" style="5"/>
    <col min="8705" max="8705" width="38.42578125" style="5" customWidth="1"/>
    <col min="8706" max="8706" width="12.85546875" style="5" customWidth="1"/>
    <col min="8707" max="8771" width="7.7109375" style="5" customWidth="1"/>
    <col min="8772" max="8772" width="8.140625" style="5" bestFit="1" customWidth="1"/>
    <col min="8773" max="8786" width="7.7109375" style="5" customWidth="1"/>
    <col min="8787" max="8960" width="9.140625" style="5"/>
    <col min="8961" max="8961" width="38.42578125" style="5" customWidth="1"/>
    <col min="8962" max="8962" width="12.85546875" style="5" customWidth="1"/>
    <col min="8963" max="9027" width="7.7109375" style="5" customWidth="1"/>
    <col min="9028" max="9028" width="8.140625" style="5" bestFit="1" customWidth="1"/>
    <col min="9029" max="9042" width="7.7109375" style="5" customWidth="1"/>
    <col min="9043" max="9216" width="9.140625" style="5"/>
    <col min="9217" max="9217" width="38.42578125" style="5" customWidth="1"/>
    <col min="9218" max="9218" width="12.85546875" style="5" customWidth="1"/>
    <col min="9219" max="9283" width="7.7109375" style="5" customWidth="1"/>
    <col min="9284" max="9284" width="8.140625" style="5" bestFit="1" customWidth="1"/>
    <col min="9285" max="9298" width="7.7109375" style="5" customWidth="1"/>
    <col min="9299" max="9472" width="9.140625" style="5"/>
    <col min="9473" max="9473" width="38.42578125" style="5" customWidth="1"/>
    <col min="9474" max="9474" width="12.85546875" style="5" customWidth="1"/>
    <col min="9475" max="9539" width="7.7109375" style="5" customWidth="1"/>
    <col min="9540" max="9540" width="8.140625" style="5" bestFit="1" customWidth="1"/>
    <col min="9541" max="9554" width="7.7109375" style="5" customWidth="1"/>
    <col min="9555" max="9728" width="9.140625" style="5"/>
    <col min="9729" max="9729" width="38.42578125" style="5" customWidth="1"/>
    <col min="9730" max="9730" width="12.85546875" style="5" customWidth="1"/>
    <col min="9731" max="9795" width="7.7109375" style="5" customWidth="1"/>
    <col min="9796" max="9796" width="8.140625" style="5" bestFit="1" customWidth="1"/>
    <col min="9797" max="9810" width="7.7109375" style="5" customWidth="1"/>
    <col min="9811" max="9984" width="9.140625" style="5"/>
    <col min="9985" max="9985" width="38.42578125" style="5" customWidth="1"/>
    <col min="9986" max="9986" width="12.85546875" style="5" customWidth="1"/>
    <col min="9987" max="10051" width="7.7109375" style="5" customWidth="1"/>
    <col min="10052" max="10052" width="8.140625" style="5" bestFit="1" customWidth="1"/>
    <col min="10053" max="10066" width="7.7109375" style="5" customWidth="1"/>
    <col min="10067" max="10240" width="9.140625" style="5"/>
    <col min="10241" max="10241" width="38.42578125" style="5" customWidth="1"/>
    <col min="10242" max="10242" width="12.85546875" style="5" customWidth="1"/>
    <col min="10243" max="10307" width="7.7109375" style="5" customWidth="1"/>
    <col min="10308" max="10308" width="8.140625" style="5" bestFit="1" customWidth="1"/>
    <col min="10309" max="10322" width="7.7109375" style="5" customWidth="1"/>
    <col min="10323" max="10496" width="9.140625" style="5"/>
    <col min="10497" max="10497" width="38.42578125" style="5" customWidth="1"/>
    <col min="10498" max="10498" width="12.85546875" style="5" customWidth="1"/>
    <col min="10499" max="10563" width="7.7109375" style="5" customWidth="1"/>
    <col min="10564" max="10564" width="8.140625" style="5" bestFit="1" customWidth="1"/>
    <col min="10565" max="10578" width="7.7109375" style="5" customWidth="1"/>
    <col min="10579" max="10752" width="9.140625" style="5"/>
    <col min="10753" max="10753" width="38.42578125" style="5" customWidth="1"/>
    <col min="10754" max="10754" width="12.85546875" style="5" customWidth="1"/>
    <col min="10755" max="10819" width="7.7109375" style="5" customWidth="1"/>
    <col min="10820" max="10820" width="8.140625" style="5" bestFit="1" customWidth="1"/>
    <col min="10821" max="10834" width="7.7109375" style="5" customWidth="1"/>
    <col min="10835" max="11008" width="9.140625" style="5"/>
    <col min="11009" max="11009" width="38.42578125" style="5" customWidth="1"/>
    <col min="11010" max="11010" width="12.85546875" style="5" customWidth="1"/>
    <col min="11011" max="11075" width="7.7109375" style="5" customWidth="1"/>
    <col min="11076" max="11076" width="8.140625" style="5" bestFit="1" customWidth="1"/>
    <col min="11077" max="11090" width="7.7109375" style="5" customWidth="1"/>
    <col min="11091" max="11264" width="9.140625" style="5"/>
    <col min="11265" max="11265" width="38.42578125" style="5" customWidth="1"/>
    <col min="11266" max="11266" width="12.85546875" style="5" customWidth="1"/>
    <col min="11267" max="11331" width="7.7109375" style="5" customWidth="1"/>
    <col min="11332" max="11332" width="8.140625" style="5" bestFit="1" customWidth="1"/>
    <col min="11333" max="11346" width="7.7109375" style="5" customWidth="1"/>
    <col min="11347" max="11520" width="9.140625" style="5"/>
    <col min="11521" max="11521" width="38.42578125" style="5" customWidth="1"/>
    <col min="11522" max="11522" width="12.85546875" style="5" customWidth="1"/>
    <col min="11523" max="11587" width="7.7109375" style="5" customWidth="1"/>
    <col min="11588" max="11588" width="8.140625" style="5" bestFit="1" customWidth="1"/>
    <col min="11589" max="11602" width="7.7109375" style="5" customWidth="1"/>
    <col min="11603" max="11776" width="9.140625" style="5"/>
    <col min="11777" max="11777" width="38.42578125" style="5" customWidth="1"/>
    <col min="11778" max="11778" width="12.85546875" style="5" customWidth="1"/>
    <col min="11779" max="11843" width="7.7109375" style="5" customWidth="1"/>
    <col min="11844" max="11844" width="8.140625" style="5" bestFit="1" customWidth="1"/>
    <col min="11845" max="11858" width="7.7109375" style="5" customWidth="1"/>
    <col min="11859" max="12032" width="9.140625" style="5"/>
    <col min="12033" max="12033" width="38.42578125" style="5" customWidth="1"/>
    <col min="12034" max="12034" width="12.85546875" style="5" customWidth="1"/>
    <col min="12035" max="12099" width="7.7109375" style="5" customWidth="1"/>
    <col min="12100" max="12100" width="8.140625" style="5" bestFit="1" customWidth="1"/>
    <col min="12101" max="12114" width="7.7109375" style="5" customWidth="1"/>
    <col min="12115" max="12288" width="9.140625" style="5"/>
    <col min="12289" max="12289" width="38.42578125" style="5" customWidth="1"/>
    <col min="12290" max="12290" width="12.85546875" style="5" customWidth="1"/>
    <col min="12291" max="12355" width="7.7109375" style="5" customWidth="1"/>
    <col min="12356" max="12356" width="8.140625" style="5" bestFit="1" customWidth="1"/>
    <col min="12357" max="12370" width="7.7109375" style="5" customWidth="1"/>
    <col min="12371" max="12544" width="9.140625" style="5"/>
    <col min="12545" max="12545" width="38.42578125" style="5" customWidth="1"/>
    <col min="12546" max="12546" width="12.85546875" style="5" customWidth="1"/>
    <col min="12547" max="12611" width="7.7109375" style="5" customWidth="1"/>
    <col min="12612" max="12612" width="8.140625" style="5" bestFit="1" customWidth="1"/>
    <col min="12613" max="12626" width="7.7109375" style="5" customWidth="1"/>
    <col min="12627" max="12800" width="9.140625" style="5"/>
    <col min="12801" max="12801" width="38.42578125" style="5" customWidth="1"/>
    <col min="12802" max="12802" width="12.85546875" style="5" customWidth="1"/>
    <col min="12803" max="12867" width="7.7109375" style="5" customWidth="1"/>
    <col min="12868" max="12868" width="8.140625" style="5" bestFit="1" customWidth="1"/>
    <col min="12869" max="12882" width="7.7109375" style="5" customWidth="1"/>
    <col min="12883" max="13056" width="9.140625" style="5"/>
    <col min="13057" max="13057" width="38.42578125" style="5" customWidth="1"/>
    <col min="13058" max="13058" width="12.85546875" style="5" customWidth="1"/>
    <col min="13059" max="13123" width="7.7109375" style="5" customWidth="1"/>
    <col min="13124" max="13124" width="8.140625" style="5" bestFit="1" customWidth="1"/>
    <col min="13125" max="13138" width="7.7109375" style="5" customWidth="1"/>
    <col min="13139" max="13312" width="9.140625" style="5"/>
    <col min="13313" max="13313" width="38.42578125" style="5" customWidth="1"/>
    <col min="13314" max="13314" width="12.85546875" style="5" customWidth="1"/>
    <col min="13315" max="13379" width="7.7109375" style="5" customWidth="1"/>
    <col min="13380" max="13380" width="8.140625" style="5" bestFit="1" customWidth="1"/>
    <col min="13381" max="13394" width="7.7109375" style="5" customWidth="1"/>
    <col min="13395" max="13568" width="9.140625" style="5"/>
    <col min="13569" max="13569" width="38.42578125" style="5" customWidth="1"/>
    <col min="13570" max="13570" width="12.85546875" style="5" customWidth="1"/>
    <col min="13571" max="13635" width="7.7109375" style="5" customWidth="1"/>
    <col min="13636" max="13636" width="8.140625" style="5" bestFit="1" customWidth="1"/>
    <col min="13637" max="13650" width="7.7109375" style="5" customWidth="1"/>
    <col min="13651" max="13824" width="9.140625" style="5"/>
    <col min="13825" max="13825" width="38.42578125" style="5" customWidth="1"/>
    <col min="13826" max="13826" width="12.85546875" style="5" customWidth="1"/>
    <col min="13827" max="13891" width="7.7109375" style="5" customWidth="1"/>
    <col min="13892" max="13892" width="8.140625" style="5" bestFit="1" customWidth="1"/>
    <col min="13893" max="13906" width="7.7109375" style="5" customWidth="1"/>
    <col min="13907" max="14080" width="9.140625" style="5"/>
    <col min="14081" max="14081" width="38.42578125" style="5" customWidth="1"/>
    <col min="14082" max="14082" width="12.85546875" style="5" customWidth="1"/>
    <col min="14083" max="14147" width="7.7109375" style="5" customWidth="1"/>
    <col min="14148" max="14148" width="8.140625" style="5" bestFit="1" customWidth="1"/>
    <col min="14149" max="14162" width="7.7109375" style="5" customWidth="1"/>
    <col min="14163" max="14336" width="9.140625" style="5"/>
    <col min="14337" max="14337" width="38.42578125" style="5" customWidth="1"/>
    <col min="14338" max="14338" width="12.85546875" style="5" customWidth="1"/>
    <col min="14339" max="14403" width="7.7109375" style="5" customWidth="1"/>
    <col min="14404" max="14404" width="8.140625" style="5" bestFit="1" customWidth="1"/>
    <col min="14405" max="14418" width="7.7109375" style="5" customWidth="1"/>
    <col min="14419" max="14592" width="9.140625" style="5"/>
    <col min="14593" max="14593" width="38.42578125" style="5" customWidth="1"/>
    <col min="14594" max="14594" width="12.85546875" style="5" customWidth="1"/>
    <col min="14595" max="14659" width="7.7109375" style="5" customWidth="1"/>
    <col min="14660" max="14660" width="8.140625" style="5" bestFit="1" customWidth="1"/>
    <col min="14661" max="14674" width="7.7109375" style="5" customWidth="1"/>
    <col min="14675" max="14848" width="9.140625" style="5"/>
    <col min="14849" max="14849" width="38.42578125" style="5" customWidth="1"/>
    <col min="14850" max="14850" width="12.85546875" style="5" customWidth="1"/>
    <col min="14851" max="14915" width="7.7109375" style="5" customWidth="1"/>
    <col min="14916" max="14916" width="8.140625" style="5" bestFit="1" customWidth="1"/>
    <col min="14917" max="14930" width="7.7109375" style="5" customWidth="1"/>
    <col min="14931" max="15104" width="9.140625" style="5"/>
    <col min="15105" max="15105" width="38.42578125" style="5" customWidth="1"/>
    <col min="15106" max="15106" width="12.85546875" style="5" customWidth="1"/>
    <col min="15107" max="15171" width="7.7109375" style="5" customWidth="1"/>
    <col min="15172" max="15172" width="8.140625" style="5" bestFit="1" customWidth="1"/>
    <col min="15173" max="15186" width="7.7109375" style="5" customWidth="1"/>
    <col min="15187" max="15360" width="9.140625" style="5"/>
    <col min="15361" max="15361" width="38.42578125" style="5" customWidth="1"/>
    <col min="15362" max="15362" width="12.85546875" style="5" customWidth="1"/>
    <col min="15363" max="15427" width="7.7109375" style="5" customWidth="1"/>
    <col min="15428" max="15428" width="8.140625" style="5" bestFit="1" customWidth="1"/>
    <col min="15429" max="15442" width="7.7109375" style="5" customWidth="1"/>
    <col min="15443" max="15616" width="9.140625" style="5"/>
    <col min="15617" max="15617" width="38.42578125" style="5" customWidth="1"/>
    <col min="15618" max="15618" width="12.85546875" style="5" customWidth="1"/>
    <col min="15619" max="15683" width="7.7109375" style="5" customWidth="1"/>
    <col min="15684" max="15684" width="8.140625" style="5" bestFit="1" customWidth="1"/>
    <col min="15685" max="15698" width="7.7109375" style="5" customWidth="1"/>
    <col min="15699" max="15872" width="9.140625" style="5"/>
    <col min="15873" max="15873" width="38.42578125" style="5" customWidth="1"/>
    <col min="15874" max="15874" width="12.85546875" style="5" customWidth="1"/>
    <col min="15875" max="15939" width="7.7109375" style="5" customWidth="1"/>
    <col min="15940" max="15940" width="8.140625" style="5" bestFit="1" customWidth="1"/>
    <col min="15941" max="15954" width="7.7109375" style="5" customWidth="1"/>
    <col min="15955" max="16128" width="9.140625" style="5"/>
    <col min="16129" max="16129" width="38.42578125" style="5" customWidth="1"/>
    <col min="16130" max="16130" width="12.85546875" style="5" customWidth="1"/>
    <col min="16131" max="16195" width="7.7109375" style="5" customWidth="1"/>
    <col min="16196" max="16196" width="8.140625" style="5" bestFit="1" customWidth="1"/>
    <col min="16197" max="16210" width="7.7109375" style="5" customWidth="1"/>
    <col min="16211" max="16384" width="9.140625" style="5"/>
  </cols>
  <sheetData>
    <row r="1" spans="1:87" ht="18">
      <c r="A1" s="3" t="s">
        <v>116</v>
      </c>
      <c r="B1" s="4"/>
    </row>
    <row r="2" spans="1:87" ht="15.75">
      <c r="A2" s="6" t="s">
        <v>117</v>
      </c>
      <c r="B2" s="7"/>
    </row>
    <row r="3" spans="1:87" ht="15.75" thickBot="1">
      <c r="A3" s="8" t="s">
        <v>118</v>
      </c>
      <c r="B3" s="9"/>
    </row>
    <row r="6" spans="1:87">
      <c r="BM6" s="11" t="s">
        <v>119</v>
      </c>
      <c r="BN6" s="11" t="s">
        <v>119</v>
      </c>
      <c r="BO6" s="11" t="s">
        <v>119</v>
      </c>
      <c r="BP6" s="11" t="s">
        <v>119</v>
      </c>
      <c r="BQ6" s="12" t="s">
        <v>120</v>
      </c>
      <c r="BR6" s="12" t="s">
        <v>120</v>
      </c>
      <c r="BS6" s="12" t="s">
        <v>120</v>
      </c>
      <c r="BT6" s="12" t="s">
        <v>120</v>
      </c>
      <c r="BU6" s="13" t="s">
        <v>121</v>
      </c>
      <c r="BV6" s="13" t="s">
        <v>121</v>
      </c>
      <c r="BW6" s="13" t="s">
        <v>121</v>
      </c>
      <c r="BX6" s="13" t="s">
        <v>121</v>
      </c>
      <c r="BY6" s="14" t="s">
        <v>122</v>
      </c>
      <c r="BZ6" s="14" t="s">
        <v>122</v>
      </c>
      <c r="CA6" s="14" t="s">
        <v>122</v>
      </c>
      <c r="CB6" s="14" t="s">
        <v>122</v>
      </c>
    </row>
    <row r="7" spans="1:87" s="10" customFormat="1">
      <c r="B7" s="10" t="s">
        <v>123</v>
      </c>
      <c r="C7" s="15" t="s">
        <v>124</v>
      </c>
      <c r="D7" s="15" t="s">
        <v>125</v>
      </c>
      <c r="E7" s="15" t="s">
        <v>126</v>
      </c>
      <c r="F7" s="15" t="s">
        <v>127</v>
      </c>
      <c r="G7" s="15" t="s">
        <v>128</v>
      </c>
      <c r="H7" s="15" t="s">
        <v>129</v>
      </c>
      <c r="I7" s="15" t="s">
        <v>130</v>
      </c>
      <c r="J7" s="15" t="s">
        <v>131</v>
      </c>
      <c r="K7" s="15" t="s">
        <v>132</v>
      </c>
      <c r="L7" s="15" t="s">
        <v>133</v>
      </c>
      <c r="M7" s="15" t="s">
        <v>134</v>
      </c>
      <c r="N7" s="15" t="s">
        <v>135</v>
      </c>
      <c r="O7" s="15" t="s">
        <v>136</v>
      </c>
      <c r="P7" s="15" t="s">
        <v>137</v>
      </c>
      <c r="Q7" s="15" t="s">
        <v>138</v>
      </c>
      <c r="R7" s="15" t="s">
        <v>139</v>
      </c>
      <c r="S7" s="15" t="s">
        <v>140</v>
      </c>
      <c r="T7" s="15" t="s">
        <v>141</v>
      </c>
      <c r="U7" s="15" t="s">
        <v>142</v>
      </c>
      <c r="V7" s="15" t="s">
        <v>143</v>
      </c>
      <c r="W7" s="15" t="s">
        <v>144</v>
      </c>
      <c r="X7" s="15" t="s">
        <v>145</v>
      </c>
      <c r="Y7" s="15" t="s">
        <v>146</v>
      </c>
      <c r="Z7" s="15" t="s">
        <v>147</v>
      </c>
      <c r="AA7" s="15" t="s">
        <v>148</v>
      </c>
      <c r="AB7" s="15" t="s">
        <v>149</v>
      </c>
      <c r="AC7" s="15" t="s">
        <v>150</v>
      </c>
      <c r="AD7" s="15" t="s">
        <v>151</v>
      </c>
      <c r="AE7" s="15" t="s">
        <v>152</v>
      </c>
      <c r="AF7" s="15" t="s">
        <v>153</v>
      </c>
      <c r="AG7" s="15" t="s">
        <v>154</v>
      </c>
      <c r="AH7" s="15" t="s">
        <v>155</v>
      </c>
      <c r="AI7" s="15" t="s">
        <v>156</v>
      </c>
      <c r="AJ7" s="15" t="s">
        <v>157</v>
      </c>
      <c r="AK7" s="15" t="s">
        <v>158</v>
      </c>
      <c r="AL7" s="15" t="s">
        <v>159</v>
      </c>
      <c r="AM7" s="15" t="s">
        <v>160</v>
      </c>
      <c r="AN7" s="15" t="s">
        <v>161</v>
      </c>
      <c r="AO7" s="15" t="s">
        <v>162</v>
      </c>
      <c r="AP7" s="15" t="s">
        <v>163</v>
      </c>
      <c r="AQ7" s="15" t="s">
        <v>164</v>
      </c>
      <c r="AR7" s="15" t="s">
        <v>165</v>
      </c>
      <c r="AS7" s="15" t="s">
        <v>166</v>
      </c>
      <c r="AT7" s="15" t="s">
        <v>167</v>
      </c>
      <c r="AU7" s="10" t="s">
        <v>168</v>
      </c>
      <c r="AV7" s="10" t="s">
        <v>169</v>
      </c>
      <c r="AW7" s="10" t="s">
        <v>170</v>
      </c>
      <c r="AX7" s="10" t="s">
        <v>171</v>
      </c>
      <c r="AY7" s="10" t="s">
        <v>172</v>
      </c>
      <c r="AZ7" s="10" t="s">
        <v>173</v>
      </c>
      <c r="BA7" s="10" t="s">
        <v>174</v>
      </c>
      <c r="BB7" s="10" t="s">
        <v>175</v>
      </c>
      <c r="BC7" s="10" t="s">
        <v>176</v>
      </c>
      <c r="BD7" s="10" t="s">
        <v>177</v>
      </c>
      <c r="BE7" s="10" t="s">
        <v>178</v>
      </c>
      <c r="BF7" s="10" t="s">
        <v>179</v>
      </c>
      <c r="BG7" s="10" t="s">
        <v>180</v>
      </c>
      <c r="BH7" s="10" t="s">
        <v>181</v>
      </c>
      <c r="BI7" s="10" t="s">
        <v>182</v>
      </c>
      <c r="BJ7" s="10" t="s">
        <v>183</v>
      </c>
      <c r="BK7" s="10" t="s">
        <v>184</v>
      </c>
      <c r="BL7" s="10" t="s">
        <v>185</v>
      </c>
      <c r="BM7" s="10" t="s">
        <v>186</v>
      </c>
      <c r="BN7" s="10" t="s">
        <v>187</v>
      </c>
      <c r="BO7" s="10" t="s">
        <v>188</v>
      </c>
      <c r="BP7" s="10" t="s">
        <v>189</v>
      </c>
      <c r="BQ7" s="10" t="s">
        <v>190</v>
      </c>
      <c r="BR7" s="10" t="s">
        <v>191</v>
      </c>
      <c r="BS7" s="10" t="s">
        <v>192</v>
      </c>
      <c r="BT7" s="10" t="s">
        <v>193</v>
      </c>
      <c r="BU7" s="10" t="s">
        <v>194</v>
      </c>
      <c r="BV7" s="10" t="s">
        <v>195</v>
      </c>
      <c r="BW7" s="10" t="s">
        <v>196</v>
      </c>
      <c r="BX7" s="10" t="s">
        <v>197</v>
      </c>
      <c r="BY7" s="10" t="s">
        <v>198</v>
      </c>
      <c r="BZ7" s="10" t="s">
        <v>199</v>
      </c>
      <c r="CA7" s="10" t="s">
        <v>200</v>
      </c>
      <c r="CB7" s="10" t="s">
        <v>201</v>
      </c>
      <c r="CC7" s="10" t="s">
        <v>202</v>
      </c>
      <c r="CD7" s="10" t="s">
        <v>203</v>
      </c>
      <c r="CE7" s="10" t="s">
        <v>204</v>
      </c>
      <c r="CF7" s="10" t="s">
        <v>205</v>
      </c>
      <c r="CG7" s="10" t="s">
        <v>206</v>
      </c>
      <c r="CH7" s="10" t="s">
        <v>207</v>
      </c>
      <c r="CI7" s="10" t="s">
        <v>208</v>
      </c>
    </row>
    <row r="8" spans="1:87">
      <c r="A8" s="10" t="s">
        <v>209</v>
      </c>
      <c r="B8" s="10" t="s">
        <v>210</v>
      </c>
      <c r="C8" s="16">
        <v>2.0350000000000001</v>
      </c>
      <c r="D8" s="16">
        <v>2.06</v>
      </c>
      <c r="E8" s="16">
        <v>2.0649999999999999</v>
      </c>
      <c r="F8" s="16">
        <v>2.0870000000000002</v>
      </c>
      <c r="G8" s="16">
        <v>2.1040000000000001</v>
      </c>
      <c r="H8" s="16">
        <v>2.1150000000000002</v>
      </c>
      <c r="I8" s="16">
        <v>2.1509999999999998</v>
      </c>
      <c r="J8" s="16">
        <v>2.17</v>
      </c>
      <c r="K8" s="16">
        <v>2.1869999999999998</v>
      </c>
      <c r="L8" s="16">
        <v>2.2130000000000001</v>
      </c>
      <c r="M8" s="16">
        <v>2.2349999999999999</v>
      </c>
      <c r="N8" s="16">
        <v>2.2200000000000002</v>
      </c>
      <c r="O8" s="16">
        <v>2.2320000000000002</v>
      </c>
      <c r="P8" s="16">
        <v>2.258</v>
      </c>
      <c r="Q8" s="16">
        <v>2.2759999999999998</v>
      </c>
      <c r="R8" s="16">
        <v>2.302</v>
      </c>
      <c r="S8" s="16">
        <v>2.319</v>
      </c>
      <c r="T8" s="16">
        <v>2.363</v>
      </c>
      <c r="U8" s="16">
        <v>2.4039999999999999</v>
      </c>
      <c r="V8" s="16">
        <v>2.351</v>
      </c>
      <c r="W8" s="16">
        <v>2.34</v>
      </c>
      <c r="X8" s="16">
        <v>2.3460000000000001</v>
      </c>
      <c r="Y8" s="16">
        <v>2.3660000000000001</v>
      </c>
      <c r="Z8" s="16">
        <v>2.3809999999999998</v>
      </c>
      <c r="AA8" s="16">
        <v>2.379</v>
      </c>
      <c r="AB8" s="16">
        <v>2.383</v>
      </c>
      <c r="AC8" s="16">
        <v>2.3980000000000001</v>
      </c>
      <c r="AD8" s="16">
        <v>2.4220000000000002</v>
      </c>
      <c r="AE8" s="16">
        <v>2.4319999999999999</v>
      </c>
      <c r="AF8" s="16">
        <v>2.4769999999999999</v>
      </c>
      <c r="AG8" s="16">
        <v>2.4889999999999999</v>
      </c>
      <c r="AH8" s="16">
        <v>2.4969999999999999</v>
      </c>
      <c r="AI8" s="16">
        <v>2.5129999999999999</v>
      </c>
      <c r="AJ8" s="16">
        <v>2.5190000000000001</v>
      </c>
      <c r="AK8" s="16">
        <v>2.5299999999999998</v>
      </c>
      <c r="AL8" s="16">
        <v>2.5499999999999998</v>
      </c>
      <c r="AM8" s="16">
        <v>2.5569999999999999</v>
      </c>
      <c r="AN8" s="16">
        <v>2.5550000000000002</v>
      </c>
      <c r="AO8" s="16">
        <v>2.5739999999999998</v>
      </c>
      <c r="AP8" s="16">
        <v>2.5880000000000001</v>
      </c>
      <c r="AQ8" s="16">
        <v>2.597</v>
      </c>
      <c r="AR8" s="16">
        <v>2.6080000000000001</v>
      </c>
      <c r="AS8" s="16">
        <v>2.6139999999999999</v>
      </c>
      <c r="AT8" s="16">
        <v>2.617</v>
      </c>
      <c r="AU8" s="5">
        <v>2.6120000000000001</v>
      </c>
      <c r="AV8" s="5">
        <v>2.6230000000000002</v>
      </c>
      <c r="AW8" s="5">
        <v>2.6190000000000002</v>
      </c>
      <c r="AX8" s="5">
        <v>2.6259999999999999</v>
      </c>
      <c r="AY8" s="5">
        <v>2.6190000000000002</v>
      </c>
      <c r="AZ8" s="5">
        <v>2.6419999999999999</v>
      </c>
      <c r="BA8" s="5">
        <v>2.6619999999999999</v>
      </c>
      <c r="BB8" s="5">
        <v>2.677</v>
      </c>
      <c r="BC8" s="5">
        <v>2.6909999999999998</v>
      </c>
      <c r="BD8" s="5">
        <v>2.6949999999999998</v>
      </c>
      <c r="BE8" s="5">
        <v>2.7069999999999999</v>
      </c>
      <c r="BF8" s="5">
        <v>2.7210000000000001</v>
      </c>
      <c r="BG8" s="5">
        <v>2.7570000000000001</v>
      </c>
      <c r="BH8" s="5">
        <v>2.77</v>
      </c>
      <c r="BI8" s="5">
        <v>2.7759999999999998</v>
      </c>
      <c r="BJ8" s="5">
        <v>2.7890000000000001</v>
      </c>
      <c r="BK8" s="5">
        <v>2.802</v>
      </c>
      <c r="BL8" s="5">
        <v>2.8149999999999999</v>
      </c>
      <c r="BM8" s="5">
        <v>2.8279999999999998</v>
      </c>
      <c r="BN8" s="5">
        <v>2.8439999999999999</v>
      </c>
      <c r="BO8" s="5">
        <v>2.8610000000000002</v>
      </c>
      <c r="BP8" s="5">
        <v>2.8660000000000001</v>
      </c>
      <c r="BQ8" s="5">
        <v>2.9039999999999999</v>
      </c>
      <c r="BR8" s="5">
        <v>2.92</v>
      </c>
      <c r="BS8" s="5">
        <v>2.944</v>
      </c>
      <c r="BT8" s="5">
        <v>2.964</v>
      </c>
      <c r="BU8" s="17">
        <v>2.9849999999999999</v>
      </c>
      <c r="BV8" s="17">
        <v>3.0049999999999999</v>
      </c>
      <c r="BW8" s="5">
        <v>3.0219999999999998</v>
      </c>
      <c r="BX8" s="5">
        <v>3.0379999999999998</v>
      </c>
      <c r="BY8" s="5">
        <v>3.052</v>
      </c>
      <c r="BZ8" s="5">
        <v>3.069</v>
      </c>
      <c r="CA8" s="5">
        <v>3.081</v>
      </c>
      <c r="CB8" s="5">
        <v>3.0939999999999999</v>
      </c>
      <c r="CC8" s="5">
        <v>3.1080000000000001</v>
      </c>
      <c r="CD8" s="5">
        <v>3.1230000000000002</v>
      </c>
      <c r="CE8" s="5">
        <v>3.1379999999999999</v>
      </c>
      <c r="CF8" s="5">
        <v>3.1539999999999999</v>
      </c>
      <c r="CG8" s="5">
        <v>3.1709999999999998</v>
      </c>
      <c r="CH8" s="5">
        <v>3.1880000000000002</v>
      </c>
    </row>
    <row r="9" spans="1:87">
      <c r="A9" s="10" t="s">
        <v>211</v>
      </c>
      <c r="B9" s="10" t="s">
        <v>212</v>
      </c>
      <c r="C9" s="16">
        <v>2.0350000000000001</v>
      </c>
      <c r="D9" s="16">
        <v>2.06</v>
      </c>
      <c r="E9" s="16">
        <v>2.0649999999999999</v>
      </c>
      <c r="F9" s="16">
        <v>2.0870000000000002</v>
      </c>
      <c r="G9" s="16">
        <v>2.1040000000000001</v>
      </c>
      <c r="H9" s="16">
        <v>2.1150000000000002</v>
      </c>
      <c r="I9" s="16">
        <v>2.1509999999999998</v>
      </c>
      <c r="J9" s="16">
        <v>2.17</v>
      </c>
      <c r="K9" s="16">
        <v>2.1869999999999998</v>
      </c>
      <c r="L9" s="16">
        <v>2.2130000000000001</v>
      </c>
      <c r="M9" s="16">
        <v>2.2349999999999999</v>
      </c>
      <c r="N9" s="16">
        <v>2.2200000000000002</v>
      </c>
      <c r="O9" s="16">
        <v>2.2320000000000002</v>
      </c>
      <c r="P9" s="16">
        <v>2.258</v>
      </c>
      <c r="Q9" s="16">
        <v>2.2759999999999998</v>
      </c>
      <c r="R9" s="16">
        <v>2.302</v>
      </c>
      <c r="S9" s="16">
        <v>2.319</v>
      </c>
      <c r="T9" s="16">
        <v>2.363</v>
      </c>
      <c r="U9" s="16">
        <v>2.4039999999999999</v>
      </c>
      <c r="V9" s="16">
        <v>2.351</v>
      </c>
      <c r="W9" s="16">
        <v>2.34</v>
      </c>
      <c r="X9" s="16">
        <v>2.3460000000000001</v>
      </c>
      <c r="Y9" s="16">
        <v>2.3660000000000001</v>
      </c>
      <c r="Z9" s="16">
        <v>2.3809999999999998</v>
      </c>
      <c r="AA9" s="16">
        <v>2.379</v>
      </c>
      <c r="AB9" s="16">
        <v>2.383</v>
      </c>
      <c r="AC9" s="16">
        <v>2.3980000000000001</v>
      </c>
      <c r="AD9" s="16">
        <v>2.4220000000000002</v>
      </c>
      <c r="AE9" s="16">
        <v>2.4319999999999999</v>
      </c>
      <c r="AF9" s="16">
        <v>2.4769999999999999</v>
      </c>
      <c r="AG9" s="16">
        <v>2.4889999999999999</v>
      </c>
      <c r="AH9" s="16">
        <v>2.4969999999999999</v>
      </c>
      <c r="AI9" s="16">
        <v>2.5129999999999999</v>
      </c>
      <c r="AJ9" s="16">
        <v>2.5190000000000001</v>
      </c>
      <c r="AK9" s="16">
        <v>2.5299999999999998</v>
      </c>
      <c r="AL9" s="16">
        <v>2.5499999999999998</v>
      </c>
      <c r="AM9" s="16">
        <v>2.5569999999999999</v>
      </c>
      <c r="AN9" s="16">
        <v>2.5550000000000002</v>
      </c>
      <c r="AO9" s="16">
        <v>2.5739999999999998</v>
      </c>
      <c r="AP9" s="16">
        <v>2.5880000000000001</v>
      </c>
      <c r="AQ9" s="16">
        <v>2.597</v>
      </c>
      <c r="AR9" s="16">
        <v>2.6080000000000001</v>
      </c>
      <c r="AS9" s="16">
        <v>2.6139999999999999</v>
      </c>
      <c r="AT9" s="16">
        <v>2.617</v>
      </c>
      <c r="AU9" s="5">
        <v>2.6120000000000001</v>
      </c>
      <c r="AV9" s="5">
        <v>2.6230000000000002</v>
      </c>
      <c r="AW9" s="5">
        <v>2.6190000000000002</v>
      </c>
      <c r="AX9" s="5">
        <v>2.6259999999999999</v>
      </c>
      <c r="AY9" s="5">
        <v>2.6190000000000002</v>
      </c>
      <c r="AZ9" s="5">
        <v>2.6419999999999999</v>
      </c>
      <c r="BA9" s="5">
        <v>2.6619999999999999</v>
      </c>
      <c r="BB9" s="5">
        <v>2.677</v>
      </c>
      <c r="BC9" s="5">
        <v>2.6909999999999998</v>
      </c>
      <c r="BD9" s="5">
        <v>2.6949999999999998</v>
      </c>
      <c r="BE9" s="5">
        <v>2.7069999999999999</v>
      </c>
      <c r="BF9" s="5">
        <v>2.7210000000000001</v>
      </c>
      <c r="BG9" s="5">
        <v>2.7570000000000001</v>
      </c>
      <c r="BH9" s="5">
        <v>2.77</v>
      </c>
      <c r="BI9" s="5">
        <v>2.7759999999999998</v>
      </c>
      <c r="BJ9" s="5">
        <v>2.7890000000000001</v>
      </c>
      <c r="BK9" s="5">
        <v>2.802</v>
      </c>
      <c r="BL9" s="5">
        <v>2.8149999999999999</v>
      </c>
      <c r="BM9" s="5">
        <v>2.8279999999999998</v>
      </c>
      <c r="BN9" s="5">
        <v>2.8439999999999999</v>
      </c>
      <c r="BO9" s="5">
        <v>2.8610000000000002</v>
      </c>
      <c r="BP9" s="5">
        <v>2.8660000000000001</v>
      </c>
      <c r="BQ9" s="5">
        <v>2.9039999999999999</v>
      </c>
      <c r="BR9" s="5">
        <v>2.9180000000000001</v>
      </c>
      <c r="BS9" s="5">
        <v>2.94</v>
      </c>
      <c r="BT9" s="18">
        <v>2.956</v>
      </c>
      <c r="BU9" s="19">
        <v>2.9729999999999999</v>
      </c>
      <c r="BV9" s="20">
        <v>2.9889999999999999</v>
      </c>
      <c r="BW9" s="19">
        <v>3.0009999999999999</v>
      </c>
      <c r="BX9" s="20">
        <v>3.0129999999999999</v>
      </c>
      <c r="BY9" s="20">
        <v>3.0219999999999998</v>
      </c>
      <c r="BZ9" s="20">
        <v>3.0329999999999999</v>
      </c>
      <c r="CA9" s="20">
        <v>3.04</v>
      </c>
      <c r="CB9" s="21">
        <v>3.0489999999999999</v>
      </c>
      <c r="CC9" s="5">
        <v>3.0590000000000002</v>
      </c>
      <c r="CD9" s="5">
        <v>3.0710000000000002</v>
      </c>
      <c r="CE9" s="5">
        <v>3.0819999999999999</v>
      </c>
      <c r="CF9" s="5">
        <v>3.0950000000000002</v>
      </c>
      <c r="CG9" s="5">
        <v>3.1080000000000001</v>
      </c>
      <c r="CH9" s="5">
        <v>3.121</v>
      </c>
    </row>
    <row r="10" spans="1:87">
      <c r="A10" s="10" t="s">
        <v>213</v>
      </c>
      <c r="B10" s="10" t="s">
        <v>214</v>
      </c>
      <c r="C10" s="16">
        <v>2.0350000000000001</v>
      </c>
      <c r="D10" s="16">
        <v>2.06</v>
      </c>
      <c r="E10" s="16">
        <v>2.0649999999999999</v>
      </c>
      <c r="F10" s="16">
        <v>2.0870000000000002</v>
      </c>
      <c r="G10" s="16">
        <v>2.1040000000000001</v>
      </c>
      <c r="H10" s="16">
        <v>2.1150000000000002</v>
      </c>
      <c r="I10" s="16">
        <v>2.1509999999999998</v>
      </c>
      <c r="J10" s="16">
        <v>2.17</v>
      </c>
      <c r="K10" s="16">
        <v>2.1869999999999998</v>
      </c>
      <c r="L10" s="16">
        <v>2.2130000000000001</v>
      </c>
      <c r="M10" s="16">
        <v>2.2349999999999999</v>
      </c>
      <c r="N10" s="16">
        <v>2.2200000000000002</v>
      </c>
      <c r="O10" s="16">
        <v>2.2320000000000002</v>
      </c>
      <c r="P10" s="16">
        <v>2.258</v>
      </c>
      <c r="Q10" s="16">
        <v>2.2759999999999998</v>
      </c>
      <c r="R10" s="16">
        <v>2.302</v>
      </c>
      <c r="S10" s="16">
        <v>2.319</v>
      </c>
      <c r="T10" s="16">
        <v>2.363</v>
      </c>
      <c r="U10" s="16">
        <v>2.4039999999999999</v>
      </c>
      <c r="V10" s="16">
        <v>2.351</v>
      </c>
      <c r="W10" s="16">
        <v>2.34</v>
      </c>
      <c r="X10" s="16">
        <v>2.3460000000000001</v>
      </c>
      <c r="Y10" s="16">
        <v>2.3660000000000001</v>
      </c>
      <c r="Z10" s="16">
        <v>2.3809999999999998</v>
      </c>
      <c r="AA10" s="16">
        <v>2.379</v>
      </c>
      <c r="AB10" s="16">
        <v>2.383</v>
      </c>
      <c r="AC10" s="16">
        <v>2.3980000000000001</v>
      </c>
      <c r="AD10" s="16">
        <v>2.4220000000000002</v>
      </c>
      <c r="AE10" s="16">
        <v>2.4319999999999999</v>
      </c>
      <c r="AF10" s="16">
        <v>2.4769999999999999</v>
      </c>
      <c r="AG10" s="16">
        <v>2.4889999999999999</v>
      </c>
      <c r="AH10" s="16">
        <v>2.4969999999999999</v>
      </c>
      <c r="AI10" s="16">
        <v>2.5129999999999999</v>
      </c>
      <c r="AJ10" s="16">
        <v>2.5190000000000001</v>
      </c>
      <c r="AK10" s="16">
        <v>2.5299999999999998</v>
      </c>
      <c r="AL10" s="16">
        <v>2.5499999999999998</v>
      </c>
      <c r="AM10" s="16">
        <v>2.5569999999999999</v>
      </c>
      <c r="AN10" s="16">
        <v>2.5550000000000002</v>
      </c>
      <c r="AO10" s="16">
        <v>2.5739999999999998</v>
      </c>
      <c r="AP10" s="16">
        <v>2.5880000000000001</v>
      </c>
      <c r="AQ10" s="16">
        <v>2.597</v>
      </c>
      <c r="AR10" s="16">
        <v>2.6080000000000001</v>
      </c>
      <c r="AS10" s="16">
        <v>2.6139999999999999</v>
      </c>
      <c r="AT10" s="16">
        <v>2.617</v>
      </c>
      <c r="AU10" s="5">
        <v>2.6120000000000001</v>
      </c>
      <c r="AV10" s="5">
        <v>2.6230000000000002</v>
      </c>
      <c r="AW10" s="5">
        <v>2.6190000000000002</v>
      </c>
      <c r="AX10" s="5">
        <v>2.6259999999999999</v>
      </c>
      <c r="AY10" s="5">
        <v>2.6190000000000002</v>
      </c>
      <c r="AZ10" s="5">
        <v>2.6419999999999999</v>
      </c>
      <c r="BA10" s="5">
        <v>2.6619999999999999</v>
      </c>
      <c r="BB10" s="5">
        <v>2.677</v>
      </c>
      <c r="BC10" s="5">
        <v>2.6909999999999998</v>
      </c>
      <c r="BD10" s="5">
        <v>2.6949999999999998</v>
      </c>
      <c r="BE10" s="5">
        <v>2.7069999999999999</v>
      </c>
      <c r="BF10" s="5">
        <v>2.7210000000000001</v>
      </c>
      <c r="BG10" s="5">
        <v>2.7570000000000001</v>
      </c>
      <c r="BH10" s="5">
        <v>2.77</v>
      </c>
      <c r="BI10" s="5">
        <v>2.7759999999999998</v>
      </c>
      <c r="BJ10" s="5">
        <v>2.7890000000000001</v>
      </c>
      <c r="BK10" s="5">
        <v>2.802</v>
      </c>
      <c r="BL10" s="5">
        <v>2.8149999999999999</v>
      </c>
      <c r="BM10" s="5">
        <v>2.8279999999999998</v>
      </c>
      <c r="BN10" s="5">
        <v>2.8439999999999999</v>
      </c>
      <c r="BO10" s="5">
        <v>2.8610000000000002</v>
      </c>
      <c r="BP10" s="5">
        <v>2.8660000000000001</v>
      </c>
      <c r="BQ10" s="5">
        <v>2.9039999999999999</v>
      </c>
      <c r="BR10" s="5">
        <v>2.923</v>
      </c>
      <c r="BS10" s="5">
        <v>2.95</v>
      </c>
      <c r="BT10" s="22">
        <v>2.9729999999999999</v>
      </c>
      <c r="BU10" s="23">
        <v>2.9990000000000001</v>
      </c>
      <c r="BV10" s="5">
        <v>3.0249999999999999</v>
      </c>
      <c r="BW10" s="5">
        <v>3.0470000000000002</v>
      </c>
      <c r="BX10" s="5">
        <v>3.069</v>
      </c>
      <c r="BY10" s="5">
        <v>3.09</v>
      </c>
      <c r="BZ10" s="5">
        <v>3.113</v>
      </c>
      <c r="CA10" s="5">
        <v>3.133</v>
      </c>
      <c r="CB10" s="5">
        <v>3.1539999999999999</v>
      </c>
      <c r="CC10" s="5">
        <v>3.1760000000000002</v>
      </c>
      <c r="CD10" s="5">
        <v>3.198</v>
      </c>
      <c r="CE10" s="5">
        <v>3.22</v>
      </c>
      <c r="CF10" s="5">
        <v>3.2440000000000002</v>
      </c>
      <c r="CG10" s="5">
        <v>3.2690000000000001</v>
      </c>
      <c r="CH10" s="5">
        <v>3.2949999999999999</v>
      </c>
    </row>
    <row r="11" spans="1:87">
      <c r="BT11" s="24"/>
    </row>
    <row r="12" spans="1:87"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</row>
    <row r="13" spans="1:87"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</row>
    <row r="14" spans="1:87"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BN14" s="26" t="s">
        <v>215</v>
      </c>
      <c r="BO14" s="27"/>
      <c r="BP14" s="27"/>
      <c r="BQ14" s="28" t="s">
        <v>216</v>
      </c>
      <c r="BR14" s="29"/>
      <c r="BS14" s="29"/>
      <c r="BT14" s="29"/>
      <c r="BU14" s="29"/>
      <c r="BV14" s="29"/>
      <c r="BW14" s="27"/>
      <c r="BX14" s="27"/>
      <c r="BY14" s="27"/>
    </row>
    <row r="15" spans="1:87"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BN15" s="30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2"/>
    </row>
    <row r="16" spans="1:87"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BN16" s="33"/>
      <c r="BO16" s="34" t="s">
        <v>217</v>
      </c>
      <c r="BP16" s="27" t="s">
        <v>218</v>
      </c>
      <c r="BQ16" s="27"/>
      <c r="BR16" s="27"/>
      <c r="BS16" s="27"/>
      <c r="BT16" s="27"/>
      <c r="BU16" s="27"/>
      <c r="BV16" s="27"/>
      <c r="BW16" s="27"/>
      <c r="BX16" s="27"/>
      <c r="BY16" s="35"/>
    </row>
    <row r="17" spans="3:79"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BN17" s="33"/>
      <c r="BO17" s="27"/>
      <c r="BP17" s="15" t="str">
        <f>BT7</f>
        <v>2021Q2</v>
      </c>
      <c r="BQ17" s="27"/>
      <c r="BR17" s="27"/>
      <c r="BS17" s="27"/>
      <c r="BT17" s="27"/>
      <c r="BU17" s="27"/>
      <c r="BV17" s="27"/>
      <c r="BW17" s="27"/>
      <c r="BX17" s="27"/>
      <c r="BY17" s="37" t="s">
        <v>219</v>
      </c>
    </row>
    <row r="18" spans="3:79">
      <c r="BN18" s="33"/>
      <c r="BO18" s="27"/>
      <c r="BP18" s="38">
        <f>BT9</f>
        <v>2.956</v>
      </c>
      <c r="BQ18" s="39"/>
      <c r="BR18" s="27"/>
      <c r="BS18" s="27"/>
      <c r="BT18" s="27"/>
      <c r="BU18" s="27"/>
      <c r="BV18" s="27"/>
      <c r="BW18" s="27"/>
      <c r="BX18" s="27"/>
      <c r="BY18" s="40">
        <f>BP18</f>
        <v>2.956</v>
      </c>
    </row>
    <row r="19" spans="3:79">
      <c r="BN19" s="33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41"/>
      <c r="CA19" s="42"/>
    </row>
    <row r="20" spans="3:79">
      <c r="BN20" s="1777" t="s">
        <v>220</v>
      </c>
      <c r="BO20" s="1778"/>
      <c r="BP20" s="1778"/>
      <c r="BQ20" s="27" t="s">
        <v>221</v>
      </c>
      <c r="BR20" s="27"/>
      <c r="BS20" s="27" t="s">
        <v>222</v>
      </c>
      <c r="BT20" s="27"/>
      <c r="BU20" s="27"/>
      <c r="BV20" s="27"/>
      <c r="BW20" s="27"/>
      <c r="BX20" s="27"/>
      <c r="BY20" s="41"/>
    </row>
    <row r="21" spans="3:79">
      <c r="BN21" s="33"/>
      <c r="BO21" s="27"/>
      <c r="BP21" s="10" t="str">
        <f>BU7</f>
        <v>2021Q3</v>
      </c>
      <c r="BQ21" s="10" t="str">
        <f t="shared" ref="BQ21:BW21" si="0">BV7</f>
        <v>2021Q4</v>
      </c>
      <c r="BR21" s="10" t="str">
        <f t="shared" si="0"/>
        <v>2022Q1</v>
      </c>
      <c r="BS21" s="10" t="str">
        <f t="shared" si="0"/>
        <v>2022Q2</v>
      </c>
      <c r="BT21" s="10" t="str">
        <f t="shared" si="0"/>
        <v>2022Q3</v>
      </c>
      <c r="BU21" s="10" t="str">
        <f t="shared" si="0"/>
        <v>2022Q4</v>
      </c>
      <c r="BV21" s="10" t="str">
        <f t="shared" si="0"/>
        <v>2023Q1</v>
      </c>
      <c r="BW21" s="10" t="str">
        <f t="shared" si="0"/>
        <v>2023Q2</v>
      </c>
      <c r="BX21" s="27"/>
      <c r="BY21" s="41"/>
    </row>
    <row r="22" spans="3:79">
      <c r="BN22" s="33"/>
      <c r="BO22" s="27"/>
      <c r="BP22" s="43">
        <f>BU9</f>
        <v>2.9729999999999999</v>
      </c>
      <c r="BQ22" s="44">
        <f t="shared" ref="BQ22:BW22" si="1">BV9</f>
        <v>2.9889999999999999</v>
      </c>
      <c r="BR22" s="44">
        <f t="shared" si="1"/>
        <v>3.0009999999999999</v>
      </c>
      <c r="BS22" s="44">
        <f t="shared" si="1"/>
        <v>3.0129999999999999</v>
      </c>
      <c r="BT22" s="44">
        <f t="shared" si="1"/>
        <v>3.0219999999999998</v>
      </c>
      <c r="BU22" s="44">
        <f t="shared" si="1"/>
        <v>3.0329999999999999</v>
      </c>
      <c r="BV22" s="44">
        <f t="shared" si="1"/>
        <v>3.04</v>
      </c>
      <c r="BW22" s="45">
        <f t="shared" si="1"/>
        <v>3.0489999999999999</v>
      </c>
      <c r="BX22" s="27"/>
      <c r="BY22" s="40">
        <f>AVERAGE(BP22:BW22)</f>
        <v>3.0149999999999997</v>
      </c>
    </row>
    <row r="23" spans="3:79">
      <c r="BN23" s="33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41"/>
    </row>
    <row r="24" spans="3:79">
      <c r="BN24" s="33"/>
      <c r="BO24" s="27"/>
      <c r="BP24" s="27"/>
      <c r="BQ24" s="27"/>
      <c r="BR24" s="27"/>
      <c r="BS24" s="27"/>
      <c r="BT24" s="27"/>
      <c r="BU24" s="27"/>
      <c r="BV24" s="27"/>
      <c r="BW24" s="27"/>
      <c r="BX24" s="46" t="s">
        <v>223</v>
      </c>
      <c r="BY24" s="47">
        <f>(BY22-BY18)/BY18</f>
        <v>1.9959404600811814E-2</v>
      </c>
    </row>
    <row r="25" spans="3:79">
      <c r="BN25" s="48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50"/>
    </row>
    <row r="26" spans="3:79" hidden="1"/>
    <row r="27" spans="3:79" hidden="1">
      <c r="BN27" s="26" t="s">
        <v>215</v>
      </c>
      <c r="BO27" s="27"/>
      <c r="BP27" s="27"/>
      <c r="BQ27" s="28" t="s">
        <v>216</v>
      </c>
      <c r="BR27" s="29"/>
      <c r="BS27" s="29"/>
      <c r="BT27" s="29"/>
      <c r="BU27" s="29"/>
      <c r="BV27" s="29"/>
      <c r="BW27" s="27"/>
      <c r="BX27" s="27"/>
      <c r="BY27" s="27"/>
    </row>
    <row r="28" spans="3:79" hidden="1">
      <c r="BN28" s="30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2"/>
    </row>
    <row r="29" spans="3:79" hidden="1">
      <c r="BN29" s="33"/>
      <c r="BO29" s="34" t="s">
        <v>217</v>
      </c>
      <c r="BP29" s="27" t="s">
        <v>266</v>
      </c>
      <c r="BQ29" s="27"/>
      <c r="BR29" s="27"/>
      <c r="BS29" s="27"/>
      <c r="BT29" s="27"/>
      <c r="BU29" s="27"/>
      <c r="BV29" s="27"/>
      <c r="BW29" s="27"/>
      <c r="BX29" s="27"/>
      <c r="BY29" s="35"/>
    </row>
    <row r="30" spans="3:79" hidden="1">
      <c r="BN30" s="33"/>
      <c r="BO30" s="27"/>
      <c r="BP30" s="15" t="s">
        <v>195</v>
      </c>
      <c r="BQ30" s="27"/>
      <c r="BR30" s="27"/>
      <c r="BS30" s="27"/>
      <c r="BT30" s="27"/>
      <c r="BU30" s="27"/>
      <c r="BV30" s="27"/>
      <c r="BW30" s="27"/>
      <c r="BX30" s="27"/>
      <c r="BY30" s="37" t="s">
        <v>219</v>
      </c>
    </row>
    <row r="31" spans="3:79" hidden="1">
      <c r="BN31" s="33"/>
      <c r="BO31" s="27"/>
      <c r="BP31" s="38">
        <f>BV9</f>
        <v>2.9889999999999999</v>
      </c>
      <c r="BQ31" s="39"/>
      <c r="BR31" s="27"/>
      <c r="BS31" s="27"/>
      <c r="BT31" s="27"/>
      <c r="BU31" s="27"/>
      <c r="BV31" s="27"/>
      <c r="BW31" s="27"/>
      <c r="BX31" s="27"/>
      <c r="BY31" s="40">
        <f>BP31</f>
        <v>2.9889999999999999</v>
      </c>
    </row>
    <row r="32" spans="3:79" hidden="1">
      <c r="BN32" s="33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41"/>
    </row>
    <row r="33" spans="66:77" hidden="1">
      <c r="BN33" s="1777" t="s">
        <v>220</v>
      </c>
      <c r="BO33" s="1778"/>
      <c r="BP33" s="1778"/>
      <c r="BQ33" s="27" t="s">
        <v>221</v>
      </c>
      <c r="BR33" s="27"/>
      <c r="BS33" s="27" t="s">
        <v>222</v>
      </c>
      <c r="BT33" s="27"/>
      <c r="BU33" s="27"/>
      <c r="BV33" s="27"/>
      <c r="BW33" s="27"/>
      <c r="BX33" s="27"/>
      <c r="BY33" s="41"/>
    </row>
    <row r="34" spans="66:77" hidden="1">
      <c r="BN34" s="33"/>
      <c r="BO34" s="27"/>
      <c r="BP34" s="10" t="str">
        <f>BP21</f>
        <v>2021Q3</v>
      </c>
      <c r="BQ34" s="10" t="str">
        <f t="shared" ref="BQ34:BW34" si="2">BQ21</f>
        <v>2021Q4</v>
      </c>
      <c r="BR34" s="10" t="str">
        <f t="shared" si="2"/>
        <v>2022Q1</v>
      </c>
      <c r="BS34" s="10" t="str">
        <f t="shared" si="2"/>
        <v>2022Q2</v>
      </c>
      <c r="BT34" s="10" t="str">
        <f t="shared" si="2"/>
        <v>2022Q3</v>
      </c>
      <c r="BU34" s="10" t="str">
        <f t="shared" si="2"/>
        <v>2022Q4</v>
      </c>
      <c r="BV34" s="10" t="str">
        <f t="shared" si="2"/>
        <v>2023Q1</v>
      </c>
      <c r="BW34" s="10" t="str">
        <f t="shared" si="2"/>
        <v>2023Q2</v>
      </c>
      <c r="BX34" s="27"/>
      <c r="BY34" s="41"/>
    </row>
    <row r="35" spans="66:77" hidden="1">
      <c r="BN35" s="33"/>
      <c r="BO35" s="27"/>
      <c r="BP35" s="43">
        <f>BP22</f>
        <v>2.9729999999999999</v>
      </c>
      <c r="BQ35" s="43">
        <f t="shared" ref="BQ35:BW35" si="3">BQ22</f>
        <v>2.9889999999999999</v>
      </c>
      <c r="BR35" s="43">
        <f t="shared" si="3"/>
        <v>3.0009999999999999</v>
      </c>
      <c r="BS35" s="43">
        <f t="shared" si="3"/>
        <v>3.0129999999999999</v>
      </c>
      <c r="BT35" s="43">
        <f t="shared" si="3"/>
        <v>3.0219999999999998</v>
      </c>
      <c r="BU35" s="43">
        <f t="shared" si="3"/>
        <v>3.0329999999999999</v>
      </c>
      <c r="BV35" s="43">
        <f t="shared" si="3"/>
        <v>3.04</v>
      </c>
      <c r="BW35" s="43">
        <f t="shared" si="3"/>
        <v>3.0489999999999999</v>
      </c>
      <c r="BX35" s="27"/>
      <c r="BY35" s="40">
        <f>AVERAGE(BP35:BW35)</f>
        <v>3.0149999999999997</v>
      </c>
    </row>
    <row r="36" spans="66:77" hidden="1">
      <c r="BN36" s="33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41"/>
    </row>
    <row r="37" spans="66:77" hidden="1">
      <c r="BN37" s="33"/>
      <c r="BO37" s="27"/>
      <c r="BP37" s="27"/>
      <c r="BQ37" s="27"/>
      <c r="BR37" s="27"/>
      <c r="BS37" s="27"/>
      <c r="BT37" s="27"/>
      <c r="BU37" s="27"/>
      <c r="BV37" s="27"/>
      <c r="BW37" s="27"/>
      <c r="BX37" s="46" t="s">
        <v>223</v>
      </c>
      <c r="BY37" s="47">
        <f>(BY35-BY31)/BY31</f>
        <v>8.698561391769756E-3</v>
      </c>
    </row>
    <row r="38" spans="66:77" hidden="1">
      <c r="BN38" s="48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50"/>
    </row>
  </sheetData>
  <mergeCells count="2">
    <mergeCell ref="BN20:BP20"/>
    <mergeCell ref="BN33:BP33"/>
  </mergeCells>
  <pageMargins left="0.25" right="0.25" top="1" bottom="1" header="0.5" footer="0.5"/>
  <pageSetup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69E72-84BE-45FC-A029-2A8FB3A1074B}">
  <sheetPr>
    <pageSetUpPr fitToPage="1"/>
  </sheetPr>
  <dimension ref="B2:O39"/>
  <sheetViews>
    <sheetView zoomScale="90" zoomScaleNormal="90" workbookViewId="0">
      <selection activeCell="S22" sqref="S22"/>
    </sheetView>
  </sheetViews>
  <sheetFormatPr defaultColWidth="8.7109375" defaultRowHeight="15"/>
  <cols>
    <col min="1" max="1" width="5" style="246" customWidth="1"/>
    <col min="2" max="2" width="27" style="246" customWidth="1"/>
    <col min="3" max="3" width="8.7109375" style="246"/>
    <col min="4" max="4" width="36.140625" style="246" customWidth="1"/>
    <col min="5" max="5" width="5.7109375" style="246" customWidth="1"/>
    <col min="6" max="6" width="32.28515625" style="246" customWidth="1"/>
    <col min="7" max="7" width="7.42578125" style="246" customWidth="1"/>
    <col min="8" max="8" width="8.28515625" style="246" customWidth="1"/>
    <col min="9" max="9" width="15.28515625" style="246" customWidth="1"/>
    <col min="10" max="10" width="3" style="246" customWidth="1"/>
    <col min="11" max="11" width="22.7109375" style="246" customWidth="1"/>
    <col min="12" max="12" width="8.7109375" style="246" customWidth="1"/>
    <col min="13" max="13" width="10.42578125" style="246" customWidth="1"/>
    <col min="14" max="14" width="8.7109375" style="246" customWidth="1"/>
    <col min="15" max="243" width="8.7109375" style="246"/>
    <col min="244" max="244" width="29.42578125" style="246" customWidth="1"/>
    <col min="245" max="253" width="8.7109375" style="246"/>
    <col min="254" max="254" width="29.42578125" style="246" customWidth="1"/>
    <col min="255" max="255" width="11.28515625" style="246" customWidth="1"/>
    <col min="256" max="256" width="8.7109375" style="246"/>
    <col min="257" max="257" width="12.42578125" style="246" customWidth="1"/>
    <col min="258" max="258" width="2.42578125" style="246" customWidth="1"/>
    <col min="259" max="259" width="2.140625" style="246" customWidth="1"/>
    <col min="260" max="260" width="22.7109375" style="246" customWidth="1"/>
    <col min="261" max="261" width="10.7109375" style="246" bestFit="1" customWidth="1"/>
    <col min="262" max="262" width="12.28515625" style="246" customWidth="1"/>
    <col min="263" max="499" width="8.7109375" style="246"/>
    <col min="500" max="500" width="29.42578125" style="246" customWidth="1"/>
    <col min="501" max="509" width="8.7109375" style="246"/>
    <col min="510" max="510" width="29.42578125" style="246" customWidth="1"/>
    <col min="511" max="511" width="11.28515625" style="246" customWidth="1"/>
    <col min="512" max="512" width="8.7109375" style="246"/>
    <col min="513" max="513" width="12.42578125" style="246" customWidth="1"/>
    <col min="514" max="514" width="2.42578125" style="246" customWidth="1"/>
    <col min="515" max="515" width="2.140625" style="246" customWidth="1"/>
    <col min="516" max="516" width="22.7109375" style="246" customWidth="1"/>
    <col min="517" max="517" width="10.7109375" style="246" bestFit="1" customWidth="1"/>
    <col min="518" max="518" width="12.28515625" style="246" customWidth="1"/>
    <col min="519" max="755" width="8.7109375" style="246"/>
    <col min="756" max="756" width="29.42578125" style="246" customWidth="1"/>
    <col min="757" max="765" width="8.7109375" style="246"/>
    <col min="766" max="766" width="29.42578125" style="246" customWidth="1"/>
    <col min="767" max="767" width="11.28515625" style="246" customWidth="1"/>
    <col min="768" max="768" width="8.7109375" style="246"/>
    <col min="769" max="769" width="12.42578125" style="246" customWidth="1"/>
    <col min="770" max="770" width="2.42578125" style="246" customWidth="1"/>
    <col min="771" max="771" width="2.140625" style="246" customWidth="1"/>
    <col min="772" max="772" width="22.7109375" style="246" customWidth="1"/>
    <col min="773" max="773" width="10.7109375" style="246" bestFit="1" customWidth="1"/>
    <col min="774" max="774" width="12.28515625" style="246" customWidth="1"/>
    <col min="775" max="1011" width="8.7109375" style="246"/>
    <col min="1012" max="1012" width="29.42578125" style="246" customWidth="1"/>
    <col min="1013" max="1021" width="8.7109375" style="246"/>
    <col min="1022" max="1022" width="29.42578125" style="246" customWidth="1"/>
    <col min="1023" max="1023" width="11.28515625" style="246" customWidth="1"/>
    <col min="1024" max="1024" width="8.7109375" style="246"/>
    <col min="1025" max="1025" width="12.42578125" style="246" customWidth="1"/>
    <col min="1026" max="1026" width="2.42578125" style="246" customWidth="1"/>
    <col min="1027" max="1027" width="2.140625" style="246" customWidth="1"/>
    <col min="1028" max="1028" width="22.7109375" style="246" customWidth="1"/>
    <col min="1029" max="1029" width="10.7109375" style="246" bestFit="1" customWidth="1"/>
    <col min="1030" max="1030" width="12.28515625" style="246" customWidth="1"/>
    <col min="1031" max="1267" width="8.7109375" style="246"/>
    <col min="1268" max="1268" width="29.42578125" style="246" customWidth="1"/>
    <col min="1269" max="1277" width="8.7109375" style="246"/>
    <col min="1278" max="1278" width="29.42578125" style="246" customWidth="1"/>
    <col min="1279" max="1279" width="11.28515625" style="246" customWidth="1"/>
    <col min="1280" max="1280" width="8.7109375" style="246"/>
    <col min="1281" max="1281" width="12.42578125" style="246" customWidth="1"/>
    <col min="1282" max="1282" width="2.42578125" style="246" customWidth="1"/>
    <col min="1283" max="1283" width="2.140625" style="246" customWidth="1"/>
    <col min="1284" max="1284" width="22.7109375" style="246" customWidth="1"/>
    <col min="1285" max="1285" width="10.7109375" style="246" bestFit="1" customWidth="1"/>
    <col min="1286" max="1286" width="12.28515625" style="246" customWidth="1"/>
    <col min="1287" max="1523" width="8.7109375" style="246"/>
    <col min="1524" max="1524" width="29.42578125" style="246" customWidth="1"/>
    <col min="1525" max="1533" width="8.7109375" style="246"/>
    <col min="1534" max="1534" width="29.42578125" style="246" customWidth="1"/>
    <col min="1535" max="1535" width="11.28515625" style="246" customWidth="1"/>
    <col min="1536" max="1536" width="8.7109375" style="246"/>
    <col min="1537" max="1537" width="12.42578125" style="246" customWidth="1"/>
    <col min="1538" max="1538" width="2.42578125" style="246" customWidth="1"/>
    <col min="1539" max="1539" width="2.140625" style="246" customWidth="1"/>
    <col min="1540" max="1540" width="22.7109375" style="246" customWidth="1"/>
    <col min="1541" max="1541" width="10.7109375" style="246" bestFit="1" customWidth="1"/>
    <col min="1542" max="1542" width="12.28515625" style="246" customWidth="1"/>
    <col min="1543" max="1779" width="8.7109375" style="246"/>
    <col min="1780" max="1780" width="29.42578125" style="246" customWidth="1"/>
    <col min="1781" max="1789" width="8.7109375" style="246"/>
    <col min="1790" max="1790" width="29.42578125" style="246" customWidth="1"/>
    <col min="1791" max="1791" width="11.28515625" style="246" customWidth="1"/>
    <col min="1792" max="1792" width="8.7109375" style="246"/>
    <col min="1793" max="1793" width="12.42578125" style="246" customWidth="1"/>
    <col min="1794" max="1794" width="2.42578125" style="246" customWidth="1"/>
    <col min="1795" max="1795" width="2.140625" style="246" customWidth="1"/>
    <col min="1796" max="1796" width="22.7109375" style="246" customWidth="1"/>
    <col min="1797" max="1797" width="10.7109375" style="246" bestFit="1" customWidth="1"/>
    <col min="1798" max="1798" width="12.28515625" style="246" customWidth="1"/>
    <col min="1799" max="2035" width="8.7109375" style="246"/>
    <col min="2036" max="2036" width="29.42578125" style="246" customWidth="1"/>
    <col min="2037" max="2045" width="8.7109375" style="246"/>
    <col min="2046" max="2046" width="29.42578125" style="246" customWidth="1"/>
    <col min="2047" max="2047" width="11.28515625" style="246" customWidth="1"/>
    <col min="2048" max="2048" width="8.7109375" style="246"/>
    <col min="2049" max="2049" width="12.42578125" style="246" customWidth="1"/>
    <col min="2050" max="2050" width="2.42578125" style="246" customWidth="1"/>
    <col min="2051" max="2051" width="2.140625" style="246" customWidth="1"/>
    <col min="2052" max="2052" width="22.7109375" style="246" customWidth="1"/>
    <col min="2053" max="2053" width="10.7109375" style="246" bestFit="1" customWidth="1"/>
    <col min="2054" max="2054" width="12.28515625" style="246" customWidth="1"/>
    <col min="2055" max="2291" width="8.7109375" style="246"/>
    <col min="2292" max="2292" width="29.42578125" style="246" customWidth="1"/>
    <col min="2293" max="2301" width="8.7109375" style="246"/>
    <col min="2302" max="2302" width="29.42578125" style="246" customWidth="1"/>
    <col min="2303" max="2303" width="11.28515625" style="246" customWidth="1"/>
    <col min="2304" max="2304" width="8.7109375" style="246"/>
    <col min="2305" max="2305" width="12.42578125" style="246" customWidth="1"/>
    <col min="2306" max="2306" width="2.42578125" style="246" customWidth="1"/>
    <col min="2307" max="2307" width="2.140625" style="246" customWidth="1"/>
    <col min="2308" max="2308" width="22.7109375" style="246" customWidth="1"/>
    <col min="2309" max="2309" width="10.7109375" style="246" bestFit="1" customWidth="1"/>
    <col min="2310" max="2310" width="12.28515625" style="246" customWidth="1"/>
    <col min="2311" max="2547" width="8.7109375" style="246"/>
    <col min="2548" max="2548" width="29.42578125" style="246" customWidth="1"/>
    <col min="2549" max="2557" width="8.7109375" style="246"/>
    <col min="2558" max="2558" width="29.42578125" style="246" customWidth="1"/>
    <col min="2559" max="2559" width="11.28515625" style="246" customWidth="1"/>
    <col min="2560" max="2560" width="8.7109375" style="246"/>
    <col min="2561" max="2561" width="12.42578125" style="246" customWidth="1"/>
    <col min="2562" max="2562" width="2.42578125" style="246" customWidth="1"/>
    <col min="2563" max="2563" width="2.140625" style="246" customWidth="1"/>
    <col min="2564" max="2564" width="22.7109375" style="246" customWidth="1"/>
    <col min="2565" max="2565" width="10.7109375" style="246" bestFit="1" customWidth="1"/>
    <col min="2566" max="2566" width="12.28515625" style="246" customWidth="1"/>
    <col min="2567" max="2803" width="8.7109375" style="246"/>
    <col min="2804" max="2804" width="29.42578125" style="246" customWidth="1"/>
    <col min="2805" max="2813" width="8.7109375" style="246"/>
    <col min="2814" max="2814" width="29.42578125" style="246" customWidth="1"/>
    <col min="2815" max="2815" width="11.28515625" style="246" customWidth="1"/>
    <col min="2816" max="2816" width="8.7109375" style="246"/>
    <col min="2817" max="2817" width="12.42578125" style="246" customWidth="1"/>
    <col min="2818" max="2818" width="2.42578125" style="246" customWidth="1"/>
    <col min="2819" max="2819" width="2.140625" style="246" customWidth="1"/>
    <col min="2820" max="2820" width="22.7109375" style="246" customWidth="1"/>
    <col min="2821" max="2821" width="10.7109375" style="246" bestFit="1" customWidth="1"/>
    <col min="2822" max="2822" width="12.28515625" style="246" customWidth="1"/>
    <col min="2823" max="3059" width="8.7109375" style="246"/>
    <col min="3060" max="3060" width="29.42578125" style="246" customWidth="1"/>
    <col min="3061" max="3069" width="8.7109375" style="246"/>
    <col min="3070" max="3070" width="29.42578125" style="246" customWidth="1"/>
    <col min="3071" max="3071" width="11.28515625" style="246" customWidth="1"/>
    <col min="3072" max="3072" width="8.7109375" style="246"/>
    <col min="3073" max="3073" width="12.42578125" style="246" customWidth="1"/>
    <col min="3074" max="3074" width="2.42578125" style="246" customWidth="1"/>
    <col min="3075" max="3075" width="2.140625" style="246" customWidth="1"/>
    <col min="3076" max="3076" width="22.7109375" style="246" customWidth="1"/>
    <col min="3077" max="3077" width="10.7109375" style="246" bestFit="1" customWidth="1"/>
    <col min="3078" max="3078" width="12.28515625" style="246" customWidth="1"/>
    <col min="3079" max="3315" width="8.7109375" style="246"/>
    <col min="3316" max="3316" width="29.42578125" style="246" customWidth="1"/>
    <col min="3317" max="3325" width="8.7109375" style="246"/>
    <col min="3326" max="3326" width="29.42578125" style="246" customWidth="1"/>
    <col min="3327" max="3327" width="11.28515625" style="246" customWidth="1"/>
    <col min="3328" max="3328" width="8.7109375" style="246"/>
    <col min="3329" max="3329" width="12.42578125" style="246" customWidth="1"/>
    <col min="3330" max="3330" width="2.42578125" style="246" customWidth="1"/>
    <col min="3331" max="3331" width="2.140625" style="246" customWidth="1"/>
    <col min="3332" max="3332" width="22.7109375" style="246" customWidth="1"/>
    <col min="3333" max="3333" width="10.7109375" style="246" bestFit="1" customWidth="1"/>
    <col min="3334" max="3334" width="12.28515625" style="246" customWidth="1"/>
    <col min="3335" max="3571" width="8.7109375" style="246"/>
    <col min="3572" max="3572" width="29.42578125" style="246" customWidth="1"/>
    <col min="3573" max="3581" width="8.7109375" style="246"/>
    <col min="3582" max="3582" width="29.42578125" style="246" customWidth="1"/>
    <col min="3583" max="3583" width="11.28515625" style="246" customWidth="1"/>
    <col min="3584" max="3584" width="8.7109375" style="246"/>
    <col min="3585" max="3585" width="12.42578125" style="246" customWidth="1"/>
    <col min="3586" max="3586" width="2.42578125" style="246" customWidth="1"/>
    <col min="3587" max="3587" width="2.140625" style="246" customWidth="1"/>
    <col min="3588" max="3588" width="22.7109375" style="246" customWidth="1"/>
    <col min="3589" max="3589" width="10.7109375" style="246" bestFit="1" customWidth="1"/>
    <col min="3590" max="3590" width="12.28515625" style="246" customWidth="1"/>
    <col min="3591" max="3827" width="8.7109375" style="246"/>
    <col min="3828" max="3828" width="29.42578125" style="246" customWidth="1"/>
    <col min="3829" max="3837" width="8.7109375" style="246"/>
    <col min="3838" max="3838" width="29.42578125" style="246" customWidth="1"/>
    <col min="3839" max="3839" width="11.28515625" style="246" customWidth="1"/>
    <col min="3840" max="3840" width="8.7109375" style="246"/>
    <col min="3841" max="3841" width="12.42578125" style="246" customWidth="1"/>
    <col min="3842" max="3842" width="2.42578125" style="246" customWidth="1"/>
    <col min="3843" max="3843" width="2.140625" style="246" customWidth="1"/>
    <col min="3844" max="3844" width="22.7109375" style="246" customWidth="1"/>
    <col min="3845" max="3845" width="10.7109375" style="246" bestFit="1" customWidth="1"/>
    <col min="3846" max="3846" width="12.28515625" style="246" customWidth="1"/>
    <col min="3847" max="4083" width="8.7109375" style="246"/>
    <col min="4084" max="4084" width="29.42578125" style="246" customWidth="1"/>
    <col min="4085" max="4093" width="8.7109375" style="246"/>
    <col min="4094" max="4094" width="29.42578125" style="246" customWidth="1"/>
    <col min="4095" max="4095" width="11.28515625" style="246" customWidth="1"/>
    <col min="4096" max="4096" width="8.7109375" style="246"/>
    <col min="4097" max="4097" width="12.42578125" style="246" customWidth="1"/>
    <col min="4098" max="4098" width="2.42578125" style="246" customWidth="1"/>
    <col min="4099" max="4099" width="2.140625" style="246" customWidth="1"/>
    <col min="4100" max="4100" width="22.7109375" style="246" customWidth="1"/>
    <col min="4101" max="4101" width="10.7109375" style="246" bestFit="1" customWidth="1"/>
    <col min="4102" max="4102" width="12.28515625" style="246" customWidth="1"/>
    <col min="4103" max="4339" width="8.7109375" style="246"/>
    <col min="4340" max="4340" width="29.42578125" style="246" customWidth="1"/>
    <col min="4341" max="4349" width="8.7109375" style="246"/>
    <col min="4350" max="4350" width="29.42578125" style="246" customWidth="1"/>
    <col min="4351" max="4351" width="11.28515625" style="246" customWidth="1"/>
    <col min="4352" max="4352" width="8.7109375" style="246"/>
    <col min="4353" max="4353" width="12.42578125" style="246" customWidth="1"/>
    <col min="4354" max="4354" width="2.42578125" style="246" customWidth="1"/>
    <col min="4355" max="4355" width="2.140625" style="246" customWidth="1"/>
    <col min="4356" max="4356" width="22.7109375" style="246" customWidth="1"/>
    <col min="4357" max="4357" width="10.7109375" style="246" bestFit="1" customWidth="1"/>
    <col min="4358" max="4358" width="12.28515625" style="246" customWidth="1"/>
    <col min="4359" max="4595" width="8.7109375" style="246"/>
    <col min="4596" max="4596" width="29.42578125" style="246" customWidth="1"/>
    <col min="4597" max="4605" width="8.7109375" style="246"/>
    <col min="4606" max="4606" width="29.42578125" style="246" customWidth="1"/>
    <col min="4607" max="4607" width="11.28515625" style="246" customWidth="1"/>
    <col min="4608" max="4608" width="8.7109375" style="246"/>
    <col min="4609" max="4609" width="12.42578125" style="246" customWidth="1"/>
    <col min="4610" max="4610" width="2.42578125" style="246" customWidth="1"/>
    <col min="4611" max="4611" width="2.140625" style="246" customWidth="1"/>
    <col min="4612" max="4612" width="22.7109375" style="246" customWidth="1"/>
    <col min="4613" max="4613" width="10.7109375" style="246" bestFit="1" customWidth="1"/>
    <col min="4614" max="4614" width="12.28515625" style="246" customWidth="1"/>
    <col min="4615" max="4851" width="8.7109375" style="246"/>
    <col min="4852" max="4852" width="29.42578125" style="246" customWidth="1"/>
    <col min="4853" max="4861" width="8.7109375" style="246"/>
    <col min="4862" max="4862" width="29.42578125" style="246" customWidth="1"/>
    <col min="4863" max="4863" width="11.28515625" style="246" customWidth="1"/>
    <col min="4864" max="4864" width="8.7109375" style="246"/>
    <col min="4865" max="4865" width="12.42578125" style="246" customWidth="1"/>
    <col min="4866" max="4866" width="2.42578125" style="246" customWidth="1"/>
    <col min="4867" max="4867" width="2.140625" style="246" customWidth="1"/>
    <col min="4868" max="4868" width="22.7109375" style="246" customWidth="1"/>
    <col min="4869" max="4869" width="10.7109375" style="246" bestFit="1" customWidth="1"/>
    <col min="4870" max="4870" width="12.28515625" style="246" customWidth="1"/>
    <col min="4871" max="5107" width="8.7109375" style="246"/>
    <col min="5108" max="5108" width="29.42578125" style="246" customWidth="1"/>
    <col min="5109" max="5117" width="8.7109375" style="246"/>
    <col min="5118" max="5118" width="29.42578125" style="246" customWidth="1"/>
    <col min="5119" max="5119" width="11.28515625" style="246" customWidth="1"/>
    <col min="5120" max="5120" width="8.7109375" style="246"/>
    <col min="5121" max="5121" width="12.42578125" style="246" customWidth="1"/>
    <col min="5122" max="5122" width="2.42578125" style="246" customWidth="1"/>
    <col min="5123" max="5123" width="2.140625" style="246" customWidth="1"/>
    <col min="5124" max="5124" width="22.7109375" style="246" customWidth="1"/>
    <col min="5125" max="5125" width="10.7109375" style="246" bestFit="1" customWidth="1"/>
    <col min="5126" max="5126" width="12.28515625" style="246" customWidth="1"/>
    <col min="5127" max="5363" width="8.7109375" style="246"/>
    <col min="5364" max="5364" width="29.42578125" style="246" customWidth="1"/>
    <col min="5365" max="5373" width="8.7109375" style="246"/>
    <col min="5374" max="5374" width="29.42578125" style="246" customWidth="1"/>
    <col min="5375" max="5375" width="11.28515625" style="246" customWidth="1"/>
    <col min="5376" max="5376" width="8.7109375" style="246"/>
    <col min="5377" max="5377" width="12.42578125" style="246" customWidth="1"/>
    <col min="5378" max="5378" width="2.42578125" style="246" customWidth="1"/>
    <col min="5379" max="5379" width="2.140625" style="246" customWidth="1"/>
    <col min="5380" max="5380" width="22.7109375" style="246" customWidth="1"/>
    <col min="5381" max="5381" width="10.7109375" style="246" bestFit="1" customWidth="1"/>
    <col min="5382" max="5382" width="12.28515625" style="246" customWidth="1"/>
    <col min="5383" max="5619" width="8.7109375" style="246"/>
    <col min="5620" max="5620" width="29.42578125" style="246" customWidth="1"/>
    <col min="5621" max="5629" width="8.7109375" style="246"/>
    <col min="5630" max="5630" width="29.42578125" style="246" customWidth="1"/>
    <col min="5631" max="5631" width="11.28515625" style="246" customWidth="1"/>
    <col min="5632" max="5632" width="8.7109375" style="246"/>
    <col min="5633" max="5633" width="12.42578125" style="246" customWidth="1"/>
    <col min="5634" max="5634" width="2.42578125" style="246" customWidth="1"/>
    <col min="5635" max="5635" width="2.140625" style="246" customWidth="1"/>
    <col min="5636" max="5636" width="22.7109375" style="246" customWidth="1"/>
    <col min="5637" max="5637" width="10.7109375" style="246" bestFit="1" customWidth="1"/>
    <col min="5638" max="5638" width="12.28515625" style="246" customWidth="1"/>
    <col min="5639" max="5875" width="8.7109375" style="246"/>
    <col min="5876" max="5876" width="29.42578125" style="246" customWidth="1"/>
    <col min="5877" max="5885" width="8.7109375" style="246"/>
    <col min="5886" max="5886" width="29.42578125" style="246" customWidth="1"/>
    <col min="5887" max="5887" width="11.28515625" style="246" customWidth="1"/>
    <col min="5888" max="5888" width="8.7109375" style="246"/>
    <col min="5889" max="5889" width="12.42578125" style="246" customWidth="1"/>
    <col min="5890" max="5890" width="2.42578125" style="246" customWidth="1"/>
    <col min="5891" max="5891" width="2.140625" style="246" customWidth="1"/>
    <col min="5892" max="5892" width="22.7109375" style="246" customWidth="1"/>
    <col min="5893" max="5893" width="10.7109375" style="246" bestFit="1" customWidth="1"/>
    <col min="5894" max="5894" width="12.28515625" style="246" customWidth="1"/>
    <col min="5895" max="6131" width="8.7109375" style="246"/>
    <col min="6132" max="6132" width="29.42578125" style="246" customWidth="1"/>
    <col min="6133" max="6141" width="8.7109375" style="246"/>
    <col min="6142" max="6142" width="29.42578125" style="246" customWidth="1"/>
    <col min="6143" max="6143" width="11.28515625" style="246" customWidth="1"/>
    <col min="6144" max="6144" width="8.7109375" style="246"/>
    <col min="6145" max="6145" width="12.42578125" style="246" customWidth="1"/>
    <col min="6146" max="6146" width="2.42578125" style="246" customWidth="1"/>
    <col min="6147" max="6147" width="2.140625" style="246" customWidth="1"/>
    <col min="6148" max="6148" width="22.7109375" style="246" customWidth="1"/>
    <col min="6149" max="6149" width="10.7109375" style="246" bestFit="1" customWidth="1"/>
    <col min="6150" max="6150" width="12.28515625" style="246" customWidth="1"/>
    <col min="6151" max="6387" width="8.7109375" style="246"/>
    <col min="6388" max="6388" width="29.42578125" style="246" customWidth="1"/>
    <col min="6389" max="6397" width="8.7109375" style="246"/>
    <col min="6398" max="6398" width="29.42578125" style="246" customWidth="1"/>
    <col min="6399" max="6399" width="11.28515625" style="246" customWidth="1"/>
    <col min="6400" max="6400" width="8.7109375" style="246"/>
    <col min="6401" max="6401" width="12.42578125" style="246" customWidth="1"/>
    <col min="6402" max="6402" width="2.42578125" style="246" customWidth="1"/>
    <col min="6403" max="6403" width="2.140625" style="246" customWidth="1"/>
    <col min="6404" max="6404" width="22.7109375" style="246" customWidth="1"/>
    <col min="6405" max="6405" width="10.7109375" style="246" bestFit="1" customWidth="1"/>
    <col min="6406" max="6406" width="12.28515625" style="246" customWidth="1"/>
    <col min="6407" max="6643" width="8.7109375" style="246"/>
    <col min="6644" max="6644" width="29.42578125" style="246" customWidth="1"/>
    <col min="6645" max="6653" width="8.7109375" style="246"/>
    <col min="6654" max="6654" width="29.42578125" style="246" customWidth="1"/>
    <col min="6655" max="6655" width="11.28515625" style="246" customWidth="1"/>
    <col min="6656" max="6656" width="8.7109375" style="246"/>
    <col min="6657" max="6657" width="12.42578125" style="246" customWidth="1"/>
    <col min="6658" max="6658" width="2.42578125" style="246" customWidth="1"/>
    <col min="6659" max="6659" width="2.140625" style="246" customWidth="1"/>
    <col min="6660" max="6660" width="22.7109375" style="246" customWidth="1"/>
    <col min="6661" max="6661" width="10.7109375" style="246" bestFit="1" customWidth="1"/>
    <col min="6662" max="6662" width="12.28515625" style="246" customWidth="1"/>
    <col min="6663" max="6899" width="8.7109375" style="246"/>
    <col min="6900" max="6900" width="29.42578125" style="246" customWidth="1"/>
    <col min="6901" max="6909" width="8.7109375" style="246"/>
    <col min="6910" max="6910" width="29.42578125" style="246" customWidth="1"/>
    <col min="6911" max="6911" width="11.28515625" style="246" customWidth="1"/>
    <col min="6912" max="6912" width="8.7109375" style="246"/>
    <col min="6913" max="6913" width="12.42578125" style="246" customWidth="1"/>
    <col min="6914" max="6914" width="2.42578125" style="246" customWidth="1"/>
    <col min="6915" max="6915" width="2.140625" style="246" customWidth="1"/>
    <col min="6916" max="6916" width="22.7109375" style="246" customWidth="1"/>
    <col min="6917" max="6917" width="10.7109375" style="246" bestFit="1" customWidth="1"/>
    <col min="6918" max="6918" width="12.28515625" style="246" customWidth="1"/>
    <col min="6919" max="7155" width="8.7109375" style="246"/>
    <col min="7156" max="7156" width="29.42578125" style="246" customWidth="1"/>
    <col min="7157" max="7165" width="8.7109375" style="246"/>
    <col min="7166" max="7166" width="29.42578125" style="246" customWidth="1"/>
    <col min="7167" max="7167" width="11.28515625" style="246" customWidth="1"/>
    <col min="7168" max="7168" width="8.7109375" style="246"/>
    <col min="7169" max="7169" width="12.42578125" style="246" customWidth="1"/>
    <col min="7170" max="7170" width="2.42578125" style="246" customWidth="1"/>
    <col min="7171" max="7171" width="2.140625" style="246" customWidth="1"/>
    <col min="7172" max="7172" width="22.7109375" style="246" customWidth="1"/>
    <col min="7173" max="7173" width="10.7109375" style="246" bestFit="1" customWidth="1"/>
    <col min="7174" max="7174" width="12.28515625" style="246" customWidth="1"/>
    <col min="7175" max="7411" width="8.7109375" style="246"/>
    <col min="7412" max="7412" width="29.42578125" style="246" customWidth="1"/>
    <col min="7413" max="7421" width="8.7109375" style="246"/>
    <col min="7422" max="7422" width="29.42578125" style="246" customWidth="1"/>
    <col min="7423" max="7423" width="11.28515625" style="246" customWidth="1"/>
    <col min="7424" max="7424" width="8.7109375" style="246"/>
    <col min="7425" max="7425" width="12.42578125" style="246" customWidth="1"/>
    <col min="7426" max="7426" width="2.42578125" style="246" customWidth="1"/>
    <col min="7427" max="7427" width="2.140625" style="246" customWidth="1"/>
    <col min="7428" max="7428" width="22.7109375" style="246" customWidth="1"/>
    <col min="7429" max="7429" width="10.7109375" style="246" bestFit="1" customWidth="1"/>
    <col min="7430" max="7430" width="12.28515625" style="246" customWidth="1"/>
    <col min="7431" max="7667" width="8.7109375" style="246"/>
    <col min="7668" max="7668" width="29.42578125" style="246" customWidth="1"/>
    <col min="7669" max="7677" width="8.7109375" style="246"/>
    <col min="7678" max="7678" width="29.42578125" style="246" customWidth="1"/>
    <col min="7679" max="7679" width="11.28515625" style="246" customWidth="1"/>
    <col min="7680" max="7680" width="8.7109375" style="246"/>
    <col min="7681" max="7681" width="12.42578125" style="246" customWidth="1"/>
    <col min="7682" max="7682" width="2.42578125" style="246" customWidth="1"/>
    <col min="7683" max="7683" width="2.140625" style="246" customWidth="1"/>
    <col min="7684" max="7684" width="22.7109375" style="246" customWidth="1"/>
    <col min="7685" max="7685" width="10.7109375" style="246" bestFit="1" customWidth="1"/>
    <col min="7686" max="7686" width="12.28515625" style="246" customWidth="1"/>
    <col min="7687" max="7923" width="8.7109375" style="246"/>
    <col min="7924" max="7924" width="29.42578125" style="246" customWidth="1"/>
    <col min="7925" max="7933" width="8.7109375" style="246"/>
    <col min="7934" max="7934" width="29.42578125" style="246" customWidth="1"/>
    <col min="7935" max="7935" width="11.28515625" style="246" customWidth="1"/>
    <col min="7936" max="7936" width="8.7109375" style="246"/>
    <col min="7937" max="7937" width="12.42578125" style="246" customWidth="1"/>
    <col min="7938" max="7938" width="2.42578125" style="246" customWidth="1"/>
    <col min="7939" max="7939" width="2.140625" style="246" customWidth="1"/>
    <col min="7940" max="7940" width="22.7109375" style="246" customWidth="1"/>
    <col min="7941" max="7941" width="10.7109375" style="246" bestFit="1" customWidth="1"/>
    <col min="7942" max="7942" width="12.28515625" style="246" customWidth="1"/>
    <col min="7943" max="8179" width="8.7109375" style="246"/>
    <col min="8180" max="8180" width="29.42578125" style="246" customWidth="1"/>
    <col min="8181" max="8189" width="8.7109375" style="246"/>
    <col min="8190" max="8190" width="29.42578125" style="246" customWidth="1"/>
    <col min="8191" max="8191" width="11.28515625" style="246" customWidth="1"/>
    <col min="8192" max="8192" width="8.7109375" style="246"/>
    <col min="8193" max="8193" width="12.42578125" style="246" customWidth="1"/>
    <col min="8194" max="8194" width="2.42578125" style="246" customWidth="1"/>
    <col min="8195" max="8195" width="2.140625" style="246" customWidth="1"/>
    <col min="8196" max="8196" width="22.7109375" style="246" customWidth="1"/>
    <col min="8197" max="8197" width="10.7109375" style="246" bestFit="1" customWidth="1"/>
    <col min="8198" max="8198" width="12.28515625" style="246" customWidth="1"/>
    <col min="8199" max="8435" width="8.7109375" style="246"/>
    <col min="8436" max="8436" width="29.42578125" style="246" customWidth="1"/>
    <col min="8437" max="8445" width="8.7109375" style="246"/>
    <col min="8446" max="8446" width="29.42578125" style="246" customWidth="1"/>
    <col min="8447" max="8447" width="11.28515625" style="246" customWidth="1"/>
    <col min="8448" max="8448" width="8.7109375" style="246"/>
    <col min="8449" max="8449" width="12.42578125" style="246" customWidth="1"/>
    <col min="8450" max="8450" width="2.42578125" style="246" customWidth="1"/>
    <col min="8451" max="8451" width="2.140625" style="246" customWidth="1"/>
    <col min="8452" max="8452" width="22.7109375" style="246" customWidth="1"/>
    <col min="8453" max="8453" width="10.7109375" style="246" bestFit="1" customWidth="1"/>
    <col min="8454" max="8454" width="12.28515625" style="246" customWidth="1"/>
    <col min="8455" max="8691" width="8.7109375" style="246"/>
    <col min="8692" max="8692" width="29.42578125" style="246" customWidth="1"/>
    <col min="8693" max="8701" width="8.7109375" style="246"/>
    <col min="8702" max="8702" width="29.42578125" style="246" customWidth="1"/>
    <col min="8703" max="8703" width="11.28515625" style="246" customWidth="1"/>
    <col min="8704" max="8704" width="8.7109375" style="246"/>
    <col min="8705" max="8705" width="12.42578125" style="246" customWidth="1"/>
    <col min="8706" max="8706" width="2.42578125" style="246" customWidth="1"/>
    <col min="8707" max="8707" width="2.140625" style="246" customWidth="1"/>
    <col min="8708" max="8708" width="22.7109375" style="246" customWidth="1"/>
    <col min="8709" max="8709" width="10.7109375" style="246" bestFit="1" customWidth="1"/>
    <col min="8710" max="8710" width="12.28515625" style="246" customWidth="1"/>
    <col min="8711" max="8947" width="8.7109375" style="246"/>
    <col min="8948" max="8948" width="29.42578125" style="246" customWidth="1"/>
    <col min="8949" max="8957" width="8.7109375" style="246"/>
    <col min="8958" max="8958" width="29.42578125" style="246" customWidth="1"/>
    <col min="8959" max="8959" width="11.28515625" style="246" customWidth="1"/>
    <col min="8960" max="8960" width="8.7109375" style="246"/>
    <col min="8961" max="8961" width="12.42578125" style="246" customWidth="1"/>
    <col min="8962" max="8962" width="2.42578125" style="246" customWidth="1"/>
    <col min="8963" max="8963" width="2.140625" style="246" customWidth="1"/>
    <col min="8964" max="8964" width="22.7109375" style="246" customWidth="1"/>
    <col min="8965" max="8965" width="10.7109375" style="246" bestFit="1" customWidth="1"/>
    <col min="8966" max="8966" width="12.28515625" style="246" customWidth="1"/>
    <col min="8967" max="9203" width="8.7109375" style="246"/>
    <col min="9204" max="9204" width="29.42578125" style="246" customWidth="1"/>
    <col min="9205" max="9213" width="8.7109375" style="246"/>
    <col min="9214" max="9214" width="29.42578125" style="246" customWidth="1"/>
    <col min="9215" max="9215" width="11.28515625" style="246" customWidth="1"/>
    <col min="9216" max="9216" width="8.7109375" style="246"/>
    <col min="9217" max="9217" width="12.42578125" style="246" customWidth="1"/>
    <col min="9218" max="9218" width="2.42578125" style="246" customWidth="1"/>
    <col min="9219" max="9219" width="2.140625" style="246" customWidth="1"/>
    <col min="9220" max="9220" width="22.7109375" style="246" customWidth="1"/>
    <col min="9221" max="9221" width="10.7109375" style="246" bestFit="1" customWidth="1"/>
    <col min="9222" max="9222" width="12.28515625" style="246" customWidth="1"/>
    <col min="9223" max="9459" width="8.7109375" style="246"/>
    <col min="9460" max="9460" width="29.42578125" style="246" customWidth="1"/>
    <col min="9461" max="9469" width="8.7109375" style="246"/>
    <col min="9470" max="9470" width="29.42578125" style="246" customWidth="1"/>
    <col min="9471" max="9471" width="11.28515625" style="246" customWidth="1"/>
    <col min="9472" max="9472" width="8.7109375" style="246"/>
    <col min="9473" max="9473" width="12.42578125" style="246" customWidth="1"/>
    <col min="9474" max="9474" width="2.42578125" style="246" customWidth="1"/>
    <col min="9475" max="9475" width="2.140625" style="246" customWidth="1"/>
    <col min="9476" max="9476" width="22.7109375" style="246" customWidth="1"/>
    <col min="9477" max="9477" width="10.7109375" style="246" bestFit="1" customWidth="1"/>
    <col min="9478" max="9478" width="12.28515625" style="246" customWidth="1"/>
    <col min="9479" max="9715" width="8.7109375" style="246"/>
    <col min="9716" max="9716" width="29.42578125" style="246" customWidth="1"/>
    <col min="9717" max="9725" width="8.7109375" style="246"/>
    <col min="9726" max="9726" width="29.42578125" style="246" customWidth="1"/>
    <col min="9727" max="9727" width="11.28515625" style="246" customWidth="1"/>
    <col min="9728" max="9728" width="8.7109375" style="246"/>
    <col min="9729" max="9729" width="12.42578125" style="246" customWidth="1"/>
    <col min="9730" max="9730" width="2.42578125" style="246" customWidth="1"/>
    <col min="9731" max="9731" width="2.140625" style="246" customWidth="1"/>
    <col min="9732" max="9732" width="22.7109375" style="246" customWidth="1"/>
    <col min="9733" max="9733" width="10.7109375" style="246" bestFit="1" customWidth="1"/>
    <col min="9734" max="9734" width="12.28515625" style="246" customWidth="1"/>
    <col min="9735" max="9971" width="8.7109375" style="246"/>
    <col min="9972" max="9972" width="29.42578125" style="246" customWidth="1"/>
    <col min="9973" max="9981" width="8.7109375" style="246"/>
    <col min="9982" max="9982" width="29.42578125" style="246" customWidth="1"/>
    <col min="9983" max="9983" width="11.28515625" style="246" customWidth="1"/>
    <col min="9984" max="9984" width="8.7109375" style="246"/>
    <col min="9985" max="9985" width="12.42578125" style="246" customWidth="1"/>
    <col min="9986" max="9986" width="2.42578125" style="246" customWidth="1"/>
    <col min="9987" max="9987" width="2.140625" style="246" customWidth="1"/>
    <col min="9988" max="9988" width="22.7109375" style="246" customWidth="1"/>
    <col min="9989" max="9989" width="10.7109375" style="246" bestFit="1" customWidth="1"/>
    <col min="9990" max="9990" width="12.28515625" style="246" customWidth="1"/>
    <col min="9991" max="10227" width="8.7109375" style="246"/>
    <col min="10228" max="10228" width="29.42578125" style="246" customWidth="1"/>
    <col min="10229" max="10237" width="8.7109375" style="246"/>
    <col min="10238" max="10238" width="29.42578125" style="246" customWidth="1"/>
    <col min="10239" max="10239" width="11.28515625" style="246" customWidth="1"/>
    <col min="10240" max="10240" width="8.7109375" style="246"/>
    <col min="10241" max="10241" width="12.42578125" style="246" customWidth="1"/>
    <col min="10242" max="10242" width="2.42578125" style="246" customWidth="1"/>
    <col min="10243" max="10243" width="2.140625" style="246" customWidth="1"/>
    <col min="10244" max="10244" width="22.7109375" style="246" customWidth="1"/>
    <col min="10245" max="10245" width="10.7109375" style="246" bestFit="1" customWidth="1"/>
    <col min="10246" max="10246" width="12.28515625" style="246" customWidth="1"/>
    <col min="10247" max="10483" width="8.7109375" style="246"/>
    <col min="10484" max="10484" width="29.42578125" style="246" customWidth="1"/>
    <col min="10485" max="10493" width="8.7109375" style="246"/>
    <col min="10494" max="10494" width="29.42578125" style="246" customWidth="1"/>
    <col min="10495" max="10495" width="11.28515625" style="246" customWidth="1"/>
    <col min="10496" max="10496" width="8.7109375" style="246"/>
    <col min="10497" max="10497" width="12.42578125" style="246" customWidth="1"/>
    <col min="10498" max="10498" width="2.42578125" style="246" customWidth="1"/>
    <col min="10499" max="10499" width="2.140625" style="246" customWidth="1"/>
    <col min="10500" max="10500" width="22.7109375" style="246" customWidth="1"/>
    <col min="10501" max="10501" width="10.7109375" style="246" bestFit="1" customWidth="1"/>
    <col min="10502" max="10502" width="12.28515625" style="246" customWidth="1"/>
    <col min="10503" max="10739" width="8.7109375" style="246"/>
    <col min="10740" max="10740" width="29.42578125" style="246" customWidth="1"/>
    <col min="10741" max="10749" width="8.7109375" style="246"/>
    <col min="10750" max="10750" width="29.42578125" style="246" customWidth="1"/>
    <col min="10751" max="10751" width="11.28515625" style="246" customWidth="1"/>
    <col min="10752" max="10752" width="8.7109375" style="246"/>
    <col min="10753" max="10753" width="12.42578125" style="246" customWidth="1"/>
    <col min="10754" max="10754" width="2.42578125" style="246" customWidth="1"/>
    <col min="10755" max="10755" width="2.140625" style="246" customWidth="1"/>
    <col min="10756" max="10756" width="22.7109375" style="246" customWidth="1"/>
    <col min="10757" max="10757" width="10.7109375" style="246" bestFit="1" customWidth="1"/>
    <col min="10758" max="10758" width="12.28515625" style="246" customWidth="1"/>
    <col min="10759" max="10995" width="8.7109375" style="246"/>
    <col min="10996" max="10996" width="29.42578125" style="246" customWidth="1"/>
    <col min="10997" max="11005" width="8.7109375" style="246"/>
    <col min="11006" max="11006" width="29.42578125" style="246" customWidth="1"/>
    <col min="11007" max="11007" width="11.28515625" style="246" customWidth="1"/>
    <col min="11008" max="11008" width="8.7109375" style="246"/>
    <col min="11009" max="11009" width="12.42578125" style="246" customWidth="1"/>
    <col min="11010" max="11010" width="2.42578125" style="246" customWidth="1"/>
    <col min="11011" max="11011" width="2.140625" style="246" customWidth="1"/>
    <col min="11012" max="11012" width="22.7109375" style="246" customWidth="1"/>
    <col min="11013" max="11013" width="10.7109375" style="246" bestFit="1" customWidth="1"/>
    <col min="11014" max="11014" width="12.28515625" style="246" customWidth="1"/>
    <col min="11015" max="11251" width="8.7109375" style="246"/>
    <col min="11252" max="11252" width="29.42578125" style="246" customWidth="1"/>
    <col min="11253" max="11261" width="8.7109375" style="246"/>
    <col min="11262" max="11262" width="29.42578125" style="246" customWidth="1"/>
    <col min="11263" max="11263" width="11.28515625" style="246" customWidth="1"/>
    <col min="11264" max="11264" width="8.7109375" style="246"/>
    <col min="11265" max="11265" width="12.42578125" style="246" customWidth="1"/>
    <col min="11266" max="11266" width="2.42578125" style="246" customWidth="1"/>
    <col min="11267" max="11267" width="2.140625" style="246" customWidth="1"/>
    <col min="11268" max="11268" width="22.7109375" style="246" customWidth="1"/>
    <col min="11269" max="11269" width="10.7109375" style="246" bestFit="1" customWidth="1"/>
    <col min="11270" max="11270" width="12.28515625" style="246" customWidth="1"/>
    <col min="11271" max="11507" width="8.7109375" style="246"/>
    <col min="11508" max="11508" width="29.42578125" style="246" customWidth="1"/>
    <col min="11509" max="11517" width="8.7109375" style="246"/>
    <col min="11518" max="11518" width="29.42578125" style="246" customWidth="1"/>
    <col min="11519" max="11519" width="11.28515625" style="246" customWidth="1"/>
    <col min="11520" max="11520" width="8.7109375" style="246"/>
    <col min="11521" max="11521" width="12.42578125" style="246" customWidth="1"/>
    <col min="11522" max="11522" width="2.42578125" style="246" customWidth="1"/>
    <col min="11523" max="11523" width="2.140625" style="246" customWidth="1"/>
    <col min="11524" max="11524" width="22.7109375" style="246" customWidth="1"/>
    <col min="11525" max="11525" width="10.7109375" style="246" bestFit="1" customWidth="1"/>
    <col min="11526" max="11526" width="12.28515625" style="246" customWidth="1"/>
    <col min="11527" max="11763" width="8.7109375" style="246"/>
    <col min="11764" max="11764" width="29.42578125" style="246" customWidth="1"/>
    <col min="11765" max="11773" width="8.7109375" style="246"/>
    <col min="11774" max="11774" width="29.42578125" style="246" customWidth="1"/>
    <col min="11775" max="11775" width="11.28515625" style="246" customWidth="1"/>
    <col min="11776" max="11776" width="8.7109375" style="246"/>
    <col min="11777" max="11777" width="12.42578125" style="246" customWidth="1"/>
    <col min="11778" max="11778" width="2.42578125" style="246" customWidth="1"/>
    <col min="11779" max="11779" width="2.140625" style="246" customWidth="1"/>
    <col min="11780" max="11780" width="22.7109375" style="246" customWidth="1"/>
    <col min="11781" max="11781" width="10.7109375" style="246" bestFit="1" customWidth="1"/>
    <col min="11782" max="11782" width="12.28515625" style="246" customWidth="1"/>
    <col min="11783" max="12019" width="8.7109375" style="246"/>
    <col min="12020" max="12020" width="29.42578125" style="246" customWidth="1"/>
    <col min="12021" max="12029" width="8.7109375" style="246"/>
    <col min="12030" max="12030" width="29.42578125" style="246" customWidth="1"/>
    <col min="12031" max="12031" width="11.28515625" style="246" customWidth="1"/>
    <col min="12032" max="12032" width="8.7109375" style="246"/>
    <col min="12033" max="12033" width="12.42578125" style="246" customWidth="1"/>
    <col min="12034" max="12034" width="2.42578125" style="246" customWidth="1"/>
    <col min="12035" max="12035" width="2.140625" style="246" customWidth="1"/>
    <col min="12036" max="12036" width="22.7109375" style="246" customWidth="1"/>
    <col min="12037" max="12037" width="10.7109375" style="246" bestFit="1" customWidth="1"/>
    <col min="12038" max="12038" width="12.28515625" style="246" customWidth="1"/>
    <col min="12039" max="12275" width="8.7109375" style="246"/>
    <col min="12276" max="12276" width="29.42578125" style="246" customWidth="1"/>
    <col min="12277" max="12285" width="8.7109375" style="246"/>
    <col min="12286" max="12286" width="29.42578125" style="246" customWidth="1"/>
    <col min="12287" max="12287" width="11.28515625" style="246" customWidth="1"/>
    <col min="12288" max="12288" width="8.7109375" style="246"/>
    <col min="12289" max="12289" width="12.42578125" style="246" customWidth="1"/>
    <col min="12290" max="12290" width="2.42578125" style="246" customWidth="1"/>
    <col min="12291" max="12291" width="2.140625" style="246" customWidth="1"/>
    <col min="12292" max="12292" width="22.7109375" style="246" customWidth="1"/>
    <col min="12293" max="12293" width="10.7109375" style="246" bestFit="1" customWidth="1"/>
    <col min="12294" max="12294" width="12.28515625" style="246" customWidth="1"/>
    <col min="12295" max="12531" width="8.7109375" style="246"/>
    <col min="12532" max="12532" width="29.42578125" style="246" customWidth="1"/>
    <col min="12533" max="12541" width="8.7109375" style="246"/>
    <col min="12542" max="12542" width="29.42578125" style="246" customWidth="1"/>
    <col min="12543" max="12543" width="11.28515625" style="246" customWidth="1"/>
    <col min="12544" max="12544" width="8.7109375" style="246"/>
    <col min="12545" max="12545" width="12.42578125" style="246" customWidth="1"/>
    <col min="12546" max="12546" width="2.42578125" style="246" customWidth="1"/>
    <col min="12547" max="12547" width="2.140625" style="246" customWidth="1"/>
    <col min="12548" max="12548" width="22.7109375" style="246" customWidth="1"/>
    <col min="12549" max="12549" width="10.7109375" style="246" bestFit="1" customWidth="1"/>
    <col min="12550" max="12550" width="12.28515625" style="246" customWidth="1"/>
    <col min="12551" max="12787" width="8.7109375" style="246"/>
    <col min="12788" max="12788" width="29.42578125" style="246" customWidth="1"/>
    <col min="12789" max="12797" width="8.7109375" style="246"/>
    <col min="12798" max="12798" width="29.42578125" style="246" customWidth="1"/>
    <col min="12799" max="12799" width="11.28515625" style="246" customWidth="1"/>
    <col min="12800" max="12800" width="8.7109375" style="246"/>
    <col min="12801" max="12801" width="12.42578125" style="246" customWidth="1"/>
    <col min="12802" max="12802" width="2.42578125" style="246" customWidth="1"/>
    <col min="12803" max="12803" width="2.140625" style="246" customWidth="1"/>
    <col min="12804" max="12804" width="22.7109375" style="246" customWidth="1"/>
    <col min="12805" max="12805" width="10.7109375" style="246" bestFit="1" customWidth="1"/>
    <col min="12806" max="12806" width="12.28515625" style="246" customWidth="1"/>
    <col min="12807" max="13043" width="8.7109375" style="246"/>
    <col min="13044" max="13044" width="29.42578125" style="246" customWidth="1"/>
    <col min="13045" max="13053" width="8.7109375" style="246"/>
    <col min="13054" max="13054" width="29.42578125" style="246" customWidth="1"/>
    <col min="13055" max="13055" width="11.28515625" style="246" customWidth="1"/>
    <col min="13056" max="13056" width="8.7109375" style="246"/>
    <col min="13057" max="13057" width="12.42578125" style="246" customWidth="1"/>
    <col min="13058" max="13058" width="2.42578125" style="246" customWidth="1"/>
    <col min="13059" max="13059" width="2.140625" style="246" customWidth="1"/>
    <col min="13060" max="13060" width="22.7109375" style="246" customWidth="1"/>
    <col min="13061" max="13061" width="10.7109375" style="246" bestFit="1" customWidth="1"/>
    <col min="13062" max="13062" width="12.28515625" style="246" customWidth="1"/>
    <col min="13063" max="13299" width="8.7109375" style="246"/>
    <col min="13300" max="13300" width="29.42578125" style="246" customWidth="1"/>
    <col min="13301" max="13309" width="8.7109375" style="246"/>
    <col min="13310" max="13310" width="29.42578125" style="246" customWidth="1"/>
    <col min="13311" max="13311" width="11.28515625" style="246" customWidth="1"/>
    <col min="13312" max="13312" width="8.7109375" style="246"/>
    <col min="13313" max="13313" width="12.42578125" style="246" customWidth="1"/>
    <col min="13314" max="13314" width="2.42578125" style="246" customWidth="1"/>
    <col min="13315" max="13315" width="2.140625" style="246" customWidth="1"/>
    <col min="13316" max="13316" width="22.7109375" style="246" customWidth="1"/>
    <col min="13317" max="13317" width="10.7109375" style="246" bestFit="1" customWidth="1"/>
    <col min="13318" max="13318" width="12.28515625" style="246" customWidth="1"/>
    <col min="13319" max="13555" width="8.7109375" style="246"/>
    <col min="13556" max="13556" width="29.42578125" style="246" customWidth="1"/>
    <col min="13557" max="13565" width="8.7109375" style="246"/>
    <col min="13566" max="13566" width="29.42578125" style="246" customWidth="1"/>
    <col min="13567" max="13567" width="11.28515625" style="246" customWidth="1"/>
    <col min="13568" max="13568" width="8.7109375" style="246"/>
    <col min="13569" max="13569" width="12.42578125" style="246" customWidth="1"/>
    <col min="13570" max="13570" width="2.42578125" style="246" customWidth="1"/>
    <col min="13571" max="13571" width="2.140625" style="246" customWidth="1"/>
    <col min="13572" max="13572" width="22.7109375" style="246" customWidth="1"/>
    <col min="13573" max="13573" width="10.7109375" style="246" bestFit="1" customWidth="1"/>
    <col min="13574" max="13574" width="12.28515625" style="246" customWidth="1"/>
    <col min="13575" max="13811" width="8.7109375" style="246"/>
    <col min="13812" max="13812" width="29.42578125" style="246" customWidth="1"/>
    <col min="13813" max="13821" width="8.7109375" style="246"/>
    <col min="13822" max="13822" width="29.42578125" style="246" customWidth="1"/>
    <col min="13823" max="13823" width="11.28515625" style="246" customWidth="1"/>
    <col min="13824" max="13824" width="8.7109375" style="246"/>
    <col min="13825" max="13825" width="12.42578125" style="246" customWidth="1"/>
    <col min="13826" max="13826" width="2.42578125" style="246" customWidth="1"/>
    <col min="13827" max="13827" width="2.140625" style="246" customWidth="1"/>
    <col min="13828" max="13828" width="22.7109375" style="246" customWidth="1"/>
    <col min="13829" max="13829" width="10.7109375" style="246" bestFit="1" customWidth="1"/>
    <col min="13830" max="13830" width="12.28515625" style="246" customWidth="1"/>
    <col min="13831" max="14067" width="8.7109375" style="246"/>
    <col min="14068" max="14068" width="29.42578125" style="246" customWidth="1"/>
    <col min="14069" max="14077" width="8.7109375" style="246"/>
    <col min="14078" max="14078" width="29.42578125" style="246" customWidth="1"/>
    <col min="14079" max="14079" width="11.28515625" style="246" customWidth="1"/>
    <col min="14080" max="14080" width="8.7109375" style="246"/>
    <col min="14081" max="14081" width="12.42578125" style="246" customWidth="1"/>
    <col min="14082" max="14082" width="2.42578125" style="246" customWidth="1"/>
    <col min="14083" max="14083" width="2.140625" style="246" customWidth="1"/>
    <col min="14084" max="14084" width="22.7109375" style="246" customWidth="1"/>
    <col min="14085" max="14085" width="10.7109375" style="246" bestFit="1" customWidth="1"/>
    <col min="14086" max="14086" width="12.28515625" style="246" customWidth="1"/>
    <col min="14087" max="14323" width="8.7109375" style="246"/>
    <col min="14324" max="14324" width="29.42578125" style="246" customWidth="1"/>
    <col min="14325" max="14333" width="8.7109375" style="246"/>
    <col min="14334" max="14334" width="29.42578125" style="246" customWidth="1"/>
    <col min="14335" max="14335" width="11.28515625" style="246" customWidth="1"/>
    <col min="14336" max="14336" width="8.7109375" style="246"/>
    <col min="14337" max="14337" width="12.42578125" style="246" customWidth="1"/>
    <col min="14338" max="14338" width="2.42578125" style="246" customWidth="1"/>
    <col min="14339" max="14339" width="2.140625" style="246" customWidth="1"/>
    <col min="14340" max="14340" width="22.7109375" style="246" customWidth="1"/>
    <col min="14341" max="14341" width="10.7109375" style="246" bestFit="1" customWidth="1"/>
    <col min="14342" max="14342" width="12.28515625" style="246" customWidth="1"/>
    <col min="14343" max="14579" width="8.7109375" style="246"/>
    <col min="14580" max="14580" width="29.42578125" style="246" customWidth="1"/>
    <col min="14581" max="14589" width="8.7109375" style="246"/>
    <col min="14590" max="14590" width="29.42578125" style="246" customWidth="1"/>
    <col min="14591" max="14591" width="11.28515625" style="246" customWidth="1"/>
    <col min="14592" max="14592" width="8.7109375" style="246"/>
    <col min="14593" max="14593" width="12.42578125" style="246" customWidth="1"/>
    <col min="14594" max="14594" width="2.42578125" style="246" customWidth="1"/>
    <col min="14595" max="14595" width="2.140625" style="246" customWidth="1"/>
    <col min="14596" max="14596" width="22.7109375" style="246" customWidth="1"/>
    <col min="14597" max="14597" width="10.7109375" style="246" bestFit="1" customWidth="1"/>
    <col min="14598" max="14598" width="12.28515625" style="246" customWidth="1"/>
    <col min="14599" max="14835" width="8.7109375" style="246"/>
    <col min="14836" max="14836" width="29.42578125" style="246" customWidth="1"/>
    <col min="14837" max="14845" width="8.7109375" style="246"/>
    <col min="14846" max="14846" width="29.42578125" style="246" customWidth="1"/>
    <col min="14847" max="14847" width="11.28515625" style="246" customWidth="1"/>
    <col min="14848" max="14848" width="8.7109375" style="246"/>
    <col min="14849" max="14849" width="12.42578125" style="246" customWidth="1"/>
    <col min="14850" max="14850" width="2.42578125" style="246" customWidth="1"/>
    <col min="14851" max="14851" width="2.140625" style="246" customWidth="1"/>
    <col min="14852" max="14852" width="22.7109375" style="246" customWidth="1"/>
    <col min="14853" max="14853" width="10.7109375" style="246" bestFit="1" customWidth="1"/>
    <col min="14854" max="14854" width="12.28515625" style="246" customWidth="1"/>
    <col min="14855" max="15091" width="8.7109375" style="246"/>
    <col min="15092" max="15092" width="29.42578125" style="246" customWidth="1"/>
    <col min="15093" max="15101" width="8.7109375" style="246"/>
    <col min="15102" max="15102" width="29.42578125" style="246" customWidth="1"/>
    <col min="15103" max="15103" width="11.28515625" style="246" customWidth="1"/>
    <col min="15104" max="15104" width="8.7109375" style="246"/>
    <col min="15105" max="15105" width="12.42578125" style="246" customWidth="1"/>
    <col min="15106" max="15106" width="2.42578125" style="246" customWidth="1"/>
    <col min="15107" max="15107" width="2.140625" style="246" customWidth="1"/>
    <col min="15108" max="15108" width="22.7109375" style="246" customWidth="1"/>
    <col min="15109" max="15109" width="10.7109375" style="246" bestFit="1" customWidth="1"/>
    <col min="15110" max="15110" width="12.28515625" style="246" customWidth="1"/>
    <col min="15111" max="15347" width="8.7109375" style="246"/>
    <col min="15348" max="15348" width="29.42578125" style="246" customWidth="1"/>
    <col min="15349" max="15357" width="8.7109375" style="246"/>
    <col min="15358" max="15358" width="29.42578125" style="246" customWidth="1"/>
    <col min="15359" max="15359" width="11.28515625" style="246" customWidth="1"/>
    <col min="15360" max="15360" width="8.7109375" style="246"/>
    <col min="15361" max="15361" width="12.42578125" style="246" customWidth="1"/>
    <col min="15362" max="15362" width="2.42578125" style="246" customWidth="1"/>
    <col min="15363" max="15363" width="2.140625" style="246" customWidth="1"/>
    <col min="15364" max="15364" width="22.7109375" style="246" customWidth="1"/>
    <col min="15365" max="15365" width="10.7109375" style="246" bestFit="1" customWidth="1"/>
    <col min="15366" max="15366" width="12.28515625" style="246" customWidth="1"/>
    <col min="15367" max="15603" width="8.7109375" style="246"/>
    <col min="15604" max="15604" width="29.42578125" style="246" customWidth="1"/>
    <col min="15605" max="15613" width="8.7109375" style="246"/>
    <col min="15614" max="15614" width="29.42578125" style="246" customWidth="1"/>
    <col min="15615" max="15615" width="11.28515625" style="246" customWidth="1"/>
    <col min="15616" max="15616" width="8.7109375" style="246"/>
    <col min="15617" max="15617" width="12.42578125" style="246" customWidth="1"/>
    <col min="15618" max="15618" width="2.42578125" style="246" customWidth="1"/>
    <col min="15619" max="15619" width="2.140625" style="246" customWidth="1"/>
    <col min="15620" max="15620" width="22.7109375" style="246" customWidth="1"/>
    <col min="15621" max="15621" width="10.7109375" style="246" bestFit="1" customWidth="1"/>
    <col min="15622" max="15622" width="12.28515625" style="246" customWidth="1"/>
    <col min="15623" max="15859" width="8.7109375" style="246"/>
    <col min="15860" max="15860" width="29.42578125" style="246" customWidth="1"/>
    <col min="15861" max="15869" width="8.7109375" style="246"/>
    <col min="15870" max="15870" width="29.42578125" style="246" customWidth="1"/>
    <col min="15871" max="15871" width="11.28515625" style="246" customWidth="1"/>
    <col min="15872" max="15872" width="8.7109375" style="246"/>
    <col min="15873" max="15873" width="12.42578125" style="246" customWidth="1"/>
    <col min="15874" max="15874" width="2.42578125" style="246" customWidth="1"/>
    <col min="15875" max="15875" width="2.140625" style="246" customWidth="1"/>
    <col min="15876" max="15876" width="22.7109375" style="246" customWidth="1"/>
    <col min="15877" max="15877" width="10.7109375" style="246" bestFit="1" customWidth="1"/>
    <col min="15878" max="15878" width="12.28515625" style="246" customWidth="1"/>
    <col min="15879" max="16115" width="8.7109375" style="246"/>
    <col min="16116" max="16116" width="29.42578125" style="246" customWidth="1"/>
    <col min="16117" max="16125" width="8.7109375" style="246"/>
    <col min="16126" max="16126" width="29.42578125" style="246" customWidth="1"/>
    <col min="16127" max="16127" width="11.28515625" style="246" customWidth="1"/>
    <col min="16128" max="16128" width="8.7109375" style="246"/>
    <col min="16129" max="16129" width="12.42578125" style="246" customWidth="1"/>
    <col min="16130" max="16130" width="2.42578125" style="246" customWidth="1"/>
    <col min="16131" max="16131" width="2.140625" style="246" customWidth="1"/>
    <col min="16132" max="16132" width="22.7109375" style="246" customWidth="1"/>
    <col min="16133" max="16133" width="10.7109375" style="246" bestFit="1" customWidth="1"/>
    <col min="16134" max="16134" width="12.28515625" style="246" customWidth="1"/>
    <col min="16135" max="16371" width="8.7109375" style="246"/>
    <col min="16372" max="16372" width="29.42578125" style="246" customWidth="1"/>
    <col min="16373" max="16384" width="8.7109375" style="246"/>
  </cols>
  <sheetData>
    <row r="2" spans="2:15" ht="19.5" thickBot="1">
      <c r="B2" s="1791" t="s">
        <v>602</v>
      </c>
      <c r="C2" s="1792"/>
      <c r="D2" s="1792"/>
      <c r="F2" s="211" t="s">
        <v>491</v>
      </c>
      <c r="H2" s="211"/>
      <c r="M2" s="250"/>
    </row>
    <row r="3" spans="2:15" ht="18" customHeight="1" thickBot="1">
      <c r="B3" s="1779" t="s">
        <v>603</v>
      </c>
      <c r="C3" s="1780"/>
      <c r="D3" s="1781"/>
      <c r="F3" s="1917" t="s">
        <v>283</v>
      </c>
      <c r="G3" s="1918"/>
      <c r="H3" s="1918"/>
      <c r="I3" s="1919"/>
      <c r="K3" s="1911" t="s">
        <v>295</v>
      </c>
      <c r="L3" s="1912"/>
      <c r="M3" s="1913"/>
      <c r="N3" s="508"/>
      <c r="O3" s="482"/>
    </row>
    <row r="4" spans="2:15" ht="15" customHeight="1">
      <c r="B4" s="1426"/>
      <c r="C4" s="1082" t="s">
        <v>5</v>
      </c>
      <c r="D4" s="994" t="s">
        <v>282</v>
      </c>
      <c r="F4" s="181" t="s">
        <v>284</v>
      </c>
      <c r="G4" s="1920" t="s">
        <v>285</v>
      </c>
      <c r="H4" s="1920"/>
      <c r="I4" s="499">
        <v>45</v>
      </c>
      <c r="J4" s="250"/>
      <c r="K4" s="503"/>
      <c r="L4" s="58">
        <v>58</v>
      </c>
      <c r="M4" s="59" t="s">
        <v>296</v>
      </c>
      <c r="N4" s="509"/>
      <c r="O4" s="482"/>
    </row>
    <row r="5" spans="2:15">
      <c r="B5" s="1021" t="s">
        <v>224</v>
      </c>
      <c r="C5" s="1003">
        <v>1</v>
      </c>
      <c r="D5" s="1049" t="s">
        <v>581</v>
      </c>
      <c r="F5" s="300"/>
      <c r="G5" s="1921" t="s">
        <v>4</v>
      </c>
      <c r="H5" s="1922"/>
      <c r="I5" s="473">
        <v>365</v>
      </c>
      <c r="J5" s="250"/>
      <c r="K5" s="480"/>
      <c r="L5" s="475" t="s">
        <v>5</v>
      </c>
      <c r="M5" s="60" t="s">
        <v>297</v>
      </c>
      <c r="N5" s="509"/>
      <c r="O5" s="482"/>
    </row>
    <row r="6" spans="2:15">
      <c r="B6" s="1023" t="s">
        <v>604</v>
      </c>
      <c r="C6" s="1003">
        <v>1.125</v>
      </c>
      <c r="D6" s="1049" t="s">
        <v>581</v>
      </c>
      <c r="F6" s="301"/>
      <c r="G6" s="1914"/>
      <c r="H6" s="1915"/>
      <c r="I6" s="474" t="s">
        <v>6</v>
      </c>
      <c r="J6" s="250"/>
      <c r="K6" s="480" t="s">
        <v>298</v>
      </c>
      <c r="L6" s="476">
        <v>1</v>
      </c>
      <c r="M6" s="477">
        <v>40</v>
      </c>
      <c r="N6" s="509"/>
      <c r="O6" s="482"/>
    </row>
    <row r="7" spans="2:15">
      <c r="B7" s="1024" t="s">
        <v>288</v>
      </c>
      <c r="C7" s="1003">
        <v>1.2250000000000001</v>
      </c>
      <c r="D7" s="1049" t="s">
        <v>581</v>
      </c>
      <c r="F7" s="300" t="s">
        <v>275</v>
      </c>
      <c r="G7" s="1916"/>
      <c r="H7" s="1806"/>
      <c r="I7" s="187">
        <v>72974.720000000001</v>
      </c>
      <c r="J7" s="250"/>
      <c r="K7" s="480" t="s">
        <v>287</v>
      </c>
      <c r="L7" s="478">
        <v>1</v>
      </c>
      <c r="M7" s="61">
        <v>40</v>
      </c>
      <c r="N7" s="509" t="e">
        <f>#REF!/2</f>
        <v>#REF!</v>
      </c>
      <c r="O7" s="482"/>
    </row>
    <row r="8" spans="2:15" ht="25.5">
      <c r="B8" s="1427" t="s">
        <v>605</v>
      </c>
      <c r="C8" s="1003">
        <v>3.125</v>
      </c>
      <c r="D8" s="1049" t="s">
        <v>581</v>
      </c>
      <c r="F8" s="879" t="s">
        <v>555</v>
      </c>
      <c r="G8" s="1916"/>
      <c r="H8" s="1806"/>
      <c r="I8" s="187">
        <v>220961.25</v>
      </c>
      <c r="J8" s="250"/>
      <c r="K8" s="480" t="s">
        <v>288</v>
      </c>
      <c r="L8" s="478">
        <v>1</v>
      </c>
      <c r="M8" s="61">
        <v>40</v>
      </c>
      <c r="N8" s="509" t="e">
        <f>#REF!/2</f>
        <v>#REF!</v>
      </c>
      <c r="O8" s="482"/>
    </row>
    <row r="9" spans="2:15">
      <c r="B9" s="1024" t="s">
        <v>606</v>
      </c>
      <c r="C9" s="1003">
        <v>2.25</v>
      </c>
      <c r="D9" s="1049" t="s">
        <v>581</v>
      </c>
      <c r="F9" s="1059" t="s">
        <v>580</v>
      </c>
      <c r="G9" s="1916"/>
      <c r="H9" s="1806"/>
      <c r="I9" s="187">
        <v>1306827.1399999999</v>
      </c>
      <c r="J9" s="250"/>
      <c r="K9" s="480" t="s">
        <v>289</v>
      </c>
      <c r="L9" s="478">
        <v>3</v>
      </c>
      <c r="M9" s="61">
        <f>40*3</f>
        <v>120</v>
      </c>
      <c r="N9" s="509"/>
      <c r="O9" s="482"/>
    </row>
    <row r="10" spans="2:15">
      <c r="B10" s="1428" t="s">
        <v>607</v>
      </c>
      <c r="C10" s="1003">
        <v>2.25</v>
      </c>
      <c r="D10" s="1049" t="s">
        <v>581</v>
      </c>
      <c r="F10" s="301" t="s">
        <v>11</v>
      </c>
      <c r="G10" s="1896">
        <f>'M2021 BLS  53%ile'!D38</f>
        <v>0.25390000000000001</v>
      </c>
      <c r="H10" s="1897"/>
      <c r="I10" s="187" cm="1">
        <f t="array" ref="I10">SUM(I7:I9*G10)</f>
        <v>406433.75362900004</v>
      </c>
      <c r="J10" s="250"/>
      <c r="K10" s="480" t="s">
        <v>7</v>
      </c>
      <c r="L10" s="476">
        <v>4</v>
      </c>
      <c r="M10" s="61">
        <f>40*4</f>
        <v>160</v>
      </c>
      <c r="N10" s="509"/>
      <c r="O10" s="482"/>
    </row>
    <row r="11" spans="2:15" ht="15.75" thickBot="1">
      <c r="B11" s="1429" t="s">
        <v>270</v>
      </c>
      <c r="C11" s="1046">
        <v>3.625</v>
      </c>
      <c r="D11" s="1049" t="s">
        <v>581</v>
      </c>
      <c r="F11" s="1103" t="s">
        <v>660</v>
      </c>
      <c r="G11" s="1898">
        <f>'FALL CAF 2022'!CI24</f>
        <v>2.7811565914169036E-2</v>
      </c>
      <c r="H11" s="1803"/>
      <c r="I11" s="188" cm="1">
        <f t="array" ref="I11">SUM(I7:I10*G11)</f>
        <v>55823.287875531285</v>
      </c>
      <c r="J11" s="250"/>
      <c r="K11" s="1434" t="s">
        <v>8</v>
      </c>
      <c r="L11" s="1435">
        <v>9</v>
      </c>
      <c r="M11" s="1436">
        <f>40*9</f>
        <v>360</v>
      </c>
      <c r="N11" s="510"/>
      <c r="O11" s="482"/>
    </row>
    <row r="12" spans="2:15" ht="18.75" customHeight="1" thickTop="1" thickBot="1">
      <c r="B12" s="1429" t="s">
        <v>225</v>
      </c>
      <c r="C12" s="1046">
        <v>2.8</v>
      </c>
      <c r="D12" s="1049" t="s">
        <v>581</v>
      </c>
      <c r="F12" s="403" t="s">
        <v>239</v>
      </c>
      <c r="G12" s="1899">
        <v>31.504000000000001</v>
      </c>
      <c r="H12" s="1900"/>
      <c r="I12" s="695">
        <f>SUM(I7:I11)</f>
        <v>2063020.151504531</v>
      </c>
      <c r="J12" s="250"/>
      <c r="K12" s="1431" t="s">
        <v>290</v>
      </c>
      <c r="L12" s="1432">
        <v>1.5</v>
      </c>
      <c r="M12" s="1433">
        <f>L12*40</f>
        <v>60</v>
      </c>
      <c r="N12" s="482"/>
      <c r="O12" s="482"/>
    </row>
    <row r="13" spans="2:15" ht="15.75" thickTop="1">
      <c r="B13" s="1429" t="s">
        <v>608</v>
      </c>
      <c r="C13" s="1046">
        <v>6.125</v>
      </c>
      <c r="D13" s="1049" t="s">
        <v>581</v>
      </c>
      <c r="F13" s="1903" t="s">
        <v>12</v>
      </c>
      <c r="G13" s="1904"/>
      <c r="H13" s="1905"/>
      <c r="I13" s="716"/>
      <c r="J13" s="250"/>
      <c r="K13" s="1430" t="s">
        <v>291</v>
      </c>
      <c r="L13" s="476">
        <v>1</v>
      </c>
      <c r="M13" s="61">
        <v>40</v>
      </c>
      <c r="N13" s="482"/>
      <c r="O13" s="482"/>
    </row>
    <row r="14" spans="2:15" ht="16.5" customHeight="1">
      <c r="B14" s="1045" t="s">
        <v>609</v>
      </c>
      <c r="C14" s="1046">
        <v>6</v>
      </c>
      <c r="D14" s="1049" t="s">
        <v>581</v>
      </c>
      <c r="F14" s="301" t="s">
        <v>299</v>
      </c>
      <c r="G14" s="1901">
        <f>C18</f>
        <v>2.4241851676901276</v>
      </c>
      <c r="H14" s="1897"/>
      <c r="I14" s="192">
        <f>G14*$I$4*$I$5</f>
        <v>39817.241379310348</v>
      </c>
      <c r="J14" s="250"/>
      <c r="K14" s="1430" t="s">
        <v>292</v>
      </c>
      <c r="L14" s="476">
        <v>1</v>
      </c>
      <c r="M14" s="61">
        <v>40</v>
      </c>
      <c r="N14" s="482"/>
      <c r="O14" s="482"/>
    </row>
    <row r="15" spans="2:15" ht="15.75" thickBot="1">
      <c r="B15" s="1045" t="s">
        <v>10</v>
      </c>
      <c r="C15" s="1046">
        <v>1.9790384615384615</v>
      </c>
      <c r="D15" s="1049" t="s">
        <v>581</v>
      </c>
      <c r="F15" s="502" t="s">
        <v>300</v>
      </c>
      <c r="G15" s="1902">
        <f>C19</f>
        <v>25.360415682569673</v>
      </c>
      <c r="H15" s="1803"/>
      <c r="I15" s="673">
        <f>G15*$I$4*$I$5</f>
        <v>416544.82758620684</v>
      </c>
      <c r="J15" s="250"/>
      <c r="K15" s="1430" t="s">
        <v>293</v>
      </c>
      <c r="L15" s="476">
        <v>1.5</v>
      </c>
      <c r="M15" s="61">
        <f>L15*40</f>
        <v>60</v>
      </c>
    </row>
    <row r="16" spans="2:15" ht="18" customHeight="1" thickTop="1" thickBot="1">
      <c r="B16" s="1785" t="s">
        <v>249</v>
      </c>
      <c r="C16" s="1786"/>
      <c r="D16" s="1787"/>
      <c r="F16" s="882" t="s">
        <v>13</v>
      </c>
      <c r="G16" s="1906"/>
      <c r="H16" s="1907"/>
      <c r="I16" s="191">
        <f>I12+I14+I15</f>
        <v>2519382.2204700485</v>
      </c>
      <c r="J16" s="250"/>
      <c r="K16" s="1430" t="s">
        <v>294</v>
      </c>
      <c r="L16" s="476">
        <v>1</v>
      </c>
      <c r="M16" s="61">
        <v>40</v>
      </c>
    </row>
    <row r="17" spans="2:13" ht="15.75" thickBot="1">
      <c r="B17" s="1047" t="s">
        <v>251</v>
      </c>
      <c r="C17" s="1048">
        <f>'M2021 BLS  53%ile'!D38</f>
        <v>0.25390000000000001</v>
      </c>
      <c r="D17" s="1049" t="s">
        <v>582</v>
      </c>
      <c r="F17" s="501" t="s">
        <v>14</v>
      </c>
      <c r="G17" s="1896">
        <f>C20</f>
        <v>0.12</v>
      </c>
      <c r="H17" s="1897"/>
      <c r="I17" s="479">
        <f>(I16-I11)*G17</f>
        <v>295627.07191134203</v>
      </c>
      <c r="J17" s="250"/>
      <c r="K17" s="504" t="s">
        <v>15</v>
      </c>
      <c r="L17" s="505">
        <f>SUM(L6:L16)</f>
        <v>25</v>
      </c>
      <c r="M17" s="506"/>
    </row>
    <row r="18" spans="2:13" ht="15.75" thickBot="1">
      <c r="B18" s="1006" t="s">
        <v>299</v>
      </c>
      <c r="C18" s="1007">
        <f>'FY21 UFR BTL 3401'!D15</f>
        <v>2.4241851676901276</v>
      </c>
      <c r="D18" s="1049" t="s">
        <v>583</v>
      </c>
      <c r="F18" s="502" t="s">
        <v>657</v>
      </c>
      <c r="G18" s="1898">
        <f>'FALL CAF 2022'!CI24</f>
        <v>2.7811565914169036E-2</v>
      </c>
      <c r="H18" s="1803"/>
      <c r="I18" s="673">
        <f>(I14+I15)*G18</f>
        <v>12692.143761761037</v>
      </c>
      <c r="J18" s="250"/>
      <c r="K18" s="250"/>
      <c r="L18" s="250"/>
      <c r="M18" s="250"/>
    </row>
    <row r="19" spans="2:13" ht="16.5" thickTop="1" thickBot="1">
      <c r="B19" s="1006" t="s">
        <v>300</v>
      </c>
      <c r="C19" s="1008">
        <f>'FY21 UFR BTL 3401'!AP14</f>
        <v>25.360415682569673</v>
      </c>
      <c r="D19" s="1049" t="s">
        <v>583</v>
      </c>
      <c r="F19" s="688" t="s">
        <v>15</v>
      </c>
      <c r="G19" s="1908"/>
      <c r="H19" s="1909"/>
      <c r="I19" s="689">
        <f>I17+I16+I18</f>
        <v>2827701.4361431515</v>
      </c>
      <c r="J19" s="250"/>
      <c r="K19" s="483"/>
      <c r="L19" s="482"/>
      <c r="M19" s="482"/>
    </row>
    <row r="20" spans="2:13" ht="15.75" thickBot="1">
      <c r="B20" s="1002" t="s">
        <v>246</v>
      </c>
      <c r="C20" s="1005">
        <f>'M2021 BLS  53%ile'!D41</f>
        <v>0.12</v>
      </c>
      <c r="D20" s="1049" t="s">
        <v>582</v>
      </c>
      <c r="F20" s="881" t="s">
        <v>16</v>
      </c>
      <c r="G20" s="1910"/>
      <c r="H20" s="1895"/>
      <c r="I20" s="687">
        <f>$I$19/(($I$4*$I$5))</f>
        <v>172.1583827180001</v>
      </c>
      <c r="J20" s="250"/>
      <c r="K20" s="483"/>
      <c r="L20" s="482"/>
      <c r="M20" s="482"/>
    </row>
    <row r="21" spans="2:13" ht="15.75" thickBot="1">
      <c r="B21" s="1002" t="s">
        <v>254</v>
      </c>
      <c r="C21" s="1009">
        <v>0.9</v>
      </c>
      <c r="D21" s="1004" t="s">
        <v>252</v>
      </c>
      <c r="F21" s="481" t="s">
        <v>301</v>
      </c>
      <c r="G21" s="1894">
        <v>0.9</v>
      </c>
      <c r="H21" s="1895"/>
      <c r="I21" s="507">
        <f>$I$19/(($I$4*$I$5)*G21)</f>
        <v>191.28709190888898</v>
      </c>
      <c r="J21" s="250"/>
      <c r="K21" s="490"/>
      <c r="L21" s="482"/>
      <c r="M21" s="482"/>
    </row>
    <row r="22" spans="2:13" ht="15.75" thickBot="1">
      <c r="B22" s="1010" t="s">
        <v>516</v>
      </c>
      <c r="C22" s="1011">
        <f>'FALL CAF 2022'!CI24</f>
        <v>2.7811565914169036E-2</v>
      </c>
      <c r="D22" s="1012" t="s">
        <v>497</v>
      </c>
      <c r="F22" s="485"/>
      <c r="G22" s="486"/>
      <c r="H22" s="222"/>
      <c r="I22" s="661"/>
      <c r="J22" s="250"/>
      <c r="K22" s="490"/>
      <c r="L22" s="482"/>
      <c r="M22" s="483"/>
    </row>
    <row r="23" spans="2:13">
      <c r="F23" s="487"/>
      <c r="G23" s="488"/>
      <c r="H23" s="660"/>
      <c r="I23" s="662"/>
      <c r="J23" s="250"/>
      <c r="K23" s="483"/>
      <c r="L23" s="482"/>
      <c r="M23" s="482"/>
    </row>
    <row r="24" spans="2:13">
      <c r="F24" s="489"/>
      <c r="J24" s="484"/>
      <c r="K24" s="483"/>
      <c r="L24" s="482"/>
      <c r="M24" s="483"/>
    </row>
    <row r="25" spans="2:13">
      <c r="G25" s="491"/>
      <c r="I25" s="264"/>
      <c r="J25" s="250"/>
      <c r="K25" s="482"/>
      <c r="L25" s="482"/>
      <c r="M25" s="482"/>
    </row>
    <row r="26" spans="2:13">
      <c r="H26" s="492"/>
      <c r="I26" s="493"/>
      <c r="J26" s="484"/>
      <c r="K26" s="482"/>
      <c r="L26" s="482"/>
      <c r="M26" s="483"/>
    </row>
    <row r="27" spans="2:13">
      <c r="F27" s="262"/>
      <c r="G27" s="494"/>
      <c r="I27" s="264"/>
      <c r="J27" s="250"/>
      <c r="K27" s="482"/>
      <c r="L27" s="482"/>
      <c r="M27" s="482"/>
    </row>
    <row r="28" spans="2:13">
      <c r="F28" s="262"/>
      <c r="G28" s="494"/>
      <c r="I28" s="264"/>
      <c r="J28" s="250"/>
      <c r="K28" s="482"/>
      <c r="L28" s="482"/>
      <c r="M28" s="483"/>
    </row>
    <row r="29" spans="2:13">
      <c r="I29" s="264"/>
      <c r="J29" s="250"/>
      <c r="K29" s="497"/>
      <c r="L29" s="482"/>
      <c r="M29" s="497"/>
    </row>
    <row r="30" spans="2:13">
      <c r="H30" s="495"/>
      <c r="J30" s="250"/>
      <c r="K30" s="497"/>
      <c r="L30" s="497"/>
      <c r="M30" s="497"/>
    </row>
    <row r="31" spans="2:13">
      <c r="K31" s="498"/>
      <c r="L31" s="498"/>
      <c r="M31" s="498"/>
    </row>
    <row r="32" spans="2:13">
      <c r="F32" s="291"/>
      <c r="G32" s="291"/>
      <c r="H32" s="291"/>
      <c r="I32" s="496"/>
      <c r="K32" s="482"/>
      <c r="L32" s="482"/>
      <c r="M32" s="482"/>
    </row>
    <row r="33" spans="6:13">
      <c r="F33" s="291"/>
      <c r="G33" s="291"/>
      <c r="H33" s="291"/>
      <c r="I33" s="291"/>
      <c r="K33" s="483"/>
      <c r="L33" s="482"/>
      <c r="M33" s="482"/>
    </row>
    <row r="34" spans="6:13">
      <c r="F34" s="291"/>
      <c r="G34" s="291"/>
      <c r="H34" s="291"/>
      <c r="I34" s="291"/>
      <c r="J34" s="291"/>
      <c r="K34" s="482"/>
      <c r="L34" s="482"/>
      <c r="M34" s="482"/>
    </row>
    <row r="35" spans="6:13">
      <c r="F35" s="291"/>
      <c r="G35" s="291"/>
      <c r="H35" s="291"/>
      <c r="I35" s="291"/>
      <c r="J35" s="291"/>
    </row>
    <row r="36" spans="6:13">
      <c r="F36" s="291"/>
      <c r="G36" s="291"/>
      <c r="H36" s="291"/>
      <c r="I36" s="291"/>
      <c r="J36" s="291"/>
    </row>
    <row r="37" spans="6:13">
      <c r="F37" s="291"/>
      <c r="G37" s="291"/>
      <c r="H37" s="291"/>
      <c r="I37" s="291"/>
      <c r="J37" s="291"/>
    </row>
    <row r="38" spans="6:13">
      <c r="F38" s="291"/>
      <c r="G38" s="291"/>
      <c r="H38" s="291"/>
      <c r="I38" s="291"/>
      <c r="J38" s="291"/>
    </row>
    <row r="39" spans="6:13">
      <c r="J39" s="291"/>
    </row>
  </sheetData>
  <mergeCells count="23">
    <mergeCell ref="B3:D3"/>
    <mergeCell ref="B16:D16"/>
    <mergeCell ref="B2:D2"/>
    <mergeCell ref="K3:M3"/>
    <mergeCell ref="G6:H6"/>
    <mergeCell ref="G9:H9"/>
    <mergeCell ref="F3:I3"/>
    <mergeCell ref="G4:H4"/>
    <mergeCell ref="G5:H5"/>
    <mergeCell ref="G7:H7"/>
    <mergeCell ref="G8:H8"/>
    <mergeCell ref="G21:H21"/>
    <mergeCell ref="G10:H10"/>
    <mergeCell ref="G11:H11"/>
    <mergeCell ref="G12:H12"/>
    <mergeCell ref="G14:H14"/>
    <mergeCell ref="G15:H15"/>
    <mergeCell ref="F13:H13"/>
    <mergeCell ref="G17:H17"/>
    <mergeCell ref="G18:H18"/>
    <mergeCell ref="G16:H16"/>
    <mergeCell ref="G19:H19"/>
    <mergeCell ref="G20:H20"/>
  </mergeCells>
  <printOptions horizontalCentered="1" verticalCentered="1"/>
  <pageMargins left="0.35" right="0.35" top="0.25" bottom="0.25" header="0.05" footer="0.05"/>
  <pageSetup scale="87" orientation="landscape" r:id="rId1"/>
  <headerFooter>
    <oddHeader>&amp;C2nd OFFENDER</oddHeader>
  </headerFooter>
  <ignoredErrors>
    <ignoredError sqref="N7:N8" evalError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43F63-4714-48E0-A97A-768128FEE947}">
  <dimension ref="A1:AUU300"/>
  <sheetViews>
    <sheetView workbookViewId="0">
      <selection activeCell="AO28" sqref="AO28"/>
    </sheetView>
  </sheetViews>
  <sheetFormatPr defaultRowHeight="15"/>
  <cols>
    <col min="1" max="1" width="6.7109375" customWidth="1"/>
    <col min="2" max="2" width="18.7109375" customWidth="1"/>
    <col min="4" max="5" width="18.7109375" customWidth="1"/>
    <col min="6" max="39" width="18.7109375" hidden="1" customWidth="1"/>
    <col min="40" max="43" width="18.7109375" customWidth="1"/>
    <col min="884" max="923" width="9.140625" style="1"/>
    <col min="1124" max="1243" width="9.140625" style="2"/>
  </cols>
  <sheetData>
    <row r="1" spans="1:43">
      <c r="A1" s="663">
        <v>1</v>
      </c>
      <c r="C1" s="664" t="s">
        <v>340</v>
      </c>
      <c r="E1" s="665">
        <f ca="1">IF(COUNT(E12:E300)=0,"-",AVERAGE(E12:OFFSET(E12,$A$1-1,0)))</f>
        <v>2881.5272318921957</v>
      </c>
      <c r="G1" s="665" t="str">
        <f ca="1">IF(COUNT(G12:G300)=0,"-",AVERAGE(G12:OFFSET(G12,$A$1-1,0)))</f>
        <v>-</v>
      </c>
      <c r="I1" s="665" t="str">
        <f ca="1">IF(COUNT(I12:I300)=0,"-",AVERAGE(I12:OFFSET(I12,$A$1-1,0)))</f>
        <v>-</v>
      </c>
      <c r="K1" s="665" t="str">
        <f ca="1">IF(COUNT(K12:K300)=0,"-",AVERAGE(K12:OFFSET(K12,$A$1-1,0)))</f>
        <v>-</v>
      </c>
      <c r="M1" s="665" t="str">
        <f ca="1">IF(COUNT(M12:M300)=0,"-",AVERAGE(M12:OFFSET(M12,$A$1-1,0)))</f>
        <v>-</v>
      </c>
      <c r="O1" s="665">
        <f ca="1">IF(COUNT(O12:O300)=0,"-",AVERAGE(O12:OFFSET(O12,$A$1-1,0)))</f>
        <v>84.166198764738922</v>
      </c>
      <c r="Q1" s="665" t="str">
        <f ca="1">IF(COUNT(Q12:Q300)=0,"-",AVERAGE(Q12:OFFSET(Q12,$A$1-1,0)))</f>
        <v>-</v>
      </c>
      <c r="S1" s="665" t="str">
        <f ca="1">IF(COUNT(S12:S300)=0,"-",AVERAGE(S12:OFFSET(S12,$A$1-1,0)))</f>
        <v>-</v>
      </c>
      <c r="U1" s="665">
        <f ca="1">IF(COUNT(U12:U300)=0,"-",AVERAGE(U12:OFFSET(U12,$A$1-1,0)))</f>
        <v>112.35261089275689</v>
      </c>
      <c r="W1" s="665" t="str">
        <f ca="1">IF(COUNT(W12:W300)=0,"-",AVERAGE(W12:OFFSET(W12,$A$1-1,0)))</f>
        <v>-</v>
      </c>
      <c r="Y1" s="665" t="str">
        <f ca="1">IF(COUNT(Y12:Y300)=0,"-",AVERAGE(Y12:OFFSET(Y12,$A$1-1,0)))</f>
        <v>-</v>
      </c>
      <c r="AA1" s="665" t="str">
        <f ca="1">IF(COUNT(AA12:AA300)=0,"-",AVERAGE(AA12:OFFSET(AA12,$A$1-1,0)))</f>
        <v>-</v>
      </c>
      <c r="AC1" s="665" t="str">
        <f ca="1">IF(COUNT(AC12:AC300)=0,"-",AVERAGE(AC12:OFFSET(AC12,$A$1-1,0)))</f>
        <v>-</v>
      </c>
      <c r="AE1" s="665" t="str">
        <f ca="1">IF(COUNT(AE12:AE300)=0,"-",AVERAGE(AE12:OFFSET(AE12,$A$1-1,0)))</f>
        <v>-</v>
      </c>
      <c r="AG1" s="665" t="str">
        <f ca="1">IF(COUNT(AG12:AG300)=0,"-",AVERAGE(AG12:OFFSET(AG12,$A$1-1,0)))</f>
        <v>-</v>
      </c>
      <c r="AI1" s="665" t="str">
        <f ca="1">IF(COUNT(AI12:AI300)=0,"-",AVERAGE(AI12:OFFSET(AI12,$A$1-1,0)))</f>
        <v>-</v>
      </c>
      <c r="AK1" s="665">
        <f ca="1">IF(COUNT(AK12:AK300)=0,"-",AVERAGE(AK12:OFFSET(AK12,$A$1-1,0)))</f>
        <v>28362.717574396407</v>
      </c>
      <c r="AM1" s="665" t="str">
        <f ca="1">IF(COUNT(AM12:AM300)=0,"-",AVERAGE(AM12:OFFSET(AM12,$A$1-1,0)))</f>
        <v>-</v>
      </c>
      <c r="AO1" s="665">
        <f ca="1">IF(COUNT(AO12:AO300)=0,"-",AVERAGE(AO12:OFFSET(AO12,$A$1-1,0)))</f>
        <v>1585.6260527793377</v>
      </c>
      <c r="AQ1" s="665">
        <f ca="1">IF(COUNT(AQ12:AQ300)=0,"-",AVERAGE(AQ12:OFFSET(AQ12,$A$1-1,0)))</f>
        <v>30144.862436833242</v>
      </c>
    </row>
    <row r="2" spans="1:43">
      <c r="C2" s="664" t="s">
        <v>341</v>
      </c>
      <c r="E2" s="665">
        <f ca="1">IF(COUNT(E12:E300)=0,"-",E1-(2*_xlfn.STDEV.P(E12:OFFSET(E12,$A$1-1,0))))</f>
        <v>2881.5272318921957</v>
      </c>
      <c r="G2" s="665" t="str">
        <f ca="1">IF(COUNT(G12:G300)=0,"-",G1-(2*_xlfn.STDEV.P(G12:OFFSET(G12,$A$1-1,0))))</f>
        <v>-</v>
      </c>
      <c r="I2" s="665" t="str">
        <f ca="1">IF(COUNT(I12:I300)=0,"-",I1-(2*_xlfn.STDEV.P(I12:OFFSET(I12,$A$1-1,0))))</f>
        <v>-</v>
      </c>
      <c r="K2" s="665" t="str">
        <f ca="1">IF(COUNT(K12:K300)=0,"-",K1-(2*_xlfn.STDEV.P(K12:OFFSET(K12,$A$1-1,0))))</f>
        <v>-</v>
      </c>
      <c r="M2" s="665" t="str">
        <f ca="1">IF(COUNT(M12:M300)=0,"-",M1-(2*_xlfn.STDEV.P(M12:OFFSET(M12,$A$1-1,0))))</f>
        <v>-</v>
      </c>
      <c r="O2" s="665">
        <f ca="1">IF(COUNT(O12:O300)=0,"-",O1-(2*_xlfn.STDEV.P(O12:OFFSET(O12,$A$1-1,0))))</f>
        <v>84.166198764738922</v>
      </c>
      <c r="Q2" s="665" t="str">
        <f ca="1">IF(COUNT(Q12:Q300)=0,"-",Q1-(2*_xlfn.STDEV.P(Q12:OFFSET(Q12,$A$1-1,0))))</f>
        <v>-</v>
      </c>
      <c r="S2" s="665" t="str">
        <f ca="1">IF(COUNT(S12:S300)=0,"-",S1-(2*_xlfn.STDEV.P(S12:OFFSET(S12,$A$1-1,0))))</f>
        <v>-</v>
      </c>
      <c r="U2" s="665">
        <f ca="1">IF(COUNT(U12:U300)=0,"-",U1-(2*_xlfn.STDEV.P(U12:OFFSET(U12,$A$1-1,0))))</f>
        <v>112.35261089275689</v>
      </c>
      <c r="W2" s="665" t="str">
        <f ca="1">IF(COUNT(W12:W300)=0,"-",W1-(2*_xlfn.STDEV.P(W12:OFFSET(W12,$A$1-1,0))))</f>
        <v>-</v>
      </c>
      <c r="Y2" s="665" t="str">
        <f ca="1">IF(COUNT(Y12:Y300)=0,"-",Y1-(2*_xlfn.STDEV.P(Y12:OFFSET(Y12,$A$1-1,0))))</f>
        <v>-</v>
      </c>
      <c r="AA2" s="665" t="str">
        <f ca="1">IF(COUNT(AA12:AA300)=0,"-",AA1-(2*_xlfn.STDEV.P(AA12:OFFSET(AA12,$A$1-1,0))))</f>
        <v>-</v>
      </c>
      <c r="AC2" s="665" t="str">
        <f ca="1">IF(COUNT(AC12:AC300)=0,"-",AC1-(2*_xlfn.STDEV.P(AC12:OFFSET(AC12,$A$1-1,0))))</f>
        <v>-</v>
      </c>
      <c r="AE2" s="665" t="str">
        <f ca="1">IF(COUNT(AE12:AE300)=0,"-",AE1-(2*_xlfn.STDEV.P(AE12:OFFSET(AE12,$A$1-1,0))))</f>
        <v>-</v>
      </c>
      <c r="AG2" s="665" t="str">
        <f ca="1">IF(COUNT(AG12:AG300)=0,"-",AG1-(2*_xlfn.STDEV.P(AG12:OFFSET(AG12,$A$1-1,0))))</f>
        <v>-</v>
      </c>
      <c r="AI2" s="665" t="str">
        <f ca="1">IF(COUNT(AI12:AI300)=0,"-",AI1-(2*_xlfn.STDEV.P(AI12:OFFSET(AI12,$A$1-1,0))))</f>
        <v>-</v>
      </c>
      <c r="AK2" s="665">
        <f ca="1">IF(COUNT(AK12:AK300)=0,"-",AK1-(2*_xlfn.STDEV.P(AK12:OFFSET(AK12,$A$1-1,0))))</f>
        <v>28362.717574396407</v>
      </c>
      <c r="AM2" s="665" t="str">
        <f ca="1">IF(COUNT(AM12:AM300)=0,"-",AM1-(2*_xlfn.STDEV.P(AM12:OFFSET(AM12,$A$1-1,0))))</f>
        <v>-</v>
      </c>
      <c r="AO2" s="665">
        <f ca="1">IF(COUNT(AO12:AO300)=0,"-",AO1-(2*_xlfn.STDEV.P(AO12:OFFSET(AO12,$A$1-1,0))))</f>
        <v>1585.6260527793377</v>
      </c>
      <c r="AQ2" s="665">
        <f ca="1">IF(COUNT(AQ12:AQ300)=0,"-",AQ1-(2*_xlfn.STDEV.P(AQ12:OFFSET(AQ12,$A$1-1,0))))</f>
        <v>30144.862436833242</v>
      </c>
    </row>
    <row r="3" spans="1:43">
      <c r="A3" s="1836" t="s">
        <v>69</v>
      </c>
      <c r="C3" s="664" t="s">
        <v>342</v>
      </c>
      <c r="E3" s="665">
        <f ca="1">IF(COUNT(E12:E300)=0,"-",E1+(2*_xlfn.STDEV.P(E12:OFFSET(E12,$A$1-1,0))))</f>
        <v>2881.5272318921957</v>
      </c>
      <c r="G3" s="665" t="str">
        <f ca="1">IF(COUNT(G12:G300)=0,"-",G1+(2*_xlfn.STDEV.P(G12:OFFSET(G12,$A$1-1,0))))</f>
        <v>-</v>
      </c>
      <c r="I3" s="665" t="str">
        <f ca="1">IF(COUNT(I12:I300)=0,"-",I1+(2*_xlfn.STDEV.P(I12:OFFSET(I12,$A$1-1,0))))</f>
        <v>-</v>
      </c>
      <c r="K3" s="665" t="str">
        <f ca="1">IF(COUNT(K12:K300)=0,"-",K1+(2*_xlfn.STDEV.P(K12:OFFSET(K12,$A$1-1,0))))</f>
        <v>-</v>
      </c>
      <c r="M3" s="665" t="str">
        <f ca="1">IF(COUNT(M12:M300)=0,"-",M1+(2*_xlfn.STDEV.P(M12:OFFSET(M12,$A$1-1,0))))</f>
        <v>-</v>
      </c>
      <c r="O3" s="665">
        <f ca="1">IF(COUNT(O12:O300)=0,"-",O1+(2*_xlfn.STDEV.P(O12:OFFSET(O12,$A$1-1,0))))</f>
        <v>84.166198764738922</v>
      </c>
      <c r="Q3" s="665" t="str">
        <f ca="1">IF(COUNT(Q12:Q300)=0,"-",Q1+(2*_xlfn.STDEV.P(Q12:OFFSET(Q12,$A$1-1,0))))</f>
        <v>-</v>
      </c>
      <c r="S3" s="665" t="str">
        <f ca="1">IF(COUNT(S12:S300)=0,"-",S1+(2*_xlfn.STDEV.P(S12:OFFSET(S12,$A$1-1,0))))</f>
        <v>-</v>
      </c>
      <c r="U3" s="665">
        <f ca="1">IF(COUNT(U12:U300)=0,"-",U1+(2*_xlfn.STDEV.P(U12:OFFSET(U12,$A$1-1,0))))</f>
        <v>112.35261089275689</v>
      </c>
      <c r="W3" s="665" t="str">
        <f ca="1">IF(COUNT(W12:W300)=0,"-",W1+(2*_xlfn.STDEV.P(W12:OFFSET(W12,$A$1-1,0))))</f>
        <v>-</v>
      </c>
      <c r="Y3" s="665" t="str">
        <f ca="1">IF(COUNT(Y12:Y300)=0,"-",Y1+(2*_xlfn.STDEV.P(Y12:OFFSET(Y12,$A$1-1,0))))</f>
        <v>-</v>
      </c>
      <c r="AA3" s="665" t="str">
        <f ca="1">IF(COUNT(AA12:AA300)=0,"-",AA1+(2*_xlfn.STDEV.P(AA12:OFFSET(AA12,$A$1-1,0))))</f>
        <v>-</v>
      </c>
      <c r="AC3" s="665" t="str">
        <f ca="1">IF(COUNT(AC12:AC300)=0,"-",AC1+(2*_xlfn.STDEV.P(AC12:OFFSET(AC12,$A$1-1,0))))</f>
        <v>-</v>
      </c>
      <c r="AE3" s="665" t="str">
        <f ca="1">IF(COUNT(AE12:AE300)=0,"-",AE1+(2*_xlfn.STDEV.P(AE12:OFFSET(AE12,$A$1-1,0))))</f>
        <v>-</v>
      </c>
      <c r="AG3" s="665" t="str">
        <f ca="1">IF(COUNT(AG12:AG300)=0,"-",AG1+(2*_xlfn.STDEV.P(AG12:OFFSET(AG12,$A$1-1,0))))</f>
        <v>-</v>
      </c>
      <c r="AI3" s="665" t="str">
        <f ca="1">IF(COUNT(AI12:AI300)=0,"-",AI1+(2*_xlfn.STDEV.P(AI12:OFFSET(AI12,$A$1-1,0))))</f>
        <v>-</v>
      </c>
      <c r="AK3" s="665">
        <f ca="1">IF(COUNT(AK12:AK300)=0,"-",AK1+(2*_xlfn.STDEV.P(AK12:OFFSET(AK12,$A$1-1,0))))</f>
        <v>28362.717574396407</v>
      </c>
      <c r="AM3" s="665" t="str">
        <f ca="1">IF(COUNT(AM12:AM300)=0,"-",AM1+(2*_xlfn.STDEV.P(AM12:OFFSET(AM12,$A$1-1,0))))</f>
        <v>-</v>
      </c>
      <c r="AO3" s="665">
        <f ca="1">IF(COUNT(AO12:AO300)=0,"-",AO1+(2*_xlfn.STDEV.P(AO12:OFFSET(AO12,$A$1-1,0))))</f>
        <v>1585.6260527793377</v>
      </c>
      <c r="AQ3" s="665">
        <f ca="1">IF(COUNT(AQ12:AQ300)=0,"-",AQ1+(2*_xlfn.STDEV.P(AQ12:OFFSET(AQ12,$A$1-1,0))))</f>
        <v>30144.862436833242</v>
      </c>
    </row>
    <row r="4" spans="1:43">
      <c r="A4" s="1836"/>
      <c r="C4" s="664" t="s">
        <v>343</v>
      </c>
      <c r="E4" s="666">
        <f ca="1">IF(COUNT(E12:E300)=0,"-",AVERAGEIFS(E12:E300, E12:E300, "&gt;="&amp;E2,E12:E300,"&lt;="&amp;E3))</f>
        <v>2881.5272318921957</v>
      </c>
      <c r="G4" s="666" t="str">
        <f>IF(COUNT(G12:G300)=0,"-",AVERAGEIFS(G12:G300, G12:G300, "&gt;="&amp;G2,G12:G300,"&lt;="&amp;G3))</f>
        <v>-</v>
      </c>
      <c r="I4" s="666" t="str">
        <f>IF(COUNT(I12:I300)=0,"-",AVERAGEIFS(I12:I300, I12:I300, "&gt;="&amp;I2,I12:I300,"&lt;="&amp;I3))</f>
        <v>-</v>
      </c>
      <c r="K4" s="666" t="str">
        <f>IF(COUNT(K12:K300)=0,"-",AVERAGEIFS(K12:K300, K12:K300, "&gt;="&amp;K2,K12:K300,"&lt;="&amp;K3))</f>
        <v>-</v>
      </c>
      <c r="M4" s="666" t="str">
        <f>IF(COUNT(M12:M300)=0,"-",AVERAGEIFS(M12:M300, M12:M300, "&gt;="&amp;M2,M12:M300,"&lt;="&amp;M3))</f>
        <v>-</v>
      </c>
      <c r="O4" s="666">
        <f ca="1">IF(COUNT(O12:O300)=0,"-",AVERAGEIFS(O12:O300, O12:O300, "&gt;="&amp;O2,O12:O300,"&lt;="&amp;O3))</f>
        <v>84.166198764738922</v>
      </c>
      <c r="Q4" s="666" t="str">
        <f>IF(COUNT(Q12:Q300)=0,"-",AVERAGEIFS(Q12:Q300, Q12:Q300, "&gt;="&amp;Q2,Q12:Q300,"&lt;="&amp;Q3))</f>
        <v>-</v>
      </c>
      <c r="S4" s="666" t="str">
        <f>IF(COUNT(S12:S300)=0,"-",AVERAGEIFS(S12:S300, S12:S300, "&gt;="&amp;S2,S12:S300,"&lt;="&amp;S3))</f>
        <v>-</v>
      </c>
      <c r="U4" s="666">
        <f ca="1">IF(COUNT(U12:U300)=0,"-",AVERAGEIFS(U12:U300, U12:U300, "&gt;="&amp;U2,U12:U300,"&lt;="&amp;U3))</f>
        <v>112.35261089275689</v>
      </c>
      <c r="W4" s="666" t="str">
        <f>IF(COUNT(W12:W300)=0,"-",AVERAGEIFS(W12:W300, W12:W300, "&gt;="&amp;W2,W12:W300,"&lt;="&amp;W3))</f>
        <v>-</v>
      </c>
      <c r="Y4" s="666" t="str">
        <f>IF(COUNT(Y12:Y300)=0,"-",AVERAGEIFS(Y12:Y300, Y12:Y300, "&gt;="&amp;Y2,Y12:Y300,"&lt;="&amp;Y3))</f>
        <v>-</v>
      </c>
      <c r="AA4" s="666" t="str">
        <f>IF(COUNT(AA12:AA300)=0,"-",AVERAGEIFS(AA12:AA300, AA12:AA300, "&gt;="&amp;AA2,AA12:AA300,"&lt;="&amp;AA3))</f>
        <v>-</v>
      </c>
      <c r="AC4" s="666" t="str">
        <f>IF(COUNT(AC12:AC300)=0,"-",AVERAGEIFS(AC12:AC300, AC12:AC300, "&gt;="&amp;AC2,AC12:AC300,"&lt;="&amp;AC3))</f>
        <v>-</v>
      </c>
      <c r="AE4" s="666" t="str">
        <f>IF(COUNT(AE12:AE300)=0,"-",AVERAGEIFS(AE12:AE300, AE12:AE300, "&gt;="&amp;AE2,AE12:AE300,"&lt;="&amp;AE3))</f>
        <v>-</v>
      </c>
      <c r="AG4" s="666" t="str">
        <f>IF(COUNT(AG12:AG300)=0,"-",AVERAGEIFS(AG12:AG300, AG12:AG300, "&gt;="&amp;AG2,AG12:AG300,"&lt;="&amp;AG3))</f>
        <v>-</v>
      </c>
      <c r="AI4" s="666" t="str">
        <f>IF(COUNT(AI12:AI300)=0,"-",AVERAGEIFS(AI12:AI300, AI12:AI300, "&gt;="&amp;AI2,AI12:AI300,"&lt;="&amp;AI3))</f>
        <v>-</v>
      </c>
      <c r="AK4" s="666">
        <f ca="1">IF(COUNT(AK12:AK300)=0,"-",AVERAGEIFS(AK12:AK300, AK12:AK300, "&gt;="&amp;AK2,AK12:AK300,"&lt;="&amp;AK3))</f>
        <v>28362.717574396407</v>
      </c>
      <c r="AM4" s="666" t="str">
        <f>IF(COUNT(AM12:AM300)=0,"-",AVERAGEIFS(AM12:AM300, AM12:AM300, "&gt;="&amp;AM2,AM12:AM300,"&lt;="&amp;AM3))</f>
        <v>-</v>
      </c>
      <c r="AO4" s="666">
        <f ca="1">IF(COUNT(AO12:AO300)=0,"-",AVERAGEIFS(AO12:AO300, AO12:AO300, "&gt;="&amp;AO2,AO12:AO300,"&lt;="&amp;AO3))</f>
        <v>1585.6260527793377</v>
      </c>
      <c r="AQ4" s="666">
        <f ca="1">IF(COUNT(AQ12:AQ300)=0,"-",AVERAGEIFS(AQ12:AQ300, AQ12:AQ300, "&gt;="&amp;AQ2,AQ12:AQ300,"&lt;="&amp;AQ3))</f>
        <v>30144.862436833242</v>
      </c>
    </row>
    <row r="5" spans="1:43">
      <c r="A5" s="1836"/>
      <c r="C5" s="664" t="s">
        <v>344</v>
      </c>
      <c r="E5" s="667">
        <f ca="1">IF(COUNT(E12:E300)=0,"-",SUMIFS(D12:D300,E12:E300,"&gt;="&amp;E2,E12:E300,"&lt;="&amp;E3)/SUMIFS($B12:$B300,E12:E300,"&gt;="&amp;E2,E12:E300,"&lt;="&amp;E3))</f>
        <v>2881.5272318921957</v>
      </c>
      <c r="G5" s="667" t="str">
        <f>IF(COUNT(G12:G300)=0,"-",SUMIFS(F12:F300,G12:G300,"&gt;="&amp;G2,G12:G300,"&lt;="&amp;G3)/SUMIFS($B12:$B300,G12:G300,"&gt;="&amp;G2,G12:G300,"&lt;="&amp;G3))</f>
        <v>-</v>
      </c>
      <c r="I5" s="667" t="str">
        <f>IF(COUNT(I12:I300)=0,"-",SUMIFS(H12:H300,I12:I300,"&gt;="&amp;I2,I12:I300,"&lt;="&amp;I3)/SUMIFS($B12:$B300,I12:I300,"&gt;="&amp;I2,I12:I300,"&lt;="&amp;I3))</f>
        <v>-</v>
      </c>
      <c r="K5" s="667" t="str">
        <f>IF(COUNT(K12:K300)=0,"-",SUMIFS(J12:J300,K12:K300,"&gt;="&amp;K2,K12:K300,"&lt;="&amp;K3)/SUMIFS($B12:$B300,K12:K300,"&gt;="&amp;K2,K12:K300,"&lt;="&amp;K3))</f>
        <v>-</v>
      </c>
      <c r="M5" s="667" t="str">
        <f>IF(COUNT(M12:M300)=0,"-",SUMIFS(L12:L300,M12:M300,"&gt;="&amp;M2,M12:M300,"&lt;="&amp;M3)/SUMIFS($B12:$B300,M12:M300,"&gt;="&amp;M2,M12:M300,"&lt;="&amp;M3))</f>
        <v>-</v>
      </c>
      <c r="O5" s="667">
        <f ca="1">IF(COUNT(O12:O300)=0,"-",SUMIFS(N12:N300,O12:O300,"&gt;="&amp;O2,O12:O300,"&lt;="&amp;O3)/SUMIFS($B12:$B300,O12:O300,"&gt;="&amp;O2,O12:O300,"&lt;="&amp;O3))</f>
        <v>84.166198764738922</v>
      </c>
      <c r="Q5" s="667" t="str">
        <f>IF(COUNT(Q12:Q300)=0,"-",SUMIFS(P12:P300,Q12:Q300,"&gt;="&amp;Q2,Q12:Q300,"&lt;="&amp;Q3)/SUMIFS($B12:$B300,Q12:Q300,"&gt;="&amp;Q2,Q12:Q300,"&lt;="&amp;Q3))</f>
        <v>-</v>
      </c>
      <c r="S5" s="667" t="str">
        <f>IF(COUNT(S12:S300)=0,"-",SUMIFS(R12:R300,S12:S300,"&gt;="&amp;S2,S12:S300,"&lt;="&amp;S3)/SUMIFS($B12:$B300,S12:S300,"&gt;="&amp;S2,S12:S300,"&lt;="&amp;S3))</f>
        <v>-</v>
      </c>
      <c r="U5" s="667">
        <f ca="1">IF(COUNT(U12:U300)=0,"-",SUMIFS(T12:T300,U12:U300,"&gt;="&amp;U2,U12:U300,"&lt;="&amp;U3)/SUMIFS($B12:$B300,U12:U300,"&gt;="&amp;U2,U12:U300,"&lt;="&amp;U3))</f>
        <v>112.35261089275689</v>
      </c>
      <c r="W5" s="667" t="str">
        <f>IF(COUNT(W12:W300)=0,"-",SUMIFS(V12:V300,W12:W300,"&gt;="&amp;W2,W12:W300,"&lt;="&amp;W3)/SUMIFS($B12:$B300,W12:W300,"&gt;="&amp;W2,W12:W300,"&lt;="&amp;W3))</f>
        <v>-</v>
      </c>
      <c r="Y5" s="667" t="str">
        <f>IF(COUNT(Y12:Y300)=0,"-",SUMIFS(X12:X300,Y12:Y300,"&gt;="&amp;Y2,Y12:Y300,"&lt;="&amp;Y3)/SUMIFS($B12:$B300,Y12:Y300,"&gt;="&amp;Y2,Y12:Y300,"&lt;="&amp;Y3))</f>
        <v>-</v>
      </c>
      <c r="AA5" s="667" t="str">
        <f>IF(COUNT(AA12:AA300)=0,"-",SUMIFS(Z12:Z300,AA12:AA300,"&gt;="&amp;AA2,AA12:AA300,"&lt;="&amp;AA3)/SUMIFS($B12:$B300,AA12:AA300,"&gt;="&amp;AA2,AA12:AA300,"&lt;="&amp;AA3))</f>
        <v>-</v>
      </c>
      <c r="AC5" s="667" t="str">
        <f>IF(COUNT(AC12:AC300)=0,"-",SUMIFS(AB12:AB300,AC12:AC300,"&gt;="&amp;AC2,AC12:AC300,"&lt;="&amp;AC3)/SUMIFS($B12:$B300,AC12:AC300,"&gt;="&amp;AC2,AC12:AC300,"&lt;="&amp;AC3))</f>
        <v>-</v>
      </c>
      <c r="AE5" s="667" t="str">
        <f>IF(COUNT(AE12:AE300)=0,"-",SUMIFS(AD12:AD300,AE12:AE300,"&gt;="&amp;AE2,AE12:AE300,"&lt;="&amp;AE3)/SUMIFS($B12:$B300,AE12:AE300,"&gt;="&amp;AE2,AE12:AE300,"&lt;="&amp;AE3))</f>
        <v>-</v>
      </c>
      <c r="AG5" s="667" t="str">
        <f>IF(COUNT(AG12:AG300)=0,"-",SUMIFS(AF12:AF300,AG12:AG300,"&gt;="&amp;AG2,AG12:AG300,"&lt;="&amp;AG3)/SUMIFS($B12:$B300,AG12:AG300,"&gt;="&amp;AG2,AG12:AG300,"&lt;="&amp;AG3))</f>
        <v>-</v>
      </c>
      <c r="AI5" s="667" t="str">
        <f>IF(COUNT(AI12:AI300)=0,"-",SUMIFS(AH12:AH300,AI12:AI300,"&gt;="&amp;AI2,AI12:AI300,"&lt;="&amp;AI3)/SUMIFS($B12:$B300,AI12:AI300,"&gt;="&amp;AI2,AI12:AI300,"&lt;="&amp;AI3))</f>
        <v>-</v>
      </c>
      <c r="AK5" s="667">
        <f ca="1">IF(COUNT(AK12:AK300)=0,"-",SUMIFS(AJ12:AJ300,AK12:AK300,"&gt;="&amp;AK2,AK12:AK300,"&lt;="&amp;AK3)/SUMIFS($B12:$B300,AK12:AK300,"&gt;="&amp;AK2,AK12:AK300,"&lt;="&amp;AK3))</f>
        <v>28362.717574396407</v>
      </c>
      <c r="AM5" s="667" t="str">
        <f>IF(COUNT(AM12:AM300)=0,"-",SUMIFS(AL12:AL300,AM12:AM300,"&gt;="&amp;AM2,AM12:AM300,"&lt;="&amp;AM3)/SUMIFS($B12:$B300,AM12:AM300,"&gt;="&amp;AM2,AM12:AM300,"&lt;="&amp;AM3))</f>
        <v>-</v>
      </c>
      <c r="AO5" s="667">
        <f ca="1">IF(COUNT(AO12:AO300)=0,"-",SUMIFS(AN12:AN300,AO12:AO300,"&gt;="&amp;AO2,AO12:AO300,"&lt;="&amp;AO3)/SUMIFS($B12:$B300,AO12:AO300,"&gt;="&amp;AO2,AO12:AO300,"&lt;="&amp;AO3))</f>
        <v>1585.6260527793377</v>
      </c>
      <c r="AQ5" s="667">
        <f ca="1">IF(COUNT(AQ12:AQ300)=0,"-",SUMIFS(AP12:AP300,AQ12:AQ300,"&gt;="&amp;AQ2,AQ12:AQ300,"&lt;="&amp;AQ3)/SUMIFS($B12:$B300,AQ12:AQ300,"&gt;="&amp;AQ2,AQ12:AQ300,"&lt;="&amp;AQ3))</f>
        <v>30144.862436833242</v>
      </c>
    </row>
    <row r="6" spans="1:43">
      <c r="A6" s="1836"/>
      <c r="C6" s="664" t="s">
        <v>345</v>
      </c>
      <c r="E6" s="668">
        <f ca="1">IF(COUNT(E12:E300)=0,"-",SUMIFS(E12:E300, E12:E300, "&gt;="&amp;E2,E12:E300,"&lt;="&amp;E3)/($A$1-COUNTIF(E12:E300,"&lt;"&amp;E$2)-COUNTIF(E12:E300,"&gt;"&amp;E$3)))</f>
        <v>2881.5272318921957</v>
      </c>
      <c r="G6" s="668" t="str">
        <f>IF(COUNT(G12:G300)=0,"-",SUMIFS(G12:G300, G12:G300, "&gt;="&amp;G2,G12:G300,"&lt;="&amp;G3)/($A$1-COUNTIF(G12:G300,"&lt;"&amp;G$2)-COUNTIF(G12:G300,"&gt;"&amp;G$3)))</f>
        <v>-</v>
      </c>
      <c r="I6" s="668" t="str">
        <f>IF(COUNT(I12:I300)=0,"-",SUMIFS(I12:I300, I12:I300, "&gt;="&amp;I2,I12:I300,"&lt;="&amp;I3)/($A$1-COUNTIF(I12:I300,"&lt;"&amp;I$2)-COUNTIF(I12:I300,"&gt;"&amp;I$3)))</f>
        <v>-</v>
      </c>
      <c r="K6" s="668" t="str">
        <f>IF(COUNT(K12:K300)=0,"-",SUMIFS(K12:K300, K12:K300, "&gt;="&amp;K2,K12:K300,"&lt;="&amp;K3)/($A$1-COUNTIF(K12:K300,"&lt;"&amp;K$2)-COUNTIF(K12:K300,"&gt;"&amp;K$3)))</f>
        <v>-</v>
      </c>
      <c r="M6" s="668" t="str">
        <f>IF(COUNT(M12:M300)=0,"-",SUMIFS(M12:M300, M12:M300, "&gt;="&amp;M2,M12:M300,"&lt;="&amp;M3)/($A$1-COUNTIF(M12:M300,"&lt;"&amp;M$2)-COUNTIF(M12:M300,"&gt;"&amp;M$3)))</f>
        <v>-</v>
      </c>
      <c r="O6" s="668">
        <f ca="1">IF(COUNT(O12:O300)=0,"-",SUMIFS(O12:O300, O12:O300, "&gt;="&amp;O2,O12:O300,"&lt;="&amp;O3)/($A$1-COUNTIF(O12:O300,"&lt;"&amp;O$2)-COUNTIF(O12:O300,"&gt;"&amp;O$3)))</f>
        <v>84.166198764738922</v>
      </c>
      <c r="Q6" s="668" t="str">
        <f>IF(COUNT(Q12:Q300)=0,"-",SUMIFS(Q12:Q300, Q12:Q300, "&gt;="&amp;Q2,Q12:Q300,"&lt;="&amp;Q3)/($A$1-COUNTIF(Q12:Q300,"&lt;"&amp;Q$2)-COUNTIF(Q12:Q300,"&gt;"&amp;Q$3)))</f>
        <v>-</v>
      </c>
      <c r="S6" s="668" t="str">
        <f>IF(COUNT(S12:S300)=0,"-",SUMIFS(S12:S300, S12:S300, "&gt;="&amp;S2,S12:S300,"&lt;="&amp;S3)/($A$1-COUNTIF(S12:S300,"&lt;"&amp;S$2)-COUNTIF(S12:S300,"&gt;"&amp;S$3)))</f>
        <v>-</v>
      </c>
      <c r="U6" s="668">
        <f ca="1">IF(COUNT(U12:U300)=0,"-",SUMIFS(U12:U300, U12:U300, "&gt;="&amp;U2,U12:U300,"&lt;="&amp;U3)/($A$1-COUNTIF(U12:U300,"&lt;"&amp;U$2)-COUNTIF(U12:U300,"&gt;"&amp;U$3)))</f>
        <v>112.35261089275689</v>
      </c>
      <c r="W6" s="668" t="str">
        <f>IF(COUNT(W12:W300)=0,"-",SUMIFS(W12:W300, W12:W300, "&gt;="&amp;W2,W12:W300,"&lt;="&amp;W3)/($A$1-COUNTIF(W12:W300,"&lt;"&amp;W$2)-COUNTIF(W12:W300,"&gt;"&amp;W$3)))</f>
        <v>-</v>
      </c>
      <c r="Y6" s="668" t="str">
        <f>IF(COUNT(Y12:Y300)=0,"-",SUMIFS(Y12:Y300, Y12:Y300, "&gt;="&amp;Y2,Y12:Y300,"&lt;="&amp;Y3)/($A$1-COUNTIF(Y12:Y300,"&lt;"&amp;Y$2)-COUNTIF(Y12:Y300,"&gt;"&amp;Y$3)))</f>
        <v>-</v>
      </c>
      <c r="AA6" s="668" t="str">
        <f>IF(COUNT(AA12:AA300)=0,"-",SUMIFS(AA12:AA300, AA12:AA300, "&gt;="&amp;AA2,AA12:AA300,"&lt;="&amp;AA3)/($A$1-COUNTIF(AA12:AA300,"&lt;"&amp;AA$2)-COUNTIF(AA12:AA300,"&gt;"&amp;AA$3)))</f>
        <v>-</v>
      </c>
      <c r="AC6" s="668" t="str">
        <f>IF(COUNT(AC12:AC300)=0,"-",SUMIFS(AC12:AC300, AC12:AC300, "&gt;="&amp;AC2,AC12:AC300,"&lt;="&amp;AC3)/($A$1-COUNTIF(AC12:AC300,"&lt;"&amp;AC$2)-COUNTIF(AC12:AC300,"&gt;"&amp;AC$3)))</f>
        <v>-</v>
      </c>
      <c r="AE6" s="668" t="str">
        <f>IF(COUNT(AE12:AE300)=0,"-",SUMIFS(AE12:AE300, AE12:AE300, "&gt;="&amp;AE2,AE12:AE300,"&lt;="&amp;AE3)/($A$1-COUNTIF(AE12:AE300,"&lt;"&amp;AE$2)-COUNTIF(AE12:AE300,"&gt;"&amp;AE$3)))</f>
        <v>-</v>
      </c>
      <c r="AG6" s="668" t="str">
        <f>IF(COUNT(AG12:AG300)=0,"-",SUMIFS(AG12:AG300, AG12:AG300, "&gt;="&amp;AG2,AG12:AG300,"&lt;="&amp;AG3)/($A$1-COUNTIF(AG12:AG300,"&lt;"&amp;AG$2)-COUNTIF(AG12:AG300,"&gt;"&amp;AG$3)))</f>
        <v>-</v>
      </c>
      <c r="AI6" s="668" t="str">
        <f>IF(COUNT(AI12:AI300)=0,"-",SUMIFS(AI12:AI300, AI12:AI300, "&gt;="&amp;AI2,AI12:AI300,"&lt;="&amp;AI3)/($A$1-COUNTIF(AI12:AI300,"&lt;"&amp;AI$2)-COUNTIF(AI12:AI300,"&gt;"&amp;AI$3)))</f>
        <v>-</v>
      </c>
      <c r="AK6" s="668">
        <f ca="1">IF(COUNT(AK12:AK300)=0,"-",SUMIFS(AK12:AK300, AK12:AK300, "&gt;="&amp;AK2,AK12:AK300,"&lt;="&amp;AK3)/($A$1-COUNTIF(AK12:AK300,"&lt;"&amp;AK$2)-COUNTIF(AK12:AK300,"&gt;"&amp;AK$3)))</f>
        <v>28362.717574396407</v>
      </c>
      <c r="AM6" s="668" t="str">
        <f>IF(COUNT(AM12:AM300)=0,"-",SUMIFS(AM12:AM300, AM12:AM300, "&gt;="&amp;AM2,AM12:AM300,"&lt;="&amp;AM3)/($A$1-COUNTIF(AM12:AM300,"&lt;"&amp;AM$2)-COUNTIF(AM12:AM300,"&gt;"&amp;AM$3)))</f>
        <v>-</v>
      </c>
      <c r="AO6" s="668">
        <f ca="1">IF(COUNT(AO12:AO300)=0,"-",SUMIFS(AO12:AO300, AO12:AO300, "&gt;="&amp;AO2,AO12:AO300,"&lt;="&amp;AO3)/($A$1-COUNTIF(AO12:AO300,"&lt;"&amp;AO$2)-COUNTIF(AO12:AO300,"&gt;"&amp;AO$3)))</f>
        <v>1585.6260527793377</v>
      </c>
      <c r="AQ6" s="668">
        <f ca="1">IF(COUNT(AQ12:AQ300)=0,"-",SUMIFS(AQ12:AQ300, AQ12:AQ300, "&gt;="&amp;AQ2,AQ12:AQ300,"&lt;="&amp;AQ3)/($A$1-COUNTIF(AQ12:AQ300,"&lt;"&amp;AQ$2)-COUNTIF(AQ12:AQ300,"&gt;"&amp;AQ$3)))</f>
        <v>30144.862436833242</v>
      </c>
    </row>
    <row r="9" spans="1:43">
      <c r="D9" s="682" t="s">
        <v>70</v>
      </c>
      <c r="E9" s="669"/>
      <c r="F9" t="s">
        <v>71</v>
      </c>
      <c r="G9" s="669"/>
      <c r="H9" t="s">
        <v>72</v>
      </c>
      <c r="I9" s="669"/>
      <c r="J9" t="s">
        <v>73</v>
      </c>
      <c r="K9" s="669"/>
      <c r="L9" t="s">
        <v>74</v>
      </c>
      <c r="M9" s="669"/>
      <c r="N9" t="s">
        <v>75</v>
      </c>
      <c r="O9" s="669"/>
      <c r="P9" t="s">
        <v>76</v>
      </c>
      <c r="Q9" s="669"/>
      <c r="R9" t="s">
        <v>77</v>
      </c>
      <c r="S9" s="669"/>
      <c r="T9" t="s">
        <v>78</v>
      </c>
      <c r="U9" s="669"/>
      <c r="V9" t="s">
        <v>79</v>
      </c>
      <c r="W9" s="669"/>
      <c r="X9" t="s">
        <v>80</v>
      </c>
      <c r="Y9" s="669"/>
      <c r="Z9" t="s">
        <v>81</v>
      </c>
      <c r="AA9" s="669"/>
      <c r="AB9" t="s">
        <v>82</v>
      </c>
      <c r="AC9" s="669"/>
      <c r="AD9" t="s">
        <v>83</v>
      </c>
      <c r="AE9" s="669"/>
      <c r="AF9" t="s">
        <v>84</v>
      </c>
      <c r="AG9" s="669"/>
      <c r="AH9" t="s">
        <v>85</v>
      </c>
      <c r="AI9" s="669"/>
      <c r="AJ9" t="s">
        <v>86</v>
      </c>
      <c r="AK9" s="669"/>
      <c r="AL9" t="s">
        <v>87</v>
      </c>
      <c r="AM9" s="669"/>
      <c r="AN9" t="s">
        <v>88</v>
      </c>
      <c r="AO9" s="669"/>
      <c r="AP9" s="682" t="s">
        <v>89</v>
      </c>
      <c r="AQ9" s="669"/>
    </row>
    <row r="10" spans="1:43" ht="75">
      <c r="A10" s="670"/>
      <c r="B10" s="670"/>
      <c r="D10" s="670" t="s">
        <v>90</v>
      </c>
      <c r="E10" s="671" t="str">
        <f>D10&amp;"
per FTE"</f>
        <v>Total Occupancy
per FTE</v>
      </c>
      <c r="F10" s="670" t="s">
        <v>91</v>
      </c>
      <c r="G10" s="671" t="str">
        <f>F10&amp;"
per FTE"</f>
        <v>Direct Care Consultant 201
per FTE</v>
      </c>
      <c r="H10" s="670" t="s">
        <v>92</v>
      </c>
      <c r="I10" s="671" t="str">
        <f>H10&amp;"
per FTE"</f>
        <v>Temporary Help 202
per FTE</v>
      </c>
      <c r="J10" s="670" t="s">
        <v>93</v>
      </c>
      <c r="K10" s="671" t="str">
        <f>J10&amp;"
per FTE"</f>
        <v>Clients and Caregivers Reimb./Stipends 203
per FTE</v>
      </c>
      <c r="L10" s="670" t="s">
        <v>94</v>
      </c>
      <c r="M10" s="671" t="str">
        <f>L10&amp;"
per FTE"</f>
        <v>Subcontracted Direct Care 206
per FTE</v>
      </c>
      <c r="N10" s="670" t="s">
        <v>95</v>
      </c>
      <c r="O10" s="671" t="str">
        <f>N10&amp;"
per FTE"</f>
        <v>Staff Training 204
per FTE</v>
      </c>
      <c r="P10" s="670" t="s">
        <v>96</v>
      </c>
      <c r="Q10" s="671" t="str">
        <f>P10&amp;"
per FTE"</f>
        <v>Staff Mileage / Travel 205
per FTE</v>
      </c>
      <c r="R10" s="670" t="s">
        <v>97</v>
      </c>
      <c r="S10" s="671" t="str">
        <f>R10&amp;"
per FTE"</f>
        <v>Meals 207
per FTE</v>
      </c>
      <c r="T10" s="670" t="s">
        <v>98</v>
      </c>
      <c r="U10" s="671" t="str">
        <f>T10&amp;"
per FTE"</f>
        <v>Client Transportation 208
per FTE</v>
      </c>
      <c r="V10" s="670" t="s">
        <v>99</v>
      </c>
      <c r="W10" s="671" t="str">
        <f>V10&amp;"
per FTE"</f>
        <v>Vehicle Expenses 208
per FTE</v>
      </c>
      <c r="X10" s="670" t="s">
        <v>100</v>
      </c>
      <c r="Y10" s="671" t="str">
        <f>X10&amp;"
per FTE"</f>
        <v>Vehicle Depreciation 208
per FTE</v>
      </c>
      <c r="Z10" s="670" t="s">
        <v>101</v>
      </c>
      <c r="AA10" s="671" t="str">
        <f>Z10&amp;"
per FTE"</f>
        <v>Incidental Medical /Medicine/Pharmacy 209
per FTE</v>
      </c>
      <c r="AB10" s="670" t="s">
        <v>102</v>
      </c>
      <c r="AC10" s="671" t="str">
        <f>AB10&amp;"
per FTE"</f>
        <v>Client Personal Allowances 211
per FTE</v>
      </c>
      <c r="AD10" s="670" t="s">
        <v>103</v>
      </c>
      <c r="AE10" s="671" t="str">
        <f>AD10&amp;"
per FTE"</f>
        <v>Provision Material Goods/Svs./Benefits 212
per FTE</v>
      </c>
      <c r="AF10" s="670" t="s">
        <v>104</v>
      </c>
      <c r="AG10" s="671" t="str">
        <f>AF10&amp;"
per FTE"</f>
        <v>Direct Client Wages 214
per FTE</v>
      </c>
      <c r="AH10" s="670" t="s">
        <v>105</v>
      </c>
      <c r="AI10" s="671" t="str">
        <f>AH10&amp;"
per FTE"</f>
        <v>Other Commercial Prod. &amp; Svs. 214
per FTE</v>
      </c>
      <c r="AJ10" s="670" t="s">
        <v>106</v>
      </c>
      <c r="AK10" s="671" t="str">
        <f>AJ10&amp;"
per FTE"</f>
        <v>Program Supplies &amp; Materials 215
per FTE</v>
      </c>
      <c r="AL10" s="670" t="s">
        <v>107</v>
      </c>
      <c r="AM10" s="671" t="str">
        <f>AL10&amp;"
per FTE"</f>
        <v>Non Charitable Expenses
per FTE</v>
      </c>
      <c r="AN10" s="670" t="s">
        <v>108</v>
      </c>
      <c r="AO10" s="671" t="str">
        <f>AN10&amp;"
per FTE"</f>
        <v>Other Expense
per FTE</v>
      </c>
      <c r="AP10" s="670" t="s">
        <v>109</v>
      </c>
      <c r="AQ10" s="671" t="str">
        <f>AP10&amp;"
per FTE"</f>
        <v>Total Other Program Expense
per FTE</v>
      </c>
    </row>
    <row r="11" spans="1:43">
      <c r="B11" t="s">
        <v>110</v>
      </c>
      <c r="D11" t="s">
        <v>111</v>
      </c>
      <c r="E11" s="669"/>
      <c r="F11" t="s">
        <v>111</v>
      </c>
      <c r="G11" s="669"/>
      <c r="H11" t="s">
        <v>111</v>
      </c>
      <c r="I11" s="669"/>
      <c r="J11" t="s">
        <v>111</v>
      </c>
      <c r="K11" s="669"/>
      <c r="L11" t="s">
        <v>111</v>
      </c>
      <c r="M11" s="669"/>
      <c r="N11" t="s">
        <v>111</v>
      </c>
      <c r="O11" s="669"/>
      <c r="P11" t="s">
        <v>111</v>
      </c>
      <c r="Q11" s="669"/>
      <c r="R11" t="s">
        <v>111</v>
      </c>
      <c r="S11" s="669"/>
      <c r="T11" t="s">
        <v>111</v>
      </c>
      <c r="U11" s="669"/>
      <c r="V11" t="s">
        <v>111</v>
      </c>
      <c r="W11" s="669"/>
      <c r="X11" t="s">
        <v>111</v>
      </c>
      <c r="Y11" s="669"/>
      <c r="Z11" t="s">
        <v>111</v>
      </c>
      <c r="AA11" s="669"/>
      <c r="AB11" t="s">
        <v>111</v>
      </c>
      <c r="AC11" s="669"/>
      <c r="AD11" t="s">
        <v>111</v>
      </c>
      <c r="AE11" s="669"/>
      <c r="AF11" t="s">
        <v>111</v>
      </c>
      <c r="AG11" s="669"/>
      <c r="AH11" t="s">
        <v>111</v>
      </c>
      <c r="AI11" s="669"/>
      <c r="AJ11" t="s">
        <v>111</v>
      </c>
      <c r="AK11" s="669"/>
      <c r="AL11" t="s">
        <v>111</v>
      </c>
      <c r="AM11" s="669"/>
      <c r="AN11" t="s">
        <v>111</v>
      </c>
      <c r="AO11" s="669"/>
      <c r="AP11" t="s">
        <v>111</v>
      </c>
      <c r="AQ11" s="669"/>
    </row>
    <row r="12" spans="1:43">
      <c r="B12">
        <v>17.809999999999999</v>
      </c>
      <c r="D12">
        <v>51320</v>
      </c>
      <c r="E12" s="672">
        <f>IF(OR($B12=0,D12=0),"",D12/$B12)</f>
        <v>2881.5272318921957</v>
      </c>
      <c r="G12" s="672" t="str">
        <f>IF(OR($B12=0,F12=0),"",F12/$B12)</f>
        <v/>
      </c>
      <c r="I12" s="672" t="str">
        <f>IF(OR($B12=0,H12=0),"",H12/$B12)</f>
        <v/>
      </c>
      <c r="K12" s="672" t="str">
        <f>IF(OR($B12=0,J12=0),"",J12/$B12)</f>
        <v/>
      </c>
      <c r="M12" s="672" t="str">
        <f>IF(OR($B12=0,L12=0),"",L12/$B12)</f>
        <v/>
      </c>
      <c r="N12">
        <v>1499</v>
      </c>
      <c r="O12" s="672">
        <f>IF(OR($B12=0,N12=0),"",N12/$B12)</f>
        <v>84.166198764738922</v>
      </c>
      <c r="Q12" s="672" t="str">
        <f>IF(OR($B12=0,P12=0),"",P12/$B12)</f>
        <v/>
      </c>
      <c r="S12" s="672" t="str">
        <f>IF(OR($B12=0,R12=0),"",R12/$B12)</f>
        <v/>
      </c>
      <c r="T12">
        <v>2001</v>
      </c>
      <c r="U12" s="672">
        <f>IF(OR($B12=0,T12=0),"",T12/$B12)</f>
        <v>112.35261089275689</v>
      </c>
      <c r="W12" s="672" t="str">
        <f>IF(OR($B12=0,V12=0),"",V12/$B12)</f>
        <v/>
      </c>
      <c r="Y12" s="672" t="str">
        <f>IF(OR($B12=0,X12=0),"",X12/$B12)</f>
        <v/>
      </c>
      <c r="AA12" s="672" t="str">
        <f>IF(OR($B12=0,Z12=0),"",Z12/$B12)</f>
        <v/>
      </c>
      <c r="AC12" s="672" t="str">
        <f>IF(OR($B12=0,AB12=0),"",AB12/$B12)</f>
        <v/>
      </c>
      <c r="AE12" s="672" t="str">
        <f>IF(OR($B12=0,AD12=0),"",AD12/$B12)</f>
        <v/>
      </c>
      <c r="AG12" s="672" t="str">
        <f>IF(OR($B12=0,AF12=0),"",AF12/$B12)</f>
        <v/>
      </c>
      <c r="AI12" s="672" t="str">
        <f>IF(OR($B12=0,AH12=0),"",AH12/$B12)</f>
        <v/>
      </c>
      <c r="AJ12">
        <v>505140</v>
      </c>
      <c r="AK12" s="672">
        <f>IF(OR($B12=0,AJ12=0),"",AJ12/$B12)</f>
        <v>28362.717574396407</v>
      </c>
      <c r="AM12" s="672" t="str">
        <f>IF(OR($B12=0,AL12=0),"",AL12/$B12)</f>
        <v/>
      </c>
      <c r="AN12">
        <v>28240</v>
      </c>
      <c r="AO12" s="672">
        <f>IF(OR($B12=0,AN12=0),"",AN12/$B12)</f>
        <v>1585.6260527793377</v>
      </c>
      <c r="AP12" s="677">
        <v>536880</v>
      </c>
      <c r="AQ12" s="672">
        <f>IF(OR($B12=0,AP12=0),"",AP12/$B12)</f>
        <v>30144.862436833242</v>
      </c>
    </row>
    <row r="13" spans="1:43">
      <c r="E13" s="672" t="str">
        <f t="shared" ref="E13:G28" si="0">IF(OR($B13=0,D13=0),"",D13/$B13)</f>
        <v/>
      </c>
      <c r="G13" s="672" t="str">
        <f t="shared" si="0"/>
        <v/>
      </c>
      <c r="I13" s="672" t="str">
        <f t="shared" ref="I13:I76" si="1">IF(OR($B13=0,H13=0),"",H13/$B13)</f>
        <v/>
      </c>
      <c r="K13" s="672" t="str">
        <f t="shared" ref="K13:K76" si="2">IF(OR($B13=0,J13=0),"",J13/$B13)</f>
        <v/>
      </c>
      <c r="M13" s="672" t="str">
        <f t="shared" ref="M13:M76" si="3">IF(OR($B13=0,L13=0),"",L13/$B13)</f>
        <v/>
      </c>
      <c r="O13" s="672" t="str">
        <f t="shared" ref="O13:O76" si="4">IF(OR($B13=0,N13=0),"",N13/$B13)</f>
        <v/>
      </c>
      <c r="Q13" s="672" t="str">
        <f t="shared" ref="Q13:Q76" si="5">IF(OR($B13=0,P13=0),"",P13/$B13)</f>
        <v/>
      </c>
      <c r="S13" s="672" t="str">
        <f t="shared" ref="S13:S76" si="6">IF(OR($B13=0,R13=0),"",R13/$B13)</f>
        <v/>
      </c>
      <c r="U13" s="672" t="str">
        <f t="shared" ref="U13:U76" si="7">IF(OR($B13=0,T13=0),"",T13/$B13)</f>
        <v/>
      </c>
      <c r="W13" s="672" t="str">
        <f t="shared" ref="W13:W76" si="8">IF(OR($B13=0,V13=0),"",V13/$B13)</f>
        <v/>
      </c>
      <c r="Y13" s="672" t="str">
        <f t="shared" ref="Y13:Y76" si="9">IF(OR($B13=0,X13=0),"",X13/$B13)</f>
        <v/>
      </c>
      <c r="AA13" s="672" t="str">
        <f t="shared" ref="AA13:AA76" si="10">IF(OR($B13=0,Z13=0),"",Z13/$B13)</f>
        <v/>
      </c>
      <c r="AC13" s="672" t="str">
        <f t="shared" ref="AC13:AC76" si="11">IF(OR($B13=0,AB13=0),"",AB13/$B13)</f>
        <v/>
      </c>
      <c r="AE13" s="672" t="str">
        <f t="shared" ref="AE13:AE76" si="12">IF(OR($B13=0,AD13=0),"",AD13/$B13)</f>
        <v/>
      </c>
      <c r="AG13" s="672" t="str">
        <f t="shared" ref="AG13:AG76" si="13">IF(OR($B13=0,AF13=0),"",AF13/$B13)</f>
        <v/>
      </c>
      <c r="AI13" s="672" t="str">
        <f t="shared" ref="AI13:AI76" si="14">IF(OR($B13=0,AH13=0),"",AH13/$B13)</f>
        <v/>
      </c>
      <c r="AK13" s="672" t="str">
        <f t="shared" ref="AK13:AK76" si="15">IF(OR($B13=0,AJ13=0),"",AJ13/$B13)</f>
        <v/>
      </c>
      <c r="AM13" s="672" t="str">
        <f t="shared" ref="AM13:AM76" si="16">IF(OR($B13=0,AL13=0),"",AL13/$B13)</f>
        <v/>
      </c>
      <c r="AO13" s="672" t="str">
        <f t="shared" ref="AO13:AO76" si="17">IF(OR($B13=0,AN13=0),"",AN13/$B13)</f>
        <v/>
      </c>
      <c r="AQ13" s="672" t="str">
        <f t="shared" ref="AQ13:AQ76" si="18">IF(OR($B13=0,AP13=0),"",AP13/$B13)</f>
        <v/>
      </c>
    </row>
    <row r="14" spans="1:43">
      <c r="C14" t="s">
        <v>505</v>
      </c>
      <c r="D14" s="681">
        <f>58*365</f>
        <v>21170</v>
      </c>
      <c r="E14" s="672" t="str">
        <f t="shared" si="0"/>
        <v/>
      </c>
      <c r="G14" s="672" t="str">
        <f t="shared" si="0"/>
        <v/>
      </c>
      <c r="I14" s="672" t="str">
        <f t="shared" si="1"/>
        <v/>
      </c>
      <c r="K14" s="672" t="str">
        <f t="shared" si="2"/>
        <v/>
      </c>
      <c r="M14" s="672" t="str">
        <f t="shared" si="3"/>
        <v/>
      </c>
      <c r="O14" s="672" t="str">
        <f t="shared" si="4"/>
        <v/>
      </c>
      <c r="Q14" s="672" t="str">
        <f t="shared" si="5"/>
        <v/>
      </c>
      <c r="S14" s="672" t="str">
        <f t="shared" si="6"/>
        <v/>
      </c>
      <c r="U14" s="672" t="str">
        <f t="shared" si="7"/>
        <v/>
      </c>
      <c r="W14" s="672" t="str">
        <f t="shared" si="8"/>
        <v/>
      </c>
      <c r="Y14" s="672" t="str">
        <f t="shared" si="9"/>
        <v/>
      </c>
      <c r="AA14" s="672" t="str">
        <f t="shared" si="10"/>
        <v/>
      </c>
      <c r="AC14" s="672" t="str">
        <f t="shared" si="11"/>
        <v/>
      </c>
      <c r="AE14" s="672" t="str">
        <f t="shared" si="12"/>
        <v/>
      </c>
      <c r="AG14" s="672" t="str">
        <f t="shared" si="13"/>
        <v/>
      </c>
      <c r="AI14" s="672" t="str">
        <f t="shared" si="14"/>
        <v/>
      </c>
      <c r="AK14" s="672" t="str">
        <f t="shared" si="15"/>
        <v/>
      </c>
      <c r="AM14" s="672" t="str">
        <f t="shared" si="16"/>
        <v/>
      </c>
      <c r="AO14" s="672" t="str">
        <f t="shared" si="17"/>
        <v/>
      </c>
      <c r="AP14" s="679">
        <f>AP12/21170</f>
        <v>25.360415682569673</v>
      </c>
      <c r="AQ14" s="672" t="str">
        <f t="shared" si="18"/>
        <v/>
      </c>
    </row>
    <row r="15" spans="1:43">
      <c r="D15" s="679">
        <f>D12/D14</f>
        <v>2.4241851676901276</v>
      </c>
      <c r="E15" s="672" t="str">
        <f t="shared" si="0"/>
        <v/>
      </c>
      <c r="G15" s="672" t="str">
        <f t="shared" si="0"/>
        <v/>
      </c>
      <c r="I15" s="672" t="str">
        <f t="shared" si="1"/>
        <v/>
      </c>
      <c r="K15" s="672" t="str">
        <f t="shared" si="2"/>
        <v/>
      </c>
      <c r="M15" s="672" t="str">
        <f t="shared" si="3"/>
        <v/>
      </c>
      <c r="O15" s="672" t="str">
        <f t="shared" si="4"/>
        <v/>
      </c>
      <c r="Q15" s="672" t="str">
        <f t="shared" si="5"/>
        <v/>
      </c>
      <c r="S15" s="672" t="str">
        <f t="shared" si="6"/>
        <v/>
      </c>
      <c r="U15" s="672" t="str">
        <f t="shared" si="7"/>
        <v/>
      </c>
      <c r="W15" s="672" t="str">
        <f t="shared" si="8"/>
        <v/>
      </c>
      <c r="Y15" s="672" t="str">
        <f t="shared" si="9"/>
        <v/>
      </c>
      <c r="AA15" s="672" t="str">
        <f t="shared" si="10"/>
        <v/>
      </c>
      <c r="AC15" s="672" t="str">
        <f t="shared" si="11"/>
        <v/>
      </c>
      <c r="AE15" s="672" t="str">
        <f t="shared" si="12"/>
        <v/>
      </c>
      <c r="AG15" s="672" t="str">
        <f t="shared" si="13"/>
        <v/>
      </c>
      <c r="AI15" s="672" t="str">
        <f t="shared" si="14"/>
        <v/>
      </c>
      <c r="AK15" s="672" t="str">
        <f t="shared" si="15"/>
        <v/>
      </c>
      <c r="AM15" s="672" t="str">
        <f t="shared" si="16"/>
        <v/>
      </c>
      <c r="AO15" s="672" t="str">
        <f t="shared" si="17"/>
        <v/>
      </c>
      <c r="AQ15" s="672" t="str">
        <f t="shared" si="18"/>
        <v/>
      </c>
    </row>
    <row r="16" spans="1:43">
      <c r="E16" s="672" t="str">
        <f t="shared" si="0"/>
        <v/>
      </c>
      <c r="G16" s="672" t="str">
        <f t="shared" si="0"/>
        <v/>
      </c>
      <c r="I16" s="672" t="str">
        <f t="shared" si="1"/>
        <v/>
      </c>
      <c r="K16" s="672" t="str">
        <f t="shared" si="2"/>
        <v/>
      </c>
      <c r="M16" s="672" t="str">
        <f t="shared" si="3"/>
        <v/>
      </c>
      <c r="O16" s="672" t="str">
        <f t="shared" si="4"/>
        <v/>
      </c>
      <c r="Q16" s="672" t="str">
        <f t="shared" si="5"/>
        <v/>
      </c>
      <c r="S16" s="672" t="str">
        <f t="shared" si="6"/>
        <v/>
      </c>
      <c r="U16" s="672" t="str">
        <f t="shared" si="7"/>
        <v/>
      </c>
      <c r="W16" s="672" t="str">
        <f t="shared" si="8"/>
        <v/>
      </c>
      <c r="Y16" s="672" t="str">
        <f t="shared" si="9"/>
        <v/>
      </c>
      <c r="AA16" s="672" t="str">
        <f t="shared" si="10"/>
        <v/>
      </c>
      <c r="AC16" s="672" t="str">
        <f t="shared" si="11"/>
        <v/>
      </c>
      <c r="AE16" s="672" t="str">
        <f t="shared" si="12"/>
        <v/>
      </c>
      <c r="AG16" s="672" t="str">
        <f t="shared" si="13"/>
        <v/>
      </c>
      <c r="AI16" s="672" t="str">
        <f t="shared" si="14"/>
        <v/>
      </c>
      <c r="AK16" s="672" t="str">
        <f t="shared" si="15"/>
        <v/>
      </c>
      <c r="AM16" s="672" t="str">
        <f t="shared" si="16"/>
        <v/>
      </c>
      <c r="AO16" s="672" t="str">
        <f t="shared" si="17"/>
        <v/>
      </c>
      <c r="AQ16" s="672" t="str">
        <f t="shared" si="18"/>
        <v/>
      </c>
    </row>
    <row r="17" spans="5:43">
      <c r="E17" s="672" t="str">
        <f t="shared" si="0"/>
        <v/>
      </c>
      <c r="G17" s="672" t="str">
        <f t="shared" si="0"/>
        <v/>
      </c>
      <c r="I17" s="672" t="str">
        <f t="shared" si="1"/>
        <v/>
      </c>
      <c r="K17" s="672" t="str">
        <f t="shared" si="2"/>
        <v/>
      </c>
      <c r="M17" s="672" t="str">
        <f t="shared" si="3"/>
        <v/>
      </c>
      <c r="O17" s="672" t="str">
        <f t="shared" si="4"/>
        <v/>
      </c>
      <c r="Q17" s="672" t="str">
        <f t="shared" si="5"/>
        <v/>
      </c>
      <c r="S17" s="672" t="str">
        <f t="shared" si="6"/>
        <v/>
      </c>
      <c r="U17" s="672" t="str">
        <f t="shared" si="7"/>
        <v/>
      </c>
      <c r="W17" s="672" t="str">
        <f t="shared" si="8"/>
        <v/>
      </c>
      <c r="Y17" s="672" t="str">
        <f t="shared" si="9"/>
        <v/>
      </c>
      <c r="AA17" s="672" t="str">
        <f t="shared" si="10"/>
        <v/>
      </c>
      <c r="AC17" s="672" t="str">
        <f t="shared" si="11"/>
        <v/>
      </c>
      <c r="AE17" s="672" t="str">
        <f t="shared" si="12"/>
        <v/>
      </c>
      <c r="AG17" s="672" t="str">
        <f t="shared" si="13"/>
        <v/>
      </c>
      <c r="AI17" s="672" t="str">
        <f t="shared" si="14"/>
        <v/>
      </c>
      <c r="AK17" s="672" t="str">
        <f t="shared" si="15"/>
        <v/>
      </c>
      <c r="AM17" s="672" t="str">
        <f t="shared" si="16"/>
        <v/>
      </c>
      <c r="AO17" s="672" t="str">
        <f t="shared" si="17"/>
        <v/>
      </c>
      <c r="AQ17" s="672" t="str">
        <f t="shared" si="18"/>
        <v/>
      </c>
    </row>
    <row r="18" spans="5:43">
      <c r="E18" s="672" t="str">
        <f t="shared" si="0"/>
        <v/>
      </c>
      <c r="G18" s="672" t="str">
        <f t="shared" si="0"/>
        <v/>
      </c>
      <c r="I18" s="672" t="str">
        <f t="shared" si="1"/>
        <v/>
      </c>
      <c r="K18" s="672" t="str">
        <f t="shared" si="2"/>
        <v/>
      </c>
      <c r="M18" s="672" t="str">
        <f t="shared" si="3"/>
        <v/>
      </c>
      <c r="O18" s="672" t="str">
        <f t="shared" si="4"/>
        <v/>
      </c>
      <c r="Q18" s="672" t="str">
        <f t="shared" si="5"/>
        <v/>
      </c>
      <c r="S18" s="672" t="str">
        <f t="shared" si="6"/>
        <v/>
      </c>
      <c r="U18" s="672" t="str">
        <f t="shared" si="7"/>
        <v/>
      </c>
      <c r="W18" s="672" t="str">
        <f t="shared" si="8"/>
        <v/>
      </c>
      <c r="Y18" s="672" t="str">
        <f t="shared" si="9"/>
        <v/>
      </c>
      <c r="AA18" s="672" t="str">
        <f t="shared" si="10"/>
        <v/>
      </c>
      <c r="AC18" s="672" t="str">
        <f t="shared" si="11"/>
        <v/>
      </c>
      <c r="AE18" s="672" t="str">
        <f t="shared" si="12"/>
        <v/>
      </c>
      <c r="AG18" s="672" t="str">
        <f t="shared" si="13"/>
        <v/>
      </c>
      <c r="AI18" s="672" t="str">
        <f t="shared" si="14"/>
        <v/>
      </c>
      <c r="AK18" s="672" t="str">
        <f t="shared" si="15"/>
        <v/>
      </c>
      <c r="AM18" s="672" t="str">
        <f t="shared" si="16"/>
        <v/>
      </c>
      <c r="AO18" s="672" t="str">
        <f t="shared" si="17"/>
        <v/>
      </c>
      <c r="AQ18" s="672" t="str">
        <f t="shared" si="18"/>
        <v/>
      </c>
    </row>
    <row r="19" spans="5:43">
      <c r="E19" s="672" t="str">
        <f t="shared" si="0"/>
        <v/>
      </c>
      <c r="G19" s="672" t="str">
        <f t="shared" si="0"/>
        <v/>
      </c>
      <c r="I19" s="672" t="str">
        <f t="shared" si="1"/>
        <v/>
      </c>
      <c r="K19" s="672" t="str">
        <f t="shared" si="2"/>
        <v/>
      </c>
      <c r="M19" s="672" t="str">
        <f t="shared" si="3"/>
        <v/>
      </c>
      <c r="O19" s="672" t="str">
        <f t="shared" si="4"/>
        <v/>
      </c>
      <c r="Q19" s="672" t="str">
        <f t="shared" si="5"/>
        <v/>
      </c>
      <c r="S19" s="672" t="str">
        <f t="shared" si="6"/>
        <v/>
      </c>
      <c r="U19" s="672" t="str">
        <f t="shared" si="7"/>
        <v/>
      </c>
      <c r="W19" s="672" t="str">
        <f t="shared" si="8"/>
        <v/>
      </c>
      <c r="Y19" s="672" t="str">
        <f t="shared" si="9"/>
        <v/>
      </c>
      <c r="AA19" s="672" t="str">
        <f t="shared" si="10"/>
        <v/>
      </c>
      <c r="AC19" s="672" t="str">
        <f t="shared" si="11"/>
        <v/>
      </c>
      <c r="AE19" s="672" t="str">
        <f t="shared" si="12"/>
        <v/>
      </c>
      <c r="AG19" s="672" t="str">
        <f t="shared" si="13"/>
        <v/>
      </c>
      <c r="AI19" s="672" t="str">
        <f t="shared" si="14"/>
        <v/>
      </c>
      <c r="AK19" s="672" t="str">
        <f t="shared" si="15"/>
        <v/>
      </c>
      <c r="AM19" s="672" t="str">
        <f t="shared" si="16"/>
        <v/>
      </c>
      <c r="AO19" s="672" t="str">
        <f t="shared" si="17"/>
        <v/>
      </c>
      <c r="AQ19" s="672" t="str">
        <f t="shared" si="18"/>
        <v/>
      </c>
    </row>
    <row r="20" spans="5:43">
      <c r="E20" s="672" t="str">
        <f t="shared" si="0"/>
        <v/>
      </c>
      <c r="G20" s="672" t="str">
        <f t="shared" si="0"/>
        <v/>
      </c>
      <c r="I20" s="672" t="str">
        <f t="shared" si="1"/>
        <v/>
      </c>
      <c r="K20" s="672" t="str">
        <f t="shared" si="2"/>
        <v/>
      </c>
      <c r="M20" s="672" t="str">
        <f t="shared" si="3"/>
        <v/>
      </c>
      <c r="O20" s="672" t="str">
        <f t="shared" si="4"/>
        <v/>
      </c>
      <c r="Q20" s="672" t="str">
        <f t="shared" si="5"/>
        <v/>
      </c>
      <c r="S20" s="672" t="str">
        <f t="shared" si="6"/>
        <v/>
      </c>
      <c r="U20" s="672" t="str">
        <f t="shared" si="7"/>
        <v/>
      </c>
      <c r="W20" s="672" t="str">
        <f t="shared" si="8"/>
        <v/>
      </c>
      <c r="Y20" s="672" t="str">
        <f t="shared" si="9"/>
        <v/>
      </c>
      <c r="AA20" s="672" t="str">
        <f t="shared" si="10"/>
        <v/>
      </c>
      <c r="AC20" s="672" t="str">
        <f t="shared" si="11"/>
        <v/>
      </c>
      <c r="AE20" s="672" t="str">
        <f t="shared" si="12"/>
        <v/>
      </c>
      <c r="AG20" s="672" t="str">
        <f t="shared" si="13"/>
        <v/>
      </c>
      <c r="AI20" s="672" t="str">
        <f t="shared" si="14"/>
        <v/>
      </c>
      <c r="AK20" s="672" t="str">
        <f t="shared" si="15"/>
        <v/>
      </c>
      <c r="AM20" s="672" t="str">
        <f t="shared" si="16"/>
        <v/>
      </c>
      <c r="AO20" s="672" t="str">
        <f t="shared" si="17"/>
        <v/>
      </c>
      <c r="AQ20" s="672" t="str">
        <f t="shared" si="18"/>
        <v/>
      </c>
    </row>
    <row r="21" spans="5:43">
      <c r="E21" s="672" t="str">
        <f t="shared" si="0"/>
        <v/>
      </c>
      <c r="G21" s="672" t="str">
        <f t="shared" si="0"/>
        <v/>
      </c>
      <c r="I21" s="672" t="str">
        <f t="shared" si="1"/>
        <v/>
      </c>
      <c r="K21" s="672" t="str">
        <f t="shared" si="2"/>
        <v/>
      </c>
      <c r="M21" s="672" t="str">
        <f t="shared" si="3"/>
        <v/>
      </c>
      <c r="O21" s="672" t="str">
        <f t="shared" si="4"/>
        <v/>
      </c>
      <c r="Q21" s="672" t="str">
        <f t="shared" si="5"/>
        <v/>
      </c>
      <c r="S21" s="672" t="str">
        <f t="shared" si="6"/>
        <v/>
      </c>
      <c r="U21" s="672" t="str">
        <f t="shared" si="7"/>
        <v/>
      </c>
      <c r="W21" s="672" t="str">
        <f t="shared" si="8"/>
        <v/>
      </c>
      <c r="Y21" s="672" t="str">
        <f t="shared" si="9"/>
        <v/>
      </c>
      <c r="AA21" s="672" t="str">
        <f t="shared" si="10"/>
        <v/>
      </c>
      <c r="AC21" s="672" t="str">
        <f t="shared" si="11"/>
        <v/>
      </c>
      <c r="AE21" s="672" t="str">
        <f t="shared" si="12"/>
        <v/>
      </c>
      <c r="AG21" s="672" t="str">
        <f t="shared" si="13"/>
        <v/>
      </c>
      <c r="AI21" s="672" t="str">
        <f t="shared" si="14"/>
        <v/>
      </c>
      <c r="AK21" s="672" t="str">
        <f t="shared" si="15"/>
        <v/>
      </c>
      <c r="AM21" s="672" t="str">
        <f t="shared" si="16"/>
        <v/>
      </c>
      <c r="AO21" s="672" t="str">
        <f t="shared" si="17"/>
        <v/>
      </c>
      <c r="AQ21" s="672" t="str">
        <f t="shared" si="18"/>
        <v/>
      </c>
    </row>
    <row r="22" spans="5:43">
      <c r="E22" s="672" t="str">
        <f t="shared" si="0"/>
        <v/>
      </c>
      <c r="G22" s="672" t="str">
        <f t="shared" si="0"/>
        <v/>
      </c>
      <c r="I22" s="672" t="str">
        <f t="shared" si="1"/>
        <v/>
      </c>
      <c r="K22" s="672" t="str">
        <f t="shared" si="2"/>
        <v/>
      </c>
      <c r="M22" s="672" t="str">
        <f t="shared" si="3"/>
        <v/>
      </c>
      <c r="O22" s="672" t="str">
        <f t="shared" si="4"/>
        <v/>
      </c>
      <c r="Q22" s="672" t="str">
        <f t="shared" si="5"/>
        <v/>
      </c>
      <c r="S22" s="672" t="str">
        <f t="shared" si="6"/>
        <v/>
      </c>
      <c r="U22" s="672" t="str">
        <f t="shared" si="7"/>
        <v/>
      </c>
      <c r="W22" s="672" t="str">
        <f t="shared" si="8"/>
        <v/>
      </c>
      <c r="Y22" s="672" t="str">
        <f t="shared" si="9"/>
        <v/>
      </c>
      <c r="AA22" s="672" t="str">
        <f t="shared" si="10"/>
        <v/>
      </c>
      <c r="AC22" s="672" t="str">
        <f t="shared" si="11"/>
        <v/>
      </c>
      <c r="AE22" s="672" t="str">
        <f t="shared" si="12"/>
        <v/>
      </c>
      <c r="AG22" s="672" t="str">
        <f t="shared" si="13"/>
        <v/>
      </c>
      <c r="AI22" s="672" t="str">
        <f t="shared" si="14"/>
        <v/>
      </c>
      <c r="AK22" s="672" t="str">
        <f t="shared" si="15"/>
        <v/>
      </c>
      <c r="AM22" s="672" t="str">
        <f t="shared" si="16"/>
        <v/>
      </c>
      <c r="AO22" s="672" t="str">
        <f t="shared" si="17"/>
        <v/>
      </c>
      <c r="AQ22" s="672" t="str">
        <f t="shared" si="18"/>
        <v/>
      </c>
    </row>
    <row r="23" spans="5:43">
      <c r="E23" s="672" t="str">
        <f t="shared" si="0"/>
        <v/>
      </c>
      <c r="G23" s="672" t="str">
        <f t="shared" si="0"/>
        <v/>
      </c>
      <c r="I23" s="672" t="str">
        <f t="shared" si="1"/>
        <v/>
      </c>
      <c r="K23" s="672" t="str">
        <f t="shared" si="2"/>
        <v/>
      </c>
      <c r="M23" s="672" t="str">
        <f t="shared" si="3"/>
        <v/>
      </c>
      <c r="O23" s="672" t="str">
        <f t="shared" si="4"/>
        <v/>
      </c>
      <c r="Q23" s="672" t="str">
        <f t="shared" si="5"/>
        <v/>
      </c>
      <c r="S23" s="672" t="str">
        <f t="shared" si="6"/>
        <v/>
      </c>
      <c r="U23" s="672" t="str">
        <f t="shared" si="7"/>
        <v/>
      </c>
      <c r="W23" s="672" t="str">
        <f t="shared" si="8"/>
        <v/>
      </c>
      <c r="Y23" s="672" t="str">
        <f t="shared" si="9"/>
        <v/>
      </c>
      <c r="AA23" s="672" t="str">
        <f t="shared" si="10"/>
        <v/>
      </c>
      <c r="AC23" s="672" t="str">
        <f t="shared" si="11"/>
        <v/>
      </c>
      <c r="AE23" s="672" t="str">
        <f t="shared" si="12"/>
        <v/>
      </c>
      <c r="AG23" s="672" t="str">
        <f t="shared" si="13"/>
        <v/>
      </c>
      <c r="AI23" s="672" t="str">
        <f t="shared" si="14"/>
        <v/>
      </c>
      <c r="AK23" s="672" t="str">
        <f t="shared" si="15"/>
        <v/>
      </c>
      <c r="AM23" s="672" t="str">
        <f t="shared" si="16"/>
        <v/>
      </c>
      <c r="AO23" s="672" t="str">
        <f t="shared" si="17"/>
        <v/>
      </c>
      <c r="AQ23" s="672" t="str">
        <f t="shared" si="18"/>
        <v/>
      </c>
    </row>
    <row r="24" spans="5:43">
      <c r="E24" s="672" t="str">
        <f t="shared" si="0"/>
        <v/>
      </c>
      <c r="G24" s="672" t="str">
        <f t="shared" si="0"/>
        <v/>
      </c>
      <c r="I24" s="672" t="str">
        <f t="shared" si="1"/>
        <v/>
      </c>
      <c r="K24" s="672" t="str">
        <f t="shared" si="2"/>
        <v/>
      </c>
      <c r="M24" s="672" t="str">
        <f t="shared" si="3"/>
        <v/>
      </c>
      <c r="O24" s="672" t="str">
        <f t="shared" si="4"/>
        <v/>
      </c>
      <c r="Q24" s="672" t="str">
        <f t="shared" si="5"/>
        <v/>
      </c>
      <c r="S24" s="672" t="str">
        <f t="shared" si="6"/>
        <v/>
      </c>
      <c r="U24" s="672" t="str">
        <f t="shared" si="7"/>
        <v/>
      </c>
      <c r="W24" s="672" t="str">
        <f t="shared" si="8"/>
        <v/>
      </c>
      <c r="Y24" s="672" t="str">
        <f t="shared" si="9"/>
        <v/>
      </c>
      <c r="AA24" s="672" t="str">
        <f t="shared" si="10"/>
        <v/>
      </c>
      <c r="AC24" s="672" t="str">
        <f t="shared" si="11"/>
        <v/>
      </c>
      <c r="AE24" s="672" t="str">
        <f t="shared" si="12"/>
        <v/>
      </c>
      <c r="AG24" s="672" t="str">
        <f t="shared" si="13"/>
        <v/>
      </c>
      <c r="AI24" s="672" t="str">
        <f t="shared" si="14"/>
        <v/>
      </c>
      <c r="AK24" s="672" t="str">
        <f t="shared" si="15"/>
        <v/>
      </c>
      <c r="AM24" s="672" t="str">
        <f t="shared" si="16"/>
        <v/>
      </c>
      <c r="AO24" s="672" t="str">
        <f t="shared" si="17"/>
        <v/>
      </c>
      <c r="AQ24" s="672" t="str">
        <f t="shared" si="18"/>
        <v/>
      </c>
    </row>
    <row r="25" spans="5:43">
      <c r="E25" s="672" t="str">
        <f t="shared" si="0"/>
        <v/>
      </c>
      <c r="G25" s="672" t="str">
        <f t="shared" si="0"/>
        <v/>
      </c>
      <c r="I25" s="672" t="str">
        <f t="shared" si="1"/>
        <v/>
      </c>
      <c r="K25" s="672" t="str">
        <f t="shared" si="2"/>
        <v/>
      </c>
      <c r="M25" s="672" t="str">
        <f t="shared" si="3"/>
        <v/>
      </c>
      <c r="O25" s="672" t="str">
        <f t="shared" si="4"/>
        <v/>
      </c>
      <c r="Q25" s="672" t="str">
        <f t="shared" si="5"/>
        <v/>
      </c>
      <c r="S25" s="672" t="str">
        <f t="shared" si="6"/>
        <v/>
      </c>
      <c r="U25" s="672" t="str">
        <f t="shared" si="7"/>
        <v/>
      </c>
      <c r="W25" s="672" t="str">
        <f t="shared" si="8"/>
        <v/>
      </c>
      <c r="Y25" s="672" t="str">
        <f t="shared" si="9"/>
        <v/>
      </c>
      <c r="AA25" s="672" t="str">
        <f t="shared" si="10"/>
        <v/>
      </c>
      <c r="AC25" s="672" t="str">
        <f t="shared" si="11"/>
        <v/>
      </c>
      <c r="AE25" s="672" t="str">
        <f t="shared" si="12"/>
        <v/>
      </c>
      <c r="AG25" s="672" t="str">
        <f t="shared" si="13"/>
        <v/>
      </c>
      <c r="AI25" s="672" t="str">
        <f t="shared" si="14"/>
        <v/>
      </c>
      <c r="AK25" s="672" t="str">
        <f t="shared" si="15"/>
        <v/>
      </c>
      <c r="AM25" s="672" t="str">
        <f t="shared" si="16"/>
        <v/>
      </c>
      <c r="AO25" s="672" t="str">
        <f t="shared" si="17"/>
        <v/>
      </c>
      <c r="AQ25" s="672" t="str">
        <f t="shared" si="18"/>
        <v/>
      </c>
    </row>
    <row r="26" spans="5:43">
      <c r="E26" s="672" t="str">
        <f t="shared" si="0"/>
        <v/>
      </c>
      <c r="G26" s="672" t="str">
        <f t="shared" si="0"/>
        <v/>
      </c>
      <c r="I26" s="672" t="str">
        <f t="shared" si="1"/>
        <v/>
      </c>
      <c r="K26" s="672" t="str">
        <f t="shared" si="2"/>
        <v/>
      </c>
      <c r="M26" s="672" t="str">
        <f t="shared" si="3"/>
        <v/>
      </c>
      <c r="O26" s="672" t="str">
        <f t="shared" si="4"/>
        <v/>
      </c>
      <c r="Q26" s="672" t="str">
        <f t="shared" si="5"/>
        <v/>
      </c>
      <c r="S26" s="672" t="str">
        <f t="shared" si="6"/>
        <v/>
      </c>
      <c r="U26" s="672" t="str">
        <f t="shared" si="7"/>
        <v/>
      </c>
      <c r="W26" s="672" t="str">
        <f t="shared" si="8"/>
        <v/>
      </c>
      <c r="Y26" s="672" t="str">
        <f t="shared" si="9"/>
        <v/>
      </c>
      <c r="AA26" s="672" t="str">
        <f t="shared" si="10"/>
        <v/>
      </c>
      <c r="AC26" s="672" t="str">
        <f t="shared" si="11"/>
        <v/>
      </c>
      <c r="AE26" s="672" t="str">
        <f t="shared" si="12"/>
        <v/>
      </c>
      <c r="AG26" s="672" t="str">
        <f t="shared" si="13"/>
        <v/>
      </c>
      <c r="AI26" s="672" t="str">
        <f t="shared" si="14"/>
        <v/>
      </c>
      <c r="AK26" s="672" t="str">
        <f t="shared" si="15"/>
        <v/>
      </c>
      <c r="AM26" s="672" t="str">
        <f t="shared" si="16"/>
        <v/>
      </c>
      <c r="AO26" s="672" t="str">
        <f t="shared" si="17"/>
        <v/>
      </c>
      <c r="AQ26" s="672" t="str">
        <f t="shared" si="18"/>
        <v/>
      </c>
    </row>
    <row r="27" spans="5:43">
      <c r="E27" s="672" t="str">
        <f t="shared" si="0"/>
        <v/>
      </c>
      <c r="G27" s="672" t="str">
        <f t="shared" si="0"/>
        <v/>
      </c>
      <c r="I27" s="672" t="str">
        <f t="shared" si="1"/>
        <v/>
      </c>
      <c r="K27" s="672" t="str">
        <f t="shared" si="2"/>
        <v/>
      </c>
      <c r="M27" s="672" t="str">
        <f t="shared" si="3"/>
        <v/>
      </c>
      <c r="O27" s="672" t="str">
        <f t="shared" si="4"/>
        <v/>
      </c>
      <c r="Q27" s="672" t="str">
        <f t="shared" si="5"/>
        <v/>
      </c>
      <c r="S27" s="672" t="str">
        <f t="shared" si="6"/>
        <v/>
      </c>
      <c r="U27" s="672" t="str">
        <f t="shared" si="7"/>
        <v/>
      </c>
      <c r="W27" s="672" t="str">
        <f t="shared" si="8"/>
        <v/>
      </c>
      <c r="Y27" s="672" t="str">
        <f t="shared" si="9"/>
        <v/>
      </c>
      <c r="AA27" s="672" t="str">
        <f t="shared" si="10"/>
        <v/>
      </c>
      <c r="AC27" s="672" t="str">
        <f t="shared" si="11"/>
        <v/>
      </c>
      <c r="AE27" s="672" t="str">
        <f t="shared" si="12"/>
        <v/>
      </c>
      <c r="AG27" s="672" t="str">
        <f t="shared" si="13"/>
        <v/>
      </c>
      <c r="AI27" s="672" t="str">
        <f t="shared" si="14"/>
        <v/>
      </c>
      <c r="AK27" s="672" t="str">
        <f t="shared" si="15"/>
        <v/>
      </c>
      <c r="AM27" s="672" t="str">
        <f t="shared" si="16"/>
        <v/>
      </c>
      <c r="AO27" s="672" t="str">
        <f t="shared" si="17"/>
        <v/>
      </c>
      <c r="AQ27" s="672" t="str">
        <f t="shared" si="18"/>
        <v/>
      </c>
    </row>
    <row r="28" spans="5:43">
      <c r="E28" s="672" t="str">
        <f t="shared" si="0"/>
        <v/>
      </c>
      <c r="G28" s="672" t="str">
        <f t="shared" si="0"/>
        <v/>
      </c>
      <c r="I28" s="672" t="str">
        <f t="shared" si="1"/>
        <v/>
      </c>
      <c r="K28" s="672" t="str">
        <f t="shared" si="2"/>
        <v/>
      </c>
      <c r="M28" s="672" t="str">
        <f t="shared" si="3"/>
        <v/>
      </c>
      <c r="O28" s="672" t="str">
        <f t="shared" si="4"/>
        <v/>
      </c>
      <c r="Q28" s="672" t="str">
        <f t="shared" si="5"/>
        <v/>
      </c>
      <c r="S28" s="672" t="str">
        <f t="shared" si="6"/>
        <v/>
      </c>
      <c r="U28" s="672" t="str">
        <f t="shared" si="7"/>
        <v/>
      </c>
      <c r="W28" s="672" t="str">
        <f t="shared" si="8"/>
        <v/>
      </c>
      <c r="Y28" s="672" t="str">
        <f t="shared" si="9"/>
        <v/>
      </c>
      <c r="AA28" s="672" t="str">
        <f t="shared" si="10"/>
        <v/>
      </c>
      <c r="AC28" s="672" t="str">
        <f t="shared" si="11"/>
        <v/>
      </c>
      <c r="AE28" s="672" t="str">
        <f t="shared" si="12"/>
        <v/>
      </c>
      <c r="AG28" s="672" t="str">
        <f t="shared" si="13"/>
        <v/>
      </c>
      <c r="AI28" s="672" t="str">
        <f t="shared" si="14"/>
        <v/>
      </c>
      <c r="AK28" s="672" t="str">
        <f t="shared" si="15"/>
        <v/>
      </c>
      <c r="AM28" s="672" t="str">
        <f t="shared" si="16"/>
        <v/>
      </c>
      <c r="AO28" s="672" t="str">
        <f t="shared" si="17"/>
        <v/>
      </c>
      <c r="AQ28" s="672" t="str">
        <f t="shared" si="18"/>
        <v/>
      </c>
    </row>
    <row r="29" spans="5:43">
      <c r="E29" s="672" t="str">
        <f t="shared" ref="E29:G44" si="19">IF(OR($B29=0,D29=0),"",D29/$B29)</f>
        <v/>
      </c>
      <c r="G29" s="672" t="str">
        <f t="shared" si="19"/>
        <v/>
      </c>
      <c r="I29" s="672" t="str">
        <f t="shared" si="1"/>
        <v/>
      </c>
      <c r="K29" s="672" t="str">
        <f t="shared" si="2"/>
        <v/>
      </c>
      <c r="M29" s="672" t="str">
        <f t="shared" si="3"/>
        <v/>
      </c>
      <c r="O29" s="672" t="str">
        <f t="shared" si="4"/>
        <v/>
      </c>
      <c r="Q29" s="672" t="str">
        <f t="shared" si="5"/>
        <v/>
      </c>
      <c r="S29" s="672" t="str">
        <f t="shared" si="6"/>
        <v/>
      </c>
      <c r="U29" s="672" t="str">
        <f t="shared" si="7"/>
        <v/>
      </c>
      <c r="W29" s="672" t="str">
        <f t="shared" si="8"/>
        <v/>
      </c>
      <c r="Y29" s="672" t="str">
        <f t="shared" si="9"/>
        <v/>
      </c>
      <c r="AA29" s="672" t="str">
        <f t="shared" si="10"/>
        <v/>
      </c>
      <c r="AC29" s="672" t="str">
        <f t="shared" si="11"/>
        <v/>
      </c>
      <c r="AE29" s="672" t="str">
        <f t="shared" si="12"/>
        <v/>
      </c>
      <c r="AG29" s="672" t="str">
        <f t="shared" si="13"/>
        <v/>
      </c>
      <c r="AI29" s="672" t="str">
        <f t="shared" si="14"/>
        <v/>
      </c>
      <c r="AK29" s="672" t="str">
        <f t="shared" si="15"/>
        <v/>
      </c>
      <c r="AM29" s="672" t="str">
        <f t="shared" si="16"/>
        <v/>
      </c>
      <c r="AO29" s="672" t="str">
        <f t="shared" si="17"/>
        <v/>
      </c>
      <c r="AQ29" s="672" t="str">
        <f t="shared" si="18"/>
        <v/>
      </c>
    </row>
    <row r="30" spans="5:43">
      <c r="E30" s="672" t="str">
        <f t="shared" si="19"/>
        <v/>
      </c>
      <c r="G30" s="672" t="str">
        <f t="shared" si="19"/>
        <v/>
      </c>
      <c r="I30" s="672" t="str">
        <f t="shared" si="1"/>
        <v/>
      </c>
      <c r="K30" s="672" t="str">
        <f t="shared" si="2"/>
        <v/>
      </c>
      <c r="M30" s="672" t="str">
        <f t="shared" si="3"/>
        <v/>
      </c>
      <c r="O30" s="672" t="str">
        <f t="shared" si="4"/>
        <v/>
      </c>
      <c r="Q30" s="672" t="str">
        <f t="shared" si="5"/>
        <v/>
      </c>
      <c r="S30" s="672" t="str">
        <f t="shared" si="6"/>
        <v/>
      </c>
      <c r="U30" s="672" t="str">
        <f t="shared" si="7"/>
        <v/>
      </c>
      <c r="W30" s="672" t="str">
        <f t="shared" si="8"/>
        <v/>
      </c>
      <c r="Y30" s="672" t="str">
        <f t="shared" si="9"/>
        <v/>
      </c>
      <c r="AA30" s="672" t="str">
        <f t="shared" si="10"/>
        <v/>
      </c>
      <c r="AC30" s="672" t="str">
        <f t="shared" si="11"/>
        <v/>
      </c>
      <c r="AE30" s="672" t="str">
        <f t="shared" si="12"/>
        <v/>
      </c>
      <c r="AG30" s="672" t="str">
        <f t="shared" si="13"/>
        <v/>
      </c>
      <c r="AI30" s="672" t="str">
        <f t="shared" si="14"/>
        <v/>
      </c>
      <c r="AK30" s="672" t="str">
        <f t="shared" si="15"/>
        <v/>
      </c>
      <c r="AM30" s="672" t="str">
        <f t="shared" si="16"/>
        <v/>
      </c>
      <c r="AO30" s="672" t="str">
        <f t="shared" si="17"/>
        <v/>
      </c>
      <c r="AQ30" s="672" t="str">
        <f t="shared" si="18"/>
        <v/>
      </c>
    </row>
    <row r="31" spans="5:43">
      <c r="E31" s="672" t="str">
        <f t="shared" si="19"/>
        <v/>
      </c>
      <c r="G31" s="672" t="str">
        <f t="shared" si="19"/>
        <v/>
      </c>
      <c r="I31" s="672" t="str">
        <f t="shared" si="1"/>
        <v/>
      </c>
      <c r="K31" s="672" t="str">
        <f t="shared" si="2"/>
        <v/>
      </c>
      <c r="M31" s="672" t="str">
        <f t="shared" si="3"/>
        <v/>
      </c>
      <c r="O31" s="672" t="str">
        <f t="shared" si="4"/>
        <v/>
      </c>
      <c r="Q31" s="672" t="str">
        <f t="shared" si="5"/>
        <v/>
      </c>
      <c r="S31" s="672" t="str">
        <f t="shared" si="6"/>
        <v/>
      </c>
      <c r="U31" s="672" t="str">
        <f t="shared" si="7"/>
        <v/>
      </c>
      <c r="W31" s="672" t="str">
        <f t="shared" si="8"/>
        <v/>
      </c>
      <c r="Y31" s="672" t="str">
        <f t="shared" si="9"/>
        <v/>
      </c>
      <c r="AA31" s="672" t="str">
        <f t="shared" si="10"/>
        <v/>
      </c>
      <c r="AC31" s="672" t="str">
        <f t="shared" si="11"/>
        <v/>
      </c>
      <c r="AE31" s="672" t="str">
        <f t="shared" si="12"/>
        <v/>
      </c>
      <c r="AG31" s="672" t="str">
        <f t="shared" si="13"/>
        <v/>
      </c>
      <c r="AI31" s="672" t="str">
        <f t="shared" si="14"/>
        <v/>
      </c>
      <c r="AK31" s="672" t="str">
        <f t="shared" si="15"/>
        <v/>
      </c>
      <c r="AM31" s="672" t="str">
        <f t="shared" si="16"/>
        <v/>
      </c>
      <c r="AO31" s="672" t="str">
        <f t="shared" si="17"/>
        <v/>
      </c>
      <c r="AQ31" s="672" t="str">
        <f t="shared" si="18"/>
        <v/>
      </c>
    </row>
    <row r="32" spans="5:43">
      <c r="E32" s="672" t="str">
        <f t="shared" si="19"/>
        <v/>
      </c>
      <c r="G32" s="672" t="str">
        <f t="shared" si="19"/>
        <v/>
      </c>
      <c r="I32" s="672" t="str">
        <f t="shared" si="1"/>
        <v/>
      </c>
      <c r="K32" s="672" t="str">
        <f t="shared" si="2"/>
        <v/>
      </c>
      <c r="M32" s="672" t="str">
        <f t="shared" si="3"/>
        <v/>
      </c>
      <c r="O32" s="672" t="str">
        <f t="shared" si="4"/>
        <v/>
      </c>
      <c r="Q32" s="672" t="str">
        <f t="shared" si="5"/>
        <v/>
      </c>
      <c r="S32" s="672" t="str">
        <f t="shared" si="6"/>
        <v/>
      </c>
      <c r="U32" s="672" t="str">
        <f t="shared" si="7"/>
        <v/>
      </c>
      <c r="W32" s="672" t="str">
        <f t="shared" si="8"/>
        <v/>
      </c>
      <c r="Y32" s="672" t="str">
        <f t="shared" si="9"/>
        <v/>
      </c>
      <c r="AA32" s="672" t="str">
        <f t="shared" si="10"/>
        <v/>
      </c>
      <c r="AC32" s="672" t="str">
        <f t="shared" si="11"/>
        <v/>
      </c>
      <c r="AE32" s="672" t="str">
        <f t="shared" si="12"/>
        <v/>
      </c>
      <c r="AG32" s="672" t="str">
        <f t="shared" si="13"/>
        <v/>
      </c>
      <c r="AI32" s="672" t="str">
        <f t="shared" si="14"/>
        <v/>
      </c>
      <c r="AK32" s="672" t="str">
        <f t="shared" si="15"/>
        <v/>
      </c>
      <c r="AM32" s="672" t="str">
        <f t="shared" si="16"/>
        <v/>
      </c>
      <c r="AO32" s="672" t="str">
        <f t="shared" si="17"/>
        <v/>
      </c>
      <c r="AQ32" s="672" t="str">
        <f t="shared" si="18"/>
        <v/>
      </c>
    </row>
    <row r="33" spans="5:43">
      <c r="E33" s="672" t="str">
        <f t="shared" si="19"/>
        <v/>
      </c>
      <c r="G33" s="672" t="str">
        <f t="shared" si="19"/>
        <v/>
      </c>
      <c r="I33" s="672" t="str">
        <f t="shared" si="1"/>
        <v/>
      </c>
      <c r="K33" s="672" t="str">
        <f t="shared" si="2"/>
        <v/>
      </c>
      <c r="M33" s="672" t="str">
        <f t="shared" si="3"/>
        <v/>
      </c>
      <c r="O33" s="672" t="str">
        <f t="shared" si="4"/>
        <v/>
      </c>
      <c r="Q33" s="672" t="str">
        <f t="shared" si="5"/>
        <v/>
      </c>
      <c r="S33" s="672" t="str">
        <f t="shared" si="6"/>
        <v/>
      </c>
      <c r="U33" s="672" t="str">
        <f t="shared" si="7"/>
        <v/>
      </c>
      <c r="W33" s="672" t="str">
        <f t="shared" si="8"/>
        <v/>
      </c>
      <c r="Y33" s="672" t="str">
        <f t="shared" si="9"/>
        <v/>
      </c>
      <c r="AA33" s="672" t="str">
        <f t="shared" si="10"/>
        <v/>
      </c>
      <c r="AC33" s="672" t="str">
        <f t="shared" si="11"/>
        <v/>
      </c>
      <c r="AE33" s="672" t="str">
        <f t="shared" si="12"/>
        <v/>
      </c>
      <c r="AG33" s="672" t="str">
        <f t="shared" si="13"/>
        <v/>
      </c>
      <c r="AI33" s="672" t="str">
        <f t="shared" si="14"/>
        <v/>
      </c>
      <c r="AK33" s="672" t="str">
        <f t="shared" si="15"/>
        <v/>
      </c>
      <c r="AM33" s="672" t="str">
        <f t="shared" si="16"/>
        <v/>
      </c>
      <c r="AO33" s="672" t="str">
        <f t="shared" si="17"/>
        <v/>
      </c>
      <c r="AQ33" s="672" t="str">
        <f t="shared" si="18"/>
        <v/>
      </c>
    </row>
    <row r="34" spans="5:43">
      <c r="E34" s="672" t="str">
        <f t="shared" si="19"/>
        <v/>
      </c>
      <c r="G34" s="672" t="str">
        <f t="shared" si="19"/>
        <v/>
      </c>
      <c r="I34" s="672" t="str">
        <f t="shared" si="1"/>
        <v/>
      </c>
      <c r="K34" s="672" t="str">
        <f t="shared" si="2"/>
        <v/>
      </c>
      <c r="M34" s="672" t="str">
        <f t="shared" si="3"/>
        <v/>
      </c>
      <c r="O34" s="672" t="str">
        <f t="shared" si="4"/>
        <v/>
      </c>
      <c r="Q34" s="672" t="str">
        <f t="shared" si="5"/>
        <v/>
      </c>
      <c r="S34" s="672" t="str">
        <f t="shared" si="6"/>
        <v/>
      </c>
      <c r="U34" s="672" t="str">
        <f t="shared" si="7"/>
        <v/>
      </c>
      <c r="W34" s="672" t="str">
        <f t="shared" si="8"/>
        <v/>
      </c>
      <c r="Y34" s="672" t="str">
        <f t="shared" si="9"/>
        <v/>
      </c>
      <c r="AA34" s="672" t="str">
        <f t="shared" si="10"/>
        <v/>
      </c>
      <c r="AC34" s="672" t="str">
        <f t="shared" si="11"/>
        <v/>
      </c>
      <c r="AE34" s="672" t="str">
        <f t="shared" si="12"/>
        <v/>
      </c>
      <c r="AG34" s="672" t="str">
        <f t="shared" si="13"/>
        <v/>
      </c>
      <c r="AI34" s="672" t="str">
        <f t="shared" si="14"/>
        <v/>
      </c>
      <c r="AK34" s="672" t="str">
        <f t="shared" si="15"/>
        <v/>
      </c>
      <c r="AM34" s="672" t="str">
        <f t="shared" si="16"/>
        <v/>
      </c>
      <c r="AO34" s="672" t="str">
        <f t="shared" si="17"/>
        <v/>
      </c>
      <c r="AQ34" s="672" t="str">
        <f t="shared" si="18"/>
        <v/>
      </c>
    </row>
    <row r="35" spans="5:43">
      <c r="E35" s="672" t="str">
        <f t="shared" si="19"/>
        <v/>
      </c>
      <c r="G35" s="672" t="str">
        <f t="shared" si="19"/>
        <v/>
      </c>
      <c r="I35" s="672" t="str">
        <f t="shared" si="1"/>
        <v/>
      </c>
      <c r="K35" s="672" t="str">
        <f t="shared" si="2"/>
        <v/>
      </c>
      <c r="M35" s="672" t="str">
        <f t="shared" si="3"/>
        <v/>
      </c>
      <c r="O35" s="672" t="str">
        <f t="shared" si="4"/>
        <v/>
      </c>
      <c r="Q35" s="672" t="str">
        <f t="shared" si="5"/>
        <v/>
      </c>
      <c r="S35" s="672" t="str">
        <f t="shared" si="6"/>
        <v/>
      </c>
      <c r="U35" s="672" t="str">
        <f t="shared" si="7"/>
        <v/>
      </c>
      <c r="W35" s="672" t="str">
        <f t="shared" si="8"/>
        <v/>
      </c>
      <c r="Y35" s="672" t="str">
        <f t="shared" si="9"/>
        <v/>
      </c>
      <c r="AA35" s="672" t="str">
        <f t="shared" si="10"/>
        <v/>
      </c>
      <c r="AC35" s="672" t="str">
        <f t="shared" si="11"/>
        <v/>
      </c>
      <c r="AE35" s="672" t="str">
        <f t="shared" si="12"/>
        <v/>
      </c>
      <c r="AG35" s="672" t="str">
        <f t="shared" si="13"/>
        <v/>
      </c>
      <c r="AI35" s="672" t="str">
        <f t="shared" si="14"/>
        <v/>
      </c>
      <c r="AK35" s="672" t="str">
        <f t="shared" si="15"/>
        <v/>
      </c>
      <c r="AM35" s="672" t="str">
        <f t="shared" si="16"/>
        <v/>
      </c>
      <c r="AO35" s="672" t="str">
        <f t="shared" si="17"/>
        <v/>
      </c>
      <c r="AQ35" s="672" t="str">
        <f t="shared" si="18"/>
        <v/>
      </c>
    </row>
    <row r="36" spans="5:43">
      <c r="E36" s="672" t="str">
        <f t="shared" si="19"/>
        <v/>
      </c>
      <c r="G36" s="672" t="str">
        <f t="shared" si="19"/>
        <v/>
      </c>
      <c r="I36" s="672" t="str">
        <f t="shared" si="1"/>
        <v/>
      </c>
      <c r="K36" s="672" t="str">
        <f t="shared" si="2"/>
        <v/>
      </c>
      <c r="M36" s="672" t="str">
        <f t="shared" si="3"/>
        <v/>
      </c>
      <c r="O36" s="672" t="str">
        <f t="shared" si="4"/>
        <v/>
      </c>
      <c r="Q36" s="672" t="str">
        <f t="shared" si="5"/>
        <v/>
      </c>
      <c r="S36" s="672" t="str">
        <f t="shared" si="6"/>
        <v/>
      </c>
      <c r="U36" s="672" t="str">
        <f t="shared" si="7"/>
        <v/>
      </c>
      <c r="W36" s="672" t="str">
        <f t="shared" si="8"/>
        <v/>
      </c>
      <c r="Y36" s="672" t="str">
        <f t="shared" si="9"/>
        <v/>
      </c>
      <c r="AA36" s="672" t="str">
        <f t="shared" si="10"/>
        <v/>
      </c>
      <c r="AC36" s="672" t="str">
        <f t="shared" si="11"/>
        <v/>
      </c>
      <c r="AE36" s="672" t="str">
        <f t="shared" si="12"/>
        <v/>
      </c>
      <c r="AG36" s="672" t="str">
        <f t="shared" si="13"/>
        <v/>
      </c>
      <c r="AI36" s="672" t="str">
        <f t="shared" si="14"/>
        <v/>
      </c>
      <c r="AK36" s="672" t="str">
        <f t="shared" si="15"/>
        <v/>
      </c>
      <c r="AM36" s="672" t="str">
        <f t="shared" si="16"/>
        <v/>
      </c>
      <c r="AO36" s="672" t="str">
        <f t="shared" si="17"/>
        <v/>
      </c>
      <c r="AQ36" s="672" t="str">
        <f t="shared" si="18"/>
        <v/>
      </c>
    </row>
    <row r="37" spans="5:43">
      <c r="E37" s="672" t="str">
        <f t="shared" si="19"/>
        <v/>
      </c>
      <c r="G37" s="672" t="str">
        <f t="shared" si="19"/>
        <v/>
      </c>
      <c r="I37" s="672" t="str">
        <f t="shared" si="1"/>
        <v/>
      </c>
      <c r="K37" s="672" t="str">
        <f t="shared" si="2"/>
        <v/>
      </c>
      <c r="M37" s="672" t="str">
        <f t="shared" si="3"/>
        <v/>
      </c>
      <c r="O37" s="672" t="str">
        <f t="shared" si="4"/>
        <v/>
      </c>
      <c r="Q37" s="672" t="str">
        <f t="shared" si="5"/>
        <v/>
      </c>
      <c r="S37" s="672" t="str">
        <f t="shared" si="6"/>
        <v/>
      </c>
      <c r="U37" s="672" t="str">
        <f t="shared" si="7"/>
        <v/>
      </c>
      <c r="W37" s="672" t="str">
        <f t="shared" si="8"/>
        <v/>
      </c>
      <c r="Y37" s="672" t="str">
        <f t="shared" si="9"/>
        <v/>
      </c>
      <c r="AA37" s="672" t="str">
        <f t="shared" si="10"/>
        <v/>
      </c>
      <c r="AC37" s="672" t="str">
        <f t="shared" si="11"/>
        <v/>
      </c>
      <c r="AE37" s="672" t="str">
        <f t="shared" si="12"/>
        <v/>
      </c>
      <c r="AG37" s="672" t="str">
        <f t="shared" si="13"/>
        <v/>
      </c>
      <c r="AI37" s="672" t="str">
        <f t="shared" si="14"/>
        <v/>
      </c>
      <c r="AK37" s="672" t="str">
        <f t="shared" si="15"/>
        <v/>
      </c>
      <c r="AM37" s="672" t="str">
        <f t="shared" si="16"/>
        <v/>
      </c>
      <c r="AO37" s="672" t="str">
        <f t="shared" si="17"/>
        <v/>
      </c>
      <c r="AQ37" s="672" t="str">
        <f t="shared" si="18"/>
        <v/>
      </c>
    </row>
    <row r="38" spans="5:43">
      <c r="E38" s="672" t="str">
        <f t="shared" si="19"/>
        <v/>
      </c>
      <c r="G38" s="672" t="str">
        <f t="shared" si="19"/>
        <v/>
      </c>
      <c r="I38" s="672" t="str">
        <f t="shared" si="1"/>
        <v/>
      </c>
      <c r="K38" s="672" t="str">
        <f t="shared" si="2"/>
        <v/>
      </c>
      <c r="M38" s="672" t="str">
        <f t="shared" si="3"/>
        <v/>
      </c>
      <c r="O38" s="672" t="str">
        <f t="shared" si="4"/>
        <v/>
      </c>
      <c r="Q38" s="672" t="str">
        <f t="shared" si="5"/>
        <v/>
      </c>
      <c r="S38" s="672" t="str">
        <f t="shared" si="6"/>
        <v/>
      </c>
      <c r="U38" s="672" t="str">
        <f t="shared" si="7"/>
        <v/>
      </c>
      <c r="W38" s="672" t="str">
        <f t="shared" si="8"/>
        <v/>
      </c>
      <c r="Y38" s="672" t="str">
        <f t="shared" si="9"/>
        <v/>
      </c>
      <c r="AA38" s="672" t="str">
        <f t="shared" si="10"/>
        <v/>
      </c>
      <c r="AC38" s="672" t="str">
        <f t="shared" si="11"/>
        <v/>
      </c>
      <c r="AE38" s="672" t="str">
        <f t="shared" si="12"/>
        <v/>
      </c>
      <c r="AG38" s="672" t="str">
        <f t="shared" si="13"/>
        <v/>
      </c>
      <c r="AI38" s="672" t="str">
        <f t="shared" si="14"/>
        <v/>
      </c>
      <c r="AK38" s="672" t="str">
        <f t="shared" si="15"/>
        <v/>
      </c>
      <c r="AM38" s="672" t="str">
        <f t="shared" si="16"/>
        <v/>
      </c>
      <c r="AO38" s="672" t="str">
        <f t="shared" si="17"/>
        <v/>
      </c>
      <c r="AQ38" s="672" t="str">
        <f t="shared" si="18"/>
        <v/>
      </c>
    </row>
    <row r="39" spans="5:43">
      <c r="E39" s="672" t="str">
        <f t="shared" si="19"/>
        <v/>
      </c>
      <c r="G39" s="672" t="str">
        <f t="shared" si="19"/>
        <v/>
      </c>
      <c r="I39" s="672" t="str">
        <f t="shared" si="1"/>
        <v/>
      </c>
      <c r="K39" s="672" t="str">
        <f t="shared" si="2"/>
        <v/>
      </c>
      <c r="M39" s="672" t="str">
        <f t="shared" si="3"/>
        <v/>
      </c>
      <c r="O39" s="672" t="str">
        <f t="shared" si="4"/>
        <v/>
      </c>
      <c r="Q39" s="672" t="str">
        <f t="shared" si="5"/>
        <v/>
      </c>
      <c r="S39" s="672" t="str">
        <f t="shared" si="6"/>
        <v/>
      </c>
      <c r="U39" s="672" t="str">
        <f t="shared" si="7"/>
        <v/>
      </c>
      <c r="W39" s="672" t="str">
        <f t="shared" si="8"/>
        <v/>
      </c>
      <c r="Y39" s="672" t="str">
        <f t="shared" si="9"/>
        <v/>
      </c>
      <c r="AA39" s="672" t="str">
        <f t="shared" si="10"/>
        <v/>
      </c>
      <c r="AC39" s="672" t="str">
        <f t="shared" si="11"/>
        <v/>
      </c>
      <c r="AE39" s="672" t="str">
        <f t="shared" si="12"/>
        <v/>
      </c>
      <c r="AG39" s="672" t="str">
        <f t="shared" si="13"/>
        <v/>
      </c>
      <c r="AI39" s="672" t="str">
        <f t="shared" si="14"/>
        <v/>
      </c>
      <c r="AK39" s="672" t="str">
        <f t="shared" si="15"/>
        <v/>
      </c>
      <c r="AM39" s="672" t="str">
        <f t="shared" si="16"/>
        <v/>
      </c>
      <c r="AO39" s="672" t="str">
        <f t="shared" si="17"/>
        <v/>
      </c>
      <c r="AQ39" s="672" t="str">
        <f t="shared" si="18"/>
        <v/>
      </c>
    </row>
    <row r="40" spans="5:43">
      <c r="E40" s="672" t="str">
        <f t="shared" si="19"/>
        <v/>
      </c>
      <c r="G40" s="672" t="str">
        <f t="shared" si="19"/>
        <v/>
      </c>
      <c r="I40" s="672" t="str">
        <f t="shared" si="1"/>
        <v/>
      </c>
      <c r="K40" s="672" t="str">
        <f t="shared" si="2"/>
        <v/>
      </c>
      <c r="M40" s="672" t="str">
        <f t="shared" si="3"/>
        <v/>
      </c>
      <c r="O40" s="672" t="str">
        <f t="shared" si="4"/>
        <v/>
      </c>
      <c r="Q40" s="672" t="str">
        <f t="shared" si="5"/>
        <v/>
      </c>
      <c r="S40" s="672" t="str">
        <f t="shared" si="6"/>
        <v/>
      </c>
      <c r="U40" s="672" t="str">
        <f t="shared" si="7"/>
        <v/>
      </c>
      <c r="W40" s="672" t="str">
        <f t="shared" si="8"/>
        <v/>
      </c>
      <c r="Y40" s="672" t="str">
        <f t="shared" si="9"/>
        <v/>
      </c>
      <c r="AA40" s="672" t="str">
        <f t="shared" si="10"/>
        <v/>
      </c>
      <c r="AC40" s="672" t="str">
        <f t="shared" si="11"/>
        <v/>
      </c>
      <c r="AE40" s="672" t="str">
        <f t="shared" si="12"/>
        <v/>
      </c>
      <c r="AG40" s="672" t="str">
        <f t="shared" si="13"/>
        <v/>
      </c>
      <c r="AI40" s="672" t="str">
        <f t="shared" si="14"/>
        <v/>
      </c>
      <c r="AK40" s="672" t="str">
        <f t="shared" si="15"/>
        <v/>
      </c>
      <c r="AM40" s="672" t="str">
        <f t="shared" si="16"/>
        <v/>
      </c>
      <c r="AO40" s="672" t="str">
        <f t="shared" si="17"/>
        <v/>
      </c>
      <c r="AQ40" s="672" t="str">
        <f t="shared" si="18"/>
        <v/>
      </c>
    </row>
    <row r="41" spans="5:43">
      <c r="E41" s="672" t="str">
        <f t="shared" si="19"/>
        <v/>
      </c>
      <c r="G41" s="672" t="str">
        <f t="shared" si="19"/>
        <v/>
      </c>
      <c r="I41" s="672" t="str">
        <f t="shared" si="1"/>
        <v/>
      </c>
      <c r="K41" s="672" t="str">
        <f t="shared" si="2"/>
        <v/>
      </c>
      <c r="M41" s="672" t="str">
        <f t="shared" si="3"/>
        <v/>
      </c>
      <c r="O41" s="672" t="str">
        <f t="shared" si="4"/>
        <v/>
      </c>
      <c r="Q41" s="672" t="str">
        <f t="shared" si="5"/>
        <v/>
      </c>
      <c r="S41" s="672" t="str">
        <f t="shared" si="6"/>
        <v/>
      </c>
      <c r="U41" s="672" t="str">
        <f t="shared" si="7"/>
        <v/>
      </c>
      <c r="W41" s="672" t="str">
        <f t="shared" si="8"/>
        <v/>
      </c>
      <c r="Y41" s="672" t="str">
        <f t="shared" si="9"/>
        <v/>
      </c>
      <c r="AA41" s="672" t="str">
        <f t="shared" si="10"/>
        <v/>
      </c>
      <c r="AC41" s="672" t="str">
        <f t="shared" si="11"/>
        <v/>
      </c>
      <c r="AE41" s="672" t="str">
        <f t="shared" si="12"/>
        <v/>
      </c>
      <c r="AG41" s="672" t="str">
        <f t="shared" si="13"/>
        <v/>
      </c>
      <c r="AI41" s="672" t="str">
        <f t="shared" si="14"/>
        <v/>
      </c>
      <c r="AK41" s="672" t="str">
        <f t="shared" si="15"/>
        <v/>
      </c>
      <c r="AM41" s="672" t="str">
        <f t="shared" si="16"/>
        <v/>
      </c>
      <c r="AO41" s="672" t="str">
        <f t="shared" si="17"/>
        <v/>
      </c>
      <c r="AQ41" s="672" t="str">
        <f t="shared" si="18"/>
        <v/>
      </c>
    </row>
    <row r="42" spans="5:43">
      <c r="E42" s="672" t="str">
        <f t="shared" si="19"/>
        <v/>
      </c>
      <c r="G42" s="672" t="str">
        <f t="shared" si="19"/>
        <v/>
      </c>
      <c r="I42" s="672" t="str">
        <f t="shared" si="1"/>
        <v/>
      </c>
      <c r="K42" s="672" t="str">
        <f t="shared" si="2"/>
        <v/>
      </c>
      <c r="M42" s="672" t="str">
        <f t="shared" si="3"/>
        <v/>
      </c>
      <c r="O42" s="672" t="str">
        <f t="shared" si="4"/>
        <v/>
      </c>
      <c r="Q42" s="672" t="str">
        <f t="shared" si="5"/>
        <v/>
      </c>
      <c r="S42" s="672" t="str">
        <f t="shared" si="6"/>
        <v/>
      </c>
      <c r="U42" s="672" t="str">
        <f t="shared" si="7"/>
        <v/>
      </c>
      <c r="W42" s="672" t="str">
        <f t="shared" si="8"/>
        <v/>
      </c>
      <c r="Y42" s="672" t="str">
        <f t="shared" si="9"/>
        <v/>
      </c>
      <c r="AA42" s="672" t="str">
        <f t="shared" si="10"/>
        <v/>
      </c>
      <c r="AC42" s="672" t="str">
        <f t="shared" si="11"/>
        <v/>
      </c>
      <c r="AE42" s="672" t="str">
        <f t="shared" si="12"/>
        <v/>
      </c>
      <c r="AG42" s="672" t="str">
        <f t="shared" si="13"/>
        <v/>
      </c>
      <c r="AI42" s="672" t="str">
        <f t="shared" si="14"/>
        <v/>
      </c>
      <c r="AK42" s="672" t="str">
        <f t="shared" si="15"/>
        <v/>
      </c>
      <c r="AM42" s="672" t="str">
        <f t="shared" si="16"/>
        <v/>
      </c>
      <c r="AO42" s="672" t="str">
        <f t="shared" si="17"/>
        <v/>
      </c>
      <c r="AQ42" s="672" t="str">
        <f t="shared" si="18"/>
        <v/>
      </c>
    </row>
    <row r="43" spans="5:43">
      <c r="E43" s="672" t="str">
        <f t="shared" si="19"/>
        <v/>
      </c>
      <c r="G43" s="672" t="str">
        <f t="shared" si="19"/>
        <v/>
      </c>
      <c r="I43" s="672" t="str">
        <f t="shared" si="1"/>
        <v/>
      </c>
      <c r="K43" s="672" t="str">
        <f t="shared" si="2"/>
        <v/>
      </c>
      <c r="M43" s="672" t="str">
        <f t="shared" si="3"/>
        <v/>
      </c>
      <c r="O43" s="672" t="str">
        <f t="shared" si="4"/>
        <v/>
      </c>
      <c r="Q43" s="672" t="str">
        <f t="shared" si="5"/>
        <v/>
      </c>
      <c r="S43" s="672" t="str">
        <f t="shared" si="6"/>
        <v/>
      </c>
      <c r="U43" s="672" t="str">
        <f t="shared" si="7"/>
        <v/>
      </c>
      <c r="W43" s="672" t="str">
        <f t="shared" si="8"/>
        <v/>
      </c>
      <c r="Y43" s="672" t="str">
        <f t="shared" si="9"/>
        <v/>
      </c>
      <c r="AA43" s="672" t="str">
        <f t="shared" si="10"/>
        <v/>
      </c>
      <c r="AC43" s="672" t="str">
        <f t="shared" si="11"/>
        <v/>
      </c>
      <c r="AE43" s="672" t="str">
        <f t="shared" si="12"/>
        <v/>
      </c>
      <c r="AG43" s="672" t="str">
        <f t="shared" si="13"/>
        <v/>
      </c>
      <c r="AI43" s="672" t="str">
        <f t="shared" si="14"/>
        <v/>
      </c>
      <c r="AK43" s="672" t="str">
        <f t="shared" si="15"/>
        <v/>
      </c>
      <c r="AM43" s="672" t="str">
        <f t="shared" si="16"/>
        <v/>
      </c>
      <c r="AO43" s="672" t="str">
        <f t="shared" si="17"/>
        <v/>
      </c>
      <c r="AQ43" s="672" t="str">
        <f t="shared" si="18"/>
        <v/>
      </c>
    </row>
    <row r="44" spans="5:43">
      <c r="E44" s="672" t="str">
        <f t="shared" si="19"/>
        <v/>
      </c>
      <c r="G44" s="672" t="str">
        <f t="shared" si="19"/>
        <v/>
      </c>
      <c r="I44" s="672" t="str">
        <f t="shared" si="1"/>
        <v/>
      </c>
      <c r="K44" s="672" t="str">
        <f t="shared" si="2"/>
        <v/>
      </c>
      <c r="M44" s="672" t="str">
        <f t="shared" si="3"/>
        <v/>
      </c>
      <c r="O44" s="672" t="str">
        <f t="shared" si="4"/>
        <v/>
      </c>
      <c r="Q44" s="672" t="str">
        <f t="shared" si="5"/>
        <v/>
      </c>
      <c r="S44" s="672" t="str">
        <f t="shared" si="6"/>
        <v/>
      </c>
      <c r="U44" s="672" t="str">
        <f t="shared" si="7"/>
        <v/>
      </c>
      <c r="W44" s="672" t="str">
        <f t="shared" si="8"/>
        <v/>
      </c>
      <c r="Y44" s="672" t="str">
        <f t="shared" si="9"/>
        <v/>
      </c>
      <c r="AA44" s="672" t="str">
        <f t="shared" si="10"/>
        <v/>
      </c>
      <c r="AC44" s="672" t="str">
        <f t="shared" si="11"/>
        <v/>
      </c>
      <c r="AE44" s="672" t="str">
        <f t="shared" si="12"/>
        <v/>
      </c>
      <c r="AG44" s="672" t="str">
        <f t="shared" si="13"/>
        <v/>
      </c>
      <c r="AI44" s="672" t="str">
        <f t="shared" si="14"/>
        <v/>
      </c>
      <c r="AK44" s="672" t="str">
        <f t="shared" si="15"/>
        <v/>
      </c>
      <c r="AM44" s="672" t="str">
        <f t="shared" si="16"/>
        <v/>
      </c>
      <c r="AO44" s="672" t="str">
        <f t="shared" si="17"/>
        <v/>
      </c>
      <c r="AQ44" s="672" t="str">
        <f t="shared" si="18"/>
        <v/>
      </c>
    </row>
    <row r="45" spans="5:43">
      <c r="E45" s="672" t="str">
        <f t="shared" ref="E45:G60" si="20">IF(OR($B45=0,D45=0),"",D45/$B45)</f>
        <v/>
      </c>
      <c r="G45" s="672" t="str">
        <f t="shared" si="20"/>
        <v/>
      </c>
      <c r="I45" s="672" t="str">
        <f t="shared" si="1"/>
        <v/>
      </c>
      <c r="K45" s="672" t="str">
        <f t="shared" si="2"/>
        <v/>
      </c>
      <c r="M45" s="672" t="str">
        <f t="shared" si="3"/>
        <v/>
      </c>
      <c r="O45" s="672" t="str">
        <f t="shared" si="4"/>
        <v/>
      </c>
      <c r="Q45" s="672" t="str">
        <f t="shared" si="5"/>
        <v/>
      </c>
      <c r="S45" s="672" t="str">
        <f t="shared" si="6"/>
        <v/>
      </c>
      <c r="U45" s="672" t="str">
        <f t="shared" si="7"/>
        <v/>
      </c>
      <c r="W45" s="672" t="str">
        <f t="shared" si="8"/>
        <v/>
      </c>
      <c r="Y45" s="672" t="str">
        <f t="shared" si="9"/>
        <v/>
      </c>
      <c r="AA45" s="672" t="str">
        <f t="shared" si="10"/>
        <v/>
      </c>
      <c r="AC45" s="672" t="str">
        <f t="shared" si="11"/>
        <v/>
      </c>
      <c r="AE45" s="672" t="str">
        <f t="shared" si="12"/>
        <v/>
      </c>
      <c r="AG45" s="672" t="str">
        <f t="shared" si="13"/>
        <v/>
      </c>
      <c r="AI45" s="672" t="str">
        <f t="shared" si="14"/>
        <v/>
      </c>
      <c r="AK45" s="672" t="str">
        <f t="shared" si="15"/>
        <v/>
      </c>
      <c r="AM45" s="672" t="str">
        <f t="shared" si="16"/>
        <v/>
      </c>
      <c r="AO45" s="672" t="str">
        <f t="shared" si="17"/>
        <v/>
      </c>
      <c r="AQ45" s="672" t="str">
        <f t="shared" si="18"/>
        <v/>
      </c>
    </row>
    <row r="46" spans="5:43">
      <c r="E46" s="672" t="str">
        <f t="shared" si="20"/>
        <v/>
      </c>
      <c r="G46" s="672" t="str">
        <f t="shared" si="20"/>
        <v/>
      </c>
      <c r="I46" s="672" t="str">
        <f t="shared" si="1"/>
        <v/>
      </c>
      <c r="K46" s="672" t="str">
        <f t="shared" si="2"/>
        <v/>
      </c>
      <c r="M46" s="672" t="str">
        <f t="shared" si="3"/>
        <v/>
      </c>
      <c r="O46" s="672" t="str">
        <f t="shared" si="4"/>
        <v/>
      </c>
      <c r="Q46" s="672" t="str">
        <f t="shared" si="5"/>
        <v/>
      </c>
      <c r="S46" s="672" t="str">
        <f t="shared" si="6"/>
        <v/>
      </c>
      <c r="U46" s="672" t="str">
        <f t="shared" si="7"/>
        <v/>
      </c>
      <c r="W46" s="672" t="str">
        <f t="shared" si="8"/>
        <v/>
      </c>
      <c r="Y46" s="672" t="str">
        <f t="shared" si="9"/>
        <v/>
      </c>
      <c r="AA46" s="672" t="str">
        <f t="shared" si="10"/>
        <v/>
      </c>
      <c r="AC46" s="672" t="str">
        <f t="shared" si="11"/>
        <v/>
      </c>
      <c r="AE46" s="672" t="str">
        <f t="shared" si="12"/>
        <v/>
      </c>
      <c r="AG46" s="672" t="str">
        <f t="shared" si="13"/>
        <v/>
      </c>
      <c r="AI46" s="672" t="str">
        <f t="shared" si="14"/>
        <v/>
      </c>
      <c r="AK46" s="672" t="str">
        <f t="shared" si="15"/>
        <v/>
      </c>
      <c r="AM46" s="672" t="str">
        <f t="shared" si="16"/>
        <v/>
      </c>
      <c r="AO46" s="672" t="str">
        <f t="shared" si="17"/>
        <v/>
      </c>
      <c r="AQ46" s="672" t="str">
        <f t="shared" si="18"/>
        <v/>
      </c>
    </row>
    <row r="47" spans="5:43">
      <c r="E47" s="672" t="str">
        <f t="shared" si="20"/>
        <v/>
      </c>
      <c r="G47" s="672" t="str">
        <f t="shared" si="20"/>
        <v/>
      </c>
      <c r="I47" s="672" t="str">
        <f t="shared" si="1"/>
        <v/>
      </c>
      <c r="K47" s="672" t="str">
        <f t="shared" si="2"/>
        <v/>
      </c>
      <c r="M47" s="672" t="str">
        <f t="shared" si="3"/>
        <v/>
      </c>
      <c r="O47" s="672" t="str">
        <f t="shared" si="4"/>
        <v/>
      </c>
      <c r="Q47" s="672" t="str">
        <f t="shared" si="5"/>
        <v/>
      </c>
      <c r="S47" s="672" t="str">
        <f t="shared" si="6"/>
        <v/>
      </c>
      <c r="U47" s="672" t="str">
        <f t="shared" si="7"/>
        <v/>
      </c>
      <c r="W47" s="672" t="str">
        <f t="shared" si="8"/>
        <v/>
      </c>
      <c r="Y47" s="672" t="str">
        <f t="shared" si="9"/>
        <v/>
      </c>
      <c r="AA47" s="672" t="str">
        <f t="shared" si="10"/>
        <v/>
      </c>
      <c r="AC47" s="672" t="str">
        <f t="shared" si="11"/>
        <v/>
      </c>
      <c r="AE47" s="672" t="str">
        <f t="shared" si="12"/>
        <v/>
      </c>
      <c r="AG47" s="672" t="str">
        <f t="shared" si="13"/>
        <v/>
      </c>
      <c r="AI47" s="672" t="str">
        <f t="shared" si="14"/>
        <v/>
      </c>
      <c r="AK47" s="672" t="str">
        <f t="shared" si="15"/>
        <v/>
      </c>
      <c r="AM47" s="672" t="str">
        <f t="shared" si="16"/>
        <v/>
      </c>
      <c r="AO47" s="672" t="str">
        <f t="shared" si="17"/>
        <v/>
      </c>
      <c r="AQ47" s="672" t="str">
        <f t="shared" si="18"/>
        <v/>
      </c>
    </row>
    <row r="48" spans="5:43">
      <c r="E48" s="672" t="str">
        <f t="shared" si="20"/>
        <v/>
      </c>
      <c r="G48" s="672" t="str">
        <f t="shared" si="20"/>
        <v/>
      </c>
      <c r="I48" s="672" t="str">
        <f t="shared" si="1"/>
        <v/>
      </c>
      <c r="K48" s="672" t="str">
        <f t="shared" si="2"/>
        <v/>
      </c>
      <c r="M48" s="672" t="str">
        <f t="shared" si="3"/>
        <v/>
      </c>
      <c r="O48" s="672" t="str">
        <f t="shared" si="4"/>
        <v/>
      </c>
      <c r="Q48" s="672" t="str">
        <f t="shared" si="5"/>
        <v/>
      </c>
      <c r="S48" s="672" t="str">
        <f t="shared" si="6"/>
        <v/>
      </c>
      <c r="U48" s="672" t="str">
        <f t="shared" si="7"/>
        <v/>
      </c>
      <c r="W48" s="672" t="str">
        <f t="shared" si="8"/>
        <v/>
      </c>
      <c r="Y48" s="672" t="str">
        <f t="shared" si="9"/>
        <v/>
      </c>
      <c r="AA48" s="672" t="str">
        <f t="shared" si="10"/>
        <v/>
      </c>
      <c r="AC48" s="672" t="str">
        <f t="shared" si="11"/>
        <v/>
      </c>
      <c r="AE48" s="672" t="str">
        <f t="shared" si="12"/>
        <v/>
      </c>
      <c r="AG48" s="672" t="str">
        <f t="shared" si="13"/>
        <v/>
      </c>
      <c r="AI48" s="672" t="str">
        <f t="shared" si="14"/>
        <v/>
      </c>
      <c r="AK48" s="672" t="str">
        <f t="shared" si="15"/>
        <v/>
      </c>
      <c r="AM48" s="672" t="str">
        <f t="shared" si="16"/>
        <v/>
      </c>
      <c r="AO48" s="672" t="str">
        <f t="shared" si="17"/>
        <v/>
      </c>
      <c r="AQ48" s="672" t="str">
        <f t="shared" si="18"/>
        <v/>
      </c>
    </row>
    <row r="49" spans="5:43">
      <c r="E49" s="672" t="str">
        <f t="shared" si="20"/>
        <v/>
      </c>
      <c r="G49" s="672" t="str">
        <f t="shared" si="20"/>
        <v/>
      </c>
      <c r="I49" s="672" t="str">
        <f t="shared" si="1"/>
        <v/>
      </c>
      <c r="K49" s="672" t="str">
        <f t="shared" si="2"/>
        <v/>
      </c>
      <c r="M49" s="672" t="str">
        <f t="shared" si="3"/>
        <v/>
      </c>
      <c r="O49" s="672" t="str">
        <f t="shared" si="4"/>
        <v/>
      </c>
      <c r="Q49" s="672" t="str">
        <f t="shared" si="5"/>
        <v/>
      </c>
      <c r="S49" s="672" t="str">
        <f t="shared" si="6"/>
        <v/>
      </c>
      <c r="U49" s="672" t="str">
        <f t="shared" si="7"/>
        <v/>
      </c>
      <c r="W49" s="672" t="str">
        <f t="shared" si="8"/>
        <v/>
      </c>
      <c r="Y49" s="672" t="str">
        <f t="shared" si="9"/>
        <v/>
      </c>
      <c r="AA49" s="672" t="str">
        <f t="shared" si="10"/>
        <v/>
      </c>
      <c r="AC49" s="672" t="str">
        <f t="shared" si="11"/>
        <v/>
      </c>
      <c r="AE49" s="672" t="str">
        <f t="shared" si="12"/>
        <v/>
      </c>
      <c r="AG49" s="672" t="str">
        <f t="shared" si="13"/>
        <v/>
      </c>
      <c r="AI49" s="672" t="str">
        <f t="shared" si="14"/>
        <v/>
      </c>
      <c r="AK49" s="672" t="str">
        <f t="shared" si="15"/>
        <v/>
      </c>
      <c r="AM49" s="672" t="str">
        <f t="shared" si="16"/>
        <v/>
      </c>
      <c r="AO49" s="672" t="str">
        <f t="shared" si="17"/>
        <v/>
      </c>
      <c r="AQ49" s="672" t="str">
        <f t="shared" si="18"/>
        <v/>
      </c>
    </row>
    <row r="50" spans="5:43">
      <c r="E50" s="672" t="str">
        <f t="shared" si="20"/>
        <v/>
      </c>
      <c r="G50" s="672" t="str">
        <f t="shared" si="20"/>
        <v/>
      </c>
      <c r="I50" s="672" t="str">
        <f t="shared" si="1"/>
        <v/>
      </c>
      <c r="K50" s="672" t="str">
        <f t="shared" si="2"/>
        <v/>
      </c>
      <c r="M50" s="672" t="str">
        <f t="shared" si="3"/>
        <v/>
      </c>
      <c r="O50" s="672" t="str">
        <f t="shared" si="4"/>
        <v/>
      </c>
      <c r="Q50" s="672" t="str">
        <f t="shared" si="5"/>
        <v/>
      </c>
      <c r="S50" s="672" t="str">
        <f t="shared" si="6"/>
        <v/>
      </c>
      <c r="U50" s="672" t="str">
        <f t="shared" si="7"/>
        <v/>
      </c>
      <c r="W50" s="672" t="str">
        <f t="shared" si="8"/>
        <v/>
      </c>
      <c r="Y50" s="672" t="str">
        <f t="shared" si="9"/>
        <v/>
      </c>
      <c r="AA50" s="672" t="str">
        <f t="shared" si="10"/>
        <v/>
      </c>
      <c r="AC50" s="672" t="str">
        <f t="shared" si="11"/>
        <v/>
      </c>
      <c r="AE50" s="672" t="str">
        <f t="shared" si="12"/>
        <v/>
      </c>
      <c r="AG50" s="672" t="str">
        <f t="shared" si="13"/>
        <v/>
      </c>
      <c r="AI50" s="672" t="str">
        <f t="shared" si="14"/>
        <v/>
      </c>
      <c r="AK50" s="672" t="str">
        <f t="shared" si="15"/>
        <v/>
      </c>
      <c r="AM50" s="672" t="str">
        <f t="shared" si="16"/>
        <v/>
      </c>
      <c r="AO50" s="672" t="str">
        <f t="shared" si="17"/>
        <v/>
      </c>
      <c r="AQ50" s="672" t="str">
        <f t="shared" si="18"/>
        <v/>
      </c>
    </row>
    <row r="51" spans="5:43">
      <c r="E51" s="672" t="str">
        <f t="shared" si="20"/>
        <v/>
      </c>
      <c r="G51" s="672" t="str">
        <f t="shared" si="20"/>
        <v/>
      </c>
      <c r="I51" s="672" t="str">
        <f t="shared" si="1"/>
        <v/>
      </c>
      <c r="K51" s="672" t="str">
        <f t="shared" si="2"/>
        <v/>
      </c>
      <c r="M51" s="672" t="str">
        <f t="shared" si="3"/>
        <v/>
      </c>
      <c r="O51" s="672" t="str">
        <f t="shared" si="4"/>
        <v/>
      </c>
      <c r="Q51" s="672" t="str">
        <f t="shared" si="5"/>
        <v/>
      </c>
      <c r="S51" s="672" t="str">
        <f t="shared" si="6"/>
        <v/>
      </c>
      <c r="U51" s="672" t="str">
        <f t="shared" si="7"/>
        <v/>
      </c>
      <c r="W51" s="672" t="str">
        <f t="shared" si="8"/>
        <v/>
      </c>
      <c r="Y51" s="672" t="str">
        <f t="shared" si="9"/>
        <v/>
      </c>
      <c r="AA51" s="672" t="str">
        <f t="shared" si="10"/>
        <v/>
      </c>
      <c r="AC51" s="672" t="str">
        <f t="shared" si="11"/>
        <v/>
      </c>
      <c r="AE51" s="672" t="str">
        <f t="shared" si="12"/>
        <v/>
      </c>
      <c r="AG51" s="672" t="str">
        <f t="shared" si="13"/>
        <v/>
      </c>
      <c r="AI51" s="672" t="str">
        <f t="shared" si="14"/>
        <v/>
      </c>
      <c r="AK51" s="672" t="str">
        <f t="shared" si="15"/>
        <v/>
      </c>
      <c r="AM51" s="672" t="str">
        <f t="shared" si="16"/>
        <v/>
      </c>
      <c r="AO51" s="672" t="str">
        <f t="shared" si="17"/>
        <v/>
      </c>
      <c r="AQ51" s="672" t="str">
        <f t="shared" si="18"/>
        <v/>
      </c>
    </row>
    <row r="52" spans="5:43">
      <c r="E52" s="672" t="str">
        <f t="shared" si="20"/>
        <v/>
      </c>
      <c r="G52" s="672" t="str">
        <f t="shared" si="20"/>
        <v/>
      </c>
      <c r="I52" s="672" t="str">
        <f t="shared" si="1"/>
        <v/>
      </c>
      <c r="K52" s="672" t="str">
        <f t="shared" si="2"/>
        <v/>
      </c>
      <c r="M52" s="672" t="str">
        <f t="shared" si="3"/>
        <v/>
      </c>
      <c r="O52" s="672" t="str">
        <f t="shared" si="4"/>
        <v/>
      </c>
      <c r="Q52" s="672" t="str">
        <f t="shared" si="5"/>
        <v/>
      </c>
      <c r="S52" s="672" t="str">
        <f t="shared" si="6"/>
        <v/>
      </c>
      <c r="U52" s="672" t="str">
        <f t="shared" si="7"/>
        <v/>
      </c>
      <c r="W52" s="672" t="str">
        <f t="shared" si="8"/>
        <v/>
      </c>
      <c r="Y52" s="672" t="str">
        <f t="shared" si="9"/>
        <v/>
      </c>
      <c r="AA52" s="672" t="str">
        <f t="shared" si="10"/>
        <v/>
      </c>
      <c r="AC52" s="672" t="str">
        <f t="shared" si="11"/>
        <v/>
      </c>
      <c r="AE52" s="672" t="str">
        <f t="shared" si="12"/>
        <v/>
      </c>
      <c r="AG52" s="672" t="str">
        <f t="shared" si="13"/>
        <v/>
      </c>
      <c r="AI52" s="672" t="str">
        <f t="shared" si="14"/>
        <v/>
      </c>
      <c r="AK52" s="672" t="str">
        <f t="shared" si="15"/>
        <v/>
      </c>
      <c r="AM52" s="672" t="str">
        <f t="shared" si="16"/>
        <v/>
      </c>
      <c r="AO52" s="672" t="str">
        <f t="shared" si="17"/>
        <v/>
      </c>
      <c r="AQ52" s="672" t="str">
        <f t="shared" si="18"/>
        <v/>
      </c>
    </row>
    <row r="53" spans="5:43">
      <c r="E53" s="672" t="str">
        <f t="shared" si="20"/>
        <v/>
      </c>
      <c r="G53" s="672" t="str">
        <f t="shared" si="20"/>
        <v/>
      </c>
      <c r="I53" s="672" t="str">
        <f t="shared" si="1"/>
        <v/>
      </c>
      <c r="K53" s="672" t="str">
        <f t="shared" si="2"/>
        <v/>
      </c>
      <c r="M53" s="672" t="str">
        <f t="shared" si="3"/>
        <v/>
      </c>
      <c r="O53" s="672" t="str">
        <f t="shared" si="4"/>
        <v/>
      </c>
      <c r="Q53" s="672" t="str">
        <f t="shared" si="5"/>
        <v/>
      </c>
      <c r="S53" s="672" t="str">
        <f t="shared" si="6"/>
        <v/>
      </c>
      <c r="U53" s="672" t="str">
        <f t="shared" si="7"/>
        <v/>
      </c>
      <c r="W53" s="672" t="str">
        <f t="shared" si="8"/>
        <v/>
      </c>
      <c r="Y53" s="672" t="str">
        <f t="shared" si="9"/>
        <v/>
      </c>
      <c r="AA53" s="672" t="str">
        <f t="shared" si="10"/>
        <v/>
      </c>
      <c r="AC53" s="672" t="str">
        <f t="shared" si="11"/>
        <v/>
      </c>
      <c r="AE53" s="672" t="str">
        <f t="shared" si="12"/>
        <v/>
      </c>
      <c r="AG53" s="672" t="str">
        <f t="shared" si="13"/>
        <v/>
      </c>
      <c r="AI53" s="672" t="str">
        <f t="shared" si="14"/>
        <v/>
      </c>
      <c r="AK53" s="672" t="str">
        <f t="shared" si="15"/>
        <v/>
      </c>
      <c r="AM53" s="672" t="str">
        <f t="shared" si="16"/>
        <v/>
      </c>
      <c r="AO53" s="672" t="str">
        <f t="shared" si="17"/>
        <v/>
      </c>
      <c r="AQ53" s="672" t="str">
        <f t="shared" si="18"/>
        <v/>
      </c>
    </row>
    <row r="54" spans="5:43">
      <c r="E54" s="672" t="str">
        <f t="shared" si="20"/>
        <v/>
      </c>
      <c r="G54" s="672" t="str">
        <f t="shared" si="20"/>
        <v/>
      </c>
      <c r="I54" s="672" t="str">
        <f t="shared" si="1"/>
        <v/>
      </c>
      <c r="K54" s="672" t="str">
        <f t="shared" si="2"/>
        <v/>
      </c>
      <c r="M54" s="672" t="str">
        <f t="shared" si="3"/>
        <v/>
      </c>
      <c r="O54" s="672" t="str">
        <f t="shared" si="4"/>
        <v/>
      </c>
      <c r="Q54" s="672" t="str">
        <f t="shared" si="5"/>
        <v/>
      </c>
      <c r="S54" s="672" t="str">
        <f t="shared" si="6"/>
        <v/>
      </c>
      <c r="U54" s="672" t="str">
        <f t="shared" si="7"/>
        <v/>
      </c>
      <c r="W54" s="672" t="str">
        <f t="shared" si="8"/>
        <v/>
      </c>
      <c r="Y54" s="672" t="str">
        <f t="shared" si="9"/>
        <v/>
      </c>
      <c r="AA54" s="672" t="str">
        <f t="shared" si="10"/>
        <v/>
      </c>
      <c r="AC54" s="672" t="str">
        <f t="shared" si="11"/>
        <v/>
      </c>
      <c r="AE54" s="672" t="str">
        <f t="shared" si="12"/>
        <v/>
      </c>
      <c r="AG54" s="672" t="str">
        <f t="shared" si="13"/>
        <v/>
      </c>
      <c r="AI54" s="672" t="str">
        <f t="shared" si="14"/>
        <v/>
      </c>
      <c r="AK54" s="672" t="str">
        <f t="shared" si="15"/>
        <v/>
      </c>
      <c r="AM54" s="672" t="str">
        <f t="shared" si="16"/>
        <v/>
      </c>
      <c r="AO54" s="672" t="str">
        <f t="shared" si="17"/>
        <v/>
      </c>
      <c r="AQ54" s="672" t="str">
        <f t="shared" si="18"/>
        <v/>
      </c>
    </row>
    <row r="55" spans="5:43">
      <c r="E55" s="672" t="str">
        <f t="shared" si="20"/>
        <v/>
      </c>
      <c r="G55" s="672" t="str">
        <f t="shared" si="20"/>
        <v/>
      </c>
      <c r="I55" s="672" t="str">
        <f t="shared" si="1"/>
        <v/>
      </c>
      <c r="K55" s="672" t="str">
        <f t="shared" si="2"/>
        <v/>
      </c>
      <c r="M55" s="672" t="str">
        <f t="shared" si="3"/>
        <v/>
      </c>
      <c r="O55" s="672" t="str">
        <f t="shared" si="4"/>
        <v/>
      </c>
      <c r="Q55" s="672" t="str">
        <f t="shared" si="5"/>
        <v/>
      </c>
      <c r="S55" s="672" t="str">
        <f t="shared" si="6"/>
        <v/>
      </c>
      <c r="U55" s="672" t="str">
        <f t="shared" si="7"/>
        <v/>
      </c>
      <c r="W55" s="672" t="str">
        <f t="shared" si="8"/>
        <v/>
      </c>
      <c r="Y55" s="672" t="str">
        <f t="shared" si="9"/>
        <v/>
      </c>
      <c r="AA55" s="672" t="str">
        <f t="shared" si="10"/>
        <v/>
      </c>
      <c r="AC55" s="672" t="str">
        <f t="shared" si="11"/>
        <v/>
      </c>
      <c r="AE55" s="672" t="str">
        <f t="shared" si="12"/>
        <v/>
      </c>
      <c r="AG55" s="672" t="str">
        <f t="shared" si="13"/>
        <v/>
      </c>
      <c r="AI55" s="672" t="str">
        <f t="shared" si="14"/>
        <v/>
      </c>
      <c r="AK55" s="672" t="str">
        <f t="shared" si="15"/>
        <v/>
      </c>
      <c r="AM55" s="672" t="str">
        <f t="shared" si="16"/>
        <v/>
      </c>
      <c r="AO55" s="672" t="str">
        <f t="shared" si="17"/>
        <v/>
      </c>
      <c r="AQ55" s="672" t="str">
        <f t="shared" si="18"/>
        <v/>
      </c>
    </row>
    <row r="56" spans="5:43">
      <c r="E56" s="672" t="str">
        <f t="shared" si="20"/>
        <v/>
      </c>
      <c r="G56" s="672" t="str">
        <f t="shared" si="20"/>
        <v/>
      </c>
      <c r="I56" s="672" t="str">
        <f t="shared" si="1"/>
        <v/>
      </c>
      <c r="K56" s="672" t="str">
        <f t="shared" si="2"/>
        <v/>
      </c>
      <c r="M56" s="672" t="str">
        <f t="shared" si="3"/>
        <v/>
      </c>
      <c r="O56" s="672" t="str">
        <f t="shared" si="4"/>
        <v/>
      </c>
      <c r="Q56" s="672" t="str">
        <f t="shared" si="5"/>
        <v/>
      </c>
      <c r="S56" s="672" t="str">
        <f t="shared" si="6"/>
        <v/>
      </c>
      <c r="U56" s="672" t="str">
        <f t="shared" si="7"/>
        <v/>
      </c>
      <c r="W56" s="672" t="str">
        <f t="shared" si="8"/>
        <v/>
      </c>
      <c r="Y56" s="672" t="str">
        <f t="shared" si="9"/>
        <v/>
      </c>
      <c r="AA56" s="672" t="str">
        <f t="shared" si="10"/>
        <v/>
      </c>
      <c r="AC56" s="672" t="str">
        <f t="shared" si="11"/>
        <v/>
      </c>
      <c r="AE56" s="672" t="str">
        <f t="shared" si="12"/>
        <v/>
      </c>
      <c r="AG56" s="672" t="str">
        <f t="shared" si="13"/>
        <v/>
      </c>
      <c r="AI56" s="672" t="str">
        <f t="shared" si="14"/>
        <v/>
      </c>
      <c r="AK56" s="672" t="str">
        <f t="shared" si="15"/>
        <v/>
      </c>
      <c r="AM56" s="672" t="str">
        <f t="shared" si="16"/>
        <v/>
      </c>
      <c r="AO56" s="672" t="str">
        <f t="shared" si="17"/>
        <v/>
      </c>
      <c r="AQ56" s="672" t="str">
        <f t="shared" si="18"/>
        <v/>
      </c>
    </row>
    <row r="57" spans="5:43">
      <c r="E57" s="672" t="str">
        <f t="shared" si="20"/>
        <v/>
      </c>
      <c r="G57" s="672" t="str">
        <f t="shared" si="20"/>
        <v/>
      </c>
      <c r="I57" s="672" t="str">
        <f t="shared" si="1"/>
        <v/>
      </c>
      <c r="K57" s="672" t="str">
        <f t="shared" si="2"/>
        <v/>
      </c>
      <c r="M57" s="672" t="str">
        <f t="shared" si="3"/>
        <v/>
      </c>
      <c r="O57" s="672" t="str">
        <f t="shared" si="4"/>
        <v/>
      </c>
      <c r="Q57" s="672" t="str">
        <f t="shared" si="5"/>
        <v/>
      </c>
      <c r="S57" s="672" t="str">
        <f t="shared" si="6"/>
        <v/>
      </c>
      <c r="U57" s="672" t="str">
        <f t="shared" si="7"/>
        <v/>
      </c>
      <c r="W57" s="672" t="str">
        <f t="shared" si="8"/>
        <v/>
      </c>
      <c r="Y57" s="672" t="str">
        <f t="shared" si="9"/>
        <v/>
      </c>
      <c r="AA57" s="672" t="str">
        <f t="shared" si="10"/>
        <v/>
      </c>
      <c r="AC57" s="672" t="str">
        <f t="shared" si="11"/>
        <v/>
      </c>
      <c r="AE57" s="672" t="str">
        <f t="shared" si="12"/>
        <v/>
      </c>
      <c r="AG57" s="672" t="str">
        <f t="shared" si="13"/>
        <v/>
      </c>
      <c r="AI57" s="672" t="str">
        <f t="shared" si="14"/>
        <v/>
      </c>
      <c r="AK57" s="672" t="str">
        <f t="shared" si="15"/>
        <v/>
      </c>
      <c r="AM57" s="672" t="str">
        <f t="shared" si="16"/>
        <v/>
      </c>
      <c r="AO57" s="672" t="str">
        <f t="shared" si="17"/>
        <v/>
      </c>
      <c r="AQ57" s="672" t="str">
        <f t="shared" si="18"/>
        <v/>
      </c>
    </row>
    <row r="58" spans="5:43">
      <c r="E58" s="672" t="str">
        <f t="shared" si="20"/>
        <v/>
      </c>
      <c r="G58" s="672" t="str">
        <f t="shared" si="20"/>
        <v/>
      </c>
      <c r="I58" s="672" t="str">
        <f t="shared" si="1"/>
        <v/>
      </c>
      <c r="K58" s="672" t="str">
        <f t="shared" si="2"/>
        <v/>
      </c>
      <c r="M58" s="672" t="str">
        <f t="shared" si="3"/>
        <v/>
      </c>
      <c r="O58" s="672" t="str">
        <f t="shared" si="4"/>
        <v/>
      </c>
      <c r="Q58" s="672" t="str">
        <f t="shared" si="5"/>
        <v/>
      </c>
      <c r="S58" s="672" t="str">
        <f t="shared" si="6"/>
        <v/>
      </c>
      <c r="U58" s="672" t="str">
        <f t="shared" si="7"/>
        <v/>
      </c>
      <c r="W58" s="672" t="str">
        <f t="shared" si="8"/>
        <v/>
      </c>
      <c r="Y58" s="672" t="str">
        <f t="shared" si="9"/>
        <v/>
      </c>
      <c r="AA58" s="672" t="str">
        <f t="shared" si="10"/>
        <v/>
      </c>
      <c r="AC58" s="672" t="str">
        <f t="shared" si="11"/>
        <v/>
      </c>
      <c r="AE58" s="672" t="str">
        <f t="shared" si="12"/>
        <v/>
      </c>
      <c r="AG58" s="672" t="str">
        <f t="shared" si="13"/>
        <v/>
      </c>
      <c r="AI58" s="672" t="str">
        <f t="shared" si="14"/>
        <v/>
      </c>
      <c r="AK58" s="672" t="str">
        <f t="shared" si="15"/>
        <v/>
      </c>
      <c r="AM58" s="672" t="str">
        <f t="shared" si="16"/>
        <v/>
      </c>
      <c r="AO58" s="672" t="str">
        <f t="shared" si="17"/>
        <v/>
      </c>
      <c r="AQ58" s="672" t="str">
        <f t="shared" si="18"/>
        <v/>
      </c>
    </row>
    <row r="59" spans="5:43">
      <c r="E59" s="672" t="str">
        <f t="shared" si="20"/>
        <v/>
      </c>
      <c r="G59" s="672" t="str">
        <f t="shared" si="20"/>
        <v/>
      </c>
      <c r="I59" s="672" t="str">
        <f t="shared" si="1"/>
        <v/>
      </c>
      <c r="K59" s="672" t="str">
        <f t="shared" si="2"/>
        <v/>
      </c>
      <c r="M59" s="672" t="str">
        <f t="shared" si="3"/>
        <v/>
      </c>
      <c r="O59" s="672" t="str">
        <f t="shared" si="4"/>
        <v/>
      </c>
      <c r="Q59" s="672" t="str">
        <f t="shared" si="5"/>
        <v/>
      </c>
      <c r="S59" s="672" t="str">
        <f t="shared" si="6"/>
        <v/>
      </c>
      <c r="U59" s="672" t="str">
        <f t="shared" si="7"/>
        <v/>
      </c>
      <c r="W59" s="672" t="str">
        <f t="shared" si="8"/>
        <v/>
      </c>
      <c r="Y59" s="672" t="str">
        <f t="shared" si="9"/>
        <v/>
      </c>
      <c r="AA59" s="672" t="str">
        <f t="shared" si="10"/>
        <v/>
      </c>
      <c r="AC59" s="672" t="str">
        <f t="shared" si="11"/>
        <v/>
      </c>
      <c r="AE59" s="672" t="str">
        <f t="shared" si="12"/>
        <v/>
      </c>
      <c r="AG59" s="672" t="str">
        <f t="shared" si="13"/>
        <v/>
      </c>
      <c r="AI59" s="672" t="str">
        <f t="shared" si="14"/>
        <v/>
      </c>
      <c r="AK59" s="672" t="str">
        <f t="shared" si="15"/>
        <v/>
      </c>
      <c r="AM59" s="672" t="str">
        <f t="shared" si="16"/>
        <v/>
      </c>
      <c r="AO59" s="672" t="str">
        <f t="shared" si="17"/>
        <v/>
      </c>
      <c r="AQ59" s="672" t="str">
        <f t="shared" si="18"/>
        <v/>
      </c>
    </row>
    <row r="60" spans="5:43">
      <c r="E60" s="672" t="str">
        <f t="shared" si="20"/>
        <v/>
      </c>
      <c r="G60" s="672" t="str">
        <f t="shared" si="20"/>
        <v/>
      </c>
      <c r="I60" s="672" t="str">
        <f t="shared" si="1"/>
        <v/>
      </c>
      <c r="K60" s="672" t="str">
        <f t="shared" si="2"/>
        <v/>
      </c>
      <c r="M60" s="672" t="str">
        <f t="shared" si="3"/>
        <v/>
      </c>
      <c r="O60" s="672" t="str">
        <f t="shared" si="4"/>
        <v/>
      </c>
      <c r="Q60" s="672" t="str">
        <f t="shared" si="5"/>
        <v/>
      </c>
      <c r="S60" s="672" t="str">
        <f t="shared" si="6"/>
        <v/>
      </c>
      <c r="U60" s="672" t="str">
        <f t="shared" si="7"/>
        <v/>
      </c>
      <c r="W60" s="672" t="str">
        <f t="shared" si="8"/>
        <v/>
      </c>
      <c r="Y60" s="672" t="str">
        <f t="shared" si="9"/>
        <v/>
      </c>
      <c r="AA60" s="672" t="str">
        <f t="shared" si="10"/>
        <v/>
      </c>
      <c r="AC60" s="672" t="str">
        <f t="shared" si="11"/>
        <v/>
      </c>
      <c r="AE60" s="672" t="str">
        <f t="shared" si="12"/>
        <v/>
      </c>
      <c r="AG60" s="672" t="str">
        <f t="shared" si="13"/>
        <v/>
      </c>
      <c r="AI60" s="672" t="str">
        <f t="shared" si="14"/>
        <v/>
      </c>
      <c r="AK60" s="672" t="str">
        <f t="shared" si="15"/>
        <v/>
      </c>
      <c r="AM60" s="672" t="str">
        <f t="shared" si="16"/>
        <v/>
      </c>
      <c r="AO60" s="672" t="str">
        <f t="shared" si="17"/>
        <v/>
      </c>
      <c r="AQ60" s="672" t="str">
        <f t="shared" si="18"/>
        <v/>
      </c>
    </row>
    <row r="61" spans="5:43">
      <c r="E61" s="672" t="str">
        <f t="shared" ref="E61:G76" si="21">IF(OR($B61=0,D61=0),"",D61/$B61)</f>
        <v/>
      </c>
      <c r="G61" s="672" t="str">
        <f t="shared" si="21"/>
        <v/>
      </c>
      <c r="I61" s="672" t="str">
        <f t="shared" si="1"/>
        <v/>
      </c>
      <c r="K61" s="672" t="str">
        <f t="shared" si="2"/>
        <v/>
      </c>
      <c r="M61" s="672" t="str">
        <f t="shared" si="3"/>
        <v/>
      </c>
      <c r="O61" s="672" t="str">
        <f t="shared" si="4"/>
        <v/>
      </c>
      <c r="Q61" s="672" t="str">
        <f t="shared" si="5"/>
        <v/>
      </c>
      <c r="S61" s="672" t="str">
        <f t="shared" si="6"/>
        <v/>
      </c>
      <c r="U61" s="672" t="str">
        <f t="shared" si="7"/>
        <v/>
      </c>
      <c r="W61" s="672" t="str">
        <f t="shared" si="8"/>
        <v/>
      </c>
      <c r="Y61" s="672" t="str">
        <f t="shared" si="9"/>
        <v/>
      </c>
      <c r="AA61" s="672" t="str">
        <f t="shared" si="10"/>
        <v/>
      </c>
      <c r="AC61" s="672" t="str">
        <f t="shared" si="11"/>
        <v/>
      </c>
      <c r="AE61" s="672" t="str">
        <f t="shared" si="12"/>
        <v/>
      </c>
      <c r="AG61" s="672" t="str">
        <f t="shared" si="13"/>
        <v/>
      </c>
      <c r="AI61" s="672" t="str">
        <f t="shared" si="14"/>
        <v/>
      </c>
      <c r="AK61" s="672" t="str">
        <f t="shared" si="15"/>
        <v/>
      </c>
      <c r="AM61" s="672" t="str">
        <f t="shared" si="16"/>
        <v/>
      </c>
      <c r="AO61" s="672" t="str">
        <f t="shared" si="17"/>
        <v/>
      </c>
      <c r="AQ61" s="672" t="str">
        <f t="shared" si="18"/>
        <v/>
      </c>
    </row>
    <row r="62" spans="5:43">
      <c r="E62" s="672" t="str">
        <f t="shared" si="21"/>
        <v/>
      </c>
      <c r="G62" s="672" t="str">
        <f t="shared" si="21"/>
        <v/>
      </c>
      <c r="I62" s="672" t="str">
        <f t="shared" si="1"/>
        <v/>
      </c>
      <c r="K62" s="672" t="str">
        <f t="shared" si="2"/>
        <v/>
      </c>
      <c r="M62" s="672" t="str">
        <f t="shared" si="3"/>
        <v/>
      </c>
      <c r="O62" s="672" t="str">
        <f t="shared" si="4"/>
        <v/>
      </c>
      <c r="Q62" s="672" t="str">
        <f t="shared" si="5"/>
        <v/>
      </c>
      <c r="S62" s="672" t="str">
        <f t="shared" si="6"/>
        <v/>
      </c>
      <c r="U62" s="672" t="str">
        <f t="shared" si="7"/>
        <v/>
      </c>
      <c r="W62" s="672" t="str">
        <f t="shared" si="8"/>
        <v/>
      </c>
      <c r="Y62" s="672" t="str">
        <f t="shared" si="9"/>
        <v/>
      </c>
      <c r="AA62" s="672" t="str">
        <f t="shared" si="10"/>
        <v/>
      </c>
      <c r="AC62" s="672" t="str">
        <f t="shared" si="11"/>
        <v/>
      </c>
      <c r="AE62" s="672" t="str">
        <f t="shared" si="12"/>
        <v/>
      </c>
      <c r="AG62" s="672" t="str">
        <f t="shared" si="13"/>
        <v/>
      </c>
      <c r="AI62" s="672" t="str">
        <f t="shared" si="14"/>
        <v/>
      </c>
      <c r="AK62" s="672" t="str">
        <f t="shared" si="15"/>
        <v/>
      </c>
      <c r="AM62" s="672" t="str">
        <f t="shared" si="16"/>
        <v/>
      </c>
      <c r="AO62" s="672" t="str">
        <f t="shared" si="17"/>
        <v/>
      </c>
      <c r="AQ62" s="672" t="str">
        <f t="shared" si="18"/>
        <v/>
      </c>
    </row>
    <row r="63" spans="5:43">
      <c r="E63" s="672" t="str">
        <f t="shared" si="21"/>
        <v/>
      </c>
      <c r="G63" s="672" t="str">
        <f t="shared" si="21"/>
        <v/>
      </c>
      <c r="I63" s="672" t="str">
        <f t="shared" si="1"/>
        <v/>
      </c>
      <c r="K63" s="672" t="str">
        <f t="shared" si="2"/>
        <v/>
      </c>
      <c r="M63" s="672" t="str">
        <f t="shared" si="3"/>
        <v/>
      </c>
      <c r="O63" s="672" t="str">
        <f t="shared" si="4"/>
        <v/>
      </c>
      <c r="Q63" s="672" t="str">
        <f t="shared" si="5"/>
        <v/>
      </c>
      <c r="S63" s="672" t="str">
        <f t="shared" si="6"/>
        <v/>
      </c>
      <c r="U63" s="672" t="str">
        <f t="shared" si="7"/>
        <v/>
      </c>
      <c r="W63" s="672" t="str">
        <f t="shared" si="8"/>
        <v/>
      </c>
      <c r="Y63" s="672" t="str">
        <f t="shared" si="9"/>
        <v/>
      </c>
      <c r="AA63" s="672" t="str">
        <f t="shared" si="10"/>
        <v/>
      </c>
      <c r="AC63" s="672" t="str">
        <f t="shared" si="11"/>
        <v/>
      </c>
      <c r="AE63" s="672" t="str">
        <f t="shared" si="12"/>
        <v/>
      </c>
      <c r="AG63" s="672" t="str">
        <f t="shared" si="13"/>
        <v/>
      </c>
      <c r="AI63" s="672" t="str">
        <f t="shared" si="14"/>
        <v/>
      </c>
      <c r="AK63" s="672" t="str">
        <f t="shared" si="15"/>
        <v/>
      </c>
      <c r="AM63" s="672" t="str">
        <f t="shared" si="16"/>
        <v/>
      </c>
      <c r="AO63" s="672" t="str">
        <f t="shared" si="17"/>
        <v/>
      </c>
      <c r="AQ63" s="672" t="str">
        <f t="shared" si="18"/>
        <v/>
      </c>
    </row>
    <row r="64" spans="5:43">
      <c r="E64" s="672" t="str">
        <f t="shared" si="21"/>
        <v/>
      </c>
      <c r="G64" s="672" t="str">
        <f t="shared" si="21"/>
        <v/>
      </c>
      <c r="I64" s="672" t="str">
        <f t="shared" si="1"/>
        <v/>
      </c>
      <c r="K64" s="672" t="str">
        <f t="shared" si="2"/>
        <v/>
      </c>
      <c r="M64" s="672" t="str">
        <f t="shared" si="3"/>
        <v/>
      </c>
      <c r="O64" s="672" t="str">
        <f t="shared" si="4"/>
        <v/>
      </c>
      <c r="Q64" s="672" t="str">
        <f t="shared" si="5"/>
        <v/>
      </c>
      <c r="S64" s="672" t="str">
        <f t="shared" si="6"/>
        <v/>
      </c>
      <c r="U64" s="672" t="str">
        <f t="shared" si="7"/>
        <v/>
      </c>
      <c r="W64" s="672" t="str">
        <f t="shared" si="8"/>
        <v/>
      </c>
      <c r="Y64" s="672" t="str">
        <f t="shared" si="9"/>
        <v/>
      </c>
      <c r="AA64" s="672" t="str">
        <f t="shared" si="10"/>
        <v/>
      </c>
      <c r="AC64" s="672" t="str">
        <f t="shared" si="11"/>
        <v/>
      </c>
      <c r="AE64" s="672" t="str">
        <f t="shared" si="12"/>
        <v/>
      </c>
      <c r="AG64" s="672" t="str">
        <f t="shared" si="13"/>
        <v/>
      </c>
      <c r="AI64" s="672" t="str">
        <f t="shared" si="14"/>
        <v/>
      </c>
      <c r="AK64" s="672" t="str">
        <f t="shared" si="15"/>
        <v/>
      </c>
      <c r="AM64" s="672" t="str">
        <f t="shared" si="16"/>
        <v/>
      </c>
      <c r="AO64" s="672" t="str">
        <f t="shared" si="17"/>
        <v/>
      </c>
      <c r="AQ64" s="672" t="str">
        <f t="shared" si="18"/>
        <v/>
      </c>
    </row>
    <row r="65" spans="5:43">
      <c r="E65" s="672" t="str">
        <f t="shared" si="21"/>
        <v/>
      </c>
      <c r="G65" s="672" t="str">
        <f t="shared" si="21"/>
        <v/>
      </c>
      <c r="I65" s="672" t="str">
        <f t="shared" si="1"/>
        <v/>
      </c>
      <c r="K65" s="672" t="str">
        <f t="shared" si="2"/>
        <v/>
      </c>
      <c r="M65" s="672" t="str">
        <f t="shared" si="3"/>
        <v/>
      </c>
      <c r="O65" s="672" t="str">
        <f t="shared" si="4"/>
        <v/>
      </c>
      <c r="Q65" s="672" t="str">
        <f t="shared" si="5"/>
        <v/>
      </c>
      <c r="S65" s="672" t="str">
        <f t="shared" si="6"/>
        <v/>
      </c>
      <c r="U65" s="672" t="str">
        <f t="shared" si="7"/>
        <v/>
      </c>
      <c r="W65" s="672" t="str">
        <f t="shared" si="8"/>
        <v/>
      </c>
      <c r="Y65" s="672" t="str">
        <f t="shared" si="9"/>
        <v/>
      </c>
      <c r="AA65" s="672" t="str">
        <f t="shared" si="10"/>
        <v/>
      </c>
      <c r="AC65" s="672" t="str">
        <f t="shared" si="11"/>
        <v/>
      </c>
      <c r="AE65" s="672" t="str">
        <f t="shared" si="12"/>
        <v/>
      </c>
      <c r="AG65" s="672" t="str">
        <f t="shared" si="13"/>
        <v/>
      </c>
      <c r="AI65" s="672" t="str">
        <f t="shared" si="14"/>
        <v/>
      </c>
      <c r="AK65" s="672" t="str">
        <f t="shared" si="15"/>
        <v/>
      </c>
      <c r="AM65" s="672" t="str">
        <f t="shared" si="16"/>
        <v/>
      </c>
      <c r="AO65" s="672" t="str">
        <f t="shared" si="17"/>
        <v/>
      </c>
      <c r="AQ65" s="672" t="str">
        <f t="shared" si="18"/>
        <v/>
      </c>
    </row>
    <row r="66" spans="5:43">
      <c r="E66" s="672" t="str">
        <f t="shared" si="21"/>
        <v/>
      </c>
      <c r="G66" s="672" t="str">
        <f t="shared" si="21"/>
        <v/>
      </c>
      <c r="I66" s="672" t="str">
        <f t="shared" si="1"/>
        <v/>
      </c>
      <c r="K66" s="672" t="str">
        <f t="shared" si="2"/>
        <v/>
      </c>
      <c r="M66" s="672" t="str">
        <f t="shared" si="3"/>
        <v/>
      </c>
      <c r="O66" s="672" t="str">
        <f t="shared" si="4"/>
        <v/>
      </c>
      <c r="Q66" s="672" t="str">
        <f t="shared" si="5"/>
        <v/>
      </c>
      <c r="S66" s="672" t="str">
        <f t="shared" si="6"/>
        <v/>
      </c>
      <c r="U66" s="672" t="str">
        <f t="shared" si="7"/>
        <v/>
      </c>
      <c r="W66" s="672" t="str">
        <f t="shared" si="8"/>
        <v/>
      </c>
      <c r="Y66" s="672" t="str">
        <f t="shared" si="9"/>
        <v/>
      </c>
      <c r="AA66" s="672" t="str">
        <f t="shared" si="10"/>
        <v/>
      </c>
      <c r="AC66" s="672" t="str">
        <f t="shared" si="11"/>
        <v/>
      </c>
      <c r="AE66" s="672" t="str">
        <f t="shared" si="12"/>
        <v/>
      </c>
      <c r="AG66" s="672" t="str">
        <f t="shared" si="13"/>
        <v/>
      </c>
      <c r="AI66" s="672" t="str">
        <f t="shared" si="14"/>
        <v/>
      </c>
      <c r="AK66" s="672" t="str">
        <f t="shared" si="15"/>
        <v/>
      </c>
      <c r="AM66" s="672" t="str">
        <f t="shared" si="16"/>
        <v/>
      </c>
      <c r="AO66" s="672" t="str">
        <f t="shared" si="17"/>
        <v/>
      </c>
      <c r="AQ66" s="672" t="str">
        <f t="shared" si="18"/>
        <v/>
      </c>
    </row>
    <row r="67" spans="5:43">
      <c r="E67" s="672" t="str">
        <f t="shared" si="21"/>
        <v/>
      </c>
      <c r="G67" s="672" t="str">
        <f t="shared" si="21"/>
        <v/>
      </c>
      <c r="I67" s="672" t="str">
        <f t="shared" si="1"/>
        <v/>
      </c>
      <c r="K67" s="672" t="str">
        <f t="shared" si="2"/>
        <v/>
      </c>
      <c r="M67" s="672" t="str">
        <f t="shared" si="3"/>
        <v/>
      </c>
      <c r="O67" s="672" t="str">
        <f t="shared" si="4"/>
        <v/>
      </c>
      <c r="Q67" s="672" t="str">
        <f t="shared" si="5"/>
        <v/>
      </c>
      <c r="S67" s="672" t="str">
        <f t="shared" si="6"/>
        <v/>
      </c>
      <c r="U67" s="672" t="str">
        <f t="shared" si="7"/>
        <v/>
      </c>
      <c r="W67" s="672" t="str">
        <f t="shared" si="8"/>
        <v/>
      </c>
      <c r="Y67" s="672" t="str">
        <f t="shared" si="9"/>
        <v/>
      </c>
      <c r="AA67" s="672" t="str">
        <f t="shared" si="10"/>
        <v/>
      </c>
      <c r="AC67" s="672" t="str">
        <f t="shared" si="11"/>
        <v/>
      </c>
      <c r="AE67" s="672" t="str">
        <f t="shared" si="12"/>
        <v/>
      </c>
      <c r="AG67" s="672" t="str">
        <f t="shared" si="13"/>
        <v/>
      </c>
      <c r="AI67" s="672" t="str">
        <f t="shared" si="14"/>
        <v/>
      </c>
      <c r="AK67" s="672" t="str">
        <f t="shared" si="15"/>
        <v/>
      </c>
      <c r="AM67" s="672" t="str">
        <f t="shared" si="16"/>
        <v/>
      </c>
      <c r="AO67" s="672" t="str">
        <f t="shared" si="17"/>
        <v/>
      </c>
      <c r="AQ67" s="672" t="str">
        <f t="shared" si="18"/>
        <v/>
      </c>
    </row>
    <row r="68" spans="5:43">
      <c r="E68" s="672" t="str">
        <f t="shared" si="21"/>
        <v/>
      </c>
      <c r="G68" s="672" t="str">
        <f t="shared" si="21"/>
        <v/>
      </c>
      <c r="I68" s="672" t="str">
        <f t="shared" si="1"/>
        <v/>
      </c>
      <c r="K68" s="672" t="str">
        <f t="shared" si="2"/>
        <v/>
      </c>
      <c r="M68" s="672" t="str">
        <f t="shared" si="3"/>
        <v/>
      </c>
      <c r="O68" s="672" t="str">
        <f t="shared" si="4"/>
        <v/>
      </c>
      <c r="Q68" s="672" t="str">
        <f t="shared" si="5"/>
        <v/>
      </c>
      <c r="S68" s="672" t="str">
        <f t="shared" si="6"/>
        <v/>
      </c>
      <c r="U68" s="672" t="str">
        <f t="shared" si="7"/>
        <v/>
      </c>
      <c r="W68" s="672" t="str">
        <f t="shared" si="8"/>
        <v/>
      </c>
      <c r="Y68" s="672" t="str">
        <f t="shared" si="9"/>
        <v/>
      </c>
      <c r="AA68" s="672" t="str">
        <f t="shared" si="10"/>
        <v/>
      </c>
      <c r="AC68" s="672" t="str">
        <f t="shared" si="11"/>
        <v/>
      </c>
      <c r="AE68" s="672" t="str">
        <f t="shared" si="12"/>
        <v/>
      </c>
      <c r="AG68" s="672" t="str">
        <f t="shared" si="13"/>
        <v/>
      </c>
      <c r="AI68" s="672" t="str">
        <f t="shared" si="14"/>
        <v/>
      </c>
      <c r="AK68" s="672" t="str">
        <f t="shared" si="15"/>
        <v/>
      </c>
      <c r="AM68" s="672" t="str">
        <f t="shared" si="16"/>
        <v/>
      </c>
      <c r="AO68" s="672" t="str">
        <f t="shared" si="17"/>
        <v/>
      </c>
      <c r="AQ68" s="672" t="str">
        <f t="shared" si="18"/>
        <v/>
      </c>
    </row>
    <row r="69" spans="5:43">
      <c r="E69" s="672" t="str">
        <f t="shared" si="21"/>
        <v/>
      </c>
      <c r="G69" s="672" t="str">
        <f t="shared" si="21"/>
        <v/>
      </c>
      <c r="I69" s="672" t="str">
        <f t="shared" si="1"/>
        <v/>
      </c>
      <c r="K69" s="672" t="str">
        <f t="shared" si="2"/>
        <v/>
      </c>
      <c r="M69" s="672" t="str">
        <f t="shared" si="3"/>
        <v/>
      </c>
      <c r="O69" s="672" t="str">
        <f t="shared" si="4"/>
        <v/>
      </c>
      <c r="Q69" s="672" t="str">
        <f t="shared" si="5"/>
        <v/>
      </c>
      <c r="S69" s="672" t="str">
        <f t="shared" si="6"/>
        <v/>
      </c>
      <c r="U69" s="672" t="str">
        <f t="shared" si="7"/>
        <v/>
      </c>
      <c r="W69" s="672" t="str">
        <f t="shared" si="8"/>
        <v/>
      </c>
      <c r="Y69" s="672" t="str">
        <f t="shared" si="9"/>
        <v/>
      </c>
      <c r="AA69" s="672" t="str">
        <f t="shared" si="10"/>
        <v/>
      </c>
      <c r="AC69" s="672" t="str">
        <f t="shared" si="11"/>
        <v/>
      </c>
      <c r="AE69" s="672" t="str">
        <f t="shared" si="12"/>
        <v/>
      </c>
      <c r="AG69" s="672" t="str">
        <f t="shared" si="13"/>
        <v/>
      </c>
      <c r="AI69" s="672" t="str">
        <f t="shared" si="14"/>
        <v/>
      </c>
      <c r="AK69" s="672" t="str">
        <f t="shared" si="15"/>
        <v/>
      </c>
      <c r="AM69" s="672" t="str">
        <f t="shared" si="16"/>
        <v/>
      </c>
      <c r="AO69" s="672" t="str">
        <f t="shared" si="17"/>
        <v/>
      </c>
      <c r="AQ69" s="672" t="str">
        <f t="shared" si="18"/>
        <v/>
      </c>
    </row>
    <row r="70" spans="5:43">
      <c r="E70" s="672" t="str">
        <f t="shared" si="21"/>
        <v/>
      </c>
      <c r="G70" s="672" t="str">
        <f t="shared" si="21"/>
        <v/>
      </c>
      <c r="I70" s="672" t="str">
        <f t="shared" si="1"/>
        <v/>
      </c>
      <c r="K70" s="672" t="str">
        <f t="shared" si="2"/>
        <v/>
      </c>
      <c r="M70" s="672" t="str">
        <f t="shared" si="3"/>
        <v/>
      </c>
      <c r="O70" s="672" t="str">
        <f t="shared" si="4"/>
        <v/>
      </c>
      <c r="Q70" s="672" t="str">
        <f t="shared" si="5"/>
        <v/>
      </c>
      <c r="S70" s="672" t="str">
        <f t="shared" si="6"/>
        <v/>
      </c>
      <c r="U70" s="672" t="str">
        <f t="shared" si="7"/>
        <v/>
      </c>
      <c r="W70" s="672" t="str">
        <f t="shared" si="8"/>
        <v/>
      </c>
      <c r="Y70" s="672" t="str">
        <f t="shared" si="9"/>
        <v/>
      </c>
      <c r="AA70" s="672" t="str">
        <f t="shared" si="10"/>
        <v/>
      </c>
      <c r="AC70" s="672" t="str">
        <f t="shared" si="11"/>
        <v/>
      </c>
      <c r="AE70" s="672" t="str">
        <f t="shared" si="12"/>
        <v/>
      </c>
      <c r="AG70" s="672" t="str">
        <f t="shared" si="13"/>
        <v/>
      </c>
      <c r="AI70" s="672" t="str">
        <f t="shared" si="14"/>
        <v/>
      </c>
      <c r="AK70" s="672" t="str">
        <f t="shared" si="15"/>
        <v/>
      </c>
      <c r="AM70" s="672" t="str">
        <f t="shared" si="16"/>
        <v/>
      </c>
      <c r="AO70" s="672" t="str">
        <f t="shared" si="17"/>
        <v/>
      </c>
      <c r="AQ70" s="672" t="str">
        <f t="shared" si="18"/>
        <v/>
      </c>
    </row>
    <row r="71" spans="5:43">
      <c r="E71" s="672" t="str">
        <f t="shared" si="21"/>
        <v/>
      </c>
      <c r="G71" s="672" t="str">
        <f t="shared" si="21"/>
        <v/>
      </c>
      <c r="I71" s="672" t="str">
        <f t="shared" si="1"/>
        <v/>
      </c>
      <c r="K71" s="672" t="str">
        <f t="shared" si="2"/>
        <v/>
      </c>
      <c r="M71" s="672" t="str">
        <f t="shared" si="3"/>
        <v/>
      </c>
      <c r="O71" s="672" t="str">
        <f t="shared" si="4"/>
        <v/>
      </c>
      <c r="Q71" s="672" t="str">
        <f t="shared" si="5"/>
        <v/>
      </c>
      <c r="S71" s="672" t="str">
        <f t="shared" si="6"/>
        <v/>
      </c>
      <c r="U71" s="672" t="str">
        <f t="shared" si="7"/>
        <v/>
      </c>
      <c r="W71" s="672" t="str">
        <f t="shared" si="8"/>
        <v/>
      </c>
      <c r="Y71" s="672" t="str">
        <f t="shared" si="9"/>
        <v/>
      </c>
      <c r="AA71" s="672" t="str">
        <f t="shared" si="10"/>
        <v/>
      </c>
      <c r="AC71" s="672" t="str">
        <f t="shared" si="11"/>
        <v/>
      </c>
      <c r="AE71" s="672" t="str">
        <f t="shared" si="12"/>
        <v/>
      </c>
      <c r="AG71" s="672" t="str">
        <f t="shared" si="13"/>
        <v/>
      </c>
      <c r="AI71" s="672" t="str">
        <f t="shared" si="14"/>
        <v/>
      </c>
      <c r="AK71" s="672" t="str">
        <f t="shared" si="15"/>
        <v/>
      </c>
      <c r="AM71" s="672" t="str">
        <f t="shared" si="16"/>
        <v/>
      </c>
      <c r="AO71" s="672" t="str">
        <f t="shared" si="17"/>
        <v/>
      </c>
      <c r="AQ71" s="672" t="str">
        <f t="shared" si="18"/>
        <v/>
      </c>
    </row>
    <row r="72" spans="5:43">
      <c r="E72" s="672" t="str">
        <f t="shared" si="21"/>
        <v/>
      </c>
      <c r="G72" s="672" t="str">
        <f t="shared" si="21"/>
        <v/>
      </c>
      <c r="I72" s="672" t="str">
        <f t="shared" si="1"/>
        <v/>
      </c>
      <c r="K72" s="672" t="str">
        <f t="shared" si="2"/>
        <v/>
      </c>
      <c r="M72" s="672" t="str">
        <f t="shared" si="3"/>
        <v/>
      </c>
      <c r="O72" s="672" t="str">
        <f t="shared" si="4"/>
        <v/>
      </c>
      <c r="Q72" s="672" t="str">
        <f t="shared" si="5"/>
        <v/>
      </c>
      <c r="S72" s="672" t="str">
        <f t="shared" si="6"/>
        <v/>
      </c>
      <c r="U72" s="672" t="str">
        <f t="shared" si="7"/>
        <v/>
      </c>
      <c r="W72" s="672" t="str">
        <f t="shared" si="8"/>
        <v/>
      </c>
      <c r="Y72" s="672" t="str">
        <f t="shared" si="9"/>
        <v/>
      </c>
      <c r="AA72" s="672" t="str">
        <f t="shared" si="10"/>
        <v/>
      </c>
      <c r="AC72" s="672" t="str">
        <f t="shared" si="11"/>
        <v/>
      </c>
      <c r="AE72" s="672" t="str">
        <f t="shared" si="12"/>
        <v/>
      </c>
      <c r="AG72" s="672" t="str">
        <f t="shared" si="13"/>
        <v/>
      </c>
      <c r="AI72" s="672" t="str">
        <f t="shared" si="14"/>
        <v/>
      </c>
      <c r="AK72" s="672" t="str">
        <f t="shared" si="15"/>
        <v/>
      </c>
      <c r="AM72" s="672" t="str">
        <f t="shared" si="16"/>
        <v/>
      </c>
      <c r="AO72" s="672" t="str">
        <f t="shared" si="17"/>
        <v/>
      </c>
      <c r="AQ72" s="672" t="str">
        <f t="shared" si="18"/>
        <v/>
      </c>
    </row>
    <row r="73" spans="5:43">
      <c r="E73" s="672" t="str">
        <f t="shared" si="21"/>
        <v/>
      </c>
      <c r="G73" s="672" t="str">
        <f t="shared" si="21"/>
        <v/>
      </c>
      <c r="I73" s="672" t="str">
        <f t="shared" si="1"/>
        <v/>
      </c>
      <c r="K73" s="672" t="str">
        <f t="shared" si="2"/>
        <v/>
      </c>
      <c r="M73" s="672" t="str">
        <f t="shared" si="3"/>
        <v/>
      </c>
      <c r="O73" s="672" t="str">
        <f t="shared" si="4"/>
        <v/>
      </c>
      <c r="Q73" s="672" t="str">
        <f t="shared" si="5"/>
        <v/>
      </c>
      <c r="S73" s="672" t="str">
        <f t="shared" si="6"/>
        <v/>
      </c>
      <c r="U73" s="672" t="str">
        <f t="shared" si="7"/>
        <v/>
      </c>
      <c r="W73" s="672" t="str">
        <f t="shared" si="8"/>
        <v/>
      </c>
      <c r="Y73" s="672" t="str">
        <f t="shared" si="9"/>
        <v/>
      </c>
      <c r="AA73" s="672" t="str">
        <f t="shared" si="10"/>
        <v/>
      </c>
      <c r="AC73" s="672" t="str">
        <f t="shared" si="11"/>
        <v/>
      </c>
      <c r="AE73" s="672" t="str">
        <f t="shared" si="12"/>
        <v/>
      </c>
      <c r="AG73" s="672" t="str">
        <f t="shared" si="13"/>
        <v/>
      </c>
      <c r="AI73" s="672" t="str">
        <f t="shared" si="14"/>
        <v/>
      </c>
      <c r="AK73" s="672" t="str">
        <f t="shared" si="15"/>
        <v/>
      </c>
      <c r="AM73" s="672" t="str">
        <f t="shared" si="16"/>
        <v/>
      </c>
      <c r="AO73" s="672" t="str">
        <f t="shared" si="17"/>
        <v/>
      </c>
      <c r="AQ73" s="672" t="str">
        <f t="shared" si="18"/>
        <v/>
      </c>
    </row>
    <row r="74" spans="5:43">
      <c r="E74" s="672" t="str">
        <f t="shared" si="21"/>
        <v/>
      </c>
      <c r="G74" s="672" t="str">
        <f t="shared" si="21"/>
        <v/>
      </c>
      <c r="I74" s="672" t="str">
        <f t="shared" si="1"/>
        <v/>
      </c>
      <c r="K74" s="672" t="str">
        <f t="shared" si="2"/>
        <v/>
      </c>
      <c r="M74" s="672" t="str">
        <f t="shared" si="3"/>
        <v/>
      </c>
      <c r="O74" s="672" t="str">
        <f t="shared" si="4"/>
        <v/>
      </c>
      <c r="Q74" s="672" t="str">
        <f t="shared" si="5"/>
        <v/>
      </c>
      <c r="S74" s="672" t="str">
        <f t="shared" si="6"/>
        <v/>
      </c>
      <c r="U74" s="672" t="str">
        <f t="shared" si="7"/>
        <v/>
      </c>
      <c r="W74" s="672" t="str">
        <f t="shared" si="8"/>
        <v/>
      </c>
      <c r="Y74" s="672" t="str">
        <f t="shared" si="9"/>
        <v/>
      </c>
      <c r="AA74" s="672" t="str">
        <f t="shared" si="10"/>
        <v/>
      </c>
      <c r="AC74" s="672" t="str">
        <f t="shared" si="11"/>
        <v/>
      </c>
      <c r="AE74" s="672" t="str">
        <f t="shared" si="12"/>
        <v/>
      </c>
      <c r="AG74" s="672" t="str">
        <f t="shared" si="13"/>
        <v/>
      </c>
      <c r="AI74" s="672" t="str">
        <f t="shared" si="14"/>
        <v/>
      </c>
      <c r="AK74" s="672" t="str">
        <f t="shared" si="15"/>
        <v/>
      </c>
      <c r="AM74" s="672" t="str">
        <f t="shared" si="16"/>
        <v/>
      </c>
      <c r="AO74" s="672" t="str">
        <f t="shared" si="17"/>
        <v/>
      </c>
      <c r="AQ74" s="672" t="str">
        <f t="shared" si="18"/>
        <v/>
      </c>
    </row>
    <row r="75" spans="5:43">
      <c r="E75" s="672" t="str">
        <f t="shared" si="21"/>
        <v/>
      </c>
      <c r="G75" s="672" t="str">
        <f t="shared" si="21"/>
        <v/>
      </c>
      <c r="I75" s="672" t="str">
        <f t="shared" si="1"/>
        <v/>
      </c>
      <c r="K75" s="672" t="str">
        <f t="shared" si="2"/>
        <v/>
      </c>
      <c r="M75" s="672" t="str">
        <f t="shared" si="3"/>
        <v/>
      </c>
      <c r="O75" s="672" t="str">
        <f t="shared" si="4"/>
        <v/>
      </c>
      <c r="Q75" s="672" t="str">
        <f t="shared" si="5"/>
        <v/>
      </c>
      <c r="S75" s="672" t="str">
        <f t="shared" si="6"/>
        <v/>
      </c>
      <c r="U75" s="672" t="str">
        <f t="shared" si="7"/>
        <v/>
      </c>
      <c r="W75" s="672" t="str">
        <f t="shared" si="8"/>
        <v/>
      </c>
      <c r="Y75" s="672" t="str">
        <f t="shared" si="9"/>
        <v/>
      </c>
      <c r="AA75" s="672" t="str">
        <f t="shared" si="10"/>
        <v/>
      </c>
      <c r="AC75" s="672" t="str">
        <f t="shared" si="11"/>
        <v/>
      </c>
      <c r="AE75" s="672" t="str">
        <f t="shared" si="12"/>
        <v/>
      </c>
      <c r="AG75" s="672" t="str">
        <f t="shared" si="13"/>
        <v/>
      </c>
      <c r="AI75" s="672" t="str">
        <f t="shared" si="14"/>
        <v/>
      </c>
      <c r="AK75" s="672" t="str">
        <f t="shared" si="15"/>
        <v/>
      </c>
      <c r="AM75" s="672" t="str">
        <f t="shared" si="16"/>
        <v/>
      </c>
      <c r="AO75" s="672" t="str">
        <f t="shared" si="17"/>
        <v/>
      </c>
      <c r="AQ75" s="672" t="str">
        <f t="shared" si="18"/>
        <v/>
      </c>
    </row>
    <row r="76" spans="5:43">
      <c r="E76" s="672" t="str">
        <f t="shared" si="21"/>
        <v/>
      </c>
      <c r="G76" s="672" t="str">
        <f t="shared" si="21"/>
        <v/>
      </c>
      <c r="I76" s="672" t="str">
        <f t="shared" si="1"/>
        <v/>
      </c>
      <c r="K76" s="672" t="str">
        <f t="shared" si="2"/>
        <v/>
      </c>
      <c r="M76" s="672" t="str">
        <f t="shared" si="3"/>
        <v/>
      </c>
      <c r="O76" s="672" t="str">
        <f t="shared" si="4"/>
        <v/>
      </c>
      <c r="Q76" s="672" t="str">
        <f t="shared" si="5"/>
        <v/>
      </c>
      <c r="S76" s="672" t="str">
        <f t="shared" si="6"/>
        <v/>
      </c>
      <c r="U76" s="672" t="str">
        <f t="shared" si="7"/>
        <v/>
      </c>
      <c r="W76" s="672" t="str">
        <f t="shared" si="8"/>
        <v/>
      </c>
      <c r="Y76" s="672" t="str">
        <f t="shared" si="9"/>
        <v/>
      </c>
      <c r="AA76" s="672" t="str">
        <f t="shared" si="10"/>
        <v/>
      </c>
      <c r="AC76" s="672" t="str">
        <f t="shared" si="11"/>
        <v/>
      </c>
      <c r="AE76" s="672" t="str">
        <f t="shared" si="12"/>
        <v/>
      </c>
      <c r="AG76" s="672" t="str">
        <f t="shared" si="13"/>
        <v/>
      </c>
      <c r="AI76" s="672" t="str">
        <f t="shared" si="14"/>
        <v/>
      </c>
      <c r="AK76" s="672" t="str">
        <f t="shared" si="15"/>
        <v/>
      </c>
      <c r="AM76" s="672" t="str">
        <f t="shared" si="16"/>
        <v/>
      </c>
      <c r="AO76" s="672" t="str">
        <f t="shared" si="17"/>
        <v/>
      </c>
      <c r="AQ76" s="672" t="str">
        <f t="shared" si="18"/>
        <v/>
      </c>
    </row>
    <row r="77" spans="5:43">
      <c r="E77" s="672" t="str">
        <f t="shared" ref="E77:G92" si="22">IF(OR($B77=0,D77=0),"",D77/$B77)</f>
        <v/>
      </c>
      <c r="G77" s="672" t="str">
        <f t="shared" si="22"/>
        <v/>
      </c>
      <c r="I77" s="672" t="str">
        <f t="shared" ref="I77:I140" si="23">IF(OR($B77=0,H77=0),"",H77/$B77)</f>
        <v/>
      </c>
      <c r="K77" s="672" t="str">
        <f t="shared" ref="K77:K140" si="24">IF(OR($B77=0,J77=0),"",J77/$B77)</f>
        <v/>
      </c>
      <c r="M77" s="672" t="str">
        <f t="shared" ref="M77:M140" si="25">IF(OR($B77=0,L77=0),"",L77/$B77)</f>
        <v/>
      </c>
      <c r="O77" s="672" t="str">
        <f t="shared" ref="O77:O140" si="26">IF(OR($B77=0,N77=0),"",N77/$B77)</f>
        <v/>
      </c>
      <c r="Q77" s="672" t="str">
        <f t="shared" ref="Q77:Q140" si="27">IF(OR($B77=0,P77=0),"",P77/$B77)</f>
        <v/>
      </c>
      <c r="S77" s="672" t="str">
        <f t="shared" ref="S77:S140" si="28">IF(OR($B77=0,R77=0),"",R77/$B77)</f>
        <v/>
      </c>
      <c r="U77" s="672" t="str">
        <f t="shared" ref="U77:U140" si="29">IF(OR($B77=0,T77=0),"",T77/$B77)</f>
        <v/>
      </c>
      <c r="W77" s="672" t="str">
        <f t="shared" ref="W77:W140" si="30">IF(OR($B77=0,V77=0),"",V77/$B77)</f>
        <v/>
      </c>
      <c r="Y77" s="672" t="str">
        <f t="shared" ref="Y77:Y140" si="31">IF(OR($B77=0,X77=0),"",X77/$B77)</f>
        <v/>
      </c>
      <c r="AA77" s="672" t="str">
        <f t="shared" ref="AA77:AA140" si="32">IF(OR($B77=0,Z77=0),"",Z77/$B77)</f>
        <v/>
      </c>
      <c r="AC77" s="672" t="str">
        <f t="shared" ref="AC77:AC140" si="33">IF(OR($B77=0,AB77=0),"",AB77/$B77)</f>
        <v/>
      </c>
      <c r="AE77" s="672" t="str">
        <f t="shared" ref="AE77:AE140" si="34">IF(OR($B77=0,AD77=0),"",AD77/$B77)</f>
        <v/>
      </c>
      <c r="AG77" s="672" t="str">
        <f t="shared" ref="AG77:AG140" si="35">IF(OR($B77=0,AF77=0),"",AF77/$B77)</f>
        <v/>
      </c>
      <c r="AI77" s="672" t="str">
        <f t="shared" ref="AI77:AI140" si="36">IF(OR($B77=0,AH77=0),"",AH77/$B77)</f>
        <v/>
      </c>
      <c r="AK77" s="672" t="str">
        <f t="shared" ref="AK77:AK140" si="37">IF(OR($B77=0,AJ77=0),"",AJ77/$B77)</f>
        <v/>
      </c>
      <c r="AM77" s="672" t="str">
        <f t="shared" ref="AM77:AM140" si="38">IF(OR($B77=0,AL77=0),"",AL77/$B77)</f>
        <v/>
      </c>
      <c r="AO77" s="672" t="str">
        <f t="shared" ref="AO77:AO140" si="39">IF(OR($B77=0,AN77=0),"",AN77/$B77)</f>
        <v/>
      </c>
      <c r="AQ77" s="672" t="str">
        <f t="shared" ref="AQ77:AQ140" si="40">IF(OR($B77=0,AP77=0),"",AP77/$B77)</f>
        <v/>
      </c>
    </row>
    <row r="78" spans="5:43">
      <c r="E78" s="672" t="str">
        <f t="shared" si="22"/>
        <v/>
      </c>
      <c r="G78" s="672" t="str">
        <f t="shared" si="22"/>
        <v/>
      </c>
      <c r="I78" s="672" t="str">
        <f t="shared" si="23"/>
        <v/>
      </c>
      <c r="K78" s="672" t="str">
        <f t="shared" si="24"/>
        <v/>
      </c>
      <c r="M78" s="672" t="str">
        <f t="shared" si="25"/>
        <v/>
      </c>
      <c r="O78" s="672" t="str">
        <f t="shared" si="26"/>
        <v/>
      </c>
      <c r="Q78" s="672" t="str">
        <f t="shared" si="27"/>
        <v/>
      </c>
      <c r="S78" s="672" t="str">
        <f t="shared" si="28"/>
        <v/>
      </c>
      <c r="U78" s="672" t="str">
        <f t="shared" si="29"/>
        <v/>
      </c>
      <c r="W78" s="672" t="str">
        <f t="shared" si="30"/>
        <v/>
      </c>
      <c r="Y78" s="672" t="str">
        <f t="shared" si="31"/>
        <v/>
      </c>
      <c r="AA78" s="672" t="str">
        <f t="shared" si="32"/>
        <v/>
      </c>
      <c r="AC78" s="672" t="str">
        <f t="shared" si="33"/>
        <v/>
      </c>
      <c r="AE78" s="672" t="str">
        <f t="shared" si="34"/>
        <v/>
      </c>
      <c r="AG78" s="672" t="str">
        <f t="shared" si="35"/>
        <v/>
      </c>
      <c r="AI78" s="672" t="str">
        <f t="shared" si="36"/>
        <v/>
      </c>
      <c r="AK78" s="672" t="str">
        <f t="shared" si="37"/>
        <v/>
      </c>
      <c r="AM78" s="672" t="str">
        <f t="shared" si="38"/>
        <v/>
      </c>
      <c r="AO78" s="672" t="str">
        <f t="shared" si="39"/>
        <v/>
      </c>
      <c r="AQ78" s="672" t="str">
        <f t="shared" si="40"/>
        <v/>
      </c>
    </row>
    <row r="79" spans="5:43">
      <c r="E79" s="672" t="str">
        <f t="shared" si="22"/>
        <v/>
      </c>
      <c r="G79" s="672" t="str">
        <f t="shared" si="22"/>
        <v/>
      </c>
      <c r="I79" s="672" t="str">
        <f t="shared" si="23"/>
        <v/>
      </c>
      <c r="K79" s="672" t="str">
        <f t="shared" si="24"/>
        <v/>
      </c>
      <c r="M79" s="672" t="str">
        <f t="shared" si="25"/>
        <v/>
      </c>
      <c r="O79" s="672" t="str">
        <f t="shared" si="26"/>
        <v/>
      </c>
      <c r="Q79" s="672" t="str">
        <f t="shared" si="27"/>
        <v/>
      </c>
      <c r="S79" s="672" t="str">
        <f t="shared" si="28"/>
        <v/>
      </c>
      <c r="U79" s="672" t="str">
        <f t="shared" si="29"/>
        <v/>
      </c>
      <c r="W79" s="672" t="str">
        <f t="shared" si="30"/>
        <v/>
      </c>
      <c r="Y79" s="672" t="str">
        <f t="shared" si="31"/>
        <v/>
      </c>
      <c r="AA79" s="672" t="str">
        <f t="shared" si="32"/>
        <v/>
      </c>
      <c r="AC79" s="672" t="str">
        <f t="shared" si="33"/>
        <v/>
      </c>
      <c r="AE79" s="672" t="str">
        <f t="shared" si="34"/>
        <v/>
      </c>
      <c r="AG79" s="672" t="str">
        <f t="shared" si="35"/>
        <v/>
      </c>
      <c r="AI79" s="672" t="str">
        <f t="shared" si="36"/>
        <v/>
      </c>
      <c r="AK79" s="672" t="str">
        <f t="shared" si="37"/>
        <v/>
      </c>
      <c r="AM79" s="672" t="str">
        <f t="shared" si="38"/>
        <v/>
      </c>
      <c r="AO79" s="672" t="str">
        <f t="shared" si="39"/>
        <v/>
      </c>
      <c r="AQ79" s="672" t="str">
        <f t="shared" si="40"/>
        <v/>
      </c>
    </row>
    <row r="80" spans="5:43">
      <c r="E80" s="672" t="str">
        <f t="shared" si="22"/>
        <v/>
      </c>
      <c r="G80" s="672" t="str">
        <f t="shared" si="22"/>
        <v/>
      </c>
      <c r="I80" s="672" t="str">
        <f t="shared" si="23"/>
        <v/>
      </c>
      <c r="K80" s="672" t="str">
        <f t="shared" si="24"/>
        <v/>
      </c>
      <c r="M80" s="672" t="str">
        <f t="shared" si="25"/>
        <v/>
      </c>
      <c r="O80" s="672" t="str">
        <f t="shared" si="26"/>
        <v/>
      </c>
      <c r="Q80" s="672" t="str">
        <f t="shared" si="27"/>
        <v/>
      </c>
      <c r="S80" s="672" t="str">
        <f t="shared" si="28"/>
        <v/>
      </c>
      <c r="U80" s="672" t="str">
        <f t="shared" si="29"/>
        <v/>
      </c>
      <c r="W80" s="672" t="str">
        <f t="shared" si="30"/>
        <v/>
      </c>
      <c r="Y80" s="672" t="str">
        <f t="shared" si="31"/>
        <v/>
      </c>
      <c r="AA80" s="672" t="str">
        <f t="shared" si="32"/>
        <v/>
      </c>
      <c r="AC80" s="672" t="str">
        <f t="shared" si="33"/>
        <v/>
      </c>
      <c r="AE80" s="672" t="str">
        <f t="shared" si="34"/>
        <v/>
      </c>
      <c r="AG80" s="672" t="str">
        <f t="shared" si="35"/>
        <v/>
      </c>
      <c r="AI80" s="672" t="str">
        <f t="shared" si="36"/>
        <v/>
      </c>
      <c r="AK80" s="672" t="str">
        <f t="shared" si="37"/>
        <v/>
      </c>
      <c r="AM80" s="672" t="str">
        <f t="shared" si="38"/>
        <v/>
      </c>
      <c r="AO80" s="672" t="str">
        <f t="shared" si="39"/>
        <v/>
      </c>
      <c r="AQ80" s="672" t="str">
        <f t="shared" si="40"/>
        <v/>
      </c>
    </row>
    <row r="81" spans="5:43">
      <c r="E81" s="672" t="str">
        <f t="shared" si="22"/>
        <v/>
      </c>
      <c r="G81" s="672" t="str">
        <f t="shared" si="22"/>
        <v/>
      </c>
      <c r="I81" s="672" t="str">
        <f t="shared" si="23"/>
        <v/>
      </c>
      <c r="K81" s="672" t="str">
        <f t="shared" si="24"/>
        <v/>
      </c>
      <c r="M81" s="672" t="str">
        <f t="shared" si="25"/>
        <v/>
      </c>
      <c r="O81" s="672" t="str">
        <f t="shared" si="26"/>
        <v/>
      </c>
      <c r="Q81" s="672" t="str">
        <f t="shared" si="27"/>
        <v/>
      </c>
      <c r="S81" s="672" t="str">
        <f t="shared" si="28"/>
        <v/>
      </c>
      <c r="U81" s="672" t="str">
        <f t="shared" si="29"/>
        <v/>
      </c>
      <c r="W81" s="672" t="str">
        <f t="shared" si="30"/>
        <v/>
      </c>
      <c r="Y81" s="672" t="str">
        <f t="shared" si="31"/>
        <v/>
      </c>
      <c r="AA81" s="672" t="str">
        <f t="shared" si="32"/>
        <v/>
      </c>
      <c r="AC81" s="672" t="str">
        <f t="shared" si="33"/>
        <v/>
      </c>
      <c r="AE81" s="672" t="str">
        <f t="shared" si="34"/>
        <v/>
      </c>
      <c r="AG81" s="672" t="str">
        <f t="shared" si="35"/>
        <v/>
      </c>
      <c r="AI81" s="672" t="str">
        <f t="shared" si="36"/>
        <v/>
      </c>
      <c r="AK81" s="672" t="str">
        <f t="shared" si="37"/>
        <v/>
      </c>
      <c r="AM81" s="672" t="str">
        <f t="shared" si="38"/>
        <v/>
      </c>
      <c r="AO81" s="672" t="str">
        <f t="shared" si="39"/>
        <v/>
      </c>
      <c r="AQ81" s="672" t="str">
        <f t="shared" si="40"/>
        <v/>
      </c>
    </row>
    <row r="82" spans="5:43">
      <c r="E82" s="672" t="str">
        <f t="shared" si="22"/>
        <v/>
      </c>
      <c r="G82" s="672" t="str">
        <f t="shared" si="22"/>
        <v/>
      </c>
      <c r="I82" s="672" t="str">
        <f t="shared" si="23"/>
        <v/>
      </c>
      <c r="K82" s="672" t="str">
        <f t="shared" si="24"/>
        <v/>
      </c>
      <c r="M82" s="672" t="str">
        <f t="shared" si="25"/>
        <v/>
      </c>
      <c r="O82" s="672" t="str">
        <f t="shared" si="26"/>
        <v/>
      </c>
      <c r="Q82" s="672" t="str">
        <f t="shared" si="27"/>
        <v/>
      </c>
      <c r="S82" s="672" t="str">
        <f t="shared" si="28"/>
        <v/>
      </c>
      <c r="U82" s="672" t="str">
        <f t="shared" si="29"/>
        <v/>
      </c>
      <c r="W82" s="672" t="str">
        <f t="shared" si="30"/>
        <v/>
      </c>
      <c r="Y82" s="672" t="str">
        <f t="shared" si="31"/>
        <v/>
      </c>
      <c r="AA82" s="672" t="str">
        <f t="shared" si="32"/>
        <v/>
      </c>
      <c r="AC82" s="672" t="str">
        <f t="shared" si="33"/>
        <v/>
      </c>
      <c r="AE82" s="672" t="str">
        <f t="shared" si="34"/>
        <v/>
      </c>
      <c r="AG82" s="672" t="str">
        <f t="shared" si="35"/>
        <v/>
      </c>
      <c r="AI82" s="672" t="str">
        <f t="shared" si="36"/>
        <v/>
      </c>
      <c r="AK82" s="672" t="str">
        <f t="shared" si="37"/>
        <v/>
      </c>
      <c r="AM82" s="672" t="str">
        <f t="shared" si="38"/>
        <v/>
      </c>
      <c r="AO82" s="672" t="str">
        <f t="shared" si="39"/>
        <v/>
      </c>
      <c r="AQ82" s="672" t="str">
        <f t="shared" si="40"/>
        <v/>
      </c>
    </row>
    <row r="83" spans="5:43">
      <c r="E83" s="672" t="str">
        <f t="shared" si="22"/>
        <v/>
      </c>
      <c r="G83" s="672" t="str">
        <f t="shared" si="22"/>
        <v/>
      </c>
      <c r="I83" s="672" t="str">
        <f t="shared" si="23"/>
        <v/>
      </c>
      <c r="K83" s="672" t="str">
        <f t="shared" si="24"/>
        <v/>
      </c>
      <c r="M83" s="672" t="str">
        <f t="shared" si="25"/>
        <v/>
      </c>
      <c r="O83" s="672" t="str">
        <f t="shared" si="26"/>
        <v/>
      </c>
      <c r="Q83" s="672" t="str">
        <f t="shared" si="27"/>
        <v/>
      </c>
      <c r="S83" s="672" t="str">
        <f t="shared" si="28"/>
        <v/>
      </c>
      <c r="U83" s="672" t="str">
        <f t="shared" si="29"/>
        <v/>
      </c>
      <c r="W83" s="672" t="str">
        <f t="shared" si="30"/>
        <v/>
      </c>
      <c r="Y83" s="672" t="str">
        <f t="shared" si="31"/>
        <v/>
      </c>
      <c r="AA83" s="672" t="str">
        <f t="shared" si="32"/>
        <v/>
      </c>
      <c r="AC83" s="672" t="str">
        <f t="shared" si="33"/>
        <v/>
      </c>
      <c r="AE83" s="672" t="str">
        <f t="shared" si="34"/>
        <v/>
      </c>
      <c r="AG83" s="672" t="str">
        <f t="shared" si="35"/>
        <v/>
      </c>
      <c r="AI83" s="672" t="str">
        <f t="shared" si="36"/>
        <v/>
      </c>
      <c r="AK83" s="672" t="str">
        <f t="shared" si="37"/>
        <v/>
      </c>
      <c r="AM83" s="672" t="str">
        <f t="shared" si="38"/>
        <v/>
      </c>
      <c r="AO83" s="672" t="str">
        <f t="shared" si="39"/>
        <v/>
      </c>
      <c r="AQ83" s="672" t="str">
        <f t="shared" si="40"/>
        <v/>
      </c>
    </row>
    <row r="84" spans="5:43">
      <c r="E84" s="672" t="str">
        <f t="shared" si="22"/>
        <v/>
      </c>
      <c r="G84" s="672" t="str">
        <f t="shared" si="22"/>
        <v/>
      </c>
      <c r="I84" s="672" t="str">
        <f t="shared" si="23"/>
        <v/>
      </c>
      <c r="K84" s="672" t="str">
        <f t="shared" si="24"/>
        <v/>
      </c>
      <c r="M84" s="672" t="str">
        <f t="shared" si="25"/>
        <v/>
      </c>
      <c r="O84" s="672" t="str">
        <f t="shared" si="26"/>
        <v/>
      </c>
      <c r="Q84" s="672" t="str">
        <f t="shared" si="27"/>
        <v/>
      </c>
      <c r="S84" s="672" t="str">
        <f t="shared" si="28"/>
        <v/>
      </c>
      <c r="U84" s="672" t="str">
        <f t="shared" si="29"/>
        <v/>
      </c>
      <c r="W84" s="672" t="str">
        <f t="shared" si="30"/>
        <v/>
      </c>
      <c r="Y84" s="672" t="str">
        <f t="shared" si="31"/>
        <v/>
      </c>
      <c r="AA84" s="672" t="str">
        <f t="shared" si="32"/>
        <v/>
      </c>
      <c r="AC84" s="672" t="str">
        <f t="shared" si="33"/>
        <v/>
      </c>
      <c r="AE84" s="672" t="str">
        <f t="shared" si="34"/>
        <v/>
      </c>
      <c r="AG84" s="672" t="str">
        <f t="shared" si="35"/>
        <v/>
      </c>
      <c r="AI84" s="672" t="str">
        <f t="shared" si="36"/>
        <v/>
      </c>
      <c r="AK84" s="672" t="str">
        <f t="shared" si="37"/>
        <v/>
      </c>
      <c r="AM84" s="672" t="str">
        <f t="shared" si="38"/>
        <v/>
      </c>
      <c r="AO84" s="672" t="str">
        <f t="shared" si="39"/>
        <v/>
      </c>
      <c r="AQ84" s="672" t="str">
        <f t="shared" si="40"/>
        <v/>
      </c>
    </row>
    <row r="85" spans="5:43">
      <c r="E85" s="672" t="str">
        <f t="shared" si="22"/>
        <v/>
      </c>
      <c r="G85" s="672" t="str">
        <f t="shared" si="22"/>
        <v/>
      </c>
      <c r="I85" s="672" t="str">
        <f t="shared" si="23"/>
        <v/>
      </c>
      <c r="K85" s="672" t="str">
        <f t="shared" si="24"/>
        <v/>
      </c>
      <c r="M85" s="672" t="str">
        <f t="shared" si="25"/>
        <v/>
      </c>
      <c r="O85" s="672" t="str">
        <f t="shared" si="26"/>
        <v/>
      </c>
      <c r="Q85" s="672" t="str">
        <f t="shared" si="27"/>
        <v/>
      </c>
      <c r="S85" s="672" t="str">
        <f t="shared" si="28"/>
        <v/>
      </c>
      <c r="U85" s="672" t="str">
        <f t="shared" si="29"/>
        <v/>
      </c>
      <c r="W85" s="672" t="str">
        <f t="shared" si="30"/>
        <v/>
      </c>
      <c r="Y85" s="672" t="str">
        <f t="shared" si="31"/>
        <v/>
      </c>
      <c r="AA85" s="672" t="str">
        <f t="shared" si="32"/>
        <v/>
      </c>
      <c r="AC85" s="672" t="str">
        <f t="shared" si="33"/>
        <v/>
      </c>
      <c r="AE85" s="672" t="str">
        <f t="shared" si="34"/>
        <v/>
      </c>
      <c r="AG85" s="672" t="str">
        <f t="shared" si="35"/>
        <v/>
      </c>
      <c r="AI85" s="672" t="str">
        <f t="shared" si="36"/>
        <v/>
      </c>
      <c r="AK85" s="672" t="str">
        <f t="shared" si="37"/>
        <v/>
      </c>
      <c r="AM85" s="672" t="str">
        <f t="shared" si="38"/>
        <v/>
      </c>
      <c r="AO85" s="672" t="str">
        <f t="shared" si="39"/>
        <v/>
      </c>
      <c r="AQ85" s="672" t="str">
        <f t="shared" si="40"/>
        <v/>
      </c>
    </row>
    <row r="86" spans="5:43">
      <c r="E86" s="672" t="str">
        <f t="shared" si="22"/>
        <v/>
      </c>
      <c r="G86" s="672" t="str">
        <f t="shared" si="22"/>
        <v/>
      </c>
      <c r="I86" s="672" t="str">
        <f t="shared" si="23"/>
        <v/>
      </c>
      <c r="K86" s="672" t="str">
        <f t="shared" si="24"/>
        <v/>
      </c>
      <c r="M86" s="672" t="str">
        <f t="shared" si="25"/>
        <v/>
      </c>
      <c r="O86" s="672" t="str">
        <f t="shared" si="26"/>
        <v/>
      </c>
      <c r="Q86" s="672" t="str">
        <f t="shared" si="27"/>
        <v/>
      </c>
      <c r="S86" s="672" t="str">
        <f t="shared" si="28"/>
        <v/>
      </c>
      <c r="U86" s="672" t="str">
        <f t="shared" si="29"/>
        <v/>
      </c>
      <c r="W86" s="672" t="str">
        <f t="shared" si="30"/>
        <v/>
      </c>
      <c r="Y86" s="672" t="str">
        <f t="shared" si="31"/>
        <v/>
      </c>
      <c r="AA86" s="672" t="str">
        <f t="shared" si="32"/>
        <v/>
      </c>
      <c r="AC86" s="672" t="str">
        <f t="shared" si="33"/>
        <v/>
      </c>
      <c r="AE86" s="672" t="str">
        <f t="shared" si="34"/>
        <v/>
      </c>
      <c r="AG86" s="672" t="str">
        <f t="shared" si="35"/>
        <v/>
      </c>
      <c r="AI86" s="672" t="str">
        <f t="shared" si="36"/>
        <v/>
      </c>
      <c r="AK86" s="672" t="str">
        <f t="shared" si="37"/>
        <v/>
      </c>
      <c r="AM86" s="672" t="str">
        <f t="shared" si="38"/>
        <v/>
      </c>
      <c r="AO86" s="672" t="str">
        <f t="shared" si="39"/>
        <v/>
      </c>
      <c r="AQ86" s="672" t="str">
        <f t="shared" si="40"/>
        <v/>
      </c>
    </row>
    <row r="87" spans="5:43">
      <c r="E87" s="672" t="str">
        <f t="shared" si="22"/>
        <v/>
      </c>
      <c r="G87" s="672" t="str">
        <f t="shared" si="22"/>
        <v/>
      </c>
      <c r="I87" s="672" t="str">
        <f t="shared" si="23"/>
        <v/>
      </c>
      <c r="K87" s="672" t="str">
        <f t="shared" si="24"/>
        <v/>
      </c>
      <c r="M87" s="672" t="str">
        <f t="shared" si="25"/>
        <v/>
      </c>
      <c r="O87" s="672" t="str">
        <f t="shared" si="26"/>
        <v/>
      </c>
      <c r="Q87" s="672" t="str">
        <f t="shared" si="27"/>
        <v/>
      </c>
      <c r="S87" s="672" t="str">
        <f t="shared" si="28"/>
        <v/>
      </c>
      <c r="U87" s="672" t="str">
        <f t="shared" si="29"/>
        <v/>
      </c>
      <c r="W87" s="672" t="str">
        <f t="shared" si="30"/>
        <v/>
      </c>
      <c r="Y87" s="672" t="str">
        <f t="shared" si="31"/>
        <v/>
      </c>
      <c r="AA87" s="672" t="str">
        <f t="shared" si="32"/>
        <v/>
      </c>
      <c r="AC87" s="672" t="str">
        <f t="shared" si="33"/>
        <v/>
      </c>
      <c r="AE87" s="672" t="str">
        <f t="shared" si="34"/>
        <v/>
      </c>
      <c r="AG87" s="672" t="str">
        <f t="shared" si="35"/>
        <v/>
      </c>
      <c r="AI87" s="672" t="str">
        <f t="shared" si="36"/>
        <v/>
      </c>
      <c r="AK87" s="672" t="str">
        <f t="shared" si="37"/>
        <v/>
      </c>
      <c r="AM87" s="672" t="str">
        <f t="shared" si="38"/>
        <v/>
      </c>
      <c r="AO87" s="672" t="str">
        <f t="shared" si="39"/>
        <v/>
      </c>
      <c r="AQ87" s="672" t="str">
        <f t="shared" si="40"/>
        <v/>
      </c>
    </row>
    <row r="88" spans="5:43">
      <c r="E88" s="672" t="str">
        <f t="shared" si="22"/>
        <v/>
      </c>
      <c r="G88" s="672" t="str">
        <f t="shared" si="22"/>
        <v/>
      </c>
      <c r="I88" s="672" t="str">
        <f t="shared" si="23"/>
        <v/>
      </c>
      <c r="K88" s="672" t="str">
        <f t="shared" si="24"/>
        <v/>
      </c>
      <c r="M88" s="672" t="str">
        <f t="shared" si="25"/>
        <v/>
      </c>
      <c r="O88" s="672" t="str">
        <f t="shared" si="26"/>
        <v/>
      </c>
      <c r="Q88" s="672" t="str">
        <f t="shared" si="27"/>
        <v/>
      </c>
      <c r="S88" s="672" t="str">
        <f t="shared" si="28"/>
        <v/>
      </c>
      <c r="U88" s="672" t="str">
        <f t="shared" si="29"/>
        <v/>
      </c>
      <c r="W88" s="672" t="str">
        <f t="shared" si="30"/>
        <v/>
      </c>
      <c r="Y88" s="672" t="str">
        <f t="shared" si="31"/>
        <v/>
      </c>
      <c r="AA88" s="672" t="str">
        <f t="shared" si="32"/>
        <v/>
      </c>
      <c r="AC88" s="672" t="str">
        <f t="shared" si="33"/>
        <v/>
      </c>
      <c r="AE88" s="672" t="str">
        <f t="shared" si="34"/>
        <v/>
      </c>
      <c r="AG88" s="672" t="str">
        <f t="shared" si="35"/>
        <v/>
      </c>
      <c r="AI88" s="672" t="str">
        <f t="shared" si="36"/>
        <v/>
      </c>
      <c r="AK88" s="672" t="str">
        <f t="shared" si="37"/>
        <v/>
      </c>
      <c r="AM88" s="672" t="str">
        <f t="shared" si="38"/>
        <v/>
      </c>
      <c r="AO88" s="672" t="str">
        <f t="shared" si="39"/>
        <v/>
      </c>
      <c r="AQ88" s="672" t="str">
        <f t="shared" si="40"/>
        <v/>
      </c>
    </row>
    <row r="89" spans="5:43">
      <c r="E89" s="672" t="str">
        <f t="shared" si="22"/>
        <v/>
      </c>
      <c r="G89" s="672" t="str">
        <f t="shared" si="22"/>
        <v/>
      </c>
      <c r="I89" s="672" t="str">
        <f t="shared" si="23"/>
        <v/>
      </c>
      <c r="K89" s="672" t="str">
        <f t="shared" si="24"/>
        <v/>
      </c>
      <c r="M89" s="672" t="str">
        <f t="shared" si="25"/>
        <v/>
      </c>
      <c r="O89" s="672" t="str">
        <f t="shared" si="26"/>
        <v/>
      </c>
      <c r="Q89" s="672" t="str">
        <f t="shared" si="27"/>
        <v/>
      </c>
      <c r="S89" s="672" t="str">
        <f t="shared" si="28"/>
        <v/>
      </c>
      <c r="U89" s="672" t="str">
        <f t="shared" si="29"/>
        <v/>
      </c>
      <c r="W89" s="672" t="str">
        <f t="shared" si="30"/>
        <v/>
      </c>
      <c r="Y89" s="672" t="str">
        <f t="shared" si="31"/>
        <v/>
      </c>
      <c r="AA89" s="672" t="str">
        <f t="shared" si="32"/>
        <v/>
      </c>
      <c r="AC89" s="672" t="str">
        <f t="shared" si="33"/>
        <v/>
      </c>
      <c r="AE89" s="672" t="str">
        <f t="shared" si="34"/>
        <v/>
      </c>
      <c r="AG89" s="672" t="str">
        <f t="shared" si="35"/>
        <v/>
      </c>
      <c r="AI89" s="672" t="str">
        <f t="shared" si="36"/>
        <v/>
      </c>
      <c r="AK89" s="672" t="str">
        <f t="shared" si="37"/>
        <v/>
      </c>
      <c r="AM89" s="672" t="str">
        <f t="shared" si="38"/>
        <v/>
      </c>
      <c r="AO89" s="672" t="str">
        <f t="shared" si="39"/>
        <v/>
      </c>
      <c r="AQ89" s="672" t="str">
        <f t="shared" si="40"/>
        <v/>
      </c>
    </row>
    <row r="90" spans="5:43">
      <c r="E90" s="672" t="str">
        <f t="shared" si="22"/>
        <v/>
      </c>
      <c r="G90" s="672" t="str">
        <f t="shared" si="22"/>
        <v/>
      </c>
      <c r="I90" s="672" t="str">
        <f t="shared" si="23"/>
        <v/>
      </c>
      <c r="K90" s="672" t="str">
        <f t="shared" si="24"/>
        <v/>
      </c>
      <c r="M90" s="672" t="str">
        <f t="shared" si="25"/>
        <v/>
      </c>
      <c r="O90" s="672" t="str">
        <f t="shared" si="26"/>
        <v/>
      </c>
      <c r="Q90" s="672" t="str">
        <f t="shared" si="27"/>
        <v/>
      </c>
      <c r="S90" s="672" t="str">
        <f t="shared" si="28"/>
        <v/>
      </c>
      <c r="U90" s="672" t="str">
        <f t="shared" si="29"/>
        <v/>
      </c>
      <c r="W90" s="672" t="str">
        <f t="shared" si="30"/>
        <v/>
      </c>
      <c r="Y90" s="672" t="str">
        <f t="shared" si="31"/>
        <v/>
      </c>
      <c r="AA90" s="672" t="str">
        <f t="shared" si="32"/>
        <v/>
      </c>
      <c r="AC90" s="672" t="str">
        <f t="shared" si="33"/>
        <v/>
      </c>
      <c r="AE90" s="672" t="str">
        <f t="shared" si="34"/>
        <v/>
      </c>
      <c r="AG90" s="672" t="str">
        <f t="shared" si="35"/>
        <v/>
      </c>
      <c r="AI90" s="672" t="str">
        <f t="shared" si="36"/>
        <v/>
      </c>
      <c r="AK90" s="672" t="str">
        <f t="shared" si="37"/>
        <v/>
      </c>
      <c r="AM90" s="672" t="str">
        <f t="shared" si="38"/>
        <v/>
      </c>
      <c r="AO90" s="672" t="str">
        <f t="shared" si="39"/>
        <v/>
      </c>
      <c r="AQ90" s="672" t="str">
        <f t="shared" si="40"/>
        <v/>
      </c>
    </row>
    <row r="91" spans="5:43">
      <c r="E91" s="672" t="str">
        <f t="shared" si="22"/>
        <v/>
      </c>
      <c r="G91" s="672" t="str">
        <f t="shared" si="22"/>
        <v/>
      </c>
      <c r="I91" s="672" t="str">
        <f t="shared" si="23"/>
        <v/>
      </c>
      <c r="K91" s="672" t="str">
        <f t="shared" si="24"/>
        <v/>
      </c>
      <c r="M91" s="672" t="str">
        <f t="shared" si="25"/>
        <v/>
      </c>
      <c r="O91" s="672" t="str">
        <f t="shared" si="26"/>
        <v/>
      </c>
      <c r="Q91" s="672" t="str">
        <f t="shared" si="27"/>
        <v/>
      </c>
      <c r="S91" s="672" t="str">
        <f t="shared" si="28"/>
        <v/>
      </c>
      <c r="U91" s="672" t="str">
        <f t="shared" si="29"/>
        <v/>
      </c>
      <c r="W91" s="672" t="str">
        <f t="shared" si="30"/>
        <v/>
      </c>
      <c r="Y91" s="672" t="str">
        <f t="shared" si="31"/>
        <v/>
      </c>
      <c r="AA91" s="672" t="str">
        <f t="shared" si="32"/>
        <v/>
      </c>
      <c r="AC91" s="672" t="str">
        <f t="shared" si="33"/>
        <v/>
      </c>
      <c r="AE91" s="672" t="str">
        <f t="shared" si="34"/>
        <v/>
      </c>
      <c r="AG91" s="672" t="str">
        <f t="shared" si="35"/>
        <v/>
      </c>
      <c r="AI91" s="672" t="str">
        <f t="shared" si="36"/>
        <v/>
      </c>
      <c r="AK91" s="672" t="str">
        <f t="shared" si="37"/>
        <v/>
      </c>
      <c r="AM91" s="672" t="str">
        <f t="shared" si="38"/>
        <v/>
      </c>
      <c r="AO91" s="672" t="str">
        <f t="shared" si="39"/>
        <v/>
      </c>
      <c r="AQ91" s="672" t="str">
        <f t="shared" si="40"/>
        <v/>
      </c>
    </row>
    <row r="92" spans="5:43">
      <c r="E92" s="672" t="str">
        <f t="shared" si="22"/>
        <v/>
      </c>
      <c r="G92" s="672" t="str">
        <f t="shared" si="22"/>
        <v/>
      </c>
      <c r="I92" s="672" t="str">
        <f t="shared" si="23"/>
        <v/>
      </c>
      <c r="K92" s="672" t="str">
        <f t="shared" si="24"/>
        <v/>
      </c>
      <c r="M92" s="672" t="str">
        <f t="shared" si="25"/>
        <v/>
      </c>
      <c r="O92" s="672" t="str">
        <f t="shared" si="26"/>
        <v/>
      </c>
      <c r="Q92" s="672" t="str">
        <f t="shared" si="27"/>
        <v/>
      </c>
      <c r="S92" s="672" t="str">
        <f t="shared" si="28"/>
        <v/>
      </c>
      <c r="U92" s="672" t="str">
        <f t="shared" si="29"/>
        <v/>
      </c>
      <c r="W92" s="672" t="str">
        <f t="shared" si="30"/>
        <v/>
      </c>
      <c r="Y92" s="672" t="str">
        <f t="shared" si="31"/>
        <v/>
      </c>
      <c r="AA92" s="672" t="str">
        <f t="shared" si="32"/>
        <v/>
      </c>
      <c r="AC92" s="672" t="str">
        <f t="shared" si="33"/>
        <v/>
      </c>
      <c r="AE92" s="672" t="str">
        <f t="shared" si="34"/>
        <v/>
      </c>
      <c r="AG92" s="672" t="str">
        <f t="shared" si="35"/>
        <v/>
      </c>
      <c r="AI92" s="672" t="str">
        <f t="shared" si="36"/>
        <v/>
      </c>
      <c r="AK92" s="672" t="str">
        <f t="shared" si="37"/>
        <v/>
      </c>
      <c r="AM92" s="672" t="str">
        <f t="shared" si="38"/>
        <v/>
      </c>
      <c r="AO92" s="672" t="str">
        <f t="shared" si="39"/>
        <v/>
      </c>
      <c r="AQ92" s="672" t="str">
        <f t="shared" si="40"/>
        <v/>
      </c>
    </row>
    <row r="93" spans="5:43">
      <c r="E93" s="672" t="str">
        <f t="shared" ref="E93:G108" si="41">IF(OR($B93=0,D93=0),"",D93/$B93)</f>
        <v/>
      </c>
      <c r="G93" s="672" t="str">
        <f t="shared" si="41"/>
        <v/>
      </c>
      <c r="I93" s="672" t="str">
        <f t="shared" si="23"/>
        <v/>
      </c>
      <c r="K93" s="672" t="str">
        <f t="shared" si="24"/>
        <v/>
      </c>
      <c r="M93" s="672" t="str">
        <f t="shared" si="25"/>
        <v/>
      </c>
      <c r="O93" s="672" t="str">
        <f t="shared" si="26"/>
        <v/>
      </c>
      <c r="Q93" s="672" t="str">
        <f t="shared" si="27"/>
        <v/>
      </c>
      <c r="S93" s="672" t="str">
        <f t="shared" si="28"/>
        <v/>
      </c>
      <c r="U93" s="672" t="str">
        <f t="shared" si="29"/>
        <v/>
      </c>
      <c r="W93" s="672" t="str">
        <f t="shared" si="30"/>
        <v/>
      </c>
      <c r="Y93" s="672" t="str">
        <f t="shared" si="31"/>
        <v/>
      </c>
      <c r="AA93" s="672" t="str">
        <f t="shared" si="32"/>
        <v/>
      </c>
      <c r="AC93" s="672" t="str">
        <f t="shared" si="33"/>
        <v/>
      </c>
      <c r="AE93" s="672" t="str">
        <f t="shared" si="34"/>
        <v/>
      </c>
      <c r="AG93" s="672" t="str">
        <f t="shared" si="35"/>
        <v/>
      </c>
      <c r="AI93" s="672" t="str">
        <f t="shared" si="36"/>
        <v/>
      </c>
      <c r="AK93" s="672" t="str">
        <f t="shared" si="37"/>
        <v/>
      </c>
      <c r="AM93" s="672" t="str">
        <f t="shared" si="38"/>
        <v/>
      </c>
      <c r="AO93" s="672" t="str">
        <f t="shared" si="39"/>
        <v/>
      </c>
      <c r="AQ93" s="672" t="str">
        <f t="shared" si="40"/>
        <v/>
      </c>
    </row>
    <row r="94" spans="5:43">
      <c r="E94" s="672" t="str">
        <f t="shared" si="41"/>
        <v/>
      </c>
      <c r="G94" s="672" t="str">
        <f t="shared" si="41"/>
        <v/>
      </c>
      <c r="I94" s="672" t="str">
        <f t="shared" si="23"/>
        <v/>
      </c>
      <c r="K94" s="672" t="str">
        <f t="shared" si="24"/>
        <v/>
      </c>
      <c r="M94" s="672" t="str">
        <f t="shared" si="25"/>
        <v/>
      </c>
      <c r="O94" s="672" t="str">
        <f t="shared" si="26"/>
        <v/>
      </c>
      <c r="Q94" s="672" t="str">
        <f t="shared" si="27"/>
        <v/>
      </c>
      <c r="S94" s="672" t="str">
        <f t="shared" si="28"/>
        <v/>
      </c>
      <c r="U94" s="672" t="str">
        <f t="shared" si="29"/>
        <v/>
      </c>
      <c r="W94" s="672" t="str">
        <f t="shared" si="30"/>
        <v/>
      </c>
      <c r="Y94" s="672" t="str">
        <f t="shared" si="31"/>
        <v/>
      </c>
      <c r="AA94" s="672" t="str">
        <f t="shared" si="32"/>
        <v/>
      </c>
      <c r="AC94" s="672" t="str">
        <f t="shared" si="33"/>
        <v/>
      </c>
      <c r="AE94" s="672" t="str">
        <f t="shared" si="34"/>
        <v/>
      </c>
      <c r="AG94" s="672" t="str">
        <f t="shared" si="35"/>
        <v/>
      </c>
      <c r="AI94" s="672" t="str">
        <f t="shared" si="36"/>
        <v/>
      </c>
      <c r="AK94" s="672" t="str">
        <f t="shared" si="37"/>
        <v/>
      </c>
      <c r="AM94" s="672" t="str">
        <f t="shared" si="38"/>
        <v/>
      </c>
      <c r="AO94" s="672" t="str">
        <f t="shared" si="39"/>
        <v/>
      </c>
      <c r="AQ94" s="672" t="str">
        <f t="shared" si="40"/>
        <v/>
      </c>
    </row>
    <row r="95" spans="5:43">
      <c r="E95" s="672" t="str">
        <f t="shared" si="41"/>
        <v/>
      </c>
      <c r="G95" s="672" t="str">
        <f t="shared" si="41"/>
        <v/>
      </c>
      <c r="I95" s="672" t="str">
        <f t="shared" si="23"/>
        <v/>
      </c>
      <c r="K95" s="672" t="str">
        <f t="shared" si="24"/>
        <v/>
      </c>
      <c r="M95" s="672" t="str">
        <f t="shared" si="25"/>
        <v/>
      </c>
      <c r="O95" s="672" t="str">
        <f t="shared" si="26"/>
        <v/>
      </c>
      <c r="Q95" s="672" t="str">
        <f t="shared" si="27"/>
        <v/>
      </c>
      <c r="S95" s="672" t="str">
        <f t="shared" si="28"/>
        <v/>
      </c>
      <c r="U95" s="672" t="str">
        <f t="shared" si="29"/>
        <v/>
      </c>
      <c r="W95" s="672" t="str">
        <f t="shared" si="30"/>
        <v/>
      </c>
      <c r="Y95" s="672" t="str">
        <f t="shared" si="31"/>
        <v/>
      </c>
      <c r="AA95" s="672" t="str">
        <f t="shared" si="32"/>
        <v/>
      </c>
      <c r="AC95" s="672" t="str">
        <f t="shared" si="33"/>
        <v/>
      </c>
      <c r="AE95" s="672" t="str">
        <f t="shared" si="34"/>
        <v/>
      </c>
      <c r="AG95" s="672" t="str">
        <f t="shared" si="35"/>
        <v/>
      </c>
      <c r="AI95" s="672" t="str">
        <f t="shared" si="36"/>
        <v/>
      </c>
      <c r="AK95" s="672" t="str">
        <f t="shared" si="37"/>
        <v/>
      </c>
      <c r="AM95" s="672" t="str">
        <f t="shared" si="38"/>
        <v/>
      </c>
      <c r="AO95" s="672" t="str">
        <f t="shared" si="39"/>
        <v/>
      </c>
      <c r="AQ95" s="672" t="str">
        <f t="shared" si="40"/>
        <v/>
      </c>
    </row>
    <row r="96" spans="5:43">
      <c r="E96" s="672" t="str">
        <f t="shared" si="41"/>
        <v/>
      </c>
      <c r="G96" s="672" t="str">
        <f t="shared" si="41"/>
        <v/>
      </c>
      <c r="I96" s="672" t="str">
        <f t="shared" si="23"/>
        <v/>
      </c>
      <c r="K96" s="672" t="str">
        <f t="shared" si="24"/>
        <v/>
      </c>
      <c r="M96" s="672" t="str">
        <f t="shared" si="25"/>
        <v/>
      </c>
      <c r="O96" s="672" t="str">
        <f t="shared" si="26"/>
        <v/>
      </c>
      <c r="Q96" s="672" t="str">
        <f t="shared" si="27"/>
        <v/>
      </c>
      <c r="S96" s="672" t="str">
        <f t="shared" si="28"/>
        <v/>
      </c>
      <c r="U96" s="672" t="str">
        <f t="shared" si="29"/>
        <v/>
      </c>
      <c r="W96" s="672" t="str">
        <f t="shared" si="30"/>
        <v/>
      </c>
      <c r="Y96" s="672" t="str">
        <f t="shared" si="31"/>
        <v/>
      </c>
      <c r="AA96" s="672" t="str">
        <f t="shared" si="32"/>
        <v/>
      </c>
      <c r="AC96" s="672" t="str">
        <f t="shared" si="33"/>
        <v/>
      </c>
      <c r="AE96" s="672" t="str">
        <f t="shared" si="34"/>
        <v/>
      </c>
      <c r="AG96" s="672" t="str">
        <f t="shared" si="35"/>
        <v/>
      </c>
      <c r="AI96" s="672" t="str">
        <f t="shared" si="36"/>
        <v/>
      </c>
      <c r="AK96" s="672" t="str">
        <f t="shared" si="37"/>
        <v/>
      </c>
      <c r="AM96" s="672" t="str">
        <f t="shared" si="38"/>
        <v/>
      </c>
      <c r="AO96" s="672" t="str">
        <f t="shared" si="39"/>
        <v/>
      </c>
      <c r="AQ96" s="672" t="str">
        <f t="shared" si="40"/>
        <v/>
      </c>
    </row>
    <row r="97" spans="5:43">
      <c r="E97" s="672" t="str">
        <f t="shared" si="41"/>
        <v/>
      </c>
      <c r="G97" s="672" t="str">
        <f t="shared" si="41"/>
        <v/>
      </c>
      <c r="I97" s="672" t="str">
        <f t="shared" si="23"/>
        <v/>
      </c>
      <c r="K97" s="672" t="str">
        <f t="shared" si="24"/>
        <v/>
      </c>
      <c r="M97" s="672" t="str">
        <f t="shared" si="25"/>
        <v/>
      </c>
      <c r="O97" s="672" t="str">
        <f t="shared" si="26"/>
        <v/>
      </c>
      <c r="Q97" s="672" t="str">
        <f t="shared" si="27"/>
        <v/>
      </c>
      <c r="S97" s="672" t="str">
        <f t="shared" si="28"/>
        <v/>
      </c>
      <c r="U97" s="672" t="str">
        <f t="shared" si="29"/>
        <v/>
      </c>
      <c r="W97" s="672" t="str">
        <f t="shared" si="30"/>
        <v/>
      </c>
      <c r="Y97" s="672" t="str">
        <f t="shared" si="31"/>
        <v/>
      </c>
      <c r="AA97" s="672" t="str">
        <f t="shared" si="32"/>
        <v/>
      </c>
      <c r="AC97" s="672" t="str">
        <f t="shared" si="33"/>
        <v/>
      </c>
      <c r="AE97" s="672" t="str">
        <f t="shared" si="34"/>
        <v/>
      </c>
      <c r="AG97" s="672" t="str">
        <f t="shared" si="35"/>
        <v/>
      </c>
      <c r="AI97" s="672" t="str">
        <f t="shared" si="36"/>
        <v/>
      </c>
      <c r="AK97" s="672" t="str">
        <f t="shared" si="37"/>
        <v/>
      </c>
      <c r="AM97" s="672" t="str">
        <f t="shared" si="38"/>
        <v/>
      </c>
      <c r="AO97" s="672" t="str">
        <f t="shared" si="39"/>
        <v/>
      </c>
      <c r="AQ97" s="672" t="str">
        <f t="shared" si="40"/>
        <v/>
      </c>
    </row>
    <row r="98" spans="5:43">
      <c r="E98" s="672" t="str">
        <f t="shared" si="41"/>
        <v/>
      </c>
      <c r="G98" s="672" t="str">
        <f t="shared" si="41"/>
        <v/>
      </c>
      <c r="I98" s="672" t="str">
        <f t="shared" si="23"/>
        <v/>
      </c>
      <c r="K98" s="672" t="str">
        <f t="shared" si="24"/>
        <v/>
      </c>
      <c r="M98" s="672" t="str">
        <f t="shared" si="25"/>
        <v/>
      </c>
      <c r="O98" s="672" t="str">
        <f t="shared" si="26"/>
        <v/>
      </c>
      <c r="Q98" s="672" t="str">
        <f t="shared" si="27"/>
        <v/>
      </c>
      <c r="S98" s="672" t="str">
        <f t="shared" si="28"/>
        <v/>
      </c>
      <c r="U98" s="672" t="str">
        <f t="shared" si="29"/>
        <v/>
      </c>
      <c r="W98" s="672" t="str">
        <f t="shared" si="30"/>
        <v/>
      </c>
      <c r="Y98" s="672" t="str">
        <f t="shared" si="31"/>
        <v/>
      </c>
      <c r="AA98" s="672" t="str">
        <f t="shared" si="32"/>
        <v/>
      </c>
      <c r="AC98" s="672" t="str">
        <f t="shared" si="33"/>
        <v/>
      </c>
      <c r="AE98" s="672" t="str">
        <f t="shared" si="34"/>
        <v/>
      </c>
      <c r="AG98" s="672" t="str">
        <f t="shared" si="35"/>
        <v/>
      </c>
      <c r="AI98" s="672" t="str">
        <f t="shared" si="36"/>
        <v/>
      </c>
      <c r="AK98" s="672" t="str">
        <f t="shared" si="37"/>
        <v/>
      </c>
      <c r="AM98" s="672" t="str">
        <f t="shared" si="38"/>
        <v/>
      </c>
      <c r="AO98" s="672" t="str">
        <f t="shared" si="39"/>
        <v/>
      </c>
      <c r="AQ98" s="672" t="str">
        <f t="shared" si="40"/>
        <v/>
      </c>
    </row>
    <row r="99" spans="5:43">
      <c r="E99" s="672" t="str">
        <f t="shared" si="41"/>
        <v/>
      </c>
      <c r="G99" s="672" t="str">
        <f t="shared" si="41"/>
        <v/>
      </c>
      <c r="I99" s="672" t="str">
        <f t="shared" si="23"/>
        <v/>
      </c>
      <c r="K99" s="672" t="str">
        <f t="shared" si="24"/>
        <v/>
      </c>
      <c r="M99" s="672" t="str">
        <f t="shared" si="25"/>
        <v/>
      </c>
      <c r="O99" s="672" t="str">
        <f t="shared" si="26"/>
        <v/>
      </c>
      <c r="Q99" s="672" t="str">
        <f t="shared" si="27"/>
        <v/>
      </c>
      <c r="S99" s="672" t="str">
        <f t="shared" si="28"/>
        <v/>
      </c>
      <c r="U99" s="672" t="str">
        <f t="shared" si="29"/>
        <v/>
      </c>
      <c r="W99" s="672" t="str">
        <f t="shared" si="30"/>
        <v/>
      </c>
      <c r="Y99" s="672" t="str">
        <f t="shared" si="31"/>
        <v/>
      </c>
      <c r="AA99" s="672" t="str">
        <f t="shared" si="32"/>
        <v/>
      </c>
      <c r="AC99" s="672" t="str">
        <f t="shared" si="33"/>
        <v/>
      </c>
      <c r="AE99" s="672" t="str">
        <f t="shared" si="34"/>
        <v/>
      </c>
      <c r="AG99" s="672" t="str">
        <f t="shared" si="35"/>
        <v/>
      </c>
      <c r="AI99" s="672" t="str">
        <f t="shared" si="36"/>
        <v/>
      </c>
      <c r="AK99" s="672" t="str">
        <f t="shared" si="37"/>
        <v/>
      </c>
      <c r="AM99" s="672" t="str">
        <f t="shared" si="38"/>
        <v/>
      </c>
      <c r="AO99" s="672" t="str">
        <f t="shared" si="39"/>
        <v/>
      </c>
      <c r="AQ99" s="672" t="str">
        <f t="shared" si="40"/>
        <v/>
      </c>
    </row>
    <row r="100" spans="5:43">
      <c r="E100" s="672" t="str">
        <f t="shared" si="41"/>
        <v/>
      </c>
      <c r="G100" s="672" t="str">
        <f t="shared" si="41"/>
        <v/>
      </c>
      <c r="I100" s="672" t="str">
        <f t="shared" si="23"/>
        <v/>
      </c>
      <c r="K100" s="672" t="str">
        <f t="shared" si="24"/>
        <v/>
      </c>
      <c r="M100" s="672" t="str">
        <f t="shared" si="25"/>
        <v/>
      </c>
      <c r="O100" s="672" t="str">
        <f t="shared" si="26"/>
        <v/>
      </c>
      <c r="Q100" s="672" t="str">
        <f t="shared" si="27"/>
        <v/>
      </c>
      <c r="S100" s="672" t="str">
        <f t="shared" si="28"/>
        <v/>
      </c>
      <c r="U100" s="672" t="str">
        <f t="shared" si="29"/>
        <v/>
      </c>
      <c r="W100" s="672" t="str">
        <f t="shared" si="30"/>
        <v/>
      </c>
      <c r="Y100" s="672" t="str">
        <f t="shared" si="31"/>
        <v/>
      </c>
      <c r="AA100" s="672" t="str">
        <f t="shared" si="32"/>
        <v/>
      </c>
      <c r="AC100" s="672" t="str">
        <f t="shared" si="33"/>
        <v/>
      </c>
      <c r="AE100" s="672" t="str">
        <f t="shared" si="34"/>
        <v/>
      </c>
      <c r="AG100" s="672" t="str">
        <f t="shared" si="35"/>
        <v/>
      </c>
      <c r="AI100" s="672" t="str">
        <f t="shared" si="36"/>
        <v/>
      </c>
      <c r="AK100" s="672" t="str">
        <f t="shared" si="37"/>
        <v/>
      </c>
      <c r="AM100" s="672" t="str">
        <f t="shared" si="38"/>
        <v/>
      </c>
      <c r="AO100" s="672" t="str">
        <f t="shared" si="39"/>
        <v/>
      </c>
      <c r="AQ100" s="672" t="str">
        <f t="shared" si="40"/>
        <v/>
      </c>
    </row>
    <row r="101" spans="5:43">
      <c r="E101" s="672" t="str">
        <f t="shared" si="41"/>
        <v/>
      </c>
      <c r="G101" s="672" t="str">
        <f t="shared" si="41"/>
        <v/>
      </c>
      <c r="I101" s="672" t="str">
        <f t="shared" si="23"/>
        <v/>
      </c>
      <c r="K101" s="672" t="str">
        <f t="shared" si="24"/>
        <v/>
      </c>
      <c r="M101" s="672" t="str">
        <f t="shared" si="25"/>
        <v/>
      </c>
      <c r="O101" s="672" t="str">
        <f t="shared" si="26"/>
        <v/>
      </c>
      <c r="Q101" s="672" t="str">
        <f t="shared" si="27"/>
        <v/>
      </c>
      <c r="S101" s="672" t="str">
        <f t="shared" si="28"/>
        <v/>
      </c>
      <c r="U101" s="672" t="str">
        <f t="shared" si="29"/>
        <v/>
      </c>
      <c r="W101" s="672" t="str">
        <f t="shared" si="30"/>
        <v/>
      </c>
      <c r="Y101" s="672" t="str">
        <f t="shared" si="31"/>
        <v/>
      </c>
      <c r="AA101" s="672" t="str">
        <f t="shared" si="32"/>
        <v/>
      </c>
      <c r="AC101" s="672" t="str">
        <f t="shared" si="33"/>
        <v/>
      </c>
      <c r="AE101" s="672" t="str">
        <f t="shared" si="34"/>
        <v/>
      </c>
      <c r="AG101" s="672" t="str">
        <f t="shared" si="35"/>
        <v/>
      </c>
      <c r="AI101" s="672" t="str">
        <f t="shared" si="36"/>
        <v/>
      </c>
      <c r="AK101" s="672" t="str">
        <f t="shared" si="37"/>
        <v/>
      </c>
      <c r="AM101" s="672" t="str">
        <f t="shared" si="38"/>
        <v/>
      </c>
      <c r="AO101" s="672" t="str">
        <f t="shared" si="39"/>
        <v/>
      </c>
      <c r="AQ101" s="672" t="str">
        <f t="shared" si="40"/>
        <v/>
      </c>
    </row>
    <row r="102" spans="5:43">
      <c r="E102" s="672" t="str">
        <f t="shared" si="41"/>
        <v/>
      </c>
      <c r="G102" s="672" t="str">
        <f t="shared" si="41"/>
        <v/>
      </c>
      <c r="I102" s="672" t="str">
        <f t="shared" si="23"/>
        <v/>
      </c>
      <c r="K102" s="672" t="str">
        <f t="shared" si="24"/>
        <v/>
      </c>
      <c r="M102" s="672" t="str">
        <f t="shared" si="25"/>
        <v/>
      </c>
      <c r="O102" s="672" t="str">
        <f t="shared" si="26"/>
        <v/>
      </c>
      <c r="Q102" s="672" t="str">
        <f t="shared" si="27"/>
        <v/>
      </c>
      <c r="S102" s="672" t="str">
        <f t="shared" si="28"/>
        <v/>
      </c>
      <c r="U102" s="672" t="str">
        <f t="shared" si="29"/>
        <v/>
      </c>
      <c r="W102" s="672" t="str">
        <f t="shared" si="30"/>
        <v/>
      </c>
      <c r="Y102" s="672" t="str">
        <f t="shared" si="31"/>
        <v/>
      </c>
      <c r="AA102" s="672" t="str">
        <f t="shared" si="32"/>
        <v/>
      </c>
      <c r="AC102" s="672" t="str">
        <f t="shared" si="33"/>
        <v/>
      </c>
      <c r="AE102" s="672" t="str">
        <f t="shared" si="34"/>
        <v/>
      </c>
      <c r="AG102" s="672" t="str">
        <f t="shared" si="35"/>
        <v/>
      </c>
      <c r="AI102" s="672" t="str">
        <f t="shared" si="36"/>
        <v/>
      </c>
      <c r="AK102" s="672" t="str">
        <f t="shared" si="37"/>
        <v/>
      </c>
      <c r="AM102" s="672" t="str">
        <f t="shared" si="38"/>
        <v/>
      </c>
      <c r="AO102" s="672" t="str">
        <f t="shared" si="39"/>
        <v/>
      </c>
      <c r="AQ102" s="672" t="str">
        <f t="shared" si="40"/>
        <v/>
      </c>
    </row>
    <row r="103" spans="5:43">
      <c r="E103" s="672" t="str">
        <f t="shared" si="41"/>
        <v/>
      </c>
      <c r="G103" s="672" t="str">
        <f t="shared" si="41"/>
        <v/>
      </c>
      <c r="I103" s="672" t="str">
        <f t="shared" si="23"/>
        <v/>
      </c>
      <c r="K103" s="672" t="str">
        <f t="shared" si="24"/>
        <v/>
      </c>
      <c r="M103" s="672" t="str">
        <f t="shared" si="25"/>
        <v/>
      </c>
      <c r="O103" s="672" t="str">
        <f t="shared" si="26"/>
        <v/>
      </c>
      <c r="Q103" s="672" t="str">
        <f t="shared" si="27"/>
        <v/>
      </c>
      <c r="S103" s="672" t="str">
        <f t="shared" si="28"/>
        <v/>
      </c>
      <c r="U103" s="672" t="str">
        <f t="shared" si="29"/>
        <v/>
      </c>
      <c r="W103" s="672" t="str">
        <f t="shared" si="30"/>
        <v/>
      </c>
      <c r="Y103" s="672" t="str">
        <f t="shared" si="31"/>
        <v/>
      </c>
      <c r="AA103" s="672" t="str">
        <f t="shared" si="32"/>
        <v/>
      </c>
      <c r="AC103" s="672" t="str">
        <f t="shared" si="33"/>
        <v/>
      </c>
      <c r="AE103" s="672" t="str">
        <f t="shared" si="34"/>
        <v/>
      </c>
      <c r="AG103" s="672" t="str">
        <f t="shared" si="35"/>
        <v/>
      </c>
      <c r="AI103" s="672" t="str">
        <f t="shared" si="36"/>
        <v/>
      </c>
      <c r="AK103" s="672" t="str">
        <f t="shared" si="37"/>
        <v/>
      </c>
      <c r="AM103" s="672" t="str">
        <f t="shared" si="38"/>
        <v/>
      </c>
      <c r="AO103" s="672" t="str">
        <f t="shared" si="39"/>
        <v/>
      </c>
      <c r="AQ103" s="672" t="str">
        <f t="shared" si="40"/>
        <v/>
      </c>
    </row>
    <row r="104" spans="5:43">
      <c r="E104" s="672" t="str">
        <f t="shared" si="41"/>
        <v/>
      </c>
      <c r="G104" s="672" t="str">
        <f t="shared" si="41"/>
        <v/>
      </c>
      <c r="I104" s="672" t="str">
        <f t="shared" si="23"/>
        <v/>
      </c>
      <c r="K104" s="672" t="str">
        <f t="shared" si="24"/>
        <v/>
      </c>
      <c r="M104" s="672" t="str">
        <f t="shared" si="25"/>
        <v/>
      </c>
      <c r="O104" s="672" t="str">
        <f t="shared" si="26"/>
        <v/>
      </c>
      <c r="Q104" s="672" t="str">
        <f t="shared" si="27"/>
        <v/>
      </c>
      <c r="S104" s="672" t="str">
        <f t="shared" si="28"/>
        <v/>
      </c>
      <c r="U104" s="672" t="str">
        <f t="shared" si="29"/>
        <v/>
      </c>
      <c r="W104" s="672" t="str">
        <f t="shared" si="30"/>
        <v/>
      </c>
      <c r="Y104" s="672" t="str">
        <f t="shared" si="31"/>
        <v/>
      </c>
      <c r="AA104" s="672" t="str">
        <f t="shared" si="32"/>
        <v/>
      </c>
      <c r="AC104" s="672" t="str">
        <f t="shared" si="33"/>
        <v/>
      </c>
      <c r="AE104" s="672" t="str">
        <f t="shared" si="34"/>
        <v/>
      </c>
      <c r="AG104" s="672" t="str">
        <f t="shared" si="35"/>
        <v/>
      </c>
      <c r="AI104" s="672" t="str">
        <f t="shared" si="36"/>
        <v/>
      </c>
      <c r="AK104" s="672" t="str">
        <f t="shared" si="37"/>
        <v/>
      </c>
      <c r="AM104" s="672" t="str">
        <f t="shared" si="38"/>
        <v/>
      </c>
      <c r="AO104" s="672" t="str">
        <f t="shared" si="39"/>
        <v/>
      </c>
      <c r="AQ104" s="672" t="str">
        <f t="shared" si="40"/>
        <v/>
      </c>
    </row>
    <row r="105" spans="5:43">
      <c r="E105" s="672" t="str">
        <f t="shared" si="41"/>
        <v/>
      </c>
      <c r="G105" s="672" t="str">
        <f t="shared" si="41"/>
        <v/>
      </c>
      <c r="I105" s="672" t="str">
        <f t="shared" si="23"/>
        <v/>
      </c>
      <c r="K105" s="672" t="str">
        <f t="shared" si="24"/>
        <v/>
      </c>
      <c r="M105" s="672" t="str">
        <f t="shared" si="25"/>
        <v/>
      </c>
      <c r="O105" s="672" t="str">
        <f t="shared" si="26"/>
        <v/>
      </c>
      <c r="Q105" s="672" t="str">
        <f t="shared" si="27"/>
        <v/>
      </c>
      <c r="S105" s="672" t="str">
        <f t="shared" si="28"/>
        <v/>
      </c>
      <c r="U105" s="672" t="str">
        <f t="shared" si="29"/>
        <v/>
      </c>
      <c r="W105" s="672" t="str">
        <f t="shared" si="30"/>
        <v/>
      </c>
      <c r="Y105" s="672" t="str">
        <f t="shared" si="31"/>
        <v/>
      </c>
      <c r="AA105" s="672" t="str">
        <f t="shared" si="32"/>
        <v/>
      </c>
      <c r="AC105" s="672" t="str">
        <f t="shared" si="33"/>
        <v/>
      </c>
      <c r="AE105" s="672" t="str">
        <f t="shared" si="34"/>
        <v/>
      </c>
      <c r="AG105" s="672" t="str">
        <f t="shared" si="35"/>
        <v/>
      </c>
      <c r="AI105" s="672" t="str">
        <f t="shared" si="36"/>
        <v/>
      </c>
      <c r="AK105" s="672" t="str">
        <f t="shared" si="37"/>
        <v/>
      </c>
      <c r="AM105" s="672" t="str">
        <f t="shared" si="38"/>
        <v/>
      </c>
      <c r="AO105" s="672" t="str">
        <f t="shared" si="39"/>
        <v/>
      </c>
      <c r="AQ105" s="672" t="str">
        <f t="shared" si="40"/>
        <v/>
      </c>
    </row>
    <row r="106" spans="5:43">
      <c r="E106" s="672" t="str">
        <f t="shared" si="41"/>
        <v/>
      </c>
      <c r="G106" s="672" t="str">
        <f t="shared" si="41"/>
        <v/>
      </c>
      <c r="I106" s="672" t="str">
        <f t="shared" si="23"/>
        <v/>
      </c>
      <c r="K106" s="672" t="str">
        <f t="shared" si="24"/>
        <v/>
      </c>
      <c r="M106" s="672" t="str">
        <f t="shared" si="25"/>
        <v/>
      </c>
      <c r="O106" s="672" t="str">
        <f t="shared" si="26"/>
        <v/>
      </c>
      <c r="Q106" s="672" t="str">
        <f t="shared" si="27"/>
        <v/>
      </c>
      <c r="S106" s="672" t="str">
        <f t="shared" si="28"/>
        <v/>
      </c>
      <c r="U106" s="672" t="str">
        <f t="shared" si="29"/>
        <v/>
      </c>
      <c r="W106" s="672" t="str">
        <f t="shared" si="30"/>
        <v/>
      </c>
      <c r="Y106" s="672" t="str">
        <f t="shared" si="31"/>
        <v/>
      </c>
      <c r="AA106" s="672" t="str">
        <f t="shared" si="32"/>
        <v/>
      </c>
      <c r="AC106" s="672" t="str">
        <f t="shared" si="33"/>
        <v/>
      </c>
      <c r="AE106" s="672" t="str">
        <f t="shared" si="34"/>
        <v/>
      </c>
      <c r="AG106" s="672" t="str">
        <f t="shared" si="35"/>
        <v/>
      </c>
      <c r="AI106" s="672" t="str">
        <f t="shared" si="36"/>
        <v/>
      </c>
      <c r="AK106" s="672" t="str">
        <f t="shared" si="37"/>
        <v/>
      </c>
      <c r="AM106" s="672" t="str">
        <f t="shared" si="38"/>
        <v/>
      </c>
      <c r="AO106" s="672" t="str">
        <f t="shared" si="39"/>
        <v/>
      </c>
      <c r="AQ106" s="672" t="str">
        <f t="shared" si="40"/>
        <v/>
      </c>
    </row>
    <row r="107" spans="5:43">
      <c r="E107" s="672" t="str">
        <f t="shared" si="41"/>
        <v/>
      </c>
      <c r="G107" s="672" t="str">
        <f t="shared" si="41"/>
        <v/>
      </c>
      <c r="I107" s="672" t="str">
        <f t="shared" si="23"/>
        <v/>
      </c>
      <c r="K107" s="672" t="str">
        <f t="shared" si="24"/>
        <v/>
      </c>
      <c r="M107" s="672" t="str">
        <f t="shared" si="25"/>
        <v/>
      </c>
      <c r="O107" s="672" t="str">
        <f t="shared" si="26"/>
        <v/>
      </c>
      <c r="Q107" s="672" t="str">
        <f t="shared" si="27"/>
        <v/>
      </c>
      <c r="S107" s="672" t="str">
        <f t="shared" si="28"/>
        <v/>
      </c>
      <c r="U107" s="672" t="str">
        <f t="shared" si="29"/>
        <v/>
      </c>
      <c r="W107" s="672" t="str">
        <f t="shared" si="30"/>
        <v/>
      </c>
      <c r="Y107" s="672" t="str">
        <f t="shared" si="31"/>
        <v/>
      </c>
      <c r="AA107" s="672" t="str">
        <f t="shared" si="32"/>
        <v/>
      </c>
      <c r="AC107" s="672" t="str">
        <f t="shared" si="33"/>
        <v/>
      </c>
      <c r="AE107" s="672" t="str">
        <f t="shared" si="34"/>
        <v/>
      </c>
      <c r="AG107" s="672" t="str">
        <f t="shared" si="35"/>
        <v/>
      </c>
      <c r="AI107" s="672" t="str">
        <f t="shared" si="36"/>
        <v/>
      </c>
      <c r="AK107" s="672" t="str">
        <f t="shared" si="37"/>
        <v/>
      </c>
      <c r="AM107" s="672" t="str">
        <f t="shared" si="38"/>
        <v/>
      </c>
      <c r="AO107" s="672" t="str">
        <f t="shared" si="39"/>
        <v/>
      </c>
      <c r="AQ107" s="672" t="str">
        <f t="shared" si="40"/>
        <v/>
      </c>
    </row>
    <row r="108" spans="5:43">
      <c r="E108" s="672" t="str">
        <f t="shared" si="41"/>
        <v/>
      </c>
      <c r="G108" s="672" t="str">
        <f t="shared" si="41"/>
        <v/>
      </c>
      <c r="I108" s="672" t="str">
        <f t="shared" si="23"/>
        <v/>
      </c>
      <c r="K108" s="672" t="str">
        <f t="shared" si="24"/>
        <v/>
      </c>
      <c r="M108" s="672" t="str">
        <f t="shared" si="25"/>
        <v/>
      </c>
      <c r="O108" s="672" t="str">
        <f t="shared" si="26"/>
        <v/>
      </c>
      <c r="Q108" s="672" t="str">
        <f t="shared" si="27"/>
        <v/>
      </c>
      <c r="S108" s="672" t="str">
        <f t="shared" si="28"/>
        <v/>
      </c>
      <c r="U108" s="672" t="str">
        <f t="shared" si="29"/>
        <v/>
      </c>
      <c r="W108" s="672" t="str">
        <f t="shared" si="30"/>
        <v/>
      </c>
      <c r="Y108" s="672" t="str">
        <f t="shared" si="31"/>
        <v/>
      </c>
      <c r="AA108" s="672" t="str">
        <f t="shared" si="32"/>
        <v/>
      </c>
      <c r="AC108" s="672" t="str">
        <f t="shared" si="33"/>
        <v/>
      </c>
      <c r="AE108" s="672" t="str">
        <f t="shared" si="34"/>
        <v/>
      </c>
      <c r="AG108" s="672" t="str">
        <f t="shared" si="35"/>
        <v/>
      </c>
      <c r="AI108" s="672" t="str">
        <f t="shared" si="36"/>
        <v/>
      </c>
      <c r="AK108" s="672" t="str">
        <f t="shared" si="37"/>
        <v/>
      </c>
      <c r="AM108" s="672" t="str">
        <f t="shared" si="38"/>
        <v/>
      </c>
      <c r="AO108" s="672" t="str">
        <f t="shared" si="39"/>
        <v/>
      </c>
      <c r="AQ108" s="672" t="str">
        <f t="shared" si="40"/>
        <v/>
      </c>
    </row>
    <row r="109" spans="5:43">
      <c r="E109" s="672" t="str">
        <f t="shared" ref="E109:G124" si="42">IF(OR($B109=0,D109=0),"",D109/$B109)</f>
        <v/>
      </c>
      <c r="G109" s="672" t="str">
        <f t="shared" si="42"/>
        <v/>
      </c>
      <c r="I109" s="672" t="str">
        <f t="shared" si="23"/>
        <v/>
      </c>
      <c r="K109" s="672" t="str">
        <f t="shared" si="24"/>
        <v/>
      </c>
      <c r="M109" s="672" t="str">
        <f t="shared" si="25"/>
        <v/>
      </c>
      <c r="O109" s="672" t="str">
        <f t="shared" si="26"/>
        <v/>
      </c>
      <c r="Q109" s="672" t="str">
        <f t="shared" si="27"/>
        <v/>
      </c>
      <c r="S109" s="672" t="str">
        <f t="shared" si="28"/>
        <v/>
      </c>
      <c r="U109" s="672" t="str">
        <f t="shared" si="29"/>
        <v/>
      </c>
      <c r="W109" s="672" t="str">
        <f t="shared" si="30"/>
        <v/>
      </c>
      <c r="Y109" s="672" t="str">
        <f t="shared" si="31"/>
        <v/>
      </c>
      <c r="AA109" s="672" t="str">
        <f t="shared" si="32"/>
        <v/>
      </c>
      <c r="AC109" s="672" t="str">
        <f t="shared" si="33"/>
        <v/>
      </c>
      <c r="AE109" s="672" t="str">
        <f t="shared" si="34"/>
        <v/>
      </c>
      <c r="AG109" s="672" t="str">
        <f t="shared" si="35"/>
        <v/>
      </c>
      <c r="AI109" s="672" t="str">
        <f t="shared" si="36"/>
        <v/>
      </c>
      <c r="AK109" s="672" t="str">
        <f t="shared" si="37"/>
        <v/>
      </c>
      <c r="AM109" s="672" t="str">
        <f t="shared" si="38"/>
        <v/>
      </c>
      <c r="AO109" s="672" t="str">
        <f t="shared" si="39"/>
        <v/>
      </c>
      <c r="AQ109" s="672" t="str">
        <f t="shared" si="40"/>
        <v/>
      </c>
    </row>
    <row r="110" spans="5:43">
      <c r="E110" s="672" t="str">
        <f t="shared" si="42"/>
        <v/>
      </c>
      <c r="G110" s="672" t="str">
        <f t="shared" si="42"/>
        <v/>
      </c>
      <c r="I110" s="672" t="str">
        <f t="shared" si="23"/>
        <v/>
      </c>
      <c r="K110" s="672" t="str">
        <f t="shared" si="24"/>
        <v/>
      </c>
      <c r="M110" s="672" t="str">
        <f t="shared" si="25"/>
        <v/>
      </c>
      <c r="O110" s="672" t="str">
        <f t="shared" si="26"/>
        <v/>
      </c>
      <c r="Q110" s="672" t="str">
        <f t="shared" si="27"/>
        <v/>
      </c>
      <c r="S110" s="672" t="str">
        <f t="shared" si="28"/>
        <v/>
      </c>
      <c r="U110" s="672" t="str">
        <f t="shared" si="29"/>
        <v/>
      </c>
      <c r="W110" s="672" t="str">
        <f t="shared" si="30"/>
        <v/>
      </c>
      <c r="Y110" s="672" t="str">
        <f t="shared" si="31"/>
        <v/>
      </c>
      <c r="AA110" s="672" t="str">
        <f t="shared" si="32"/>
        <v/>
      </c>
      <c r="AC110" s="672" t="str">
        <f t="shared" si="33"/>
        <v/>
      </c>
      <c r="AE110" s="672" t="str">
        <f t="shared" si="34"/>
        <v/>
      </c>
      <c r="AG110" s="672" t="str">
        <f t="shared" si="35"/>
        <v/>
      </c>
      <c r="AI110" s="672" t="str">
        <f t="shared" si="36"/>
        <v/>
      </c>
      <c r="AK110" s="672" t="str">
        <f t="shared" si="37"/>
        <v/>
      </c>
      <c r="AM110" s="672" t="str">
        <f t="shared" si="38"/>
        <v/>
      </c>
      <c r="AO110" s="672" t="str">
        <f t="shared" si="39"/>
        <v/>
      </c>
      <c r="AQ110" s="672" t="str">
        <f t="shared" si="40"/>
        <v/>
      </c>
    </row>
    <row r="111" spans="5:43">
      <c r="E111" s="672" t="str">
        <f t="shared" si="42"/>
        <v/>
      </c>
      <c r="G111" s="672" t="str">
        <f t="shared" si="42"/>
        <v/>
      </c>
      <c r="I111" s="672" t="str">
        <f t="shared" si="23"/>
        <v/>
      </c>
      <c r="K111" s="672" t="str">
        <f t="shared" si="24"/>
        <v/>
      </c>
      <c r="M111" s="672" t="str">
        <f t="shared" si="25"/>
        <v/>
      </c>
      <c r="O111" s="672" t="str">
        <f t="shared" si="26"/>
        <v/>
      </c>
      <c r="Q111" s="672" t="str">
        <f t="shared" si="27"/>
        <v/>
      </c>
      <c r="S111" s="672" t="str">
        <f t="shared" si="28"/>
        <v/>
      </c>
      <c r="U111" s="672" t="str">
        <f t="shared" si="29"/>
        <v/>
      </c>
      <c r="W111" s="672" t="str">
        <f t="shared" si="30"/>
        <v/>
      </c>
      <c r="Y111" s="672" t="str">
        <f t="shared" si="31"/>
        <v/>
      </c>
      <c r="AA111" s="672" t="str">
        <f t="shared" si="32"/>
        <v/>
      </c>
      <c r="AC111" s="672" t="str">
        <f t="shared" si="33"/>
        <v/>
      </c>
      <c r="AE111" s="672" t="str">
        <f t="shared" si="34"/>
        <v/>
      </c>
      <c r="AG111" s="672" t="str">
        <f t="shared" si="35"/>
        <v/>
      </c>
      <c r="AI111" s="672" t="str">
        <f t="shared" si="36"/>
        <v/>
      </c>
      <c r="AK111" s="672" t="str">
        <f t="shared" si="37"/>
        <v/>
      </c>
      <c r="AM111" s="672" t="str">
        <f t="shared" si="38"/>
        <v/>
      </c>
      <c r="AO111" s="672" t="str">
        <f t="shared" si="39"/>
        <v/>
      </c>
      <c r="AQ111" s="672" t="str">
        <f t="shared" si="40"/>
        <v/>
      </c>
    </row>
    <row r="112" spans="5:43">
      <c r="E112" s="672" t="str">
        <f t="shared" si="42"/>
        <v/>
      </c>
      <c r="G112" s="672" t="str">
        <f t="shared" si="42"/>
        <v/>
      </c>
      <c r="I112" s="672" t="str">
        <f t="shared" si="23"/>
        <v/>
      </c>
      <c r="K112" s="672" t="str">
        <f t="shared" si="24"/>
        <v/>
      </c>
      <c r="M112" s="672" t="str">
        <f t="shared" si="25"/>
        <v/>
      </c>
      <c r="O112" s="672" t="str">
        <f t="shared" si="26"/>
        <v/>
      </c>
      <c r="Q112" s="672" t="str">
        <f t="shared" si="27"/>
        <v/>
      </c>
      <c r="S112" s="672" t="str">
        <f t="shared" si="28"/>
        <v/>
      </c>
      <c r="U112" s="672" t="str">
        <f t="shared" si="29"/>
        <v/>
      </c>
      <c r="W112" s="672" t="str">
        <f t="shared" si="30"/>
        <v/>
      </c>
      <c r="Y112" s="672" t="str">
        <f t="shared" si="31"/>
        <v/>
      </c>
      <c r="AA112" s="672" t="str">
        <f t="shared" si="32"/>
        <v/>
      </c>
      <c r="AC112" s="672" t="str">
        <f t="shared" si="33"/>
        <v/>
      </c>
      <c r="AE112" s="672" t="str">
        <f t="shared" si="34"/>
        <v/>
      </c>
      <c r="AG112" s="672" t="str">
        <f t="shared" si="35"/>
        <v/>
      </c>
      <c r="AI112" s="672" t="str">
        <f t="shared" si="36"/>
        <v/>
      </c>
      <c r="AK112" s="672" t="str">
        <f t="shared" si="37"/>
        <v/>
      </c>
      <c r="AM112" s="672" t="str">
        <f t="shared" si="38"/>
        <v/>
      </c>
      <c r="AO112" s="672" t="str">
        <f t="shared" si="39"/>
        <v/>
      </c>
      <c r="AQ112" s="672" t="str">
        <f t="shared" si="40"/>
        <v/>
      </c>
    </row>
    <row r="113" spans="5:43">
      <c r="E113" s="672" t="str">
        <f t="shared" si="42"/>
        <v/>
      </c>
      <c r="G113" s="672" t="str">
        <f t="shared" si="42"/>
        <v/>
      </c>
      <c r="I113" s="672" t="str">
        <f t="shared" si="23"/>
        <v/>
      </c>
      <c r="K113" s="672" t="str">
        <f t="shared" si="24"/>
        <v/>
      </c>
      <c r="M113" s="672" t="str">
        <f t="shared" si="25"/>
        <v/>
      </c>
      <c r="O113" s="672" t="str">
        <f t="shared" si="26"/>
        <v/>
      </c>
      <c r="Q113" s="672" t="str">
        <f t="shared" si="27"/>
        <v/>
      </c>
      <c r="S113" s="672" t="str">
        <f t="shared" si="28"/>
        <v/>
      </c>
      <c r="U113" s="672" t="str">
        <f t="shared" si="29"/>
        <v/>
      </c>
      <c r="W113" s="672" t="str">
        <f t="shared" si="30"/>
        <v/>
      </c>
      <c r="Y113" s="672" t="str">
        <f t="shared" si="31"/>
        <v/>
      </c>
      <c r="AA113" s="672" t="str">
        <f t="shared" si="32"/>
        <v/>
      </c>
      <c r="AC113" s="672" t="str">
        <f t="shared" si="33"/>
        <v/>
      </c>
      <c r="AE113" s="672" t="str">
        <f t="shared" si="34"/>
        <v/>
      </c>
      <c r="AG113" s="672" t="str">
        <f t="shared" si="35"/>
        <v/>
      </c>
      <c r="AI113" s="672" t="str">
        <f t="shared" si="36"/>
        <v/>
      </c>
      <c r="AK113" s="672" t="str">
        <f t="shared" si="37"/>
        <v/>
      </c>
      <c r="AM113" s="672" t="str">
        <f t="shared" si="38"/>
        <v/>
      </c>
      <c r="AO113" s="672" t="str">
        <f t="shared" si="39"/>
        <v/>
      </c>
      <c r="AQ113" s="672" t="str">
        <f t="shared" si="40"/>
        <v/>
      </c>
    </row>
    <row r="114" spans="5:43">
      <c r="E114" s="672" t="str">
        <f t="shared" si="42"/>
        <v/>
      </c>
      <c r="G114" s="672" t="str">
        <f t="shared" si="42"/>
        <v/>
      </c>
      <c r="I114" s="672" t="str">
        <f t="shared" si="23"/>
        <v/>
      </c>
      <c r="K114" s="672" t="str">
        <f t="shared" si="24"/>
        <v/>
      </c>
      <c r="M114" s="672" t="str">
        <f t="shared" si="25"/>
        <v/>
      </c>
      <c r="O114" s="672" t="str">
        <f t="shared" si="26"/>
        <v/>
      </c>
      <c r="Q114" s="672" t="str">
        <f t="shared" si="27"/>
        <v/>
      </c>
      <c r="S114" s="672" t="str">
        <f t="shared" si="28"/>
        <v/>
      </c>
      <c r="U114" s="672" t="str">
        <f t="shared" si="29"/>
        <v/>
      </c>
      <c r="W114" s="672" t="str">
        <f t="shared" si="30"/>
        <v/>
      </c>
      <c r="Y114" s="672" t="str">
        <f t="shared" si="31"/>
        <v/>
      </c>
      <c r="AA114" s="672" t="str">
        <f t="shared" si="32"/>
        <v/>
      </c>
      <c r="AC114" s="672" t="str">
        <f t="shared" si="33"/>
        <v/>
      </c>
      <c r="AE114" s="672" t="str">
        <f t="shared" si="34"/>
        <v/>
      </c>
      <c r="AG114" s="672" t="str">
        <f t="shared" si="35"/>
        <v/>
      </c>
      <c r="AI114" s="672" t="str">
        <f t="shared" si="36"/>
        <v/>
      </c>
      <c r="AK114" s="672" t="str">
        <f t="shared" si="37"/>
        <v/>
      </c>
      <c r="AM114" s="672" t="str">
        <f t="shared" si="38"/>
        <v/>
      </c>
      <c r="AO114" s="672" t="str">
        <f t="shared" si="39"/>
        <v/>
      </c>
      <c r="AQ114" s="672" t="str">
        <f t="shared" si="40"/>
        <v/>
      </c>
    </row>
    <row r="115" spans="5:43">
      <c r="E115" s="672" t="str">
        <f t="shared" si="42"/>
        <v/>
      </c>
      <c r="G115" s="672" t="str">
        <f t="shared" si="42"/>
        <v/>
      </c>
      <c r="I115" s="672" t="str">
        <f t="shared" si="23"/>
        <v/>
      </c>
      <c r="K115" s="672" t="str">
        <f t="shared" si="24"/>
        <v/>
      </c>
      <c r="M115" s="672" t="str">
        <f t="shared" si="25"/>
        <v/>
      </c>
      <c r="O115" s="672" t="str">
        <f t="shared" si="26"/>
        <v/>
      </c>
      <c r="Q115" s="672" t="str">
        <f t="shared" si="27"/>
        <v/>
      </c>
      <c r="S115" s="672" t="str">
        <f t="shared" si="28"/>
        <v/>
      </c>
      <c r="U115" s="672" t="str">
        <f t="shared" si="29"/>
        <v/>
      </c>
      <c r="W115" s="672" t="str">
        <f t="shared" si="30"/>
        <v/>
      </c>
      <c r="Y115" s="672" t="str">
        <f t="shared" si="31"/>
        <v/>
      </c>
      <c r="AA115" s="672" t="str">
        <f t="shared" si="32"/>
        <v/>
      </c>
      <c r="AC115" s="672" t="str">
        <f t="shared" si="33"/>
        <v/>
      </c>
      <c r="AE115" s="672" t="str">
        <f t="shared" si="34"/>
        <v/>
      </c>
      <c r="AG115" s="672" t="str">
        <f t="shared" si="35"/>
        <v/>
      </c>
      <c r="AI115" s="672" t="str">
        <f t="shared" si="36"/>
        <v/>
      </c>
      <c r="AK115" s="672" t="str">
        <f t="shared" si="37"/>
        <v/>
      </c>
      <c r="AM115" s="672" t="str">
        <f t="shared" si="38"/>
        <v/>
      </c>
      <c r="AO115" s="672" t="str">
        <f t="shared" si="39"/>
        <v/>
      </c>
      <c r="AQ115" s="672" t="str">
        <f t="shared" si="40"/>
        <v/>
      </c>
    </row>
    <row r="116" spans="5:43">
      <c r="E116" s="672" t="str">
        <f t="shared" si="42"/>
        <v/>
      </c>
      <c r="G116" s="672" t="str">
        <f t="shared" si="42"/>
        <v/>
      </c>
      <c r="I116" s="672" t="str">
        <f t="shared" si="23"/>
        <v/>
      </c>
      <c r="K116" s="672" t="str">
        <f t="shared" si="24"/>
        <v/>
      </c>
      <c r="M116" s="672" t="str">
        <f t="shared" si="25"/>
        <v/>
      </c>
      <c r="O116" s="672" t="str">
        <f t="shared" si="26"/>
        <v/>
      </c>
      <c r="Q116" s="672" t="str">
        <f t="shared" si="27"/>
        <v/>
      </c>
      <c r="S116" s="672" t="str">
        <f t="shared" si="28"/>
        <v/>
      </c>
      <c r="U116" s="672" t="str">
        <f t="shared" si="29"/>
        <v/>
      </c>
      <c r="W116" s="672" t="str">
        <f t="shared" si="30"/>
        <v/>
      </c>
      <c r="Y116" s="672" t="str">
        <f t="shared" si="31"/>
        <v/>
      </c>
      <c r="AA116" s="672" t="str">
        <f t="shared" si="32"/>
        <v/>
      </c>
      <c r="AC116" s="672" t="str">
        <f t="shared" si="33"/>
        <v/>
      </c>
      <c r="AE116" s="672" t="str">
        <f t="shared" si="34"/>
        <v/>
      </c>
      <c r="AG116" s="672" t="str">
        <f t="shared" si="35"/>
        <v/>
      </c>
      <c r="AI116" s="672" t="str">
        <f t="shared" si="36"/>
        <v/>
      </c>
      <c r="AK116" s="672" t="str">
        <f t="shared" si="37"/>
        <v/>
      </c>
      <c r="AM116" s="672" t="str">
        <f t="shared" si="38"/>
        <v/>
      </c>
      <c r="AO116" s="672" t="str">
        <f t="shared" si="39"/>
        <v/>
      </c>
      <c r="AQ116" s="672" t="str">
        <f t="shared" si="40"/>
        <v/>
      </c>
    </row>
    <row r="117" spans="5:43">
      <c r="E117" s="672" t="str">
        <f t="shared" si="42"/>
        <v/>
      </c>
      <c r="G117" s="672" t="str">
        <f t="shared" si="42"/>
        <v/>
      </c>
      <c r="I117" s="672" t="str">
        <f t="shared" si="23"/>
        <v/>
      </c>
      <c r="K117" s="672" t="str">
        <f t="shared" si="24"/>
        <v/>
      </c>
      <c r="M117" s="672" t="str">
        <f t="shared" si="25"/>
        <v/>
      </c>
      <c r="O117" s="672" t="str">
        <f t="shared" si="26"/>
        <v/>
      </c>
      <c r="Q117" s="672" t="str">
        <f t="shared" si="27"/>
        <v/>
      </c>
      <c r="S117" s="672" t="str">
        <f t="shared" si="28"/>
        <v/>
      </c>
      <c r="U117" s="672" t="str">
        <f t="shared" si="29"/>
        <v/>
      </c>
      <c r="W117" s="672" t="str">
        <f t="shared" si="30"/>
        <v/>
      </c>
      <c r="Y117" s="672" t="str">
        <f t="shared" si="31"/>
        <v/>
      </c>
      <c r="AA117" s="672" t="str">
        <f t="shared" si="32"/>
        <v/>
      </c>
      <c r="AC117" s="672" t="str">
        <f t="shared" si="33"/>
        <v/>
      </c>
      <c r="AE117" s="672" t="str">
        <f t="shared" si="34"/>
        <v/>
      </c>
      <c r="AG117" s="672" t="str">
        <f t="shared" si="35"/>
        <v/>
      </c>
      <c r="AI117" s="672" t="str">
        <f t="shared" si="36"/>
        <v/>
      </c>
      <c r="AK117" s="672" t="str">
        <f t="shared" si="37"/>
        <v/>
      </c>
      <c r="AM117" s="672" t="str">
        <f t="shared" si="38"/>
        <v/>
      </c>
      <c r="AO117" s="672" t="str">
        <f t="shared" si="39"/>
        <v/>
      </c>
      <c r="AQ117" s="672" t="str">
        <f t="shared" si="40"/>
        <v/>
      </c>
    </row>
    <row r="118" spans="5:43">
      <c r="E118" s="672" t="str">
        <f t="shared" si="42"/>
        <v/>
      </c>
      <c r="G118" s="672" t="str">
        <f t="shared" si="42"/>
        <v/>
      </c>
      <c r="I118" s="672" t="str">
        <f t="shared" si="23"/>
        <v/>
      </c>
      <c r="K118" s="672" t="str">
        <f t="shared" si="24"/>
        <v/>
      </c>
      <c r="M118" s="672" t="str">
        <f t="shared" si="25"/>
        <v/>
      </c>
      <c r="O118" s="672" t="str">
        <f t="shared" si="26"/>
        <v/>
      </c>
      <c r="Q118" s="672" t="str">
        <f t="shared" si="27"/>
        <v/>
      </c>
      <c r="S118" s="672" t="str">
        <f t="shared" si="28"/>
        <v/>
      </c>
      <c r="U118" s="672" t="str">
        <f t="shared" si="29"/>
        <v/>
      </c>
      <c r="W118" s="672" t="str">
        <f t="shared" si="30"/>
        <v/>
      </c>
      <c r="Y118" s="672" t="str">
        <f t="shared" si="31"/>
        <v/>
      </c>
      <c r="AA118" s="672" t="str">
        <f t="shared" si="32"/>
        <v/>
      </c>
      <c r="AC118" s="672" t="str">
        <f t="shared" si="33"/>
        <v/>
      </c>
      <c r="AE118" s="672" t="str">
        <f t="shared" si="34"/>
        <v/>
      </c>
      <c r="AG118" s="672" t="str">
        <f t="shared" si="35"/>
        <v/>
      </c>
      <c r="AI118" s="672" t="str">
        <f t="shared" si="36"/>
        <v/>
      </c>
      <c r="AK118" s="672" t="str">
        <f t="shared" si="37"/>
        <v/>
      </c>
      <c r="AM118" s="672" t="str">
        <f t="shared" si="38"/>
        <v/>
      </c>
      <c r="AO118" s="672" t="str">
        <f t="shared" si="39"/>
        <v/>
      </c>
      <c r="AQ118" s="672" t="str">
        <f t="shared" si="40"/>
        <v/>
      </c>
    </row>
    <row r="119" spans="5:43">
      <c r="E119" s="672" t="str">
        <f t="shared" si="42"/>
        <v/>
      </c>
      <c r="G119" s="672" t="str">
        <f t="shared" si="42"/>
        <v/>
      </c>
      <c r="I119" s="672" t="str">
        <f t="shared" si="23"/>
        <v/>
      </c>
      <c r="K119" s="672" t="str">
        <f t="shared" si="24"/>
        <v/>
      </c>
      <c r="M119" s="672" t="str">
        <f t="shared" si="25"/>
        <v/>
      </c>
      <c r="O119" s="672" t="str">
        <f t="shared" si="26"/>
        <v/>
      </c>
      <c r="Q119" s="672" t="str">
        <f t="shared" si="27"/>
        <v/>
      </c>
      <c r="S119" s="672" t="str">
        <f t="shared" si="28"/>
        <v/>
      </c>
      <c r="U119" s="672" t="str">
        <f t="shared" si="29"/>
        <v/>
      </c>
      <c r="W119" s="672" t="str">
        <f t="shared" si="30"/>
        <v/>
      </c>
      <c r="Y119" s="672" t="str">
        <f t="shared" si="31"/>
        <v/>
      </c>
      <c r="AA119" s="672" t="str">
        <f t="shared" si="32"/>
        <v/>
      </c>
      <c r="AC119" s="672" t="str">
        <f t="shared" si="33"/>
        <v/>
      </c>
      <c r="AE119" s="672" t="str">
        <f t="shared" si="34"/>
        <v/>
      </c>
      <c r="AG119" s="672" t="str">
        <f t="shared" si="35"/>
        <v/>
      </c>
      <c r="AI119" s="672" t="str">
        <f t="shared" si="36"/>
        <v/>
      </c>
      <c r="AK119" s="672" t="str">
        <f t="shared" si="37"/>
        <v/>
      </c>
      <c r="AM119" s="672" t="str">
        <f t="shared" si="38"/>
        <v/>
      </c>
      <c r="AO119" s="672" t="str">
        <f t="shared" si="39"/>
        <v/>
      </c>
      <c r="AQ119" s="672" t="str">
        <f t="shared" si="40"/>
        <v/>
      </c>
    </row>
    <row r="120" spans="5:43">
      <c r="E120" s="672" t="str">
        <f t="shared" si="42"/>
        <v/>
      </c>
      <c r="G120" s="672" t="str">
        <f t="shared" si="42"/>
        <v/>
      </c>
      <c r="I120" s="672" t="str">
        <f t="shared" si="23"/>
        <v/>
      </c>
      <c r="K120" s="672" t="str">
        <f t="shared" si="24"/>
        <v/>
      </c>
      <c r="M120" s="672" t="str">
        <f t="shared" si="25"/>
        <v/>
      </c>
      <c r="O120" s="672" t="str">
        <f t="shared" si="26"/>
        <v/>
      </c>
      <c r="Q120" s="672" t="str">
        <f t="shared" si="27"/>
        <v/>
      </c>
      <c r="S120" s="672" t="str">
        <f t="shared" si="28"/>
        <v/>
      </c>
      <c r="U120" s="672" t="str">
        <f t="shared" si="29"/>
        <v/>
      </c>
      <c r="W120" s="672" t="str">
        <f t="shared" si="30"/>
        <v/>
      </c>
      <c r="Y120" s="672" t="str">
        <f t="shared" si="31"/>
        <v/>
      </c>
      <c r="AA120" s="672" t="str">
        <f t="shared" si="32"/>
        <v/>
      </c>
      <c r="AC120" s="672" t="str">
        <f t="shared" si="33"/>
        <v/>
      </c>
      <c r="AE120" s="672" t="str">
        <f t="shared" si="34"/>
        <v/>
      </c>
      <c r="AG120" s="672" t="str">
        <f t="shared" si="35"/>
        <v/>
      </c>
      <c r="AI120" s="672" t="str">
        <f t="shared" si="36"/>
        <v/>
      </c>
      <c r="AK120" s="672" t="str">
        <f t="shared" si="37"/>
        <v/>
      </c>
      <c r="AM120" s="672" t="str">
        <f t="shared" si="38"/>
        <v/>
      </c>
      <c r="AO120" s="672" t="str">
        <f t="shared" si="39"/>
        <v/>
      </c>
      <c r="AQ120" s="672" t="str">
        <f t="shared" si="40"/>
        <v/>
      </c>
    </row>
    <row r="121" spans="5:43">
      <c r="E121" s="672" t="str">
        <f t="shared" si="42"/>
        <v/>
      </c>
      <c r="G121" s="672" t="str">
        <f t="shared" si="42"/>
        <v/>
      </c>
      <c r="I121" s="672" t="str">
        <f t="shared" si="23"/>
        <v/>
      </c>
      <c r="K121" s="672" t="str">
        <f t="shared" si="24"/>
        <v/>
      </c>
      <c r="M121" s="672" t="str">
        <f t="shared" si="25"/>
        <v/>
      </c>
      <c r="O121" s="672" t="str">
        <f t="shared" si="26"/>
        <v/>
      </c>
      <c r="Q121" s="672" t="str">
        <f t="shared" si="27"/>
        <v/>
      </c>
      <c r="S121" s="672" t="str">
        <f t="shared" si="28"/>
        <v/>
      </c>
      <c r="U121" s="672" t="str">
        <f t="shared" si="29"/>
        <v/>
      </c>
      <c r="W121" s="672" t="str">
        <f t="shared" si="30"/>
        <v/>
      </c>
      <c r="Y121" s="672" t="str">
        <f t="shared" si="31"/>
        <v/>
      </c>
      <c r="AA121" s="672" t="str">
        <f t="shared" si="32"/>
        <v/>
      </c>
      <c r="AC121" s="672" t="str">
        <f t="shared" si="33"/>
        <v/>
      </c>
      <c r="AE121" s="672" t="str">
        <f t="shared" si="34"/>
        <v/>
      </c>
      <c r="AG121" s="672" t="str">
        <f t="shared" si="35"/>
        <v/>
      </c>
      <c r="AI121" s="672" t="str">
        <f t="shared" si="36"/>
        <v/>
      </c>
      <c r="AK121" s="672" t="str">
        <f t="shared" si="37"/>
        <v/>
      </c>
      <c r="AM121" s="672" t="str">
        <f t="shared" si="38"/>
        <v/>
      </c>
      <c r="AO121" s="672" t="str">
        <f t="shared" si="39"/>
        <v/>
      </c>
      <c r="AQ121" s="672" t="str">
        <f t="shared" si="40"/>
        <v/>
      </c>
    </row>
    <row r="122" spans="5:43">
      <c r="E122" s="672" t="str">
        <f t="shared" si="42"/>
        <v/>
      </c>
      <c r="G122" s="672" t="str">
        <f t="shared" si="42"/>
        <v/>
      </c>
      <c r="I122" s="672" t="str">
        <f t="shared" si="23"/>
        <v/>
      </c>
      <c r="K122" s="672" t="str">
        <f t="shared" si="24"/>
        <v/>
      </c>
      <c r="M122" s="672" t="str">
        <f t="shared" si="25"/>
        <v/>
      </c>
      <c r="O122" s="672" t="str">
        <f t="shared" si="26"/>
        <v/>
      </c>
      <c r="Q122" s="672" t="str">
        <f t="shared" si="27"/>
        <v/>
      </c>
      <c r="S122" s="672" t="str">
        <f t="shared" si="28"/>
        <v/>
      </c>
      <c r="U122" s="672" t="str">
        <f t="shared" si="29"/>
        <v/>
      </c>
      <c r="W122" s="672" t="str">
        <f t="shared" si="30"/>
        <v/>
      </c>
      <c r="Y122" s="672" t="str">
        <f t="shared" si="31"/>
        <v/>
      </c>
      <c r="AA122" s="672" t="str">
        <f t="shared" si="32"/>
        <v/>
      </c>
      <c r="AC122" s="672" t="str">
        <f t="shared" si="33"/>
        <v/>
      </c>
      <c r="AE122" s="672" t="str">
        <f t="shared" si="34"/>
        <v/>
      </c>
      <c r="AG122" s="672" t="str">
        <f t="shared" si="35"/>
        <v/>
      </c>
      <c r="AI122" s="672" t="str">
        <f t="shared" si="36"/>
        <v/>
      </c>
      <c r="AK122" s="672" t="str">
        <f t="shared" si="37"/>
        <v/>
      </c>
      <c r="AM122" s="672" t="str">
        <f t="shared" si="38"/>
        <v/>
      </c>
      <c r="AO122" s="672" t="str">
        <f t="shared" si="39"/>
        <v/>
      </c>
      <c r="AQ122" s="672" t="str">
        <f t="shared" si="40"/>
        <v/>
      </c>
    </row>
    <row r="123" spans="5:43">
      <c r="E123" s="672" t="str">
        <f t="shared" si="42"/>
        <v/>
      </c>
      <c r="G123" s="672" t="str">
        <f t="shared" si="42"/>
        <v/>
      </c>
      <c r="I123" s="672" t="str">
        <f t="shared" si="23"/>
        <v/>
      </c>
      <c r="K123" s="672" t="str">
        <f t="shared" si="24"/>
        <v/>
      </c>
      <c r="M123" s="672" t="str">
        <f t="shared" si="25"/>
        <v/>
      </c>
      <c r="O123" s="672" t="str">
        <f t="shared" si="26"/>
        <v/>
      </c>
      <c r="Q123" s="672" t="str">
        <f t="shared" si="27"/>
        <v/>
      </c>
      <c r="S123" s="672" t="str">
        <f t="shared" si="28"/>
        <v/>
      </c>
      <c r="U123" s="672" t="str">
        <f t="shared" si="29"/>
        <v/>
      </c>
      <c r="W123" s="672" t="str">
        <f t="shared" si="30"/>
        <v/>
      </c>
      <c r="Y123" s="672" t="str">
        <f t="shared" si="31"/>
        <v/>
      </c>
      <c r="AA123" s="672" t="str">
        <f t="shared" si="32"/>
        <v/>
      </c>
      <c r="AC123" s="672" t="str">
        <f t="shared" si="33"/>
        <v/>
      </c>
      <c r="AE123" s="672" t="str">
        <f t="shared" si="34"/>
        <v/>
      </c>
      <c r="AG123" s="672" t="str">
        <f t="shared" si="35"/>
        <v/>
      </c>
      <c r="AI123" s="672" t="str">
        <f t="shared" si="36"/>
        <v/>
      </c>
      <c r="AK123" s="672" t="str">
        <f t="shared" si="37"/>
        <v/>
      </c>
      <c r="AM123" s="672" t="str">
        <f t="shared" si="38"/>
        <v/>
      </c>
      <c r="AO123" s="672" t="str">
        <f t="shared" si="39"/>
        <v/>
      </c>
      <c r="AQ123" s="672" t="str">
        <f t="shared" si="40"/>
        <v/>
      </c>
    </row>
    <row r="124" spans="5:43">
      <c r="E124" s="672" t="str">
        <f t="shared" si="42"/>
        <v/>
      </c>
      <c r="G124" s="672" t="str">
        <f t="shared" si="42"/>
        <v/>
      </c>
      <c r="I124" s="672" t="str">
        <f t="shared" si="23"/>
        <v/>
      </c>
      <c r="K124" s="672" t="str">
        <f t="shared" si="24"/>
        <v/>
      </c>
      <c r="M124" s="672" t="str">
        <f t="shared" si="25"/>
        <v/>
      </c>
      <c r="O124" s="672" t="str">
        <f t="shared" si="26"/>
        <v/>
      </c>
      <c r="Q124" s="672" t="str">
        <f t="shared" si="27"/>
        <v/>
      </c>
      <c r="S124" s="672" t="str">
        <f t="shared" si="28"/>
        <v/>
      </c>
      <c r="U124" s="672" t="str">
        <f t="shared" si="29"/>
        <v/>
      </c>
      <c r="W124" s="672" t="str">
        <f t="shared" si="30"/>
        <v/>
      </c>
      <c r="Y124" s="672" t="str">
        <f t="shared" si="31"/>
        <v/>
      </c>
      <c r="AA124" s="672" t="str">
        <f t="shared" si="32"/>
        <v/>
      </c>
      <c r="AC124" s="672" t="str">
        <f t="shared" si="33"/>
        <v/>
      </c>
      <c r="AE124" s="672" t="str">
        <f t="shared" si="34"/>
        <v/>
      </c>
      <c r="AG124" s="672" t="str">
        <f t="shared" si="35"/>
        <v/>
      </c>
      <c r="AI124" s="672" t="str">
        <f t="shared" si="36"/>
        <v/>
      </c>
      <c r="AK124" s="672" t="str">
        <f t="shared" si="37"/>
        <v/>
      </c>
      <c r="AM124" s="672" t="str">
        <f t="shared" si="38"/>
        <v/>
      </c>
      <c r="AO124" s="672" t="str">
        <f t="shared" si="39"/>
        <v/>
      </c>
      <c r="AQ124" s="672" t="str">
        <f t="shared" si="40"/>
        <v/>
      </c>
    </row>
    <row r="125" spans="5:43">
      <c r="E125" s="672" t="str">
        <f t="shared" ref="E125:G140" si="43">IF(OR($B125=0,D125=0),"",D125/$B125)</f>
        <v/>
      </c>
      <c r="G125" s="672" t="str">
        <f t="shared" si="43"/>
        <v/>
      </c>
      <c r="I125" s="672" t="str">
        <f t="shared" si="23"/>
        <v/>
      </c>
      <c r="K125" s="672" t="str">
        <f t="shared" si="24"/>
        <v/>
      </c>
      <c r="M125" s="672" t="str">
        <f t="shared" si="25"/>
        <v/>
      </c>
      <c r="O125" s="672" t="str">
        <f t="shared" si="26"/>
        <v/>
      </c>
      <c r="Q125" s="672" t="str">
        <f t="shared" si="27"/>
        <v/>
      </c>
      <c r="S125" s="672" t="str">
        <f t="shared" si="28"/>
        <v/>
      </c>
      <c r="U125" s="672" t="str">
        <f t="shared" si="29"/>
        <v/>
      </c>
      <c r="W125" s="672" t="str">
        <f t="shared" si="30"/>
        <v/>
      </c>
      <c r="Y125" s="672" t="str">
        <f t="shared" si="31"/>
        <v/>
      </c>
      <c r="AA125" s="672" t="str">
        <f t="shared" si="32"/>
        <v/>
      </c>
      <c r="AC125" s="672" t="str">
        <f t="shared" si="33"/>
        <v/>
      </c>
      <c r="AE125" s="672" t="str">
        <f t="shared" si="34"/>
        <v/>
      </c>
      <c r="AG125" s="672" t="str">
        <f t="shared" si="35"/>
        <v/>
      </c>
      <c r="AI125" s="672" t="str">
        <f t="shared" si="36"/>
        <v/>
      </c>
      <c r="AK125" s="672" t="str">
        <f t="shared" si="37"/>
        <v/>
      </c>
      <c r="AM125" s="672" t="str">
        <f t="shared" si="38"/>
        <v/>
      </c>
      <c r="AO125" s="672" t="str">
        <f t="shared" si="39"/>
        <v/>
      </c>
      <c r="AQ125" s="672" t="str">
        <f t="shared" si="40"/>
        <v/>
      </c>
    </row>
    <row r="126" spans="5:43">
      <c r="E126" s="672" t="str">
        <f t="shared" si="43"/>
        <v/>
      </c>
      <c r="G126" s="672" t="str">
        <f t="shared" si="43"/>
        <v/>
      </c>
      <c r="I126" s="672" t="str">
        <f t="shared" si="23"/>
        <v/>
      </c>
      <c r="K126" s="672" t="str">
        <f t="shared" si="24"/>
        <v/>
      </c>
      <c r="M126" s="672" t="str">
        <f t="shared" si="25"/>
        <v/>
      </c>
      <c r="O126" s="672" t="str">
        <f t="shared" si="26"/>
        <v/>
      </c>
      <c r="Q126" s="672" t="str">
        <f t="shared" si="27"/>
        <v/>
      </c>
      <c r="S126" s="672" t="str">
        <f t="shared" si="28"/>
        <v/>
      </c>
      <c r="U126" s="672" t="str">
        <f t="shared" si="29"/>
        <v/>
      </c>
      <c r="W126" s="672" t="str">
        <f t="shared" si="30"/>
        <v/>
      </c>
      <c r="Y126" s="672" t="str">
        <f t="shared" si="31"/>
        <v/>
      </c>
      <c r="AA126" s="672" t="str">
        <f t="shared" si="32"/>
        <v/>
      </c>
      <c r="AC126" s="672" t="str">
        <f t="shared" si="33"/>
        <v/>
      </c>
      <c r="AE126" s="672" t="str">
        <f t="shared" si="34"/>
        <v/>
      </c>
      <c r="AG126" s="672" t="str">
        <f t="shared" si="35"/>
        <v/>
      </c>
      <c r="AI126" s="672" t="str">
        <f t="shared" si="36"/>
        <v/>
      </c>
      <c r="AK126" s="672" t="str">
        <f t="shared" si="37"/>
        <v/>
      </c>
      <c r="AM126" s="672" t="str">
        <f t="shared" si="38"/>
        <v/>
      </c>
      <c r="AO126" s="672" t="str">
        <f t="shared" si="39"/>
        <v/>
      </c>
      <c r="AQ126" s="672" t="str">
        <f t="shared" si="40"/>
        <v/>
      </c>
    </row>
    <row r="127" spans="5:43">
      <c r="E127" s="672" t="str">
        <f t="shared" si="43"/>
        <v/>
      </c>
      <c r="G127" s="672" t="str">
        <f t="shared" si="43"/>
        <v/>
      </c>
      <c r="I127" s="672" t="str">
        <f t="shared" si="23"/>
        <v/>
      </c>
      <c r="K127" s="672" t="str">
        <f t="shared" si="24"/>
        <v/>
      </c>
      <c r="M127" s="672" t="str">
        <f t="shared" si="25"/>
        <v/>
      </c>
      <c r="O127" s="672" t="str">
        <f t="shared" si="26"/>
        <v/>
      </c>
      <c r="Q127" s="672" t="str">
        <f t="shared" si="27"/>
        <v/>
      </c>
      <c r="S127" s="672" t="str">
        <f t="shared" si="28"/>
        <v/>
      </c>
      <c r="U127" s="672" t="str">
        <f t="shared" si="29"/>
        <v/>
      </c>
      <c r="W127" s="672" t="str">
        <f t="shared" si="30"/>
        <v/>
      </c>
      <c r="Y127" s="672" t="str">
        <f t="shared" si="31"/>
        <v/>
      </c>
      <c r="AA127" s="672" t="str">
        <f t="shared" si="32"/>
        <v/>
      </c>
      <c r="AC127" s="672" t="str">
        <f t="shared" si="33"/>
        <v/>
      </c>
      <c r="AE127" s="672" t="str">
        <f t="shared" si="34"/>
        <v/>
      </c>
      <c r="AG127" s="672" t="str">
        <f t="shared" si="35"/>
        <v/>
      </c>
      <c r="AI127" s="672" t="str">
        <f t="shared" si="36"/>
        <v/>
      </c>
      <c r="AK127" s="672" t="str">
        <f t="shared" si="37"/>
        <v/>
      </c>
      <c r="AM127" s="672" t="str">
        <f t="shared" si="38"/>
        <v/>
      </c>
      <c r="AO127" s="672" t="str">
        <f t="shared" si="39"/>
        <v/>
      </c>
      <c r="AQ127" s="672" t="str">
        <f t="shared" si="40"/>
        <v/>
      </c>
    </row>
    <row r="128" spans="5:43">
      <c r="E128" s="672" t="str">
        <f t="shared" si="43"/>
        <v/>
      </c>
      <c r="G128" s="672" t="str">
        <f t="shared" si="43"/>
        <v/>
      </c>
      <c r="I128" s="672" t="str">
        <f t="shared" si="23"/>
        <v/>
      </c>
      <c r="K128" s="672" t="str">
        <f t="shared" si="24"/>
        <v/>
      </c>
      <c r="M128" s="672" t="str">
        <f t="shared" si="25"/>
        <v/>
      </c>
      <c r="O128" s="672" t="str">
        <f t="shared" si="26"/>
        <v/>
      </c>
      <c r="Q128" s="672" t="str">
        <f t="shared" si="27"/>
        <v/>
      </c>
      <c r="S128" s="672" t="str">
        <f t="shared" si="28"/>
        <v/>
      </c>
      <c r="U128" s="672" t="str">
        <f t="shared" si="29"/>
        <v/>
      </c>
      <c r="W128" s="672" t="str">
        <f t="shared" si="30"/>
        <v/>
      </c>
      <c r="Y128" s="672" t="str">
        <f t="shared" si="31"/>
        <v/>
      </c>
      <c r="AA128" s="672" t="str">
        <f t="shared" si="32"/>
        <v/>
      </c>
      <c r="AC128" s="672" t="str">
        <f t="shared" si="33"/>
        <v/>
      </c>
      <c r="AE128" s="672" t="str">
        <f t="shared" si="34"/>
        <v/>
      </c>
      <c r="AG128" s="672" t="str">
        <f t="shared" si="35"/>
        <v/>
      </c>
      <c r="AI128" s="672" t="str">
        <f t="shared" si="36"/>
        <v/>
      </c>
      <c r="AK128" s="672" t="str">
        <f t="shared" si="37"/>
        <v/>
      </c>
      <c r="AM128" s="672" t="str">
        <f t="shared" si="38"/>
        <v/>
      </c>
      <c r="AO128" s="672" t="str">
        <f t="shared" si="39"/>
        <v/>
      </c>
      <c r="AQ128" s="672" t="str">
        <f t="shared" si="40"/>
        <v/>
      </c>
    </row>
    <row r="129" spans="5:43">
      <c r="E129" s="672" t="str">
        <f t="shared" si="43"/>
        <v/>
      </c>
      <c r="G129" s="672" t="str">
        <f t="shared" si="43"/>
        <v/>
      </c>
      <c r="I129" s="672" t="str">
        <f t="shared" si="23"/>
        <v/>
      </c>
      <c r="K129" s="672" t="str">
        <f t="shared" si="24"/>
        <v/>
      </c>
      <c r="M129" s="672" t="str">
        <f t="shared" si="25"/>
        <v/>
      </c>
      <c r="O129" s="672" t="str">
        <f t="shared" si="26"/>
        <v/>
      </c>
      <c r="Q129" s="672" t="str">
        <f t="shared" si="27"/>
        <v/>
      </c>
      <c r="S129" s="672" t="str">
        <f t="shared" si="28"/>
        <v/>
      </c>
      <c r="U129" s="672" t="str">
        <f t="shared" si="29"/>
        <v/>
      </c>
      <c r="W129" s="672" t="str">
        <f t="shared" si="30"/>
        <v/>
      </c>
      <c r="Y129" s="672" t="str">
        <f t="shared" si="31"/>
        <v/>
      </c>
      <c r="AA129" s="672" t="str">
        <f t="shared" si="32"/>
        <v/>
      </c>
      <c r="AC129" s="672" t="str">
        <f t="shared" si="33"/>
        <v/>
      </c>
      <c r="AE129" s="672" t="str">
        <f t="shared" si="34"/>
        <v/>
      </c>
      <c r="AG129" s="672" t="str">
        <f t="shared" si="35"/>
        <v/>
      </c>
      <c r="AI129" s="672" t="str">
        <f t="shared" si="36"/>
        <v/>
      </c>
      <c r="AK129" s="672" t="str">
        <f t="shared" si="37"/>
        <v/>
      </c>
      <c r="AM129" s="672" t="str">
        <f t="shared" si="38"/>
        <v/>
      </c>
      <c r="AO129" s="672" t="str">
        <f t="shared" si="39"/>
        <v/>
      </c>
      <c r="AQ129" s="672" t="str">
        <f t="shared" si="40"/>
        <v/>
      </c>
    </row>
    <row r="130" spans="5:43">
      <c r="E130" s="672" t="str">
        <f t="shared" si="43"/>
        <v/>
      </c>
      <c r="G130" s="672" t="str">
        <f t="shared" si="43"/>
        <v/>
      </c>
      <c r="I130" s="672" t="str">
        <f t="shared" si="23"/>
        <v/>
      </c>
      <c r="K130" s="672" t="str">
        <f t="shared" si="24"/>
        <v/>
      </c>
      <c r="M130" s="672" t="str">
        <f t="shared" si="25"/>
        <v/>
      </c>
      <c r="O130" s="672" t="str">
        <f t="shared" si="26"/>
        <v/>
      </c>
      <c r="Q130" s="672" t="str">
        <f t="shared" si="27"/>
        <v/>
      </c>
      <c r="S130" s="672" t="str">
        <f t="shared" si="28"/>
        <v/>
      </c>
      <c r="U130" s="672" t="str">
        <f t="shared" si="29"/>
        <v/>
      </c>
      <c r="W130" s="672" t="str">
        <f t="shared" si="30"/>
        <v/>
      </c>
      <c r="Y130" s="672" t="str">
        <f t="shared" si="31"/>
        <v/>
      </c>
      <c r="AA130" s="672" t="str">
        <f t="shared" si="32"/>
        <v/>
      </c>
      <c r="AC130" s="672" t="str">
        <f t="shared" si="33"/>
        <v/>
      </c>
      <c r="AE130" s="672" t="str">
        <f t="shared" si="34"/>
        <v/>
      </c>
      <c r="AG130" s="672" t="str">
        <f t="shared" si="35"/>
        <v/>
      </c>
      <c r="AI130" s="672" t="str">
        <f t="shared" si="36"/>
        <v/>
      </c>
      <c r="AK130" s="672" t="str">
        <f t="shared" si="37"/>
        <v/>
      </c>
      <c r="AM130" s="672" t="str">
        <f t="shared" si="38"/>
        <v/>
      </c>
      <c r="AO130" s="672" t="str">
        <f t="shared" si="39"/>
        <v/>
      </c>
      <c r="AQ130" s="672" t="str">
        <f t="shared" si="40"/>
        <v/>
      </c>
    </row>
    <row r="131" spans="5:43">
      <c r="E131" s="672" t="str">
        <f t="shared" si="43"/>
        <v/>
      </c>
      <c r="G131" s="672" t="str">
        <f t="shared" si="43"/>
        <v/>
      </c>
      <c r="I131" s="672" t="str">
        <f t="shared" si="23"/>
        <v/>
      </c>
      <c r="K131" s="672" t="str">
        <f t="shared" si="24"/>
        <v/>
      </c>
      <c r="M131" s="672" t="str">
        <f t="shared" si="25"/>
        <v/>
      </c>
      <c r="O131" s="672" t="str">
        <f t="shared" si="26"/>
        <v/>
      </c>
      <c r="Q131" s="672" t="str">
        <f t="shared" si="27"/>
        <v/>
      </c>
      <c r="S131" s="672" t="str">
        <f t="shared" si="28"/>
        <v/>
      </c>
      <c r="U131" s="672" t="str">
        <f t="shared" si="29"/>
        <v/>
      </c>
      <c r="W131" s="672" t="str">
        <f t="shared" si="30"/>
        <v/>
      </c>
      <c r="Y131" s="672" t="str">
        <f t="shared" si="31"/>
        <v/>
      </c>
      <c r="AA131" s="672" t="str">
        <f t="shared" si="32"/>
        <v/>
      </c>
      <c r="AC131" s="672" t="str">
        <f t="shared" si="33"/>
        <v/>
      </c>
      <c r="AE131" s="672" t="str">
        <f t="shared" si="34"/>
        <v/>
      </c>
      <c r="AG131" s="672" t="str">
        <f t="shared" si="35"/>
        <v/>
      </c>
      <c r="AI131" s="672" t="str">
        <f t="shared" si="36"/>
        <v/>
      </c>
      <c r="AK131" s="672" t="str">
        <f t="shared" si="37"/>
        <v/>
      </c>
      <c r="AM131" s="672" t="str">
        <f t="shared" si="38"/>
        <v/>
      </c>
      <c r="AO131" s="672" t="str">
        <f t="shared" si="39"/>
        <v/>
      </c>
      <c r="AQ131" s="672" t="str">
        <f t="shared" si="40"/>
        <v/>
      </c>
    </row>
    <row r="132" spans="5:43">
      <c r="E132" s="672" t="str">
        <f t="shared" si="43"/>
        <v/>
      </c>
      <c r="G132" s="672" t="str">
        <f t="shared" si="43"/>
        <v/>
      </c>
      <c r="I132" s="672" t="str">
        <f t="shared" si="23"/>
        <v/>
      </c>
      <c r="K132" s="672" t="str">
        <f t="shared" si="24"/>
        <v/>
      </c>
      <c r="M132" s="672" t="str">
        <f t="shared" si="25"/>
        <v/>
      </c>
      <c r="O132" s="672" t="str">
        <f t="shared" si="26"/>
        <v/>
      </c>
      <c r="Q132" s="672" t="str">
        <f t="shared" si="27"/>
        <v/>
      </c>
      <c r="S132" s="672" t="str">
        <f t="shared" si="28"/>
        <v/>
      </c>
      <c r="U132" s="672" t="str">
        <f t="shared" si="29"/>
        <v/>
      </c>
      <c r="W132" s="672" t="str">
        <f t="shared" si="30"/>
        <v/>
      </c>
      <c r="Y132" s="672" t="str">
        <f t="shared" si="31"/>
        <v/>
      </c>
      <c r="AA132" s="672" t="str">
        <f t="shared" si="32"/>
        <v/>
      </c>
      <c r="AC132" s="672" t="str">
        <f t="shared" si="33"/>
        <v/>
      </c>
      <c r="AE132" s="672" t="str">
        <f t="shared" si="34"/>
        <v/>
      </c>
      <c r="AG132" s="672" t="str">
        <f t="shared" si="35"/>
        <v/>
      </c>
      <c r="AI132" s="672" t="str">
        <f t="shared" si="36"/>
        <v/>
      </c>
      <c r="AK132" s="672" t="str">
        <f t="shared" si="37"/>
        <v/>
      </c>
      <c r="AM132" s="672" t="str">
        <f t="shared" si="38"/>
        <v/>
      </c>
      <c r="AO132" s="672" t="str">
        <f t="shared" si="39"/>
        <v/>
      </c>
      <c r="AQ132" s="672" t="str">
        <f t="shared" si="40"/>
        <v/>
      </c>
    </row>
    <row r="133" spans="5:43">
      <c r="E133" s="672" t="str">
        <f t="shared" si="43"/>
        <v/>
      </c>
      <c r="G133" s="672" t="str">
        <f t="shared" si="43"/>
        <v/>
      </c>
      <c r="I133" s="672" t="str">
        <f t="shared" si="23"/>
        <v/>
      </c>
      <c r="K133" s="672" t="str">
        <f t="shared" si="24"/>
        <v/>
      </c>
      <c r="M133" s="672" t="str">
        <f t="shared" si="25"/>
        <v/>
      </c>
      <c r="O133" s="672" t="str">
        <f t="shared" si="26"/>
        <v/>
      </c>
      <c r="Q133" s="672" t="str">
        <f t="shared" si="27"/>
        <v/>
      </c>
      <c r="S133" s="672" t="str">
        <f t="shared" si="28"/>
        <v/>
      </c>
      <c r="U133" s="672" t="str">
        <f t="shared" si="29"/>
        <v/>
      </c>
      <c r="W133" s="672" t="str">
        <f t="shared" si="30"/>
        <v/>
      </c>
      <c r="Y133" s="672" t="str">
        <f t="shared" si="31"/>
        <v/>
      </c>
      <c r="AA133" s="672" t="str">
        <f t="shared" si="32"/>
        <v/>
      </c>
      <c r="AC133" s="672" t="str">
        <f t="shared" si="33"/>
        <v/>
      </c>
      <c r="AE133" s="672" t="str">
        <f t="shared" si="34"/>
        <v/>
      </c>
      <c r="AG133" s="672" t="str">
        <f t="shared" si="35"/>
        <v/>
      </c>
      <c r="AI133" s="672" t="str">
        <f t="shared" si="36"/>
        <v/>
      </c>
      <c r="AK133" s="672" t="str">
        <f t="shared" si="37"/>
        <v/>
      </c>
      <c r="AM133" s="672" t="str">
        <f t="shared" si="38"/>
        <v/>
      </c>
      <c r="AO133" s="672" t="str">
        <f t="shared" si="39"/>
        <v/>
      </c>
      <c r="AQ133" s="672" t="str">
        <f t="shared" si="40"/>
        <v/>
      </c>
    </row>
    <row r="134" spans="5:43">
      <c r="E134" s="672" t="str">
        <f t="shared" si="43"/>
        <v/>
      </c>
      <c r="G134" s="672" t="str">
        <f t="shared" si="43"/>
        <v/>
      </c>
      <c r="I134" s="672" t="str">
        <f t="shared" si="23"/>
        <v/>
      </c>
      <c r="K134" s="672" t="str">
        <f t="shared" si="24"/>
        <v/>
      </c>
      <c r="M134" s="672" t="str">
        <f t="shared" si="25"/>
        <v/>
      </c>
      <c r="O134" s="672" t="str">
        <f t="shared" si="26"/>
        <v/>
      </c>
      <c r="Q134" s="672" t="str">
        <f t="shared" si="27"/>
        <v/>
      </c>
      <c r="S134" s="672" t="str">
        <f t="shared" si="28"/>
        <v/>
      </c>
      <c r="U134" s="672" t="str">
        <f t="shared" si="29"/>
        <v/>
      </c>
      <c r="W134" s="672" t="str">
        <f t="shared" si="30"/>
        <v/>
      </c>
      <c r="Y134" s="672" t="str">
        <f t="shared" si="31"/>
        <v/>
      </c>
      <c r="AA134" s="672" t="str">
        <f t="shared" si="32"/>
        <v/>
      </c>
      <c r="AC134" s="672" t="str">
        <f t="shared" si="33"/>
        <v/>
      </c>
      <c r="AE134" s="672" t="str">
        <f t="shared" si="34"/>
        <v/>
      </c>
      <c r="AG134" s="672" t="str">
        <f t="shared" si="35"/>
        <v/>
      </c>
      <c r="AI134" s="672" t="str">
        <f t="shared" si="36"/>
        <v/>
      </c>
      <c r="AK134" s="672" t="str">
        <f t="shared" si="37"/>
        <v/>
      </c>
      <c r="AM134" s="672" t="str">
        <f t="shared" si="38"/>
        <v/>
      </c>
      <c r="AO134" s="672" t="str">
        <f t="shared" si="39"/>
        <v/>
      </c>
      <c r="AQ134" s="672" t="str">
        <f t="shared" si="40"/>
        <v/>
      </c>
    </row>
    <row r="135" spans="5:43">
      <c r="E135" s="672" t="str">
        <f t="shared" si="43"/>
        <v/>
      </c>
      <c r="G135" s="672" t="str">
        <f t="shared" si="43"/>
        <v/>
      </c>
      <c r="I135" s="672" t="str">
        <f t="shared" si="23"/>
        <v/>
      </c>
      <c r="K135" s="672" t="str">
        <f t="shared" si="24"/>
        <v/>
      </c>
      <c r="M135" s="672" t="str">
        <f t="shared" si="25"/>
        <v/>
      </c>
      <c r="O135" s="672" t="str">
        <f t="shared" si="26"/>
        <v/>
      </c>
      <c r="Q135" s="672" t="str">
        <f t="shared" si="27"/>
        <v/>
      </c>
      <c r="S135" s="672" t="str">
        <f t="shared" si="28"/>
        <v/>
      </c>
      <c r="U135" s="672" t="str">
        <f t="shared" si="29"/>
        <v/>
      </c>
      <c r="W135" s="672" t="str">
        <f t="shared" si="30"/>
        <v/>
      </c>
      <c r="Y135" s="672" t="str">
        <f t="shared" si="31"/>
        <v/>
      </c>
      <c r="AA135" s="672" t="str">
        <f t="shared" si="32"/>
        <v/>
      </c>
      <c r="AC135" s="672" t="str">
        <f t="shared" si="33"/>
        <v/>
      </c>
      <c r="AE135" s="672" t="str">
        <f t="shared" si="34"/>
        <v/>
      </c>
      <c r="AG135" s="672" t="str">
        <f t="shared" si="35"/>
        <v/>
      </c>
      <c r="AI135" s="672" t="str">
        <f t="shared" si="36"/>
        <v/>
      </c>
      <c r="AK135" s="672" t="str">
        <f t="shared" si="37"/>
        <v/>
      </c>
      <c r="AM135" s="672" t="str">
        <f t="shared" si="38"/>
        <v/>
      </c>
      <c r="AO135" s="672" t="str">
        <f t="shared" si="39"/>
        <v/>
      </c>
      <c r="AQ135" s="672" t="str">
        <f t="shared" si="40"/>
        <v/>
      </c>
    </row>
    <row r="136" spans="5:43">
      <c r="E136" s="672" t="str">
        <f t="shared" si="43"/>
        <v/>
      </c>
      <c r="G136" s="672" t="str">
        <f t="shared" si="43"/>
        <v/>
      </c>
      <c r="I136" s="672" t="str">
        <f t="shared" si="23"/>
        <v/>
      </c>
      <c r="K136" s="672" t="str">
        <f t="shared" si="24"/>
        <v/>
      </c>
      <c r="M136" s="672" t="str">
        <f t="shared" si="25"/>
        <v/>
      </c>
      <c r="O136" s="672" t="str">
        <f t="shared" si="26"/>
        <v/>
      </c>
      <c r="Q136" s="672" t="str">
        <f t="shared" si="27"/>
        <v/>
      </c>
      <c r="S136" s="672" t="str">
        <f t="shared" si="28"/>
        <v/>
      </c>
      <c r="U136" s="672" t="str">
        <f t="shared" si="29"/>
        <v/>
      </c>
      <c r="W136" s="672" t="str">
        <f t="shared" si="30"/>
        <v/>
      </c>
      <c r="Y136" s="672" t="str">
        <f t="shared" si="31"/>
        <v/>
      </c>
      <c r="AA136" s="672" t="str">
        <f t="shared" si="32"/>
        <v/>
      </c>
      <c r="AC136" s="672" t="str">
        <f t="shared" si="33"/>
        <v/>
      </c>
      <c r="AE136" s="672" t="str">
        <f t="shared" si="34"/>
        <v/>
      </c>
      <c r="AG136" s="672" t="str">
        <f t="shared" si="35"/>
        <v/>
      </c>
      <c r="AI136" s="672" t="str">
        <f t="shared" si="36"/>
        <v/>
      </c>
      <c r="AK136" s="672" t="str">
        <f t="shared" si="37"/>
        <v/>
      </c>
      <c r="AM136" s="672" t="str">
        <f t="shared" si="38"/>
        <v/>
      </c>
      <c r="AO136" s="672" t="str">
        <f t="shared" si="39"/>
        <v/>
      </c>
      <c r="AQ136" s="672" t="str">
        <f t="shared" si="40"/>
        <v/>
      </c>
    </row>
    <row r="137" spans="5:43">
      <c r="E137" s="672" t="str">
        <f t="shared" si="43"/>
        <v/>
      </c>
      <c r="G137" s="672" t="str">
        <f t="shared" si="43"/>
        <v/>
      </c>
      <c r="I137" s="672" t="str">
        <f t="shared" si="23"/>
        <v/>
      </c>
      <c r="K137" s="672" t="str">
        <f t="shared" si="24"/>
        <v/>
      </c>
      <c r="M137" s="672" t="str">
        <f t="shared" si="25"/>
        <v/>
      </c>
      <c r="O137" s="672" t="str">
        <f t="shared" si="26"/>
        <v/>
      </c>
      <c r="Q137" s="672" t="str">
        <f t="shared" si="27"/>
        <v/>
      </c>
      <c r="S137" s="672" t="str">
        <f t="shared" si="28"/>
        <v/>
      </c>
      <c r="U137" s="672" t="str">
        <f t="shared" si="29"/>
        <v/>
      </c>
      <c r="W137" s="672" t="str">
        <f t="shared" si="30"/>
        <v/>
      </c>
      <c r="Y137" s="672" t="str">
        <f t="shared" si="31"/>
        <v/>
      </c>
      <c r="AA137" s="672" t="str">
        <f t="shared" si="32"/>
        <v/>
      </c>
      <c r="AC137" s="672" t="str">
        <f t="shared" si="33"/>
        <v/>
      </c>
      <c r="AE137" s="672" t="str">
        <f t="shared" si="34"/>
        <v/>
      </c>
      <c r="AG137" s="672" t="str">
        <f t="shared" si="35"/>
        <v/>
      </c>
      <c r="AI137" s="672" t="str">
        <f t="shared" si="36"/>
        <v/>
      </c>
      <c r="AK137" s="672" t="str">
        <f t="shared" si="37"/>
        <v/>
      </c>
      <c r="AM137" s="672" t="str">
        <f t="shared" si="38"/>
        <v/>
      </c>
      <c r="AO137" s="672" t="str">
        <f t="shared" si="39"/>
        <v/>
      </c>
      <c r="AQ137" s="672" t="str">
        <f t="shared" si="40"/>
        <v/>
      </c>
    </row>
    <row r="138" spans="5:43">
      <c r="E138" s="672" t="str">
        <f t="shared" si="43"/>
        <v/>
      </c>
      <c r="G138" s="672" t="str">
        <f t="shared" si="43"/>
        <v/>
      </c>
      <c r="I138" s="672" t="str">
        <f t="shared" si="23"/>
        <v/>
      </c>
      <c r="K138" s="672" t="str">
        <f t="shared" si="24"/>
        <v/>
      </c>
      <c r="M138" s="672" t="str">
        <f t="shared" si="25"/>
        <v/>
      </c>
      <c r="O138" s="672" t="str">
        <f t="shared" si="26"/>
        <v/>
      </c>
      <c r="Q138" s="672" t="str">
        <f t="shared" si="27"/>
        <v/>
      </c>
      <c r="S138" s="672" t="str">
        <f t="shared" si="28"/>
        <v/>
      </c>
      <c r="U138" s="672" t="str">
        <f t="shared" si="29"/>
        <v/>
      </c>
      <c r="W138" s="672" t="str">
        <f t="shared" si="30"/>
        <v/>
      </c>
      <c r="Y138" s="672" t="str">
        <f t="shared" si="31"/>
        <v/>
      </c>
      <c r="AA138" s="672" t="str">
        <f t="shared" si="32"/>
        <v/>
      </c>
      <c r="AC138" s="672" t="str">
        <f t="shared" si="33"/>
        <v/>
      </c>
      <c r="AE138" s="672" t="str">
        <f t="shared" si="34"/>
        <v/>
      </c>
      <c r="AG138" s="672" t="str">
        <f t="shared" si="35"/>
        <v/>
      </c>
      <c r="AI138" s="672" t="str">
        <f t="shared" si="36"/>
        <v/>
      </c>
      <c r="AK138" s="672" t="str">
        <f t="shared" si="37"/>
        <v/>
      </c>
      <c r="AM138" s="672" t="str">
        <f t="shared" si="38"/>
        <v/>
      </c>
      <c r="AO138" s="672" t="str">
        <f t="shared" si="39"/>
        <v/>
      </c>
      <c r="AQ138" s="672" t="str">
        <f t="shared" si="40"/>
        <v/>
      </c>
    </row>
    <row r="139" spans="5:43">
      <c r="E139" s="672" t="str">
        <f t="shared" si="43"/>
        <v/>
      </c>
      <c r="G139" s="672" t="str">
        <f t="shared" si="43"/>
        <v/>
      </c>
      <c r="I139" s="672" t="str">
        <f t="shared" si="23"/>
        <v/>
      </c>
      <c r="K139" s="672" t="str">
        <f t="shared" si="24"/>
        <v/>
      </c>
      <c r="M139" s="672" t="str">
        <f t="shared" si="25"/>
        <v/>
      </c>
      <c r="O139" s="672" t="str">
        <f t="shared" si="26"/>
        <v/>
      </c>
      <c r="Q139" s="672" t="str">
        <f t="shared" si="27"/>
        <v/>
      </c>
      <c r="S139" s="672" t="str">
        <f t="shared" si="28"/>
        <v/>
      </c>
      <c r="U139" s="672" t="str">
        <f t="shared" si="29"/>
        <v/>
      </c>
      <c r="W139" s="672" t="str">
        <f t="shared" si="30"/>
        <v/>
      </c>
      <c r="Y139" s="672" t="str">
        <f t="shared" si="31"/>
        <v/>
      </c>
      <c r="AA139" s="672" t="str">
        <f t="shared" si="32"/>
        <v/>
      </c>
      <c r="AC139" s="672" t="str">
        <f t="shared" si="33"/>
        <v/>
      </c>
      <c r="AE139" s="672" t="str">
        <f t="shared" si="34"/>
        <v/>
      </c>
      <c r="AG139" s="672" t="str">
        <f t="shared" si="35"/>
        <v/>
      </c>
      <c r="AI139" s="672" t="str">
        <f t="shared" si="36"/>
        <v/>
      </c>
      <c r="AK139" s="672" t="str">
        <f t="shared" si="37"/>
        <v/>
      </c>
      <c r="AM139" s="672" t="str">
        <f t="shared" si="38"/>
        <v/>
      </c>
      <c r="AO139" s="672" t="str">
        <f t="shared" si="39"/>
        <v/>
      </c>
      <c r="AQ139" s="672" t="str">
        <f t="shared" si="40"/>
        <v/>
      </c>
    </row>
    <row r="140" spans="5:43">
      <c r="E140" s="672" t="str">
        <f t="shared" si="43"/>
        <v/>
      </c>
      <c r="G140" s="672" t="str">
        <f t="shared" si="43"/>
        <v/>
      </c>
      <c r="I140" s="672" t="str">
        <f t="shared" si="23"/>
        <v/>
      </c>
      <c r="K140" s="672" t="str">
        <f t="shared" si="24"/>
        <v/>
      </c>
      <c r="M140" s="672" t="str">
        <f t="shared" si="25"/>
        <v/>
      </c>
      <c r="O140" s="672" t="str">
        <f t="shared" si="26"/>
        <v/>
      </c>
      <c r="Q140" s="672" t="str">
        <f t="shared" si="27"/>
        <v/>
      </c>
      <c r="S140" s="672" t="str">
        <f t="shared" si="28"/>
        <v/>
      </c>
      <c r="U140" s="672" t="str">
        <f t="shared" si="29"/>
        <v/>
      </c>
      <c r="W140" s="672" t="str">
        <f t="shared" si="30"/>
        <v/>
      </c>
      <c r="Y140" s="672" t="str">
        <f t="shared" si="31"/>
        <v/>
      </c>
      <c r="AA140" s="672" t="str">
        <f t="shared" si="32"/>
        <v/>
      </c>
      <c r="AC140" s="672" t="str">
        <f t="shared" si="33"/>
        <v/>
      </c>
      <c r="AE140" s="672" t="str">
        <f t="shared" si="34"/>
        <v/>
      </c>
      <c r="AG140" s="672" t="str">
        <f t="shared" si="35"/>
        <v/>
      </c>
      <c r="AI140" s="672" t="str">
        <f t="shared" si="36"/>
        <v/>
      </c>
      <c r="AK140" s="672" t="str">
        <f t="shared" si="37"/>
        <v/>
      </c>
      <c r="AM140" s="672" t="str">
        <f t="shared" si="38"/>
        <v/>
      </c>
      <c r="AO140" s="672" t="str">
        <f t="shared" si="39"/>
        <v/>
      </c>
      <c r="AQ140" s="672" t="str">
        <f t="shared" si="40"/>
        <v/>
      </c>
    </row>
    <row r="141" spans="5:43">
      <c r="E141" s="672" t="str">
        <f t="shared" ref="E141:G156" si="44">IF(OR($B141=0,D141=0),"",D141/$B141)</f>
        <v/>
      </c>
      <c r="G141" s="672" t="str">
        <f t="shared" si="44"/>
        <v/>
      </c>
      <c r="I141" s="672" t="str">
        <f t="shared" ref="I141:I204" si="45">IF(OR($B141=0,H141=0),"",H141/$B141)</f>
        <v/>
      </c>
      <c r="K141" s="672" t="str">
        <f t="shared" ref="K141:K204" si="46">IF(OR($B141=0,J141=0),"",J141/$B141)</f>
        <v/>
      </c>
      <c r="M141" s="672" t="str">
        <f t="shared" ref="M141:M204" si="47">IF(OR($B141=0,L141=0),"",L141/$B141)</f>
        <v/>
      </c>
      <c r="O141" s="672" t="str">
        <f t="shared" ref="O141:O204" si="48">IF(OR($B141=0,N141=0),"",N141/$B141)</f>
        <v/>
      </c>
      <c r="Q141" s="672" t="str">
        <f t="shared" ref="Q141:Q204" si="49">IF(OR($B141=0,P141=0),"",P141/$B141)</f>
        <v/>
      </c>
      <c r="S141" s="672" t="str">
        <f t="shared" ref="S141:S204" si="50">IF(OR($B141=0,R141=0),"",R141/$B141)</f>
        <v/>
      </c>
      <c r="U141" s="672" t="str">
        <f t="shared" ref="U141:U204" si="51">IF(OR($B141=0,T141=0),"",T141/$B141)</f>
        <v/>
      </c>
      <c r="W141" s="672" t="str">
        <f t="shared" ref="W141:W204" si="52">IF(OR($B141=0,V141=0),"",V141/$B141)</f>
        <v/>
      </c>
      <c r="Y141" s="672" t="str">
        <f t="shared" ref="Y141:Y204" si="53">IF(OR($B141=0,X141=0),"",X141/$B141)</f>
        <v/>
      </c>
      <c r="AA141" s="672" t="str">
        <f t="shared" ref="AA141:AA204" si="54">IF(OR($B141=0,Z141=0),"",Z141/$B141)</f>
        <v/>
      </c>
      <c r="AC141" s="672" t="str">
        <f t="shared" ref="AC141:AC204" si="55">IF(OR($B141=0,AB141=0),"",AB141/$B141)</f>
        <v/>
      </c>
      <c r="AE141" s="672" t="str">
        <f t="shared" ref="AE141:AE204" si="56">IF(OR($B141=0,AD141=0),"",AD141/$B141)</f>
        <v/>
      </c>
      <c r="AG141" s="672" t="str">
        <f t="shared" ref="AG141:AG204" si="57">IF(OR($B141=0,AF141=0),"",AF141/$B141)</f>
        <v/>
      </c>
      <c r="AI141" s="672" t="str">
        <f t="shared" ref="AI141:AI204" si="58">IF(OR($B141=0,AH141=0),"",AH141/$B141)</f>
        <v/>
      </c>
      <c r="AK141" s="672" t="str">
        <f t="shared" ref="AK141:AK204" si="59">IF(OR($B141=0,AJ141=0),"",AJ141/$B141)</f>
        <v/>
      </c>
      <c r="AM141" s="672" t="str">
        <f t="shared" ref="AM141:AM204" si="60">IF(OR($B141=0,AL141=0),"",AL141/$B141)</f>
        <v/>
      </c>
      <c r="AO141" s="672" t="str">
        <f t="shared" ref="AO141:AO204" si="61">IF(OR($B141=0,AN141=0),"",AN141/$B141)</f>
        <v/>
      </c>
      <c r="AQ141" s="672" t="str">
        <f t="shared" ref="AQ141:AQ204" si="62">IF(OR($B141=0,AP141=0),"",AP141/$B141)</f>
        <v/>
      </c>
    </row>
    <row r="142" spans="5:43">
      <c r="E142" s="672" t="str">
        <f t="shared" si="44"/>
        <v/>
      </c>
      <c r="G142" s="672" t="str">
        <f t="shared" si="44"/>
        <v/>
      </c>
      <c r="I142" s="672" t="str">
        <f t="shared" si="45"/>
        <v/>
      </c>
      <c r="K142" s="672" t="str">
        <f t="shared" si="46"/>
        <v/>
      </c>
      <c r="M142" s="672" t="str">
        <f t="shared" si="47"/>
        <v/>
      </c>
      <c r="O142" s="672" t="str">
        <f t="shared" si="48"/>
        <v/>
      </c>
      <c r="Q142" s="672" t="str">
        <f t="shared" si="49"/>
        <v/>
      </c>
      <c r="S142" s="672" t="str">
        <f t="shared" si="50"/>
        <v/>
      </c>
      <c r="U142" s="672" t="str">
        <f t="shared" si="51"/>
        <v/>
      </c>
      <c r="W142" s="672" t="str">
        <f t="shared" si="52"/>
        <v/>
      </c>
      <c r="Y142" s="672" t="str">
        <f t="shared" si="53"/>
        <v/>
      </c>
      <c r="AA142" s="672" t="str">
        <f t="shared" si="54"/>
        <v/>
      </c>
      <c r="AC142" s="672" t="str">
        <f t="shared" si="55"/>
        <v/>
      </c>
      <c r="AE142" s="672" t="str">
        <f t="shared" si="56"/>
        <v/>
      </c>
      <c r="AG142" s="672" t="str">
        <f t="shared" si="57"/>
        <v/>
      </c>
      <c r="AI142" s="672" t="str">
        <f t="shared" si="58"/>
        <v/>
      </c>
      <c r="AK142" s="672" t="str">
        <f t="shared" si="59"/>
        <v/>
      </c>
      <c r="AM142" s="672" t="str">
        <f t="shared" si="60"/>
        <v/>
      </c>
      <c r="AO142" s="672" t="str">
        <f t="shared" si="61"/>
        <v/>
      </c>
      <c r="AQ142" s="672" t="str">
        <f t="shared" si="62"/>
        <v/>
      </c>
    </row>
    <row r="143" spans="5:43">
      <c r="E143" s="672" t="str">
        <f t="shared" si="44"/>
        <v/>
      </c>
      <c r="G143" s="672" t="str">
        <f t="shared" si="44"/>
        <v/>
      </c>
      <c r="I143" s="672" t="str">
        <f t="shared" si="45"/>
        <v/>
      </c>
      <c r="K143" s="672" t="str">
        <f t="shared" si="46"/>
        <v/>
      </c>
      <c r="M143" s="672" t="str">
        <f t="shared" si="47"/>
        <v/>
      </c>
      <c r="O143" s="672" t="str">
        <f t="shared" si="48"/>
        <v/>
      </c>
      <c r="Q143" s="672" t="str">
        <f t="shared" si="49"/>
        <v/>
      </c>
      <c r="S143" s="672" t="str">
        <f t="shared" si="50"/>
        <v/>
      </c>
      <c r="U143" s="672" t="str">
        <f t="shared" si="51"/>
        <v/>
      </c>
      <c r="W143" s="672" t="str">
        <f t="shared" si="52"/>
        <v/>
      </c>
      <c r="Y143" s="672" t="str">
        <f t="shared" si="53"/>
        <v/>
      </c>
      <c r="AA143" s="672" t="str">
        <f t="shared" si="54"/>
        <v/>
      </c>
      <c r="AC143" s="672" t="str">
        <f t="shared" si="55"/>
        <v/>
      </c>
      <c r="AE143" s="672" t="str">
        <f t="shared" si="56"/>
        <v/>
      </c>
      <c r="AG143" s="672" t="str">
        <f t="shared" si="57"/>
        <v/>
      </c>
      <c r="AI143" s="672" t="str">
        <f t="shared" si="58"/>
        <v/>
      </c>
      <c r="AK143" s="672" t="str">
        <f t="shared" si="59"/>
        <v/>
      </c>
      <c r="AM143" s="672" t="str">
        <f t="shared" si="60"/>
        <v/>
      </c>
      <c r="AO143" s="672" t="str">
        <f t="shared" si="61"/>
        <v/>
      </c>
      <c r="AQ143" s="672" t="str">
        <f t="shared" si="62"/>
        <v/>
      </c>
    </row>
    <row r="144" spans="5:43">
      <c r="E144" s="672" t="str">
        <f t="shared" si="44"/>
        <v/>
      </c>
      <c r="G144" s="672" t="str">
        <f t="shared" si="44"/>
        <v/>
      </c>
      <c r="I144" s="672" t="str">
        <f t="shared" si="45"/>
        <v/>
      </c>
      <c r="K144" s="672" t="str">
        <f t="shared" si="46"/>
        <v/>
      </c>
      <c r="M144" s="672" t="str">
        <f t="shared" si="47"/>
        <v/>
      </c>
      <c r="O144" s="672" t="str">
        <f t="shared" si="48"/>
        <v/>
      </c>
      <c r="Q144" s="672" t="str">
        <f t="shared" si="49"/>
        <v/>
      </c>
      <c r="S144" s="672" t="str">
        <f t="shared" si="50"/>
        <v/>
      </c>
      <c r="U144" s="672" t="str">
        <f t="shared" si="51"/>
        <v/>
      </c>
      <c r="W144" s="672" t="str">
        <f t="shared" si="52"/>
        <v/>
      </c>
      <c r="Y144" s="672" t="str">
        <f t="shared" si="53"/>
        <v/>
      </c>
      <c r="AA144" s="672" t="str">
        <f t="shared" si="54"/>
        <v/>
      </c>
      <c r="AC144" s="672" t="str">
        <f t="shared" si="55"/>
        <v/>
      </c>
      <c r="AE144" s="672" t="str">
        <f t="shared" si="56"/>
        <v/>
      </c>
      <c r="AG144" s="672" t="str">
        <f t="shared" si="57"/>
        <v/>
      </c>
      <c r="AI144" s="672" t="str">
        <f t="shared" si="58"/>
        <v/>
      </c>
      <c r="AK144" s="672" t="str">
        <f t="shared" si="59"/>
        <v/>
      </c>
      <c r="AM144" s="672" t="str">
        <f t="shared" si="60"/>
        <v/>
      </c>
      <c r="AO144" s="672" t="str">
        <f t="shared" si="61"/>
        <v/>
      </c>
      <c r="AQ144" s="672" t="str">
        <f t="shared" si="62"/>
        <v/>
      </c>
    </row>
    <row r="145" spans="5:43">
      <c r="E145" s="672" t="str">
        <f t="shared" si="44"/>
        <v/>
      </c>
      <c r="G145" s="672" t="str">
        <f t="shared" si="44"/>
        <v/>
      </c>
      <c r="I145" s="672" t="str">
        <f t="shared" si="45"/>
        <v/>
      </c>
      <c r="K145" s="672" t="str">
        <f t="shared" si="46"/>
        <v/>
      </c>
      <c r="M145" s="672" t="str">
        <f t="shared" si="47"/>
        <v/>
      </c>
      <c r="O145" s="672" t="str">
        <f t="shared" si="48"/>
        <v/>
      </c>
      <c r="Q145" s="672" t="str">
        <f t="shared" si="49"/>
        <v/>
      </c>
      <c r="S145" s="672" t="str">
        <f t="shared" si="50"/>
        <v/>
      </c>
      <c r="U145" s="672" t="str">
        <f t="shared" si="51"/>
        <v/>
      </c>
      <c r="W145" s="672" t="str">
        <f t="shared" si="52"/>
        <v/>
      </c>
      <c r="Y145" s="672" t="str">
        <f t="shared" si="53"/>
        <v/>
      </c>
      <c r="AA145" s="672" t="str">
        <f t="shared" si="54"/>
        <v/>
      </c>
      <c r="AC145" s="672" t="str">
        <f t="shared" si="55"/>
        <v/>
      </c>
      <c r="AE145" s="672" t="str">
        <f t="shared" si="56"/>
        <v/>
      </c>
      <c r="AG145" s="672" t="str">
        <f t="shared" si="57"/>
        <v/>
      </c>
      <c r="AI145" s="672" t="str">
        <f t="shared" si="58"/>
        <v/>
      </c>
      <c r="AK145" s="672" t="str">
        <f t="shared" si="59"/>
        <v/>
      </c>
      <c r="AM145" s="672" t="str">
        <f t="shared" si="60"/>
        <v/>
      </c>
      <c r="AO145" s="672" t="str">
        <f t="shared" si="61"/>
        <v/>
      </c>
      <c r="AQ145" s="672" t="str">
        <f t="shared" si="62"/>
        <v/>
      </c>
    </row>
    <row r="146" spans="5:43">
      <c r="E146" s="672" t="str">
        <f t="shared" si="44"/>
        <v/>
      </c>
      <c r="G146" s="672" t="str">
        <f t="shared" si="44"/>
        <v/>
      </c>
      <c r="I146" s="672" t="str">
        <f t="shared" si="45"/>
        <v/>
      </c>
      <c r="K146" s="672" t="str">
        <f t="shared" si="46"/>
        <v/>
      </c>
      <c r="M146" s="672" t="str">
        <f t="shared" si="47"/>
        <v/>
      </c>
      <c r="O146" s="672" t="str">
        <f t="shared" si="48"/>
        <v/>
      </c>
      <c r="Q146" s="672" t="str">
        <f t="shared" si="49"/>
        <v/>
      </c>
      <c r="S146" s="672" t="str">
        <f t="shared" si="50"/>
        <v/>
      </c>
      <c r="U146" s="672" t="str">
        <f t="shared" si="51"/>
        <v/>
      </c>
      <c r="W146" s="672" t="str">
        <f t="shared" si="52"/>
        <v/>
      </c>
      <c r="Y146" s="672" t="str">
        <f t="shared" si="53"/>
        <v/>
      </c>
      <c r="AA146" s="672" t="str">
        <f t="shared" si="54"/>
        <v/>
      </c>
      <c r="AC146" s="672" t="str">
        <f t="shared" si="55"/>
        <v/>
      </c>
      <c r="AE146" s="672" t="str">
        <f t="shared" si="56"/>
        <v/>
      </c>
      <c r="AG146" s="672" t="str">
        <f t="shared" si="57"/>
        <v/>
      </c>
      <c r="AI146" s="672" t="str">
        <f t="shared" si="58"/>
        <v/>
      </c>
      <c r="AK146" s="672" t="str">
        <f t="shared" si="59"/>
        <v/>
      </c>
      <c r="AM146" s="672" t="str">
        <f t="shared" si="60"/>
        <v/>
      </c>
      <c r="AO146" s="672" t="str">
        <f t="shared" si="61"/>
        <v/>
      </c>
      <c r="AQ146" s="672" t="str">
        <f t="shared" si="62"/>
        <v/>
      </c>
    </row>
    <row r="147" spans="5:43">
      <c r="E147" s="672" t="str">
        <f t="shared" si="44"/>
        <v/>
      </c>
      <c r="G147" s="672" t="str">
        <f t="shared" si="44"/>
        <v/>
      </c>
      <c r="I147" s="672" t="str">
        <f t="shared" si="45"/>
        <v/>
      </c>
      <c r="K147" s="672" t="str">
        <f t="shared" si="46"/>
        <v/>
      </c>
      <c r="M147" s="672" t="str">
        <f t="shared" si="47"/>
        <v/>
      </c>
      <c r="O147" s="672" t="str">
        <f t="shared" si="48"/>
        <v/>
      </c>
      <c r="Q147" s="672" t="str">
        <f t="shared" si="49"/>
        <v/>
      </c>
      <c r="S147" s="672" t="str">
        <f t="shared" si="50"/>
        <v/>
      </c>
      <c r="U147" s="672" t="str">
        <f t="shared" si="51"/>
        <v/>
      </c>
      <c r="W147" s="672" t="str">
        <f t="shared" si="52"/>
        <v/>
      </c>
      <c r="Y147" s="672" t="str">
        <f t="shared" si="53"/>
        <v/>
      </c>
      <c r="AA147" s="672" t="str">
        <f t="shared" si="54"/>
        <v/>
      </c>
      <c r="AC147" s="672" t="str">
        <f t="shared" si="55"/>
        <v/>
      </c>
      <c r="AE147" s="672" t="str">
        <f t="shared" si="56"/>
        <v/>
      </c>
      <c r="AG147" s="672" t="str">
        <f t="shared" si="57"/>
        <v/>
      </c>
      <c r="AI147" s="672" t="str">
        <f t="shared" si="58"/>
        <v/>
      </c>
      <c r="AK147" s="672" t="str">
        <f t="shared" si="59"/>
        <v/>
      </c>
      <c r="AM147" s="672" t="str">
        <f t="shared" si="60"/>
        <v/>
      </c>
      <c r="AO147" s="672" t="str">
        <f t="shared" si="61"/>
        <v/>
      </c>
      <c r="AQ147" s="672" t="str">
        <f t="shared" si="62"/>
        <v/>
      </c>
    </row>
    <row r="148" spans="5:43">
      <c r="E148" s="672" t="str">
        <f t="shared" si="44"/>
        <v/>
      </c>
      <c r="G148" s="672" t="str">
        <f t="shared" si="44"/>
        <v/>
      </c>
      <c r="I148" s="672" t="str">
        <f t="shared" si="45"/>
        <v/>
      </c>
      <c r="K148" s="672" t="str">
        <f t="shared" si="46"/>
        <v/>
      </c>
      <c r="M148" s="672" t="str">
        <f t="shared" si="47"/>
        <v/>
      </c>
      <c r="O148" s="672" t="str">
        <f t="shared" si="48"/>
        <v/>
      </c>
      <c r="Q148" s="672" t="str">
        <f t="shared" si="49"/>
        <v/>
      </c>
      <c r="S148" s="672" t="str">
        <f t="shared" si="50"/>
        <v/>
      </c>
      <c r="U148" s="672" t="str">
        <f t="shared" si="51"/>
        <v/>
      </c>
      <c r="W148" s="672" t="str">
        <f t="shared" si="52"/>
        <v/>
      </c>
      <c r="Y148" s="672" t="str">
        <f t="shared" si="53"/>
        <v/>
      </c>
      <c r="AA148" s="672" t="str">
        <f t="shared" si="54"/>
        <v/>
      </c>
      <c r="AC148" s="672" t="str">
        <f t="shared" si="55"/>
        <v/>
      </c>
      <c r="AE148" s="672" t="str">
        <f t="shared" si="56"/>
        <v/>
      </c>
      <c r="AG148" s="672" t="str">
        <f t="shared" si="57"/>
        <v/>
      </c>
      <c r="AI148" s="672" t="str">
        <f t="shared" si="58"/>
        <v/>
      </c>
      <c r="AK148" s="672" t="str">
        <f t="shared" si="59"/>
        <v/>
      </c>
      <c r="AM148" s="672" t="str">
        <f t="shared" si="60"/>
        <v/>
      </c>
      <c r="AO148" s="672" t="str">
        <f t="shared" si="61"/>
        <v/>
      </c>
      <c r="AQ148" s="672" t="str">
        <f t="shared" si="62"/>
        <v/>
      </c>
    </row>
    <row r="149" spans="5:43">
      <c r="E149" s="672" t="str">
        <f t="shared" si="44"/>
        <v/>
      </c>
      <c r="G149" s="672" t="str">
        <f t="shared" si="44"/>
        <v/>
      </c>
      <c r="I149" s="672" t="str">
        <f t="shared" si="45"/>
        <v/>
      </c>
      <c r="K149" s="672" t="str">
        <f t="shared" si="46"/>
        <v/>
      </c>
      <c r="M149" s="672" t="str">
        <f t="shared" si="47"/>
        <v/>
      </c>
      <c r="O149" s="672" t="str">
        <f t="shared" si="48"/>
        <v/>
      </c>
      <c r="Q149" s="672" t="str">
        <f t="shared" si="49"/>
        <v/>
      </c>
      <c r="S149" s="672" t="str">
        <f t="shared" si="50"/>
        <v/>
      </c>
      <c r="U149" s="672" t="str">
        <f t="shared" si="51"/>
        <v/>
      </c>
      <c r="W149" s="672" t="str">
        <f t="shared" si="52"/>
        <v/>
      </c>
      <c r="Y149" s="672" t="str">
        <f t="shared" si="53"/>
        <v/>
      </c>
      <c r="AA149" s="672" t="str">
        <f t="shared" si="54"/>
        <v/>
      </c>
      <c r="AC149" s="672" t="str">
        <f t="shared" si="55"/>
        <v/>
      </c>
      <c r="AE149" s="672" t="str">
        <f t="shared" si="56"/>
        <v/>
      </c>
      <c r="AG149" s="672" t="str">
        <f t="shared" si="57"/>
        <v/>
      </c>
      <c r="AI149" s="672" t="str">
        <f t="shared" si="58"/>
        <v/>
      </c>
      <c r="AK149" s="672" t="str">
        <f t="shared" si="59"/>
        <v/>
      </c>
      <c r="AM149" s="672" t="str">
        <f t="shared" si="60"/>
        <v/>
      </c>
      <c r="AO149" s="672" t="str">
        <f t="shared" si="61"/>
        <v/>
      </c>
      <c r="AQ149" s="672" t="str">
        <f t="shared" si="62"/>
        <v/>
      </c>
    </row>
    <row r="150" spans="5:43">
      <c r="E150" s="672" t="str">
        <f t="shared" si="44"/>
        <v/>
      </c>
      <c r="G150" s="672" t="str">
        <f t="shared" si="44"/>
        <v/>
      </c>
      <c r="I150" s="672" t="str">
        <f t="shared" si="45"/>
        <v/>
      </c>
      <c r="K150" s="672" t="str">
        <f t="shared" si="46"/>
        <v/>
      </c>
      <c r="M150" s="672" t="str">
        <f t="shared" si="47"/>
        <v/>
      </c>
      <c r="O150" s="672" t="str">
        <f t="shared" si="48"/>
        <v/>
      </c>
      <c r="Q150" s="672" t="str">
        <f t="shared" si="49"/>
        <v/>
      </c>
      <c r="S150" s="672" t="str">
        <f t="shared" si="50"/>
        <v/>
      </c>
      <c r="U150" s="672" t="str">
        <f t="shared" si="51"/>
        <v/>
      </c>
      <c r="W150" s="672" t="str">
        <f t="shared" si="52"/>
        <v/>
      </c>
      <c r="Y150" s="672" t="str">
        <f t="shared" si="53"/>
        <v/>
      </c>
      <c r="AA150" s="672" t="str">
        <f t="shared" si="54"/>
        <v/>
      </c>
      <c r="AC150" s="672" t="str">
        <f t="shared" si="55"/>
        <v/>
      </c>
      <c r="AE150" s="672" t="str">
        <f t="shared" si="56"/>
        <v/>
      </c>
      <c r="AG150" s="672" t="str">
        <f t="shared" si="57"/>
        <v/>
      </c>
      <c r="AI150" s="672" t="str">
        <f t="shared" si="58"/>
        <v/>
      </c>
      <c r="AK150" s="672" t="str">
        <f t="shared" si="59"/>
        <v/>
      </c>
      <c r="AM150" s="672" t="str">
        <f t="shared" si="60"/>
        <v/>
      </c>
      <c r="AO150" s="672" t="str">
        <f t="shared" si="61"/>
        <v/>
      </c>
      <c r="AQ150" s="672" t="str">
        <f t="shared" si="62"/>
        <v/>
      </c>
    </row>
    <row r="151" spans="5:43">
      <c r="E151" s="672" t="str">
        <f t="shared" si="44"/>
        <v/>
      </c>
      <c r="G151" s="672" t="str">
        <f t="shared" si="44"/>
        <v/>
      </c>
      <c r="I151" s="672" t="str">
        <f t="shared" si="45"/>
        <v/>
      </c>
      <c r="K151" s="672" t="str">
        <f t="shared" si="46"/>
        <v/>
      </c>
      <c r="M151" s="672" t="str">
        <f t="shared" si="47"/>
        <v/>
      </c>
      <c r="O151" s="672" t="str">
        <f t="shared" si="48"/>
        <v/>
      </c>
      <c r="Q151" s="672" t="str">
        <f t="shared" si="49"/>
        <v/>
      </c>
      <c r="S151" s="672" t="str">
        <f t="shared" si="50"/>
        <v/>
      </c>
      <c r="U151" s="672" t="str">
        <f t="shared" si="51"/>
        <v/>
      </c>
      <c r="W151" s="672" t="str">
        <f t="shared" si="52"/>
        <v/>
      </c>
      <c r="Y151" s="672" t="str">
        <f t="shared" si="53"/>
        <v/>
      </c>
      <c r="AA151" s="672" t="str">
        <f t="shared" si="54"/>
        <v/>
      </c>
      <c r="AC151" s="672" t="str">
        <f t="shared" si="55"/>
        <v/>
      </c>
      <c r="AE151" s="672" t="str">
        <f t="shared" si="56"/>
        <v/>
      </c>
      <c r="AG151" s="672" t="str">
        <f t="shared" si="57"/>
        <v/>
      </c>
      <c r="AI151" s="672" t="str">
        <f t="shared" si="58"/>
        <v/>
      </c>
      <c r="AK151" s="672" t="str">
        <f t="shared" si="59"/>
        <v/>
      </c>
      <c r="AM151" s="672" t="str">
        <f t="shared" si="60"/>
        <v/>
      </c>
      <c r="AO151" s="672" t="str">
        <f t="shared" si="61"/>
        <v/>
      </c>
      <c r="AQ151" s="672" t="str">
        <f t="shared" si="62"/>
        <v/>
      </c>
    </row>
    <row r="152" spans="5:43">
      <c r="E152" s="672" t="str">
        <f t="shared" si="44"/>
        <v/>
      </c>
      <c r="G152" s="672" t="str">
        <f t="shared" si="44"/>
        <v/>
      </c>
      <c r="I152" s="672" t="str">
        <f t="shared" si="45"/>
        <v/>
      </c>
      <c r="K152" s="672" t="str">
        <f t="shared" si="46"/>
        <v/>
      </c>
      <c r="M152" s="672" t="str">
        <f t="shared" si="47"/>
        <v/>
      </c>
      <c r="O152" s="672" t="str">
        <f t="shared" si="48"/>
        <v/>
      </c>
      <c r="Q152" s="672" t="str">
        <f t="shared" si="49"/>
        <v/>
      </c>
      <c r="S152" s="672" t="str">
        <f t="shared" si="50"/>
        <v/>
      </c>
      <c r="U152" s="672" t="str">
        <f t="shared" si="51"/>
        <v/>
      </c>
      <c r="W152" s="672" t="str">
        <f t="shared" si="52"/>
        <v/>
      </c>
      <c r="Y152" s="672" t="str">
        <f t="shared" si="53"/>
        <v/>
      </c>
      <c r="AA152" s="672" t="str">
        <f t="shared" si="54"/>
        <v/>
      </c>
      <c r="AC152" s="672" t="str">
        <f t="shared" si="55"/>
        <v/>
      </c>
      <c r="AE152" s="672" t="str">
        <f t="shared" si="56"/>
        <v/>
      </c>
      <c r="AG152" s="672" t="str">
        <f t="shared" si="57"/>
        <v/>
      </c>
      <c r="AI152" s="672" t="str">
        <f t="shared" si="58"/>
        <v/>
      </c>
      <c r="AK152" s="672" t="str">
        <f t="shared" si="59"/>
        <v/>
      </c>
      <c r="AM152" s="672" t="str">
        <f t="shared" si="60"/>
        <v/>
      </c>
      <c r="AO152" s="672" t="str">
        <f t="shared" si="61"/>
        <v/>
      </c>
      <c r="AQ152" s="672" t="str">
        <f t="shared" si="62"/>
        <v/>
      </c>
    </row>
    <row r="153" spans="5:43">
      <c r="E153" s="672" t="str">
        <f t="shared" si="44"/>
        <v/>
      </c>
      <c r="G153" s="672" t="str">
        <f t="shared" si="44"/>
        <v/>
      </c>
      <c r="I153" s="672" t="str">
        <f t="shared" si="45"/>
        <v/>
      </c>
      <c r="K153" s="672" t="str">
        <f t="shared" si="46"/>
        <v/>
      </c>
      <c r="M153" s="672" t="str">
        <f t="shared" si="47"/>
        <v/>
      </c>
      <c r="O153" s="672" t="str">
        <f t="shared" si="48"/>
        <v/>
      </c>
      <c r="Q153" s="672" t="str">
        <f t="shared" si="49"/>
        <v/>
      </c>
      <c r="S153" s="672" t="str">
        <f t="shared" si="50"/>
        <v/>
      </c>
      <c r="U153" s="672" t="str">
        <f t="shared" si="51"/>
        <v/>
      </c>
      <c r="W153" s="672" t="str">
        <f t="shared" si="52"/>
        <v/>
      </c>
      <c r="Y153" s="672" t="str">
        <f t="shared" si="53"/>
        <v/>
      </c>
      <c r="AA153" s="672" t="str">
        <f t="shared" si="54"/>
        <v/>
      </c>
      <c r="AC153" s="672" t="str">
        <f t="shared" si="55"/>
        <v/>
      </c>
      <c r="AE153" s="672" t="str">
        <f t="shared" si="56"/>
        <v/>
      </c>
      <c r="AG153" s="672" t="str">
        <f t="shared" si="57"/>
        <v/>
      </c>
      <c r="AI153" s="672" t="str">
        <f t="shared" si="58"/>
        <v/>
      </c>
      <c r="AK153" s="672" t="str">
        <f t="shared" si="59"/>
        <v/>
      </c>
      <c r="AM153" s="672" t="str">
        <f t="shared" si="60"/>
        <v/>
      </c>
      <c r="AO153" s="672" t="str">
        <f t="shared" si="61"/>
        <v/>
      </c>
      <c r="AQ153" s="672" t="str">
        <f t="shared" si="62"/>
        <v/>
      </c>
    </row>
    <row r="154" spans="5:43">
      <c r="E154" s="672" t="str">
        <f t="shared" si="44"/>
        <v/>
      </c>
      <c r="G154" s="672" t="str">
        <f t="shared" si="44"/>
        <v/>
      </c>
      <c r="I154" s="672" t="str">
        <f t="shared" si="45"/>
        <v/>
      </c>
      <c r="K154" s="672" t="str">
        <f t="shared" si="46"/>
        <v/>
      </c>
      <c r="M154" s="672" t="str">
        <f t="shared" si="47"/>
        <v/>
      </c>
      <c r="O154" s="672" t="str">
        <f t="shared" si="48"/>
        <v/>
      </c>
      <c r="Q154" s="672" t="str">
        <f t="shared" si="49"/>
        <v/>
      </c>
      <c r="S154" s="672" t="str">
        <f t="shared" si="50"/>
        <v/>
      </c>
      <c r="U154" s="672" t="str">
        <f t="shared" si="51"/>
        <v/>
      </c>
      <c r="W154" s="672" t="str">
        <f t="shared" si="52"/>
        <v/>
      </c>
      <c r="Y154" s="672" t="str">
        <f t="shared" si="53"/>
        <v/>
      </c>
      <c r="AA154" s="672" t="str">
        <f t="shared" si="54"/>
        <v/>
      </c>
      <c r="AC154" s="672" t="str">
        <f t="shared" si="55"/>
        <v/>
      </c>
      <c r="AE154" s="672" t="str">
        <f t="shared" si="56"/>
        <v/>
      </c>
      <c r="AG154" s="672" t="str">
        <f t="shared" si="57"/>
        <v/>
      </c>
      <c r="AI154" s="672" t="str">
        <f t="shared" si="58"/>
        <v/>
      </c>
      <c r="AK154" s="672" t="str">
        <f t="shared" si="59"/>
        <v/>
      </c>
      <c r="AM154" s="672" t="str">
        <f t="shared" si="60"/>
        <v/>
      </c>
      <c r="AO154" s="672" t="str">
        <f t="shared" si="61"/>
        <v/>
      </c>
      <c r="AQ154" s="672" t="str">
        <f t="shared" si="62"/>
        <v/>
      </c>
    </row>
    <row r="155" spans="5:43">
      <c r="E155" s="672" t="str">
        <f t="shared" si="44"/>
        <v/>
      </c>
      <c r="G155" s="672" t="str">
        <f t="shared" si="44"/>
        <v/>
      </c>
      <c r="I155" s="672" t="str">
        <f t="shared" si="45"/>
        <v/>
      </c>
      <c r="K155" s="672" t="str">
        <f t="shared" si="46"/>
        <v/>
      </c>
      <c r="M155" s="672" t="str">
        <f t="shared" si="47"/>
        <v/>
      </c>
      <c r="O155" s="672" t="str">
        <f t="shared" si="48"/>
        <v/>
      </c>
      <c r="Q155" s="672" t="str">
        <f t="shared" si="49"/>
        <v/>
      </c>
      <c r="S155" s="672" t="str">
        <f t="shared" si="50"/>
        <v/>
      </c>
      <c r="U155" s="672" t="str">
        <f t="shared" si="51"/>
        <v/>
      </c>
      <c r="W155" s="672" t="str">
        <f t="shared" si="52"/>
        <v/>
      </c>
      <c r="Y155" s="672" t="str">
        <f t="shared" si="53"/>
        <v/>
      </c>
      <c r="AA155" s="672" t="str">
        <f t="shared" si="54"/>
        <v/>
      </c>
      <c r="AC155" s="672" t="str">
        <f t="shared" si="55"/>
        <v/>
      </c>
      <c r="AE155" s="672" t="str">
        <f t="shared" si="56"/>
        <v/>
      </c>
      <c r="AG155" s="672" t="str">
        <f t="shared" si="57"/>
        <v/>
      </c>
      <c r="AI155" s="672" t="str">
        <f t="shared" si="58"/>
        <v/>
      </c>
      <c r="AK155" s="672" t="str">
        <f t="shared" si="59"/>
        <v/>
      </c>
      <c r="AM155" s="672" t="str">
        <f t="shared" si="60"/>
        <v/>
      </c>
      <c r="AO155" s="672" t="str">
        <f t="shared" si="61"/>
        <v/>
      </c>
      <c r="AQ155" s="672" t="str">
        <f t="shared" si="62"/>
        <v/>
      </c>
    </row>
    <row r="156" spans="5:43">
      <c r="E156" s="672" t="str">
        <f t="shared" si="44"/>
        <v/>
      </c>
      <c r="G156" s="672" t="str">
        <f t="shared" si="44"/>
        <v/>
      </c>
      <c r="I156" s="672" t="str">
        <f t="shared" si="45"/>
        <v/>
      </c>
      <c r="K156" s="672" t="str">
        <f t="shared" si="46"/>
        <v/>
      </c>
      <c r="M156" s="672" t="str">
        <f t="shared" si="47"/>
        <v/>
      </c>
      <c r="O156" s="672" t="str">
        <f t="shared" si="48"/>
        <v/>
      </c>
      <c r="Q156" s="672" t="str">
        <f t="shared" si="49"/>
        <v/>
      </c>
      <c r="S156" s="672" t="str">
        <f t="shared" si="50"/>
        <v/>
      </c>
      <c r="U156" s="672" t="str">
        <f t="shared" si="51"/>
        <v/>
      </c>
      <c r="W156" s="672" t="str">
        <f t="shared" si="52"/>
        <v/>
      </c>
      <c r="Y156" s="672" t="str">
        <f t="shared" si="53"/>
        <v/>
      </c>
      <c r="AA156" s="672" t="str">
        <f t="shared" si="54"/>
        <v/>
      </c>
      <c r="AC156" s="672" t="str">
        <f t="shared" si="55"/>
        <v/>
      </c>
      <c r="AE156" s="672" t="str">
        <f t="shared" si="56"/>
        <v/>
      </c>
      <c r="AG156" s="672" t="str">
        <f t="shared" si="57"/>
        <v/>
      </c>
      <c r="AI156" s="672" t="str">
        <f t="shared" si="58"/>
        <v/>
      </c>
      <c r="AK156" s="672" t="str">
        <f t="shared" si="59"/>
        <v/>
      </c>
      <c r="AM156" s="672" t="str">
        <f t="shared" si="60"/>
        <v/>
      </c>
      <c r="AO156" s="672" t="str">
        <f t="shared" si="61"/>
        <v/>
      </c>
      <c r="AQ156" s="672" t="str">
        <f t="shared" si="62"/>
        <v/>
      </c>
    </row>
    <row r="157" spans="5:43">
      <c r="E157" s="672" t="str">
        <f t="shared" ref="E157:G172" si="63">IF(OR($B157=0,D157=0),"",D157/$B157)</f>
        <v/>
      </c>
      <c r="G157" s="672" t="str">
        <f t="shared" si="63"/>
        <v/>
      </c>
      <c r="I157" s="672" t="str">
        <f t="shared" si="45"/>
        <v/>
      </c>
      <c r="K157" s="672" t="str">
        <f t="shared" si="46"/>
        <v/>
      </c>
      <c r="M157" s="672" t="str">
        <f t="shared" si="47"/>
        <v/>
      </c>
      <c r="O157" s="672" t="str">
        <f t="shared" si="48"/>
        <v/>
      </c>
      <c r="Q157" s="672" t="str">
        <f t="shared" si="49"/>
        <v/>
      </c>
      <c r="S157" s="672" t="str">
        <f t="shared" si="50"/>
        <v/>
      </c>
      <c r="U157" s="672" t="str">
        <f t="shared" si="51"/>
        <v/>
      </c>
      <c r="W157" s="672" t="str">
        <f t="shared" si="52"/>
        <v/>
      </c>
      <c r="Y157" s="672" t="str">
        <f t="shared" si="53"/>
        <v/>
      </c>
      <c r="AA157" s="672" t="str">
        <f t="shared" si="54"/>
        <v/>
      </c>
      <c r="AC157" s="672" t="str">
        <f t="shared" si="55"/>
        <v/>
      </c>
      <c r="AE157" s="672" t="str">
        <f t="shared" si="56"/>
        <v/>
      </c>
      <c r="AG157" s="672" t="str">
        <f t="shared" si="57"/>
        <v/>
      </c>
      <c r="AI157" s="672" t="str">
        <f t="shared" si="58"/>
        <v/>
      </c>
      <c r="AK157" s="672" t="str">
        <f t="shared" si="59"/>
        <v/>
      </c>
      <c r="AM157" s="672" t="str">
        <f t="shared" si="60"/>
        <v/>
      </c>
      <c r="AO157" s="672" t="str">
        <f t="shared" si="61"/>
        <v/>
      </c>
      <c r="AQ157" s="672" t="str">
        <f t="shared" si="62"/>
        <v/>
      </c>
    </row>
    <row r="158" spans="5:43">
      <c r="E158" s="672" t="str">
        <f t="shared" si="63"/>
        <v/>
      </c>
      <c r="G158" s="672" t="str">
        <f t="shared" si="63"/>
        <v/>
      </c>
      <c r="I158" s="672" t="str">
        <f t="shared" si="45"/>
        <v/>
      </c>
      <c r="K158" s="672" t="str">
        <f t="shared" si="46"/>
        <v/>
      </c>
      <c r="M158" s="672" t="str">
        <f t="shared" si="47"/>
        <v/>
      </c>
      <c r="O158" s="672" t="str">
        <f t="shared" si="48"/>
        <v/>
      </c>
      <c r="Q158" s="672" t="str">
        <f t="shared" si="49"/>
        <v/>
      </c>
      <c r="S158" s="672" t="str">
        <f t="shared" si="50"/>
        <v/>
      </c>
      <c r="U158" s="672" t="str">
        <f t="shared" si="51"/>
        <v/>
      </c>
      <c r="W158" s="672" t="str">
        <f t="shared" si="52"/>
        <v/>
      </c>
      <c r="Y158" s="672" t="str">
        <f t="shared" si="53"/>
        <v/>
      </c>
      <c r="AA158" s="672" t="str">
        <f t="shared" si="54"/>
        <v/>
      </c>
      <c r="AC158" s="672" t="str">
        <f t="shared" si="55"/>
        <v/>
      </c>
      <c r="AE158" s="672" t="str">
        <f t="shared" si="56"/>
        <v/>
      </c>
      <c r="AG158" s="672" t="str">
        <f t="shared" si="57"/>
        <v/>
      </c>
      <c r="AI158" s="672" t="str">
        <f t="shared" si="58"/>
        <v/>
      </c>
      <c r="AK158" s="672" t="str">
        <f t="shared" si="59"/>
        <v/>
      </c>
      <c r="AM158" s="672" t="str">
        <f t="shared" si="60"/>
        <v/>
      </c>
      <c r="AO158" s="672" t="str">
        <f t="shared" si="61"/>
        <v/>
      </c>
      <c r="AQ158" s="672" t="str">
        <f t="shared" si="62"/>
        <v/>
      </c>
    </row>
    <row r="159" spans="5:43">
      <c r="E159" s="672" t="str">
        <f t="shared" si="63"/>
        <v/>
      </c>
      <c r="G159" s="672" t="str">
        <f t="shared" si="63"/>
        <v/>
      </c>
      <c r="I159" s="672" t="str">
        <f t="shared" si="45"/>
        <v/>
      </c>
      <c r="K159" s="672" t="str">
        <f t="shared" si="46"/>
        <v/>
      </c>
      <c r="M159" s="672" t="str">
        <f t="shared" si="47"/>
        <v/>
      </c>
      <c r="O159" s="672" t="str">
        <f t="shared" si="48"/>
        <v/>
      </c>
      <c r="Q159" s="672" t="str">
        <f t="shared" si="49"/>
        <v/>
      </c>
      <c r="S159" s="672" t="str">
        <f t="shared" si="50"/>
        <v/>
      </c>
      <c r="U159" s="672" t="str">
        <f t="shared" si="51"/>
        <v/>
      </c>
      <c r="W159" s="672" t="str">
        <f t="shared" si="52"/>
        <v/>
      </c>
      <c r="Y159" s="672" t="str">
        <f t="shared" si="53"/>
        <v/>
      </c>
      <c r="AA159" s="672" t="str">
        <f t="shared" si="54"/>
        <v/>
      </c>
      <c r="AC159" s="672" t="str">
        <f t="shared" si="55"/>
        <v/>
      </c>
      <c r="AE159" s="672" t="str">
        <f t="shared" si="56"/>
        <v/>
      </c>
      <c r="AG159" s="672" t="str">
        <f t="shared" si="57"/>
        <v/>
      </c>
      <c r="AI159" s="672" t="str">
        <f t="shared" si="58"/>
        <v/>
      </c>
      <c r="AK159" s="672" t="str">
        <f t="shared" si="59"/>
        <v/>
      </c>
      <c r="AM159" s="672" t="str">
        <f t="shared" si="60"/>
        <v/>
      </c>
      <c r="AO159" s="672" t="str">
        <f t="shared" si="61"/>
        <v/>
      </c>
      <c r="AQ159" s="672" t="str">
        <f t="shared" si="62"/>
        <v/>
      </c>
    </row>
    <row r="160" spans="5:43">
      <c r="E160" s="672" t="str">
        <f t="shared" si="63"/>
        <v/>
      </c>
      <c r="G160" s="672" t="str">
        <f t="shared" si="63"/>
        <v/>
      </c>
      <c r="I160" s="672" t="str">
        <f t="shared" si="45"/>
        <v/>
      </c>
      <c r="K160" s="672" t="str">
        <f t="shared" si="46"/>
        <v/>
      </c>
      <c r="M160" s="672" t="str">
        <f t="shared" si="47"/>
        <v/>
      </c>
      <c r="O160" s="672" t="str">
        <f t="shared" si="48"/>
        <v/>
      </c>
      <c r="Q160" s="672" t="str">
        <f t="shared" si="49"/>
        <v/>
      </c>
      <c r="S160" s="672" t="str">
        <f t="shared" si="50"/>
        <v/>
      </c>
      <c r="U160" s="672" t="str">
        <f t="shared" si="51"/>
        <v/>
      </c>
      <c r="W160" s="672" t="str">
        <f t="shared" si="52"/>
        <v/>
      </c>
      <c r="Y160" s="672" t="str">
        <f t="shared" si="53"/>
        <v/>
      </c>
      <c r="AA160" s="672" t="str">
        <f t="shared" si="54"/>
        <v/>
      </c>
      <c r="AC160" s="672" t="str">
        <f t="shared" si="55"/>
        <v/>
      </c>
      <c r="AE160" s="672" t="str">
        <f t="shared" si="56"/>
        <v/>
      </c>
      <c r="AG160" s="672" t="str">
        <f t="shared" si="57"/>
        <v/>
      </c>
      <c r="AI160" s="672" t="str">
        <f t="shared" si="58"/>
        <v/>
      </c>
      <c r="AK160" s="672" t="str">
        <f t="shared" si="59"/>
        <v/>
      </c>
      <c r="AM160" s="672" t="str">
        <f t="shared" si="60"/>
        <v/>
      </c>
      <c r="AO160" s="672" t="str">
        <f t="shared" si="61"/>
        <v/>
      </c>
      <c r="AQ160" s="672" t="str">
        <f t="shared" si="62"/>
        <v/>
      </c>
    </row>
    <row r="161" spans="5:43">
      <c r="E161" s="672" t="str">
        <f t="shared" si="63"/>
        <v/>
      </c>
      <c r="G161" s="672" t="str">
        <f t="shared" si="63"/>
        <v/>
      </c>
      <c r="I161" s="672" t="str">
        <f t="shared" si="45"/>
        <v/>
      </c>
      <c r="K161" s="672" t="str">
        <f t="shared" si="46"/>
        <v/>
      </c>
      <c r="M161" s="672" t="str">
        <f t="shared" si="47"/>
        <v/>
      </c>
      <c r="O161" s="672" t="str">
        <f t="shared" si="48"/>
        <v/>
      </c>
      <c r="Q161" s="672" t="str">
        <f t="shared" si="49"/>
        <v/>
      </c>
      <c r="S161" s="672" t="str">
        <f t="shared" si="50"/>
        <v/>
      </c>
      <c r="U161" s="672" t="str">
        <f t="shared" si="51"/>
        <v/>
      </c>
      <c r="W161" s="672" t="str">
        <f t="shared" si="52"/>
        <v/>
      </c>
      <c r="Y161" s="672" t="str">
        <f t="shared" si="53"/>
        <v/>
      </c>
      <c r="AA161" s="672" t="str">
        <f t="shared" si="54"/>
        <v/>
      </c>
      <c r="AC161" s="672" t="str">
        <f t="shared" si="55"/>
        <v/>
      </c>
      <c r="AE161" s="672" t="str">
        <f t="shared" si="56"/>
        <v/>
      </c>
      <c r="AG161" s="672" t="str">
        <f t="shared" si="57"/>
        <v/>
      </c>
      <c r="AI161" s="672" t="str">
        <f t="shared" si="58"/>
        <v/>
      </c>
      <c r="AK161" s="672" t="str">
        <f t="shared" si="59"/>
        <v/>
      </c>
      <c r="AM161" s="672" t="str">
        <f t="shared" si="60"/>
        <v/>
      </c>
      <c r="AO161" s="672" t="str">
        <f t="shared" si="61"/>
        <v/>
      </c>
      <c r="AQ161" s="672" t="str">
        <f t="shared" si="62"/>
        <v/>
      </c>
    </row>
    <row r="162" spans="5:43">
      <c r="E162" s="672" t="str">
        <f t="shared" si="63"/>
        <v/>
      </c>
      <c r="G162" s="672" t="str">
        <f t="shared" si="63"/>
        <v/>
      </c>
      <c r="I162" s="672" t="str">
        <f t="shared" si="45"/>
        <v/>
      </c>
      <c r="K162" s="672" t="str">
        <f t="shared" si="46"/>
        <v/>
      </c>
      <c r="M162" s="672" t="str">
        <f t="shared" si="47"/>
        <v/>
      </c>
      <c r="O162" s="672" t="str">
        <f t="shared" si="48"/>
        <v/>
      </c>
      <c r="Q162" s="672" t="str">
        <f t="shared" si="49"/>
        <v/>
      </c>
      <c r="S162" s="672" t="str">
        <f t="shared" si="50"/>
        <v/>
      </c>
      <c r="U162" s="672" t="str">
        <f t="shared" si="51"/>
        <v/>
      </c>
      <c r="W162" s="672" t="str">
        <f t="shared" si="52"/>
        <v/>
      </c>
      <c r="Y162" s="672" t="str">
        <f t="shared" si="53"/>
        <v/>
      </c>
      <c r="AA162" s="672" t="str">
        <f t="shared" si="54"/>
        <v/>
      </c>
      <c r="AC162" s="672" t="str">
        <f t="shared" si="55"/>
        <v/>
      </c>
      <c r="AE162" s="672" t="str">
        <f t="shared" si="56"/>
        <v/>
      </c>
      <c r="AG162" s="672" t="str">
        <f t="shared" si="57"/>
        <v/>
      </c>
      <c r="AI162" s="672" t="str">
        <f t="shared" si="58"/>
        <v/>
      </c>
      <c r="AK162" s="672" t="str">
        <f t="shared" si="59"/>
        <v/>
      </c>
      <c r="AM162" s="672" t="str">
        <f t="shared" si="60"/>
        <v/>
      </c>
      <c r="AO162" s="672" t="str">
        <f t="shared" si="61"/>
        <v/>
      </c>
      <c r="AQ162" s="672" t="str">
        <f t="shared" si="62"/>
        <v/>
      </c>
    </row>
    <row r="163" spans="5:43">
      <c r="E163" s="672" t="str">
        <f t="shared" si="63"/>
        <v/>
      </c>
      <c r="G163" s="672" t="str">
        <f t="shared" si="63"/>
        <v/>
      </c>
      <c r="I163" s="672" t="str">
        <f t="shared" si="45"/>
        <v/>
      </c>
      <c r="K163" s="672" t="str">
        <f t="shared" si="46"/>
        <v/>
      </c>
      <c r="M163" s="672" t="str">
        <f t="shared" si="47"/>
        <v/>
      </c>
      <c r="O163" s="672" t="str">
        <f t="shared" si="48"/>
        <v/>
      </c>
      <c r="Q163" s="672" t="str">
        <f t="shared" si="49"/>
        <v/>
      </c>
      <c r="S163" s="672" t="str">
        <f t="shared" si="50"/>
        <v/>
      </c>
      <c r="U163" s="672" t="str">
        <f t="shared" si="51"/>
        <v/>
      </c>
      <c r="W163" s="672" t="str">
        <f t="shared" si="52"/>
        <v/>
      </c>
      <c r="Y163" s="672" t="str">
        <f t="shared" si="53"/>
        <v/>
      </c>
      <c r="AA163" s="672" t="str">
        <f t="shared" si="54"/>
        <v/>
      </c>
      <c r="AC163" s="672" t="str">
        <f t="shared" si="55"/>
        <v/>
      </c>
      <c r="AE163" s="672" t="str">
        <f t="shared" si="56"/>
        <v/>
      </c>
      <c r="AG163" s="672" t="str">
        <f t="shared" si="57"/>
        <v/>
      </c>
      <c r="AI163" s="672" t="str">
        <f t="shared" si="58"/>
        <v/>
      </c>
      <c r="AK163" s="672" t="str">
        <f t="shared" si="59"/>
        <v/>
      </c>
      <c r="AM163" s="672" t="str">
        <f t="shared" si="60"/>
        <v/>
      </c>
      <c r="AO163" s="672" t="str">
        <f t="shared" si="61"/>
        <v/>
      </c>
      <c r="AQ163" s="672" t="str">
        <f t="shared" si="62"/>
        <v/>
      </c>
    </row>
    <row r="164" spans="5:43">
      <c r="E164" s="672" t="str">
        <f t="shared" si="63"/>
        <v/>
      </c>
      <c r="G164" s="672" t="str">
        <f t="shared" si="63"/>
        <v/>
      </c>
      <c r="I164" s="672" t="str">
        <f t="shared" si="45"/>
        <v/>
      </c>
      <c r="K164" s="672" t="str">
        <f t="shared" si="46"/>
        <v/>
      </c>
      <c r="M164" s="672" t="str">
        <f t="shared" si="47"/>
        <v/>
      </c>
      <c r="O164" s="672" t="str">
        <f t="shared" si="48"/>
        <v/>
      </c>
      <c r="Q164" s="672" t="str">
        <f t="shared" si="49"/>
        <v/>
      </c>
      <c r="S164" s="672" t="str">
        <f t="shared" si="50"/>
        <v/>
      </c>
      <c r="U164" s="672" t="str">
        <f t="shared" si="51"/>
        <v/>
      </c>
      <c r="W164" s="672" t="str">
        <f t="shared" si="52"/>
        <v/>
      </c>
      <c r="Y164" s="672" t="str">
        <f t="shared" si="53"/>
        <v/>
      </c>
      <c r="AA164" s="672" t="str">
        <f t="shared" si="54"/>
        <v/>
      </c>
      <c r="AC164" s="672" t="str">
        <f t="shared" si="55"/>
        <v/>
      </c>
      <c r="AE164" s="672" t="str">
        <f t="shared" si="56"/>
        <v/>
      </c>
      <c r="AG164" s="672" t="str">
        <f t="shared" si="57"/>
        <v/>
      </c>
      <c r="AI164" s="672" t="str">
        <f t="shared" si="58"/>
        <v/>
      </c>
      <c r="AK164" s="672" t="str">
        <f t="shared" si="59"/>
        <v/>
      </c>
      <c r="AM164" s="672" t="str">
        <f t="shared" si="60"/>
        <v/>
      </c>
      <c r="AO164" s="672" t="str">
        <f t="shared" si="61"/>
        <v/>
      </c>
      <c r="AQ164" s="672" t="str">
        <f t="shared" si="62"/>
        <v/>
      </c>
    </row>
    <row r="165" spans="5:43">
      <c r="E165" s="672" t="str">
        <f t="shared" si="63"/>
        <v/>
      </c>
      <c r="G165" s="672" t="str">
        <f t="shared" si="63"/>
        <v/>
      </c>
      <c r="I165" s="672" t="str">
        <f t="shared" si="45"/>
        <v/>
      </c>
      <c r="K165" s="672" t="str">
        <f t="shared" si="46"/>
        <v/>
      </c>
      <c r="M165" s="672" t="str">
        <f t="shared" si="47"/>
        <v/>
      </c>
      <c r="O165" s="672" t="str">
        <f t="shared" si="48"/>
        <v/>
      </c>
      <c r="Q165" s="672" t="str">
        <f t="shared" si="49"/>
        <v/>
      </c>
      <c r="S165" s="672" t="str">
        <f t="shared" si="50"/>
        <v/>
      </c>
      <c r="U165" s="672" t="str">
        <f t="shared" si="51"/>
        <v/>
      </c>
      <c r="W165" s="672" t="str">
        <f t="shared" si="52"/>
        <v/>
      </c>
      <c r="Y165" s="672" t="str">
        <f t="shared" si="53"/>
        <v/>
      </c>
      <c r="AA165" s="672" t="str">
        <f t="shared" si="54"/>
        <v/>
      </c>
      <c r="AC165" s="672" t="str">
        <f t="shared" si="55"/>
        <v/>
      </c>
      <c r="AE165" s="672" t="str">
        <f t="shared" si="56"/>
        <v/>
      </c>
      <c r="AG165" s="672" t="str">
        <f t="shared" si="57"/>
        <v/>
      </c>
      <c r="AI165" s="672" t="str">
        <f t="shared" si="58"/>
        <v/>
      </c>
      <c r="AK165" s="672" t="str">
        <f t="shared" si="59"/>
        <v/>
      </c>
      <c r="AM165" s="672" t="str">
        <f t="shared" si="60"/>
        <v/>
      </c>
      <c r="AO165" s="672" t="str">
        <f t="shared" si="61"/>
        <v/>
      </c>
      <c r="AQ165" s="672" t="str">
        <f t="shared" si="62"/>
        <v/>
      </c>
    </row>
    <row r="166" spans="5:43">
      <c r="E166" s="672" t="str">
        <f t="shared" si="63"/>
        <v/>
      </c>
      <c r="G166" s="672" t="str">
        <f t="shared" si="63"/>
        <v/>
      </c>
      <c r="I166" s="672" t="str">
        <f t="shared" si="45"/>
        <v/>
      </c>
      <c r="K166" s="672" t="str">
        <f t="shared" si="46"/>
        <v/>
      </c>
      <c r="M166" s="672" t="str">
        <f t="shared" si="47"/>
        <v/>
      </c>
      <c r="O166" s="672" t="str">
        <f t="shared" si="48"/>
        <v/>
      </c>
      <c r="Q166" s="672" t="str">
        <f t="shared" si="49"/>
        <v/>
      </c>
      <c r="S166" s="672" t="str">
        <f t="shared" si="50"/>
        <v/>
      </c>
      <c r="U166" s="672" t="str">
        <f t="shared" si="51"/>
        <v/>
      </c>
      <c r="W166" s="672" t="str">
        <f t="shared" si="52"/>
        <v/>
      </c>
      <c r="Y166" s="672" t="str">
        <f t="shared" si="53"/>
        <v/>
      </c>
      <c r="AA166" s="672" t="str">
        <f t="shared" si="54"/>
        <v/>
      </c>
      <c r="AC166" s="672" t="str">
        <f t="shared" si="55"/>
        <v/>
      </c>
      <c r="AE166" s="672" t="str">
        <f t="shared" si="56"/>
        <v/>
      </c>
      <c r="AG166" s="672" t="str">
        <f t="shared" si="57"/>
        <v/>
      </c>
      <c r="AI166" s="672" t="str">
        <f t="shared" si="58"/>
        <v/>
      </c>
      <c r="AK166" s="672" t="str">
        <f t="shared" si="59"/>
        <v/>
      </c>
      <c r="AM166" s="672" t="str">
        <f t="shared" si="60"/>
        <v/>
      </c>
      <c r="AO166" s="672" t="str">
        <f t="shared" si="61"/>
        <v/>
      </c>
      <c r="AQ166" s="672" t="str">
        <f t="shared" si="62"/>
        <v/>
      </c>
    </row>
    <row r="167" spans="5:43">
      <c r="E167" s="672" t="str">
        <f t="shared" si="63"/>
        <v/>
      </c>
      <c r="G167" s="672" t="str">
        <f t="shared" si="63"/>
        <v/>
      </c>
      <c r="I167" s="672" t="str">
        <f t="shared" si="45"/>
        <v/>
      </c>
      <c r="K167" s="672" t="str">
        <f t="shared" si="46"/>
        <v/>
      </c>
      <c r="M167" s="672" t="str">
        <f t="shared" si="47"/>
        <v/>
      </c>
      <c r="O167" s="672" t="str">
        <f t="shared" si="48"/>
        <v/>
      </c>
      <c r="Q167" s="672" t="str">
        <f t="shared" si="49"/>
        <v/>
      </c>
      <c r="S167" s="672" t="str">
        <f t="shared" si="50"/>
        <v/>
      </c>
      <c r="U167" s="672" t="str">
        <f t="shared" si="51"/>
        <v/>
      </c>
      <c r="W167" s="672" t="str">
        <f t="shared" si="52"/>
        <v/>
      </c>
      <c r="Y167" s="672" t="str">
        <f t="shared" si="53"/>
        <v/>
      </c>
      <c r="AA167" s="672" t="str">
        <f t="shared" si="54"/>
        <v/>
      </c>
      <c r="AC167" s="672" t="str">
        <f t="shared" si="55"/>
        <v/>
      </c>
      <c r="AE167" s="672" t="str">
        <f t="shared" si="56"/>
        <v/>
      </c>
      <c r="AG167" s="672" t="str">
        <f t="shared" si="57"/>
        <v/>
      </c>
      <c r="AI167" s="672" t="str">
        <f t="shared" si="58"/>
        <v/>
      </c>
      <c r="AK167" s="672" t="str">
        <f t="shared" si="59"/>
        <v/>
      </c>
      <c r="AM167" s="672" t="str">
        <f t="shared" si="60"/>
        <v/>
      </c>
      <c r="AO167" s="672" t="str">
        <f t="shared" si="61"/>
        <v/>
      </c>
      <c r="AQ167" s="672" t="str">
        <f t="shared" si="62"/>
        <v/>
      </c>
    </row>
    <row r="168" spans="5:43">
      <c r="E168" s="672" t="str">
        <f t="shared" si="63"/>
        <v/>
      </c>
      <c r="G168" s="672" t="str">
        <f t="shared" si="63"/>
        <v/>
      </c>
      <c r="I168" s="672" t="str">
        <f t="shared" si="45"/>
        <v/>
      </c>
      <c r="K168" s="672" t="str">
        <f t="shared" si="46"/>
        <v/>
      </c>
      <c r="M168" s="672" t="str">
        <f t="shared" si="47"/>
        <v/>
      </c>
      <c r="O168" s="672" t="str">
        <f t="shared" si="48"/>
        <v/>
      </c>
      <c r="Q168" s="672" t="str">
        <f t="shared" si="49"/>
        <v/>
      </c>
      <c r="S168" s="672" t="str">
        <f t="shared" si="50"/>
        <v/>
      </c>
      <c r="U168" s="672" t="str">
        <f t="shared" si="51"/>
        <v/>
      </c>
      <c r="W168" s="672" t="str">
        <f t="shared" si="52"/>
        <v/>
      </c>
      <c r="Y168" s="672" t="str">
        <f t="shared" si="53"/>
        <v/>
      </c>
      <c r="AA168" s="672" t="str">
        <f t="shared" si="54"/>
        <v/>
      </c>
      <c r="AC168" s="672" t="str">
        <f t="shared" si="55"/>
        <v/>
      </c>
      <c r="AE168" s="672" t="str">
        <f t="shared" si="56"/>
        <v/>
      </c>
      <c r="AG168" s="672" t="str">
        <f t="shared" si="57"/>
        <v/>
      </c>
      <c r="AI168" s="672" t="str">
        <f t="shared" si="58"/>
        <v/>
      </c>
      <c r="AK168" s="672" t="str">
        <f t="shared" si="59"/>
        <v/>
      </c>
      <c r="AM168" s="672" t="str">
        <f t="shared" si="60"/>
        <v/>
      </c>
      <c r="AO168" s="672" t="str">
        <f t="shared" si="61"/>
        <v/>
      </c>
      <c r="AQ168" s="672" t="str">
        <f t="shared" si="62"/>
        <v/>
      </c>
    </row>
    <row r="169" spans="5:43">
      <c r="E169" s="672" t="str">
        <f t="shared" si="63"/>
        <v/>
      </c>
      <c r="G169" s="672" t="str">
        <f t="shared" si="63"/>
        <v/>
      </c>
      <c r="I169" s="672" t="str">
        <f t="shared" si="45"/>
        <v/>
      </c>
      <c r="K169" s="672" t="str">
        <f t="shared" si="46"/>
        <v/>
      </c>
      <c r="M169" s="672" t="str">
        <f t="shared" si="47"/>
        <v/>
      </c>
      <c r="O169" s="672" t="str">
        <f t="shared" si="48"/>
        <v/>
      </c>
      <c r="Q169" s="672" t="str">
        <f t="shared" si="49"/>
        <v/>
      </c>
      <c r="S169" s="672" t="str">
        <f t="shared" si="50"/>
        <v/>
      </c>
      <c r="U169" s="672" t="str">
        <f t="shared" si="51"/>
        <v/>
      </c>
      <c r="W169" s="672" t="str">
        <f t="shared" si="52"/>
        <v/>
      </c>
      <c r="Y169" s="672" t="str">
        <f t="shared" si="53"/>
        <v/>
      </c>
      <c r="AA169" s="672" t="str">
        <f t="shared" si="54"/>
        <v/>
      </c>
      <c r="AC169" s="672" t="str">
        <f t="shared" si="55"/>
        <v/>
      </c>
      <c r="AE169" s="672" t="str">
        <f t="shared" si="56"/>
        <v/>
      </c>
      <c r="AG169" s="672" t="str">
        <f t="shared" si="57"/>
        <v/>
      </c>
      <c r="AI169" s="672" t="str">
        <f t="shared" si="58"/>
        <v/>
      </c>
      <c r="AK169" s="672" t="str">
        <f t="shared" si="59"/>
        <v/>
      </c>
      <c r="AM169" s="672" t="str">
        <f t="shared" si="60"/>
        <v/>
      </c>
      <c r="AO169" s="672" t="str">
        <f t="shared" si="61"/>
        <v/>
      </c>
      <c r="AQ169" s="672" t="str">
        <f t="shared" si="62"/>
        <v/>
      </c>
    </row>
    <row r="170" spans="5:43">
      <c r="E170" s="672" t="str">
        <f t="shared" si="63"/>
        <v/>
      </c>
      <c r="G170" s="672" t="str">
        <f t="shared" si="63"/>
        <v/>
      </c>
      <c r="I170" s="672" t="str">
        <f t="shared" si="45"/>
        <v/>
      </c>
      <c r="K170" s="672" t="str">
        <f t="shared" si="46"/>
        <v/>
      </c>
      <c r="M170" s="672" t="str">
        <f t="shared" si="47"/>
        <v/>
      </c>
      <c r="O170" s="672" t="str">
        <f t="shared" si="48"/>
        <v/>
      </c>
      <c r="Q170" s="672" t="str">
        <f t="shared" si="49"/>
        <v/>
      </c>
      <c r="S170" s="672" t="str">
        <f t="shared" si="50"/>
        <v/>
      </c>
      <c r="U170" s="672" t="str">
        <f t="shared" si="51"/>
        <v/>
      </c>
      <c r="W170" s="672" t="str">
        <f t="shared" si="52"/>
        <v/>
      </c>
      <c r="Y170" s="672" t="str">
        <f t="shared" si="53"/>
        <v/>
      </c>
      <c r="AA170" s="672" t="str">
        <f t="shared" si="54"/>
        <v/>
      </c>
      <c r="AC170" s="672" t="str">
        <f t="shared" si="55"/>
        <v/>
      </c>
      <c r="AE170" s="672" t="str">
        <f t="shared" si="56"/>
        <v/>
      </c>
      <c r="AG170" s="672" t="str">
        <f t="shared" si="57"/>
        <v/>
      </c>
      <c r="AI170" s="672" t="str">
        <f t="shared" si="58"/>
        <v/>
      </c>
      <c r="AK170" s="672" t="str">
        <f t="shared" si="59"/>
        <v/>
      </c>
      <c r="AM170" s="672" t="str">
        <f t="shared" si="60"/>
        <v/>
      </c>
      <c r="AO170" s="672" t="str">
        <f t="shared" si="61"/>
        <v/>
      </c>
      <c r="AQ170" s="672" t="str">
        <f t="shared" si="62"/>
        <v/>
      </c>
    </row>
    <row r="171" spans="5:43">
      <c r="E171" s="672" t="str">
        <f t="shared" si="63"/>
        <v/>
      </c>
      <c r="G171" s="672" t="str">
        <f t="shared" si="63"/>
        <v/>
      </c>
      <c r="I171" s="672" t="str">
        <f t="shared" si="45"/>
        <v/>
      </c>
      <c r="K171" s="672" t="str">
        <f t="shared" si="46"/>
        <v/>
      </c>
      <c r="M171" s="672" t="str">
        <f t="shared" si="47"/>
        <v/>
      </c>
      <c r="O171" s="672" t="str">
        <f t="shared" si="48"/>
        <v/>
      </c>
      <c r="Q171" s="672" t="str">
        <f t="shared" si="49"/>
        <v/>
      </c>
      <c r="S171" s="672" t="str">
        <f t="shared" si="50"/>
        <v/>
      </c>
      <c r="U171" s="672" t="str">
        <f t="shared" si="51"/>
        <v/>
      </c>
      <c r="W171" s="672" t="str">
        <f t="shared" si="52"/>
        <v/>
      </c>
      <c r="Y171" s="672" t="str">
        <f t="shared" si="53"/>
        <v/>
      </c>
      <c r="AA171" s="672" t="str">
        <f t="shared" si="54"/>
        <v/>
      </c>
      <c r="AC171" s="672" t="str">
        <f t="shared" si="55"/>
        <v/>
      </c>
      <c r="AE171" s="672" t="str">
        <f t="shared" si="56"/>
        <v/>
      </c>
      <c r="AG171" s="672" t="str">
        <f t="shared" si="57"/>
        <v/>
      </c>
      <c r="AI171" s="672" t="str">
        <f t="shared" si="58"/>
        <v/>
      </c>
      <c r="AK171" s="672" t="str">
        <f t="shared" si="59"/>
        <v/>
      </c>
      <c r="AM171" s="672" t="str">
        <f t="shared" si="60"/>
        <v/>
      </c>
      <c r="AO171" s="672" t="str">
        <f t="shared" si="61"/>
        <v/>
      </c>
      <c r="AQ171" s="672" t="str">
        <f t="shared" si="62"/>
        <v/>
      </c>
    </row>
    <row r="172" spans="5:43">
      <c r="E172" s="672" t="str">
        <f t="shared" si="63"/>
        <v/>
      </c>
      <c r="G172" s="672" t="str">
        <f t="shared" si="63"/>
        <v/>
      </c>
      <c r="I172" s="672" t="str">
        <f t="shared" si="45"/>
        <v/>
      </c>
      <c r="K172" s="672" t="str">
        <f t="shared" si="46"/>
        <v/>
      </c>
      <c r="M172" s="672" t="str">
        <f t="shared" si="47"/>
        <v/>
      </c>
      <c r="O172" s="672" t="str">
        <f t="shared" si="48"/>
        <v/>
      </c>
      <c r="Q172" s="672" t="str">
        <f t="shared" si="49"/>
        <v/>
      </c>
      <c r="S172" s="672" t="str">
        <f t="shared" si="50"/>
        <v/>
      </c>
      <c r="U172" s="672" t="str">
        <f t="shared" si="51"/>
        <v/>
      </c>
      <c r="W172" s="672" t="str">
        <f t="shared" si="52"/>
        <v/>
      </c>
      <c r="Y172" s="672" t="str">
        <f t="shared" si="53"/>
        <v/>
      </c>
      <c r="AA172" s="672" t="str">
        <f t="shared" si="54"/>
        <v/>
      </c>
      <c r="AC172" s="672" t="str">
        <f t="shared" si="55"/>
        <v/>
      </c>
      <c r="AE172" s="672" t="str">
        <f t="shared" si="56"/>
        <v/>
      </c>
      <c r="AG172" s="672" t="str">
        <f t="shared" si="57"/>
        <v/>
      </c>
      <c r="AI172" s="672" t="str">
        <f t="shared" si="58"/>
        <v/>
      </c>
      <c r="AK172" s="672" t="str">
        <f t="shared" si="59"/>
        <v/>
      </c>
      <c r="AM172" s="672" t="str">
        <f t="shared" si="60"/>
        <v/>
      </c>
      <c r="AO172" s="672" t="str">
        <f t="shared" si="61"/>
        <v/>
      </c>
      <c r="AQ172" s="672" t="str">
        <f t="shared" si="62"/>
        <v/>
      </c>
    </row>
    <row r="173" spans="5:43">
      <c r="E173" s="672" t="str">
        <f t="shared" ref="E173:G188" si="64">IF(OR($B173=0,D173=0),"",D173/$B173)</f>
        <v/>
      </c>
      <c r="G173" s="672" t="str">
        <f t="shared" si="64"/>
        <v/>
      </c>
      <c r="I173" s="672" t="str">
        <f t="shared" si="45"/>
        <v/>
      </c>
      <c r="K173" s="672" t="str">
        <f t="shared" si="46"/>
        <v/>
      </c>
      <c r="M173" s="672" t="str">
        <f t="shared" si="47"/>
        <v/>
      </c>
      <c r="O173" s="672" t="str">
        <f t="shared" si="48"/>
        <v/>
      </c>
      <c r="Q173" s="672" t="str">
        <f t="shared" si="49"/>
        <v/>
      </c>
      <c r="S173" s="672" t="str">
        <f t="shared" si="50"/>
        <v/>
      </c>
      <c r="U173" s="672" t="str">
        <f t="shared" si="51"/>
        <v/>
      </c>
      <c r="W173" s="672" t="str">
        <f t="shared" si="52"/>
        <v/>
      </c>
      <c r="Y173" s="672" t="str">
        <f t="shared" si="53"/>
        <v/>
      </c>
      <c r="AA173" s="672" t="str">
        <f t="shared" si="54"/>
        <v/>
      </c>
      <c r="AC173" s="672" t="str">
        <f t="shared" si="55"/>
        <v/>
      </c>
      <c r="AE173" s="672" t="str">
        <f t="shared" si="56"/>
        <v/>
      </c>
      <c r="AG173" s="672" t="str">
        <f t="shared" si="57"/>
        <v/>
      </c>
      <c r="AI173" s="672" t="str">
        <f t="shared" si="58"/>
        <v/>
      </c>
      <c r="AK173" s="672" t="str">
        <f t="shared" si="59"/>
        <v/>
      </c>
      <c r="AM173" s="672" t="str">
        <f t="shared" si="60"/>
        <v/>
      </c>
      <c r="AO173" s="672" t="str">
        <f t="shared" si="61"/>
        <v/>
      </c>
      <c r="AQ173" s="672" t="str">
        <f t="shared" si="62"/>
        <v/>
      </c>
    </row>
    <row r="174" spans="5:43">
      <c r="E174" s="672" t="str">
        <f t="shared" si="64"/>
        <v/>
      </c>
      <c r="G174" s="672" t="str">
        <f t="shared" si="64"/>
        <v/>
      </c>
      <c r="I174" s="672" t="str">
        <f t="shared" si="45"/>
        <v/>
      </c>
      <c r="K174" s="672" t="str">
        <f t="shared" si="46"/>
        <v/>
      </c>
      <c r="M174" s="672" t="str">
        <f t="shared" si="47"/>
        <v/>
      </c>
      <c r="O174" s="672" t="str">
        <f t="shared" si="48"/>
        <v/>
      </c>
      <c r="Q174" s="672" t="str">
        <f t="shared" si="49"/>
        <v/>
      </c>
      <c r="S174" s="672" t="str">
        <f t="shared" si="50"/>
        <v/>
      </c>
      <c r="U174" s="672" t="str">
        <f t="shared" si="51"/>
        <v/>
      </c>
      <c r="W174" s="672" t="str">
        <f t="shared" si="52"/>
        <v/>
      </c>
      <c r="Y174" s="672" t="str">
        <f t="shared" si="53"/>
        <v/>
      </c>
      <c r="AA174" s="672" t="str">
        <f t="shared" si="54"/>
        <v/>
      </c>
      <c r="AC174" s="672" t="str">
        <f t="shared" si="55"/>
        <v/>
      </c>
      <c r="AE174" s="672" t="str">
        <f t="shared" si="56"/>
        <v/>
      </c>
      <c r="AG174" s="672" t="str">
        <f t="shared" si="57"/>
        <v/>
      </c>
      <c r="AI174" s="672" t="str">
        <f t="shared" si="58"/>
        <v/>
      </c>
      <c r="AK174" s="672" t="str">
        <f t="shared" si="59"/>
        <v/>
      </c>
      <c r="AM174" s="672" t="str">
        <f t="shared" si="60"/>
        <v/>
      </c>
      <c r="AO174" s="672" t="str">
        <f t="shared" si="61"/>
        <v/>
      </c>
      <c r="AQ174" s="672" t="str">
        <f t="shared" si="62"/>
        <v/>
      </c>
    </row>
    <row r="175" spans="5:43">
      <c r="E175" s="672" t="str">
        <f t="shared" si="64"/>
        <v/>
      </c>
      <c r="G175" s="672" t="str">
        <f t="shared" si="64"/>
        <v/>
      </c>
      <c r="I175" s="672" t="str">
        <f t="shared" si="45"/>
        <v/>
      </c>
      <c r="K175" s="672" t="str">
        <f t="shared" si="46"/>
        <v/>
      </c>
      <c r="M175" s="672" t="str">
        <f t="shared" si="47"/>
        <v/>
      </c>
      <c r="O175" s="672" t="str">
        <f t="shared" si="48"/>
        <v/>
      </c>
      <c r="Q175" s="672" t="str">
        <f t="shared" si="49"/>
        <v/>
      </c>
      <c r="S175" s="672" t="str">
        <f t="shared" si="50"/>
        <v/>
      </c>
      <c r="U175" s="672" t="str">
        <f t="shared" si="51"/>
        <v/>
      </c>
      <c r="W175" s="672" t="str">
        <f t="shared" si="52"/>
        <v/>
      </c>
      <c r="Y175" s="672" t="str">
        <f t="shared" si="53"/>
        <v/>
      </c>
      <c r="AA175" s="672" t="str">
        <f t="shared" si="54"/>
        <v/>
      </c>
      <c r="AC175" s="672" t="str">
        <f t="shared" si="55"/>
        <v/>
      </c>
      <c r="AE175" s="672" t="str">
        <f t="shared" si="56"/>
        <v/>
      </c>
      <c r="AG175" s="672" t="str">
        <f t="shared" si="57"/>
        <v/>
      </c>
      <c r="AI175" s="672" t="str">
        <f t="shared" si="58"/>
        <v/>
      </c>
      <c r="AK175" s="672" t="str">
        <f t="shared" si="59"/>
        <v/>
      </c>
      <c r="AM175" s="672" t="str">
        <f t="shared" si="60"/>
        <v/>
      </c>
      <c r="AO175" s="672" t="str">
        <f t="shared" si="61"/>
        <v/>
      </c>
      <c r="AQ175" s="672" t="str">
        <f t="shared" si="62"/>
        <v/>
      </c>
    </row>
    <row r="176" spans="5:43">
      <c r="E176" s="672" t="str">
        <f t="shared" si="64"/>
        <v/>
      </c>
      <c r="G176" s="672" t="str">
        <f t="shared" si="64"/>
        <v/>
      </c>
      <c r="I176" s="672" t="str">
        <f t="shared" si="45"/>
        <v/>
      </c>
      <c r="K176" s="672" t="str">
        <f t="shared" si="46"/>
        <v/>
      </c>
      <c r="M176" s="672" t="str">
        <f t="shared" si="47"/>
        <v/>
      </c>
      <c r="O176" s="672" t="str">
        <f t="shared" si="48"/>
        <v/>
      </c>
      <c r="Q176" s="672" t="str">
        <f t="shared" si="49"/>
        <v/>
      </c>
      <c r="S176" s="672" t="str">
        <f t="shared" si="50"/>
        <v/>
      </c>
      <c r="U176" s="672" t="str">
        <f t="shared" si="51"/>
        <v/>
      </c>
      <c r="W176" s="672" t="str">
        <f t="shared" si="52"/>
        <v/>
      </c>
      <c r="Y176" s="672" t="str">
        <f t="shared" si="53"/>
        <v/>
      </c>
      <c r="AA176" s="672" t="str">
        <f t="shared" si="54"/>
        <v/>
      </c>
      <c r="AC176" s="672" t="str">
        <f t="shared" si="55"/>
        <v/>
      </c>
      <c r="AE176" s="672" t="str">
        <f t="shared" si="56"/>
        <v/>
      </c>
      <c r="AG176" s="672" t="str">
        <f t="shared" si="57"/>
        <v/>
      </c>
      <c r="AI176" s="672" t="str">
        <f t="shared" si="58"/>
        <v/>
      </c>
      <c r="AK176" s="672" t="str">
        <f t="shared" si="59"/>
        <v/>
      </c>
      <c r="AM176" s="672" t="str">
        <f t="shared" si="60"/>
        <v/>
      </c>
      <c r="AO176" s="672" t="str">
        <f t="shared" si="61"/>
        <v/>
      </c>
      <c r="AQ176" s="672" t="str">
        <f t="shared" si="62"/>
        <v/>
      </c>
    </row>
    <row r="177" spans="5:43">
      <c r="E177" s="672" t="str">
        <f t="shared" si="64"/>
        <v/>
      </c>
      <c r="G177" s="672" t="str">
        <f t="shared" si="64"/>
        <v/>
      </c>
      <c r="I177" s="672" t="str">
        <f t="shared" si="45"/>
        <v/>
      </c>
      <c r="K177" s="672" t="str">
        <f t="shared" si="46"/>
        <v/>
      </c>
      <c r="M177" s="672" t="str">
        <f t="shared" si="47"/>
        <v/>
      </c>
      <c r="O177" s="672" t="str">
        <f t="shared" si="48"/>
        <v/>
      </c>
      <c r="Q177" s="672" t="str">
        <f t="shared" si="49"/>
        <v/>
      </c>
      <c r="S177" s="672" t="str">
        <f t="shared" si="50"/>
        <v/>
      </c>
      <c r="U177" s="672" t="str">
        <f t="shared" si="51"/>
        <v/>
      </c>
      <c r="W177" s="672" t="str">
        <f t="shared" si="52"/>
        <v/>
      </c>
      <c r="Y177" s="672" t="str">
        <f t="shared" si="53"/>
        <v/>
      </c>
      <c r="AA177" s="672" t="str">
        <f t="shared" si="54"/>
        <v/>
      </c>
      <c r="AC177" s="672" t="str">
        <f t="shared" si="55"/>
        <v/>
      </c>
      <c r="AE177" s="672" t="str">
        <f t="shared" si="56"/>
        <v/>
      </c>
      <c r="AG177" s="672" t="str">
        <f t="shared" si="57"/>
        <v/>
      </c>
      <c r="AI177" s="672" t="str">
        <f t="shared" si="58"/>
        <v/>
      </c>
      <c r="AK177" s="672" t="str">
        <f t="shared" si="59"/>
        <v/>
      </c>
      <c r="AM177" s="672" t="str">
        <f t="shared" si="60"/>
        <v/>
      </c>
      <c r="AO177" s="672" t="str">
        <f t="shared" si="61"/>
        <v/>
      </c>
      <c r="AQ177" s="672" t="str">
        <f t="shared" si="62"/>
        <v/>
      </c>
    </row>
    <row r="178" spans="5:43">
      <c r="E178" s="672" t="str">
        <f t="shared" si="64"/>
        <v/>
      </c>
      <c r="G178" s="672" t="str">
        <f t="shared" si="64"/>
        <v/>
      </c>
      <c r="I178" s="672" t="str">
        <f t="shared" si="45"/>
        <v/>
      </c>
      <c r="K178" s="672" t="str">
        <f t="shared" si="46"/>
        <v/>
      </c>
      <c r="M178" s="672" t="str">
        <f t="shared" si="47"/>
        <v/>
      </c>
      <c r="O178" s="672" t="str">
        <f t="shared" si="48"/>
        <v/>
      </c>
      <c r="Q178" s="672" t="str">
        <f t="shared" si="49"/>
        <v/>
      </c>
      <c r="S178" s="672" t="str">
        <f t="shared" si="50"/>
        <v/>
      </c>
      <c r="U178" s="672" t="str">
        <f t="shared" si="51"/>
        <v/>
      </c>
      <c r="W178" s="672" t="str">
        <f t="shared" si="52"/>
        <v/>
      </c>
      <c r="Y178" s="672" t="str">
        <f t="shared" si="53"/>
        <v/>
      </c>
      <c r="AA178" s="672" t="str">
        <f t="shared" si="54"/>
        <v/>
      </c>
      <c r="AC178" s="672" t="str">
        <f t="shared" si="55"/>
        <v/>
      </c>
      <c r="AE178" s="672" t="str">
        <f t="shared" si="56"/>
        <v/>
      </c>
      <c r="AG178" s="672" t="str">
        <f t="shared" si="57"/>
        <v/>
      </c>
      <c r="AI178" s="672" t="str">
        <f t="shared" si="58"/>
        <v/>
      </c>
      <c r="AK178" s="672" t="str">
        <f t="shared" si="59"/>
        <v/>
      </c>
      <c r="AM178" s="672" t="str">
        <f t="shared" si="60"/>
        <v/>
      </c>
      <c r="AO178" s="672" t="str">
        <f t="shared" si="61"/>
        <v/>
      </c>
      <c r="AQ178" s="672" t="str">
        <f t="shared" si="62"/>
        <v/>
      </c>
    </row>
    <row r="179" spans="5:43">
      <c r="E179" s="672" t="str">
        <f t="shared" si="64"/>
        <v/>
      </c>
      <c r="G179" s="672" t="str">
        <f t="shared" si="64"/>
        <v/>
      </c>
      <c r="I179" s="672" t="str">
        <f t="shared" si="45"/>
        <v/>
      </c>
      <c r="K179" s="672" t="str">
        <f t="shared" si="46"/>
        <v/>
      </c>
      <c r="M179" s="672" t="str">
        <f t="shared" si="47"/>
        <v/>
      </c>
      <c r="O179" s="672" t="str">
        <f t="shared" si="48"/>
        <v/>
      </c>
      <c r="Q179" s="672" t="str">
        <f t="shared" si="49"/>
        <v/>
      </c>
      <c r="S179" s="672" t="str">
        <f t="shared" si="50"/>
        <v/>
      </c>
      <c r="U179" s="672" t="str">
        <f t="shared" si="51"/>
        <v/>
      </c>
      <c r="W179" s="672" t="str">
        <f t="shared" si="52"/>
        <v/>
      </c>
      <c r="Y179" s="672" t="str">
        <f t="shared" si="53"/>
        <v/>
      </c>
      <c r="AA179" s="672" t="str">
        <f t="shared" si="54"/>
        <v/>
      </c>
      <c r="AC179" s="672" t="str">
        <f t="shared" si="55"/>
        <v/>
      </c>
      <c r="AE179" s="672" t="str">
        <f t="shared" si="56"/>
        <v/>
      </c>
      <c r="AG179" s="672" t="str">
        <f t="shared" si="57"/>
        <v/>
      </c>
      <c r="AI179" s="672" t="str">
        <f t="shared" si="58"/>
        <v/>
      </c>
      <c r="AK179" s="672" t="str">
        <f t="shared" si="59"/>
        <v/>
      </c>
      <c r="AM179" s="672" t="str">
        <f t="shared" si="60"/>
        <v/>
      </c>
      <c r="AO179" s="672" t="str">
        <f t="shared" si="61"/>
        <v/>
      </c>
      <c r="AQ179" s="672" t="str">
        <f t="shared" si="62"/>
        <v/>
      </c>
    </row>
    <row r="180" spans="5:43">
      <c r="E180" s="672" t="str">
        <f t="shared" si="64"/>
        <v/>
      </c>
      <c r="G180" s="672" t="str">
        <f t="shared" si="64"/>
        <v/>
      </c>
      <c r="I180" s="672" t="str">
        <f t="shared" si="45"/>
        <v/>
      </c>
      <c r="K180" s="672" t="str">
        <f t="shared" si="46"/>
        <v/>
      </c>
      <c r="M180" s="672" t="str">
        <f t="shared" si="47"/>
        <v/>
      </c>
      <c r="O180" s="672" t="str">
        <f t="shared" si="48"/>
        <v/>
      </c>
      <c r="Q180" s="672" t="str">
        <f t="shared" si="49"/>
        <v/>
      </c>
      <c r="S180" s="672" t="str">
        <f t="shared" si="50"/>
        <v/>
      </c>
      <c r="U180" s="672" t="str">
        <f t="shared" si="51"/>
        <v/>
      </c>
      <c r="W180" s="672" t="str">
        <f t="shared" si="52"/>
        <v/>
      </c>
      <c r="Y180" s="672" t="str">
        <f t="shared" si="53"/>
        <v/>
      </c>
      <c r="AA180" s="672" t="str">
        <f t="shared" si="54"/>
        <v/>
      </c>
      <c r="AC180" s="672" t="str">
        <f t="shared" si="55"/>
        <v/>
      </c>
      <c r="AE180" s="672" t="str">
        <f t="shared" si="56"/>
        <v/>
      </c>
      <c r="AG180" s="672" t="str">
        <f t="shared" si="57"/>
        <v/>
      </c>
      <c r="AI180" s="672" t="str">
        <f t="shared" si="58"/>
        <v/>
      </c>
      <c r="AK180" s="672" t="str">
        <f t="shared" si="59"/>
        <v/>
      </c>
      <c r="AM180" s="672" t="str">
        <f t="shared" si="60"/>
        <v/>
      </c>
      <c r="AO180" s="672" t="str">
        <f t="shared" si="61"/>
        <v/>
      </c>
      <c r="AQ180" s="672" t="str">
        <f t="shared" si="62"/>
        <v/>
      </c>
    </row>
    <row r="181" spans="5:43">
      <c r="E181" s="672" t="str">
        <f t="shared" si="64"/>
        <v/>
      </c>
      <c r="G181" s="672" t="str">
        <f t="shared" si="64"/>
        <v/>
      </c>
      <c r="I181" s="672" t="str">
        <f t="shared" si="45"/>
        <v/>
      </c>
      <c r="K181" s="672" t="str">
        <f t="shared" si="46"/>
        <v/>
      </c>
      <c r="M181" s="672" t="str">
        <f t="shared" si="47"/>
        <v/>
      </c>
      <c r="O181" s="672" t="str">
        <f t="shared" si="48"/>
        <v/>
      </c>
      <c r="Q181" s="672" t="str">
        <f t="shared" si="49"/>
        <v/>
      </c>
      <c r="S181" s="672" t="str">
        <f t="shared" si="50"/>
        <v/>
      </c>
      <c r="U181" s="672" t="str">
        <f t="shared" si="51"/>
        <v/>
      </c>
      <c r="W181" s="672" t="str">
        <f t="shared" si="52"/>
        <v/>
      </c>
      <c r="Y181" s="672" t="str">
        <f t="shared" si="53"/>
        <v/>
      </c>
      <c r="AA181" s="672" t="str">
        <f t="shared" si="54"/>
        <v/>
      </c>
      <c r="AC181" s="672" t="str">
        <f t="shared" si="55"/>
        <v/>
      </c>
      <c r="AE181" s="672" t="str">
        <f t="shared" si="56"/>
        <v/>
      </c>
      <c r="AG181" s="672" t="str">
        <f t="shared" si="57"/>
        <v/>
      </c>
      <c r="AI181" s="672" t="str">
        <f t="shared" si="58"/>
        <v/>
      </c>
      <c r="AK181" s="672" t="str">
        <f t="shared" si="59"/>
        <v/>
      </c>
      <c r="AM181" s="672" t="str">
        <f t="shared" si="60"/>
        <v/>
      </c>
      <c r="AO181" s="672" t="str">
        <f t="shared" si="61"/>
        <v/>
      </c>
      <c r="AQ181" s="672" t="str">
        <f t="shared" si="62"/>
        <v/>
      </c>
    </row>
    <row r="182" spans="5:43">
      <c r="E182" s="672" t="str">
        <f t="shared" si="64"/>
        <v/>
      </c>
      <c r="G182" s="672" t="str">
        <f t="shared" si="64"/>
        <v/>
      </c>
      <c r="I182" s="672" t="str">
        <f t="shared" si="45"/>
        <v/>
      </c>
      <c r="K182" s="672" t="str">
        <f t="shared" si="46"/>
        <v/>
      </c>
      <c r="M182" s="672" t="str">
        <f t="shared" si="47"/>
        <v/>
      </c>
      <c r="O182" s="672" t="str">
        <f t="shared" si="48"/>
        <v/>
      </c>
      <c r="Q182" s="672" t="str">
        <f t="shared" si="49"/>
        <v/>
      </c>
      <c r="S182" s="672" t="str">
        <f t="shared" si="50"/>
        <v/>
      </c>
      <c r="U182" s="672" t="str">
        <f t="shared" si="51"/>
        <v/>
      </c>
      <c r="W182" s="672" t="str">
        <f t="shared" si="52"/>
        <v/>
      </c>
      <c r="Y182" s="672" t="str">
        <f t="shared" si="53"/>
        <v/>
      </c>
      <c r="AA182" s="672" t="str">
        <f t="shared" si="54"/>
        <v/>
      </c>
      <c r="AC182" s="672" t="str">
        <f t="shared" si="55"/>
        <v/>
      </c>
      <c r="AE182" s="672" t="str">
        <f t="shared" si="56"/>
        <v/>
      </c>
      <c r="AG182" s="672" t="str">
        <f t="shared" si="57"/>
        <v/>
      </c>
      <c r="AI182" s="672" t="str">
        <f t="shared" si="58"/>
        <v/>
      </c>
      <c r="AK182" s="672" t="str">
        <f t="shared" si="59"/>
        <v/>
      </c>
      <c r="AM182" s="672" t="str">
        <f t="shared" si="60"/>
        <v/>
      </c>
      <c r="AO182" s="672" t="str">
        <f t="shared" si="61"/>
        <v/>
      </c>
      <c r="AQ182" s="672" t="str">
        <f t="shared" si="62"/>
        <v/>
      </c>
    </row>
    <row r="183" spans="5:43">
      <c r="E183" s="672" t="str">
        <f t="shared" si="64"/>
        <v/>
      </c>
      <c r="G183" s="672" t="str">
        <f t="shared" si="64"/>
        <v/>
      </c>
      <c r="I183" s="672" t="str">
        <f t="shared" si="45"/>
        <v/>
      </c>
      <c r="K183" s="672" t="str">
        <f t="shared" si="46"/>
        <v/>
      </c>
      <c r="M183" s="672" t="str">
        <f t="shared" si="47"/>
        <v/>
      </c>
      <c r="O183" s="672" t="str">
        <f t="shared" si="48"/>
        <v/>
      </c>
      <c r="Q183" s="672" t="str">
        <f t="shared" si="49"/>
        <v/>
      </c>
      <c r="S183" s="672" t="str">
        <f t="shared" si="50"/>
        <v/>
      </c>
      <c r="U183" s="672" t="str">
        <f t="shared" si="51"/>
        <v/>
      </c>
      <c r="W183" s="672" t="str">
        <f t="shared" si="52"/>
        <v/>
      </c>
      <c r="Y183" s="672" t="str">
        <f t="shared" si="53"/>
        <v/>
      </c>
      <c r="AA183" s="672" t="str">
        <f t="shared" si="54"/>
        <v/>
      </c>
      <c r="AC183" s="672" t="str">
        <f t="shared" si="55"/>
        <v/>
      </c>
      <c r="AE183" s="672" t="str">
        <f t="shared" si="56"/>
        <v/>
      </c>
      <c r="AG183" s="672" t="str">
        <f t="shared" si="57"/>
        <v/>
      </c>
      <c r="AI183" s="672" t="str">
        <f t="shared" si="58"/>
        <v/>
      </c>
      <c r="AK183" s="672" t="str">
        <f t="shared" si="59"/>
        <v/>
      </c>
      <c r="AM183" s="672" t="str">
        <f t="shared" si="60"/>
        <v/>
      </c>
      <c r="AO183" s="672" t="str">
        <f t="shared" si="61"/>
        <v/>
      </c>
      <c r="AQ183" s="672" t="str">
        <f t="shared" si="62"/>
        <v/>
      </c>
    </row>
    <row r="184" spans="5:43">
      <c r="E184" s="672" t="str">
        <f t="shared" si="64"/>
        <v/>
      </c>
      <c r="G184" s="672" t="str">
        <f t="shared" si="64"/>
        <v/>
      </c>
      <c r="I184" s="672" t="str">
        <f t="shared" si="45"/>
        <v/>
      </c>
      <c r="K184" s="672" t="str">
        <f t="shared" si="46"/>
        <v/>
      </c>
      <c r="M184" s="672" t="str">
        <f t="shared" si="47"/>
        <v/>
      </c>
      <c r="O184" s="672" t="str">
        <f t="shared" si="48"/>
        <v/>
      </c>
      <c r="Q184" s="672" t="str">
        <f t="shared" si="49"/>
        <v/>
      </c>
      <c r="S184" s="672" t="str">
        <f t="shared" si="50"/>
        <v/>
      </c>
      <c r="U184" s="672" t="str">
        <f t="shared" si="51"/>
        <v/>
      </c>
      <c r="W184" s="672" t="str">
        <f t="shared" si="52"/>
        <v/>
      </c>
      <c r="Y184" s="672" t="str">
        <f t="shared" si="53"/>
        <v/>
      </c>
      <c r="AA184" s="672" t="str">
        <f t="shared" si="54"/>
        <v/>
      </c>
      <c r="AC184" s="672" t="str">
        <f t="shared" si="55"/>
        <v/>
      </c>
      <c r="AE184" s="672" t="str">
        <f t="shared" si="56"/>
        <v/>
      </c>
      <c r="AG184" s="672" t="str">
        <f t="shared" si="57"/>
        <v/>
      </c>
      <c r="AI184" s="672" t="str">
        <f t="shared" si="58"/>
        <v/>
      </c>
      <c r="AK184" s="672" t="str">
        <f t="shared" si="59"/>
        <v/>
      </c>
      <c r="AM184" s="672" t="str">
        <f t="shared" si="60"/>
        <v/>
      </c>
      <c r="AO184" s="672" t="str">
        <f t="shared" si="61"/>
        <v/>
      </c>
      <c r="AQ184" s="672" t="str">
        <f t="shared" si="62"/>
        <v/>
      </c>
    </row>
    <row r="185" spans="5:43">
      <c r="E185" s="672" t="str">
        <f t="shared" si="64"/>
        <v/>
      </c>
      <c r="G185" s="672" t="str">
        <f t="shared" si="64"/>
        <v/>
      </c>
      <c r="I185" s="672" t="str">
        <f t="shared" si="45"/>
        <v/>
      </c>
      <c r="K185" s="672" t="str">
        <f t="shared" si="46"/>
        <v/>
      </c>
      <c r="M185" s="672" t="str">
        <f t="shared" si="47"/>
        <v/>
      </c>
      <c r="O185" s="672" t="str">
        <f t="shared" si="48"/>
        <v/>
      </c>
      <c r="Q185" s="672" t="str">
        <f t="shared" si="49"/>
        <v/>
      </c>
      <c r="S185" s="672" t="str">
        <f t="shared" si="50"/>
        <v/>
      </c>
      <c r="U185" s="672" t="str">
        <f t="shared" si="51"/>
        <v/>
      </c>
      <c r="W185" s="672" t="str">
        <f t="shared" si="52"/>
        <v/>
      </c>
      <c r="Y185" s="672" t="str">
        <f t="shared" si="53"/>
        <v/>
      </c>
      <c r="AA185" s="672" t="str">
        <f t="shared" si="54"/>
        <v/>
      </c>
      <c r="AC185" s="672" t="str">
        <f t="shared" si="55"/>
        <v/>
      </c>
      <c r="AE185" s="672" t="str">
        <f t="shared" si="56"/>
        <v/>
      </c>
      <c r="AG185" s="672" t="str">
        <f t="shared" si="57"/>
        <v/>
      </c>
      <c r="AI185" s="672" t="str">
        <f t="shared" si="58"/>
        <v/>
      </c>
      <c r="AK185" s="672" t="str">
        <f t="shared" si="59"/>
        <v/>
      </c>
      <c r="AM185" s="672" t="str">
        <f t="shared" si="60"/>
        <v/>
      </c>
      <c r="AO185" s="672" t="str">
        <f t="shared" si="61"/>
        <v/>
      </c>
      <c r="AQ185" s="672" t="str">
        <f t="shared" si="62"/>
        <v/>
      </c>
    </row>
    <row r="186" spans="5:43">
      <c r="E186" s="672" t="str">
        <f t="shared" si="64"/>
        <v/>
      </c>
      <c r="G186" s="672" t="str">
        <f t="shared" si="64"/>
        <v/>
      </c>
      <c r="I186" s="672" t="str">
        <f t="shared" si="45"/>
        <v/>
      </c>
      <c r="K186" s="672" t="str">
        <f t="shared" si="46"/>
        <v/>
      </c>
      <c r="M186" s="672" t="str">
        <f t="shared" si="47"/>
        <v/>
      </c>
      <c r="O186" s="672" t="str">
        <f t="shared" si="48"/>
        <v/>
      </c>
      <c r="Q186" s="672" t="str">
        <f t="shared" si="49"/>
        <v/>
      </c>
      <c r="S186" s="672" t="str">
        <f t="shared" si="50"/>
        <v/>
      </c>
      <c r="U186" s="672" t="str">
        <f t="shared" si="51"/>
        <v/>
      </c>
      <c r="W186" s="672" t="str">
        <f t="shared" si="52"/>
        <v/>
      </c>
      <c r="Y186" s="672" t="str">
        <f t="shared" si="53"/>
        <v/>
      </c>
      <c r="AA186" s="672" t="str">
        <f t="shared" si="54"/>
        <v/>
      </c>
      <c r="AC186" s="672" t="str">
        <f t="shared" si="55"/>
        <v/>
      </c>
      <c r="AE186" s="672" t="str">
        <f t="shared" si="56"/>
        <v/>
      </c>
      <c r="AG186" s="672" t="str">
        <f t="shared" si="57"/>
        <v/>
      </c>
      <c r="AI186" s="672" t="str">
        <f t="shared" si="58"/>
        <v/>
      </c>
      <c r="AK186" s="672" t="str">
        <f t="shared" si="59"/>
        <v/>
      </c>
      <c r="AM186" s="672" t="str">
        <f t="shared" si="60"/>
        <v/>
      </c>
      <c r="AO186" s="672" t="str">
        <f t="shared" si="61"/>
        <v/>
      </c>
      <c r="AQ186" s="672" t="str">
        <f t="shared" si="62"/>
        <v/>
      </c>
    </row>
    <row r="187" spans="5:43">
      <c r="E187" s="672" t="str">
        <f t="shared" si="64"/>
        <v/>
      </c>
      <c r="G187" s="672" t="str">
        <f t="shared" si="64"/>
        <v/>
      </c>
      <c r="I187" s="672" t="str">
        <f t="shared" si="45"/>
        <v/>
      </c>
      <c r="K187" s="672" t="str">
        <f t="shared" si="46"/>
        <v/>
      </c>
      <c r="M187" s="672" t="str">
        <f t="shared" si="47"/>
        <v/>
      </c>
      <c r="O187" s="672" t="str">
        <f t="shared" si="48"/>
        <v/>
      </c>
      <c r="Q187" s="672" t="str">
        <f t="shared" si="49"/>
        <v/>
      </c>
      <c r="S187" s="672" t="str">
        <f t="shared" si="50"/>
        <v/>
      </c>
      <c r="U187" s="672" t="str">
        <f t="shared" si="51"/>
        <v/>
      </c>
      <c r="W187" s="672" t="str">
        <f t="shared" si="52"/>
        <v/>
      </c>
      <c r="Y187" s="672" t="str">
        <f t="shared" si="53"/>
        <v/>
      </c>
      <c r="AA187" s="672" t="str">
        <f t="shared" si="54"/>
        <v/>
      </c>
      <c r="AC187" s="672" t="str">
        <f t="shared" si="55"/>
        <v/>
      </c>
      <c r="AE187" s="672" t="str">
        <f t="shared" si="56"/>
        <v/>
      </c>
      <c r="AG187" s="672" t="str">
        <f t="shared" si="57"/>
        <v/>
      </c>
      <c r="AI187" s="672" t="str">
        <f t="shared" si="58"/>
        <v/>
      </c>
      <c r="AK187" s="672" t="str">
        <f t="shared" si="59"/>
        <v/>
      </c>
      <c r="AM187" s="672" t="str">
        <f t="shared" si="60"/>
        <v/>
      </c>
      <c r="AO187" s="672" t="str">
        <f t="shared" si="61"/>
        <v/>
      </c>
      <c r="AQ187" s="672" t="str">
        <f t="shared" si="62"/>
        <v/>
      </c>
    </row>
    <row r="188" spans="5:43">
      <c r="E188" s="672" t="str">
        <f t="shared" si="64"/>
        <v/>
      </c>
      <c r="G188" s="672" t="str">
        <f t="shared" si="64"/>
        <v/>
      </c>
      <c r="I188" s="672" t="str">
        <f t="shared" si="45"/>
        <v/>
      </c>
      <c r="K188" s="672" t="str">
        <f t="shared" si="46"/>
        <v/>
      </c>
      <c r="M188" s="672" t="str">
        <f t="shared" si="47"/>
        <v/>
      </c>
      <c r="O188" s="672" t="str">
        <f t="shared" si="48"/>
        <v/>
      </c>
      <c r="Q188" s="672" t="str">
        <f t="shared" si="49"/>
        <v/>
      </c>
      <c r="S188" s="672" t="str">
        <f t="shared" si="50"/>
        <v/>
      </c>
      <c r="U188" s="672" t="str">
        <f t="shared" si="51"/>
        <v/>
      </c>
      <c r="W188" s="672" t="str">
        <f t="shared" si="52"/>
        <v/>
      </c>
      <c r="Y188" s="672" t="str">
        <f t="shared" si="53"/>
        <v/>
      </c>
      <c r="AA188" s="672" t="str">
        <f t="shared" si="54"/>
        <v/>
      </c>
      <c r="AC188" s="672" t="str">
        <f t="shared" si="55"/>
        <v/>
      </c>
      <c r="AE188" s="672" t="str">
        <f t="shared" si="56"/>
        <v/>
      </c>
      <c r="AG188" s="672" t="str">
        <f t="shared" si="57"/>
        <v/>
      </c>
      <c r="AI188" s="672" t="str">
        <f t="shared" si="58"/>
        <v/>
      </c>
      <c r="AK188" s="672" t="str">
        <f t="shared" si="59"/>
        <v/>
      </c>
      <c r="AM188" s="672" t="str">
        <f t="shared" si="60"/>
        <v/>
      </c>
      <c r="AO188" s="672" t="str">
        <f t="shared" si="61"/>
        <v/>
      </c>
      <c r="AQ188" s="672" t="str">
        <f t="shared" si="62"/>
        <v/>
      </c>
    </row>
    <row r="189" spans="5:43">
      <c r="E189" s="672" t="str">
        <f t="shared" ref="E189:G204" si="65">IF(OR($B189=0,D189=0),"",D189/$B189)</f>
        <v/>
      </c>
      <c r="G189" s="672" t="str">
        <f t="shared" si="65"/>
        <v/>
      </c>
      <c r="I189" s="672" t="str">
        <f t="shared" si="45"/>
        <v/>
      </c>
      <c r="K189" s="672" t="str">
        <f t="shared" si="46"/>
        <v/>
      </c>
      <c r="M189" s="672" t="str">
        <f t="shared" si="47"/>
        <v/>
      </c>
      <c r="O189" s="672" t="str">
        <f t="shared" si="48"/>
        <v/>
      </c>
      <c r="Q189" s="672" t="str">
        <f t="shared" si="49"/>
        <v/>
      </c>
      <c r="S189" s="672" t="str">
        <f t="shared" si="50"/>
        <v/>
      </c>
      <c r="U189" s="672" t="str">
        <f t="shared" si="51"/>
        <v/>
      </c>
      <c r="W189" s="672" t="str">
        <f t="shared" si="52"/>
        <v/>
      </c>
      <c r="Y189" s="672" t="str">
        <f t="shared" si="53"/>
        <v/>
      </c>
      <c r="AA189" s="672" t="str">
        <f t="shared" si="54"/>
        <v/>
      </c>
      <c r="AC189" s="672" t="str">
        <f t="shared" si="55"/>
        <v/>
      </c>
      <c r="AE189" s="672" t="str">
        <f t="shared" si="56"/>
        <v/>
      </c>
      <c r="AG189" s="672" t="str">
        <f t="shared" si="57"/>
        <v/>
      </c>
      <c r="AI189" s="672" t="str">
        <f t="shared" si="58"/>
        <v/>
      </c>
      <c r="AK189" s="672" t="str">
        <f t="shared" si="59"/>
        <v/>
      </c>
      <c r="AM189" s="672" t="str">
        <f t="shared" si="60"/>
        <v/>
      </c>
      <c r="AO189" s="672" t="str">
        <f t="shared" si="61"/>
        <v/>
      </c>
      <c r="AQ189" s="672" t="str">
        <f t="shared" si="62"/>
        <v/>
      </c>
    </row>
    <row r="190" spans="5:43">
      <c r="E190" s="672" t="str">
        <f t="shared" si="65"/>
        <v/>
      </c>
      <c r="G190" s="672" t="str">
        <f t="shared" si="65"/>
        <v/>
      </c>
      <c r="I190" s="672" t="str">
        <f t="shared" si="45"/>
        <v/>
      </c>
      <c r="K190" s="672" t="str">
        <f t="shared" si="46"/>
        <v/>
      </c>
      <c r="M190" s="672" t="str">
        <f t="shared" si="47"/>
        <v/>
      </c>
      <c r="O190" s="672" t="str">
        <f t="shared" si="48"/>
        <v/>
      </c>
      <c r="Q190" s="672" t="str">
        <f t="shared" si="49"/>
        <v/>
      </c>
      <c r="S190" s="672" t="str">
        <f t="shared" si="50"/>
        <v/>
      </c>
      <c r="U190" s="672" t="str">
        <f t="shared" si="51"/>
        <v/>
      </c>
      <c r="W190" s="672" t="str">
        <f t="shared" si="52"/>
        <v/>
      </c>
      <c r="Y190" s="672" t="str">
        <f t="shared" si="53"/>
        <v/>
      </c>
      <c r="AA190" s="672" t="str">
        <f t="shared" si="54"/>
        <v/>
      </c>
      <c r="AC190" s="672" t="str">
        <f t="shared" si="55"/>
        <v/>
      </c>
      <c r="AE190" s="672" t="str">
        <f t="shared" si="56"/>
        <v/>
      </c>
      <c r="AG190" s="672" t="str">
        <f t="shared" si="57"/>
        <v/>
      </c>
      <c r="AI190" s="672" t="str">
        <f t="shared" si="58"/>
        <v/>
      </c>
      <c r="AK190" s="672" t="str">
        <f t="shared" si="59"/>
        <v/>
      </c>
      <c r="AM190" s="672" t="str">
        <f t="shared" si="60"/>
        <v/>
      </c>
      <c r="AO190" s="672" t="str">
        <f t="shared" si="61"/>
        <v/>
      </c>
      <c r="AQ190" s="672" t="str">
        <f t="shared" si="62"/>
        <v/>
      </c>
    </row>
    <row r="191" spans="5:43">
      <c r="E191" s="672" t="str">
        <f t="shared" si="65"/>
        <v/>
      </c>
      <c r="G191" s="672" t="str">
        <f t="shared" si="65"/>
        <v/>
      </c>
      <c r="I191" s="672" t="str">
        <f t="shared" si="45"/>
        <v/>
      </c>
      <c r="K191" s="672" t="str">
        <f t="shared" si="46"/>
        <v/>
      </c>
      <c r="M191" s="672" t="str">
        <f t="shared" si="47"/>
        <v/>
      </c>
      <c r="O191" s="672" t="str">
        <f t="shared" si="48"/>
        <v/>
      </c>
      <c r="Q191" s="672" t="str">
        <f t="shared" si="49"/>
        <v/>
      </c>
      <c r="S191" s="672" t="str">
        <f t="shared" si="50"/>
        <v/>
      </c>
      <c r="U191" s="672" t="str">
        <f t="shared" si="51"/>
        <v/>
      </c>
      <c r="W191" s="672" t="str">
        <f t="shared" si="52"/>
        <v/>
      </c>
      <c r="Y191" s="672" t="str">
        <f t="shared" si="53"/>
        <v/>
      </c>
      <c r="AA191" s="672" t="str">
        <f t="shared" si="54"/>
        <v/>
      </c>
      <c r="AC191" s="672" t="str">
        <f t="shared" si="55"/>
        <v/>
      </c>
      <c r="AE191" s="672" t="str">
        <f t="shared" si="56"/>
        <v/>
      </c>
      <c r="AG191" s="672" t="str">
        <f t="shared" si="57"/>
        <v/>
      </c>
      <c r="AI191" s="672" t="str">
        <f t="shared" si="58"/>
        <v/>
      </c>
      <c r="AK191" s="672" t="str">
        <f t="shared" si="59"/>
        <v/>
      </c>
      <c r="AM191" s="672" t="str">
        <f t="shared" si="60"/>
        <v/>
      </c>
      <c r="AO191" s="672" t="str">
        <f t="shared" si="61"/>
        <v/>
      </c>
      <c r="AQ191" s="672" t="str">
        <f t="shared" si="62"/>
        <v/>
      </c>
    </row>
    <row r="192" spans="5:43">
      <c r="E192" s="672" t="str">
        <f t="shared" si="65"/>
        <v/>
      </c>
      <c r="G192" s="672" t="str">
        <f t="shared" si="65"/>
        <v/>
      </c>
      <c r="I192" s="672" t="str">
        <f t="shared" si="45"/>
        <v/>
      </c>
      <c r="K192" s="672" t="str">
        <f t="shared" si="46"/>
        <v/>
      </c>
      <c r="M192" s="672" t="str">
        <f t="shared" si="47"/>
        <v/>
      </c>
      <c r="O192" s="672" t="str">
        <f t="shared" si="48"/>
        <v/>
      </c>
      <c r="Q192" s="672" t="str">
        <f t="shared" si="49"/>
        <v/>
      </c>
      <c r="S192" s="672" t="str">
        <f t="shared" si="50"/>
        <v/>
      </c>
      <c r="U192" s="672" t="str">
        <f t="shared" si="51"/>
        <v/>
      </c>
      <c r="W192" s="672" t="str">
        <f t="shared" si="52"/>
        <v/>
      </c>
      <c r="Y192" s="672" t="str">
        <f t="shared" si="53"/>
        <v/>
      </c>
      <c r="AA192" s="672" t="str">
        <f t="shared" si="54"/>
        <v/>
      </c>
      <c r="AC192" s="672" t="str">
        <f t="shared" si="55"/>
        <v/>
      </c>
      <c r="AE192" s="672" t="str">
        <f t="shared" si="56"/>
        <v/>
      </c>
      <c r="AG192" s="672" t="str">
        <f t="shared" si="57"/>
        <v/>
      </c>
      <c r="AI192" s="672" t="str">
        <f t="shared" si="58"/>
        <v/>
      </c>
      <c r="AK192" s="672" t="str">
        <f t="shared" si="59"/>
        <v/>
      </c>
      <c r="AM192" s="672" t="str">
        <f t="shared" si="60"/>
        <v/>
      </c>
      <c r="AO192" s="672" t="str">
        <f t="shared" si="61"/>
        <v/>
      </c>
      <c r="AQ192" s="672" t="str">
        <f t="shared" si="62"/>
        <v/>
      </c>
    </row>
    <row r="193" spans="5:43">
      <c r="E193" s="672" t="str">
        <f t="shared" si="65"/>
        <v/>
      </c>
      <c r="G193" s="672" t="str">
        <f t="shared" si="65"/>
        <v/>
      </c>
      <c r="I193" s="672" t="str">
        <f t="shared" si="45"/>
        <v/>
      </c>
      <c r="K193" s="672" t="str">
        <f t="shared" si="46"/>
        <v/>
      </c>
      <c r="M193" s="672" t="str">
        <f t="shared" si="47"/>
        <v/>
      </c>
      <c r="O193" s="672" t="str">
        <f t="shared" si="48"/>
        <v/>
      </c>
      <c r="Q193" s="672" t="str">
        <f t="shared" si="49"/>
        <v/>
      </c>
      <c r="S193" s="672" t="str">
        <f t="shared" si="50"/>
        <v/>
      </c>
      <c r="U193" s="672" t="str">
        <f t="shared" si="51"/>
        <v/>
      </c>
      <c r="W193" s="672" t="str">
        <f t="shared" si="52"/>
        <v/>
      </c>
      <c r="Y193" s="672" t="str">
        <f t="shared" si="53"/>
        <v/>
      </c>
      <c r="AA193" s="672" t="str">
        <f t="shared" si="54"/>
        <v/>
      </c>
      <c r="AC193" s="672" t="str">
        <f t="shared" si="55"/>
        <v/>
      </c>
      <c r="AE193" s="672" t="str">
        <f t="shared" si="56"/>
        <v/>
      </c>
      <c r="AG193" s="672" t="str">
        <f t="shared" si="57"/>
        <v/>
      </c>
      <c r="AI193" s="672" t="str">
        <f t="shared" si="58"/>
        <v/>
      </c>
      <c r="AK193" s="672" t="str">
        <f t="shared" si="59"/>
        <v/>
      </c>
      <c r="AM193" s="672" t="str">
        <f t="shared" si="60"/>
        <v/>
      </c>
      <c r="AO193" s="672" t="str">
        <f t="shared" si="61"/>
        <v/>
      </c>
      <c r="AQ193" s="672" t="str">
        <f t="shared" si="62"/>
        <v/>
      </c>
    </row>
    <row r="194" spans="5:43">
      <c r="E194" s="672" t="str">
        <f t="shared" si="65"/>
        <v/>
      </c>
      <c r="G194" s="672" t="str">
        <f t="shared" si="65"/>
        <v/>
      </c>
      <c r="I194" s="672" t="str">
        <f t="shared" si="45"/>
        <v/>
      </c>
      <c r="K194" s="672" t="str">
        <f t="shared" si="46"/>
        <v/>
      </c>
      <c r="M194" s="672" t="str">
        <f t="shared" si="47"/>
        <v/>
      </c>
      <c r="O194" s="672" t="str">
        <f t="shared" si="48"/>
        <v/>
      </c>
      <c r="Q194" s="672" t="str">
        <f t="shared" si="49"/>
        <v/>
      </c>
      <c r="S194" s="672" t="str">
        <f t="shared" si="50"/>
        <v/>
      </c>
      <c r="U194" s="672" t="str">
        <f t="shared" si="51"/>
        <v/>
      </c>
      <c r="W194" s="672" t="str">
        <f t="shared" si="52"/>
        <v/>
      </c>
      <c r="Y194" s="672" t="str">
        <f t="shared" si="53"/>
        <v/>
      </c>
      <c r="AA194" s="672" t="str">
        <f t="shared" si="54"/>
        <v/>
      </c>
      <c r="AC194" s="672" t="str">
        <f t="shared" si="55"/>
        <v/>
      </c>
      <c r="AE194" s="672" t="str">
        <f t="shared" si="56"/>
        <v/>
      </c>
      <c r="AG194" s="672" t="str">
        <f t="shared" si="57"/>
        <v/>
      </c>
      <c r="AI194" s="672" t="str">
        <f t="shared" si="58"/>
        <v/>
      </c>
      <c r="AK194" s="672" t="str">
        <f t="shared" si="59"/>
        <v/>
      </c>
      <c r="AM194" s="672" t="str">
        <f t="shared" si="60"/>
        <v/>
      </c>
      <c r="AO194" s="672" t="str">
        <f t="shared" si="61"/>
        <v/>
      </c>
      <c r="AQ194" s="672" t="str">
        <f t="shared" si="62"/>
        <v/>
      </c>
    </row>
    <row r="195" spans="5:43">
      <c r="E195" s="672" t="str">
        <f t="shared" si="65"/>
        <v/>
      </c>
      <c r="G195" s="672" t="str">
        <f t="shared" si="65"/>
        <v/>
      </c>
      <c r="I195" s="672" t="str">
        <f t="shared" si="45"/>
        <v/>
      </c>
      <c r="K195" s="672" t="str">
        <f t="shared" si="46"/>
        <v/>
      </c>
      <c r="M195" s="672" t="str">
        <f t="shared" si="47"/>
        <v/>
      </c>
      <c r="O195" s="672" t="str">
        <f t="shared" si="48"/>
        <v/>
      </c>
      <c r="Q195" s="672" t="str">
        <f t="shared" si="49"/>
        <v/>
      </c>
      <c r="S195" s="672" t="str">
        <f t="shared" si="50"/>
        <v/>
      </c>
      <c r="U195" s="672" t="str">
        <f t="shared" si="51"/>
        <v/>
      </c>
      <c r="W195" s="672" t="str">
        <f t="shared" si="52"/>
        <v/>
      </c>
      <c r="Y195" s="672" t="str">
        <f t="shared" si="53"/>
        <v/>
      </c>
      <c r="AA195" s="672" t="str">
        <f t="shared" si="54"/>
        <v/>
      </c>
      <c r="AC195" s="672" t="str">
        <f t="shared" si="55"/>
        <v/>
      </c>
      <c r="AE195" s="672" t="str">
        <f t="shared" si="56"/>
        <v/>
      </c>
      <c r="AG195" s="672" t="str">
        <f t="shared" si="57"/>
        <v/>
      </c>
      <c r="AI195" s="672" t="str">
        <f t="shared" si="58"/>
        <v/>
      </c>
      <c r="AK195" s="672" t="str">
        <f t="shared" si="59"/>
        <v/>
      </c>
      <c r="AM195" s="672" t="str">
        <f t="shared" si="60"/>
        <v/>
      </c>
      <c r="AO195" s="672" t="str">
        <f t="shared" si="61"/>
        <v/>
      </c>
      <c r="AQ195" s="672" t="str">
        <f t="shared" si="62"/>
        <v/>
      </c>
    </row>
    <row r="196" spans="5:43">
      <c r="E196" s="672" t="str">
        <f t="shared" si="65"/>
        <v/>
      </c>
      <c r="G196" s="672" t="str">
        <f t="shared" si="65"/>
        <v/>
      </c>
      <c r="I196" s="672" t="str">
        <f t="shared" si="45"/>
        <v/>
      </c>
      <c r="K196" s="672" t="str">
        <f t="shared" si="46"/>
        <v/>
      </c>
      <c r="M196" s="672" t="str">
        <f t="shared" si="47"/>
        <v/>
      </c>
      <c r="O196" s="672" t="str">
        <f t="shared" si="48"/>
        <v/>
      </c>
      <c r="Q196" s="672" t="str">
        <f t="shared" si="49"/>
        <v/>
      </c>
      <c r="S196" s="672" t="str">
        <f t="shared" si="50"/>
        <v/>
      </c>
      <c r="U196" s="672" t="str">
        <f t="shared" si="51"/>
        <v/>
      </c>
      <c r="W196" s="672" t="str">
        <f t="shared" si="52"/>
        <v/>
      </c>
      <c r="Y196" s="672" t="str">
        <f t="shared" si="53"/>
        <v/>
      </c>
      <c r="AA196" s="672" t="str">
        <f t="shared" si="54"/>
        <v/>
      </c>
      <c r="AC196" s="672" t="str">
        <f t="shared" si="55"/>
        <v/>
      </c>
      <c r="AE196" s="672" t="str">
        <f t="shared" si="56"/>
        <v/>
      </c>
      <c r="AG196" s="672" t="str">
        <f t="shared" si="57"/>
        <v/>
      </c>
      <c r="AI196" s="672" t="str">
        <f t="shared" si="58"/>
        <v/>
      </c>
      <c r="AK196" s="672" t="str">
        <f t="shared" si="59"/>
        <v/>
      </c>
      <c r="AM196" s="672" t="str">
        <f t="shared" si="60"/>
        <v/>
      </c>
      <c r="AO196" s="672" t="str">
        <f t="shared" si="61"/>
        <v/>
      </c>
      <c r="AQ196" s="672" t="str">
        <f t="shared" si="62"/>
        <v/>
      </c>
    </row>
    <row r="197" spans="5:43">
      <c r="E197" s="672" t="str">
        <f t="shared" si="65"/>
        <v/>
      </c>
      <c r="G197" s="672" t="str">
        <f t="shared" si="65"/>
        <v/>
      </c>
      <c r="I197" s="672" t="str">
        <f t="shared" si="45"/>
        <v/>
      </c>
      <c r="K197" s="672" t="str">
        <f t="shared" si="46"/>
        <v/>
      </c>
      <c r="M197" s="672" t="str">
        <f t="shared" si="47"/>
        <v/>
      </c>
      <c r="O197" s="672" t="str">
        <f t="shared" si="48"/>
        <v/>
      </c>
      <c r="Q197" s="672" t="str">
        <f t="shared" si="49"/>
        <v/>
      </c>
      <c r="S197" s="672" t="str">
        <f t="shared" si="50"/>
        <v/>
      </c>
      <c r="U197" s="672" t="str">
        <f t="shared" si="51"/>
        <v/>
      </c>
      <c r="W197" s="672" t="str">
        <f t="shared" si="52"/>
        <v/>
      </c>
      <c r="Y197" s="672" t="str">
        <f t="shared" si="53"/>
        <v/>
      </c>
      <c r="AA197" s="672" t="str">
        <f t="shared" si="54"/>
        <v/>
      </c>
      <c r="AC197" s="672" t="str">
        <f t="shared" si="55"/>
        <v/>
      </c>
      <c r="AE197" s="672" t="str">
        <f t="shared" si="56"/>
        <v/>
      </c>
      <c r="AG197" s="672" t="str">
        <f t="shared" si="57"/>
        <v/>
      </c>
      <c r="AI197" s="672" t="str">
        <f t="shared" si="58"/>
        <v/>
      </c>
      <c r="AK197" s="672" t="str">
        <f t="shared" si="59"/>
        <v/>
      </c>
      <c r="AM197" s="672" t="str">
        <f t="shared" si="60"/>
        <v/>
      </c>
      <c r="AO197" s="672" t="str">
        <f t="shared" si="61"/>
        <v/>
      </c>
      <c r="AQ197" s="672" t="str">
        <f t="shared" si="62"/>
        <v/>
      </c>
    </row>
    <row r="198" spans="5:43">
      <c r="E198" s="672" t="str">
        <f t="shared" si="65"/>
        <v/>
      </c>
      <c r="G198" s="672" t="str">
        <f t="shared" si="65"/>
        <v/>
      </c>
      <c r="I198" s="672" t="str">
        <f t="shared" si="45"/>
        <v/>
      </c>
      <c r="K198" s="672" t="str">
        <f t="shared" si="46"/>
        <v/>
      </c>
      <c r="M198" s="672" t="str">
        <f t="shared" si="47"/>
        <v/>
      </c>
      <c r="O198" s="672" t="str">
        <f t="shared" si="48"/>
        <v/>
      </c>
      <c r="Q198" s="672" t="str">
        <f t="shared" si="49"/>
        <v/>
      </c>
      <c r="S198" s="672" t="str">
        <f t="shared" si="50"/>
        <v/>
      </c>
      <c r="U198" s="672" t="str">
        <f t="shared" si="51"/>
        <v/>
      </c>
      <c r="W198" s="672" t="str">
        <f t="shared" si="52"/>
        <v/>
      </c>
      <c r="Y198" s="672" t="str">
        <f t="shared" si="53"/>
        <v/>
      </c>
      <c r="AA198" s="672" t="str">
        <f t="shared" si="54"/>
        <v/>
      </c>
      <c r="AC198" s="672" t="str">
        <f t="shared" si="55"/>
        <v/>
      </c>
      <c r="AE198" s="672" t="str">
        <f t="shared" si="56"/>
        <v/>
      </c>
      <c r="AG198" s="672" t="str">
        <f t="shared" si="57"/>
        <v/>
      </c>
      <c r="AI198" s="672" t="str">
        <f t="shared" si="58"/>
        <v/>
      </c>
      <c r="AK198" s="672" t="str">
        <f t="shared" si="59"/>
        <v/>
      </c>
      <c r="AM198" s="672" t="str">
        <f t="shared" si="60"/>
        <v/>
      </c>
      <c r="AO198" s="672" t="str">
        <f t="shared" si="61"/>
        <v/>
      </c>
      <c r="AQ198" s="672" t="str">
        <f t="shared" si="62"/>
        <v/>
      </c>
    </row>
    <row r="199" spans="5:43">
      <c r="E199" s="672" t="str">
        <f t="shared" si="65"/>
        <v/>
      </c>
      <c r="G199" s="672" t="str">
        <f t="shared" si="65"/>
        <v/>
      </c>
      <c r="I199" s="672" t="str">
        <f t="shared" si="45"/>
        <v/>
      </c>
      <c r="K199" s="672" t="str">
        <f t="shared" si="46"/>
        <v/>
      </c>
      <c r="M199" s="672" t="str">
        <f t="shared" si="47"/>
        <v/>
      </c>
      <c r="O199" s="672" t="str">
        <f t="shared" si="48"/>
        <v/>
      </c>
      <c r="Q199" s="672" t="str">
        <f t="shared" si="49"/>
        <v/>
      </c>
      <c r="S199" s="672" t="str">
        <f t="shared" si="50"/>
        <v/>
      </c>
      <c r="U199" s="672" t="str">
        <f t="shared" si="51"/>
        <v/>
      </c>
      <c r="W199" s="672" t="str">
        <f t="shared" si="52"/>
        <v/>
      </c>
      <c r="Y199" s="672" t="str">
        <f t="shared" si="53"/>
        <v/>
      </c>
      <c r="AA199" s="672" t="str">
        <f t="shared" si="54"/>
        <v/>
      </c>
      <c r="AC199" s="672" t="str">
        <f t="shared" si="55"/>
        <v/>
      </c>
      <c r="AE199" s="672" t="str">
        <f t="shared" si="56"/>
        <v/>
      </c>
      <c r="AG199" s="672" t="str">
        <f t="shared" si="57"/>
        <v/>
      </c>
      <c r="AI199" s="672" t="str">
        <f t="shared" si="58"/>
        <v/>
      </c>
      <c r="AK199" s="672" t="str">
        <f t="shared" si="59"/>
        <v/>
      </c>
      <c r="AM199" s="672" t="str">
        <f t="shared" si="60"/>
        <v/>
      </c>
      <c r="AO199" s="672" t="str">
        <f t="shared" si="61"/>
        <v/>
      </c>
      <c r="AQ199" s="672" t="str">
        <f t="shared" si="62"/>
        <v/>
      </c>
    </row>
    <row r="200" spans="5:43">
      <c r="E200" s="672" t="str">
        <f t="shared" si="65"/>
        <v/>
      </c>
      <c r="G200" s="672" t="str">
        <f t="shared" si="65"/>
        <v/>
      </c>
      <c r="I200" s="672" t="str">
        <f t="shared" si="45"/>
        <v/>
      </c>
      <c r="K200" s="672" t="str">
        <f t="shared" si="46"/>
        <v/>
      </c>
      <c r="M200" s="672" t="str">
        <f t="shared" si="47"/>
        <v/>
      </c>
      <c r="O200" s="672" t="str">
        <f t="shared" si="48"/>
        <v/>
      </c>
      <c r="Q200" s="672" t="str">
        <f t="shared" si="49"/>
        <v/>
      </c>
      <c r="S200" s="672" t="str">
        <f t="shared" si="50"/>
        <v/>
      </c>
      <c r="U200" s="672" t="str">
        <f t="shared" si="51"/>
        <v/>
      </c>
      <c r="W200" s="672" t="str">
        <f t="shared" si="52"/>
        <v/>
      </c>
      <c r="Y200" s="672" t="str">
        <f t="shared" si="53"/>
        <v/>
      </c>
      <c r="AA200" s="672" t="str">
        <f t="shared" si="54"/>
        <v/>
      </c>
      <c r="AC200" s="672" t="str">
        <f t="shared" si="55"/>
        <v/>
      </c>
      <c r="AE200" s="672" t="str">
        <f t="shared" si="56"/>
        <v/>
      </c>
      <c r="AG200" s="672" t="str">
        <f t="shared" si="57"/>
        <v/>
      </c>
      <c r="AI200" s="672" t="str">
        <f t="shared" si="58"/>
        <v/>
      </c>
      <c r="AK200" s="672" t="str">
        <f t="shared" si="59"/>
        <v/>
      </c>
      <c r="AM200" s="672" t="str">
        <f t="shared" si="60"/>
        <v/>
      </c>
      <c r="AO200" s="672" t="str">
        <f t="shared" si="61"/>
        <v/>
      </c>
      <c r="AQ200" s="672" t="str">
        <f t="shared" si="62"/>
        <v/>
      </c>
    </row>
    <row r="201" spans="5:43">
      <c r="E201" s="672" t="str">
        <f t="shared" si="65"/>
        <v/>
      </c>
      <c r="G201" s="672" t="str">
        <f t="shared" si="65"/>
        <v/>
      </c>
      <c r="I201" s="672" t="str">
        <f t="shared" si="45"/>
        <v/>
      </c>
      <c r="K201" s="672" t="str">
        <f t="shared" si="46"/>
        <v/>
      </c>
      <c r="M201" s="672" t="str">
        <f t="shared" si="47"/>
        <v/>
      </c>
      <c r="O201" s="672" t="str">
        <f t="shared" si="48"/>
        <v/>
      </c>
      <c r="Q201" s="672" t="str">
        <f t="shared" si="49"/>
        <v/>
      </c>
      <c r="S201" s="672" t="str">
        <f t="shared" si="50"/>
        <v/>
      </c>
      <c r="U201" s="672" t="str">
        <f t="shared" si="51"/>
        <v/>
      </c>
      <c r="W201" s="672" t="str">
        <f t="shared" si="52"/>
        <v/>
      </c>
      <c r="Y201" s="672" t="str">
        <f t="shared" si="53"/>
        <v/>
      </c>
      <c r="AA201" s="672" t="str">
        <f t="shared" si="54"/>
        <v/>
      </c>
      <c r="AC201" s="672" t="str">
        <f t="shared" si="55"/>
        <v/>
      </c>
      <c r="AE201" s="672" t="str">
        <f t="shared" si="56"/>
        <v/>
      </c>
      <c r="AG201" s="672" t="str">
        <f t="shared" si="57"/>
        <v/>
      </c>
      <c r="AI201" s="672" t="str">
        <f t="shared" si="58"/>
        <v/>
      </c>
      <c r="AK201" s="672" t="str">
        <f t="shared" si="59"/>
        <v/>
      </c>
      <c r="AM201" s="672" t="str">
        <f t="shared" si="60"/>
        <v/>
      </c>
      <c r="AO201" s="672" t="str">
        <f t="shared" si="61"/>
        <v/>
      </c>
      <c r="AQ201" s="672" t="str">
        <f t="shared" si="62"/>
        <v/>
      </c>
    </row>
    <row r="202" spans="5:43">
      <c r="E202" s="672" t="str">
        <f t="shared" si="65"/>
        <v/>
      </c>
      <c r="G202" s="672" t="str">
        <f t="shared" si="65"/>
        <v/>
      </c>
      <c r="I202" s="672" t="str">
        <f t="shared" si="45"/>
        <v/>
      </c>
      <c r="K202" s="672" t="str">
        <f t="shared" si="46"/>
        <v/>
      </c>
      <c r="M202" s="672" t="str">
        <f t="shared" si="47"/>
        <v/>
      </c>
      <c r="O202" s="672" t="str">
        <f t="shared" si="48"/>
        <v/>
      </c>
      <c r="Q202" s="672" t="str">
        <f t="shared" si="49"/>
        <v/>
      </c>
      <c r="S202" s="672" t="str">
        <f t="shared" si="50"/>
        <v/>
      </c>
      <c r="U202" s="672" t="str">
        <f t="shared" si="51"/>
        <v/>
      </c>
      <c r="W202" s="672" t="str">
        <f t="shared" si="52"/>
        <v/>
      </c>
      <c r="Y202" s="672" t="str">
        <f t="shared" si="53"/>
        <v/>
      </c>
      <c r="AA202" s="672" t="str">
        <f t="shared" si="54"/>
        <v/>
      </c>
      <c r="AC202" s="672" t="str">
        <f t="shared" si="55"/>
        <v/>
      </c>
      <c r="AE202" s="672" t="str">
        <f t="shared" si="56"/>
        <v/>
      </c>
      <c r="AG202" s="672" t="str">
        <f t="shared" si="57"/>
        <v/>
      </c>
      <c r="AI202" s="672" t="str">
        <f t="shared" si="58"/>
        <v/>
      </c>
      <c r="AK202" s="672" t="str">
        <f t="shared" si="59"/>
        <v/>
      </c>
      <c r="AM202" s="672" t="str">
        <f t="shared" si="60"/>
        <v/>
      </c>
      <c r="AO202" s="672" t="str">
        <f t="shared" si="61"/>
        <v/>
      </c>
      <c r="AQ202" s="672" t="str">
        <f t="shared" si="62"/>
        <v/>
      </c>
    </row>
    <row r="203" spans="5:43">
      <c r="E203" s="672" t="str">
        <f t="shared" si="65"/>
        <v/>
      </c>
      <c r="G203" s="672" t="str">
        <f t="shared" si="65"/>
        <v/>
      </c>
      <c r="I203" s="672" t="str">
        <f t="shared" si="45"/>
        <v/>
      </c>
      <c r="K203" s="672" t="str">
        <f t="shared" si="46"/>
        <v/>
      </c>
      <c r="M203" s="672" t="str">
        <f t="shared" si="47"/>
        <v/>
      </c>
      <c r="O203" s="672" t="str">
        <f t="shared" si="48"/>
        <v/>
      </c>
      <c r="Q203" s="672" t="str">
        <f t="shared" si="49"/>
        <v/>
      </c>
      <c r="S203" s="672" t="str">
        <f t="shared" si="50"/>
        <v/>
      </c>
      <c r="U203" s="672" t="str">
        <f t="shared" si="51"/>
        <v/>
      </c>
      <c r="W203" s="672" t="str">
        <f t="shared" si="52"/>
        <v/>
      </c>
      <c r="Y203" s="672" t="str">
        <f t="shared" si="53"/>
        <v/>
      </c>
      <c r="AA203" s="672" t="str">
        <f t="shared" si="54"/>
        <v/>
      </c>
      <c r="AC203" s="672" t="str">
        <f t="shared" si="55"/>
        <v/>
      </c>
      <c r="AE203" s="672" t="str">
        <f t="shared" si="56"/>
        <v/>
      </c>
      <c r="AG203" s="672" t="str">
        <f t="shared" si="57"/>
        <v/>
      </c>
      <c r="AI203" s="672" t="str">
        <f t="shared" si="58"/>
        <v/>
      </c>
      <c r="AK203" s="672" t="str">
        <f t="shared" si="59"/>
        <v/>
      </c>
      <c r="AM203" s="672" t="str">
        <f t="shared" si="60"/>
        <v/>
      </c>
      <c r="AO203" s="672" t="str">
        <f t="shared" si="61"/>
        <v/>
      </c>
      <c r="AQ203" s="672" t="str">
        <f t="shared" si="62"/>
        <v/>
      </c>
    </row>
    <row r="204" spans="5:43">
      <c r="E204" s="672" t="str">
        <f t="shared" si="65"/>
        <v/>
      </c>
      <c r="G204" s="672" t="str">
        <f t="shared" si="65"/>
        <v/>
      </c>
      <c r="I204" s="672" t="str">
        <f t="shared" si="45"/>
        <v/>
      </c>
      <c r="K204" s="672" t="str">
        <f t="shared" si="46"/>
        <v/>
      </c>
      <c r="M204" s="672" t="str">
        <f t="shared" si="47"/>
        <v/>
      </c>
      <c r="O204" s="672" t="str">
        <f t="shared" si="48"/>
        <v/>
      </c>
      <c r="Q204" s="672" t="str">
        <f t="shared" si="49"/>
        <v/>
      </c>
      <c r="S204" s="672" t="str">
        <f t="shared" si="50"/>
        <v/>
      </c>
      <c r="U204" s="672" t="str">
        <f t="shared" si="51"/>
        <v/>
      </c>
      <c r="W204" s="672" t="str">
        <f t="shared" si="52"/>
        <v/>
      </c>
      <c r="Y204" s="672" t="str">
        <f t="shared" si="53"/>
        <v/>
      </c>
      <c r="AA204" s="672" t="str">
        <f t="shared" si="54"/>
        <v/>
      </c>
      <c r="AC204" s="672" t="str">
        <f t="shared" si="55"/>
        <v/>
      </c>
      <c r="AE204" s="672" t="str">
        <f t="shared" si="56"/>
        <v/>
      </c>
      <c r="AG204" s="672" t="str">
        <f t="shared" si="57"/>
        <v/>
      </c>
      <c r="AI204" s="672" t="str">
        <f t="shared" si="58"/>
        <v/>
      </c>
      <c r="AK204" s="672" t="str">
        <f t="shared" si="59"/>
        <v/>
      </c>
      <c r="AM204" s="672" t="str">
        <f t="shared" si="60"/>
        <v/>
      </c>
      <c r="AO204" s="672" t="str">
        <f t="shared" si="61"/>
        <v/>
      </c>
      <c r="AQ204" s="672" t="str">
        <f t="shared" si="62"/>
        <v/>
      </c>
    </row>
    <row r="205" spans="5:43">
      <c r="E205" s="672" t="str">
        <f t="shared" ref="E205:G220" si="66">IF(OR($B205=0,D205=0),"",D205/$B205)</f>
        <v/>
      </c>
      <c r="G205" s="672" t="str">
        <f t="shared" si="66"/>
        <v/>
      </c>
      <c r="I205" s="672" t="str">
        <f t="shared" ref="I205:I268" si="67">IF(OR($B205=0,H205=0),"",H205/$B205)</f>
        <v/>
      </c>
      <c r="K205" s="672" t="str">
        <f t="shared" ref="K205:K268" si="68">IF(OR($B205=0,J205=0),"",J205/$B205)</f>
        <v/>
      </c>
      <c r="M205" s="672" t="str">
        <f t="shared" ref="M205:M268" si="69">IF(OR($B205=0,L205=0),"",L205/$B205)</f>
        <v/>
      </c>
      <c r="O205" s="672" t="str">
        <f t="shared" ref="O205:O268" si="70">IF(OR($B205=0,N205=0),"",N205/$B205)</f>
        <v/>
      </c>
      <c r="Q205" s="672" t="str">
        <f t="shared" ref="Q205:Q268" si="71">IF(OR($B205=0,P205=0),"",P205/$B205)</f>
        <v/>
      </c>
      <c r="S205" s="672" t="str">
        <f t="shared" ref="S205:S268" si="72">IF(OR($B205=0,R205=0),"",R205/$B205)</f>
        <v/>
      </c>
      <c r="U205" s="672" t="str">
        <f t="shared" ref="U205:U268" si="73">IF(OR($B205=0,T205=0),"",T205/$B205)</f>
        <v/>
      </c>
      <c r="W205" s="672" t="str">
        <f t="shared" ref="W205:W268" si="74">IF(OR($B205=0,V205=0),"",V205/$B205)</f>
        <v/>
      </c>
      <c r="Y205" s="672" t="str">
        <f t="shared" ref="Y205:Y268" si="75">IF(OR($B205=0,X205=0),"",X205/$B205)</f>
        <v/>
      </c>
      <c r="AA205" s="672" t="str">
        <f t="shared" ref="AA205:AA268" si="76">IF(OR($B205=0,Z205=0),"",Z205/$B205)</f>
        <v/>
      </c>
      <c r="AC205" s="672" t="str">
        <f t="shared" ref="AC205:AC268" si="77">IF(OR($B205=0,AB205=0),"",AB205/$B205)</f>
        <v/>
      </c>
      <c r="AE205" s="672" t="str">
        <f t="shared" ref="AE205:AE268" si="78">IF(OR($B205=0,AD205=0),"",AD205/$B205)</f>
        <v/>
      </c>
      <c r="AG205" s="672" t="str">
        <f t="shared" ref="AG205:AG268" si="79">IF(OR($B205=0,AF205=0),"",AF205/$B205)</f>
        <v/>
      </c>
      <c r="AI205" s="672" t="str">
        <f t="shared" ref="AI205:AI268" si="80">IF(OR($B205=0,AH205=0),"",AH205/$B205)</f>
        <v/>
      </c>
      <c r="AK205" s="672" t="str">
        <f t="shared" ref="AK205:AK268" si="81">IF(OR($B205=0,AJ205=0),"",AJ205/$B205)</f>
        <v/>
      </c>
      <c r="AM205" s="672" t="str">
        <f t="shared" ref="AM205:AM268" si="82">IF(OR($B205=0,AL205=0),"",AL205/$B205)</f>
        <v/>
      </c>
      <c r="AO205" s="672" t="str">
        <f t="shared" ref="AO205:AO268" si="83">IF(OR($B205=0,AN205=0),"",AN205/$B205)</f>
        <v/>
      </c>
      <c r="AQ205" s="672" t="str">
        <f t="shared" ref="AQ205:AQ268" si="84">IF(OR($B205=0,AP205=0),"",AP205/$B205)</f>
        <v/>
      </c>
    </row>
    <row r="206" spans="5:43">
      <c r="E206" s="672" t="str">
        <f t="shared" si="66"/>
        <v/>
      </c>
      <c r="G206" s="672" t="str">
        <f t="shared" si="66"/>
        <v/>
      </c>
      <c r="I206" s="672" t="str">
        <f t="shared" si="67"/>
        <v/>
      </c>
      <c r="K206" s="672" t="str">
        <f t="shared" si="68"/>
        <v/>
      </c>
      <c r="M206" s="672" t="str">
        <f t="shared" si="69"/>
        <v/>
      </c>
      <c r="O206" s="672" t="str">
        <f t="shared" si="70"/>
        <v/>
      </c>
      <c r="Q206" s="672" t="str">
        <f t="shared" si="71"/>
        <v/>
      </c>
      <c r="S206" s="672" t="str">
        <f t="shared" si="72"/>
        <v/>
      </c>
      <c r="U206" s="672" t="str">
        <f t="shared" si="73"/>
        <v/>
      </c>
      <c r="W206" s="672" t="str">
        <f t="shared" si="74"/>
        <v/>
      </c>
      <c r="Y206" s="672" t="str">
        <f t="shared" si="75"/>
        <v/>
      </c>
      <c r="AA206" s="672" t="str">
        <f t="shared" si="76"/>
        <v/>
      </c>
      <c r="AC206" s="672" t="str">
        <f t="shared" si="77"/>
        <v/>
      </c>
      <c r="AE206" s="672" t="str">
        <f t="shared" si="78"/>
        <v/>
      </c>
      <c r="AG206" s="672" t="str">
        <f t="shared" si="79"/>
        <v/>
      </c>
      <c r="AI206" s="672" t="str">
        <f t="shared" si="80"/>
        <v/>
      </c>
      <c r="AK206" s="672" t="str">
        <f t="shared" si="81"/>
        <v/>
      </c>
      <c r="AM206" s="672" t="str">
        <f t="shared" si="82"/>
        <v/>
      </c>
      <c r="AO206" s="672" t="str">
        <f t="shared" si="83"/>
        <v/>
      </c>
      <c r="AQ206" s="672" t="str">
        <f t="shared" si="84"/>
        <v/>
      </c>
    </row>
    <row r="207" spans="5:43">
      <c r="E207" s="672" t="str">
        <f t="shared" si="66"/>
        <v/>
      </c>
      <c r="G207" s="672" t="str">
        <f t="shared" si="66"/>
        <v/>
      </c>
      <c r="I207" s="672" t="str">
        <f t="shared" si="67"/>
        <v/>
      </c>
      <c r="K207" s="672" t="str">
        <f t="shared" si="68"/>
        <v/>
      </c>
      <c r="M207" s="672" t="str">
        <f t="shared" si="69"/>
        <v/>
      </c>
      <c r="O207" s="672" t="str">
        <f t="shared" si="70"/>
        <v/>
      </c>
      <c r="Q207" s="672" t="str">
        <f t="shared" si="71"/>
        <v/>
      </c>
      <c r="S207" s="672" t="str">
        <f t="shared" si="72"/>
        <v/>
      </c>
      <c r="U207" s="672" t="str">
        <f t="shared" si="73"/>
        <v/>
      </c>
      <c r="W207" s="672" t="str">
        <f t="shared" si="74"/>
        <v/>
      </c>
      <c r="Y207" s="672" t="str">
        <f t="shared" si="75"/>
        <v/>
      </c>
      <c r="AA207" s="672" t="str">
        <f t="shared" si="76"/>
        <v/>
      </c>
      <c r="AC207" s="672" t="str">
        <f t="shared" si="77"/>
        <v/>
      </c>
      <c r="AE207" s="672" t="str">
        <f t="shared" si="78"/>
        <v/>
      </c>
      <c r="AG207" s="672" t="str">
        <f t="shared" si="79"/>
        <v/>
      </c>
      <c r="AI207" s="672" t="str">
        <f t="shared" si="80"/>
        <v/>
      </c>
      <c r="AK207" s="672" t="str">
        <f t="shared" si="81"/>
        <v/>
      </c>
      <c r="AM207" s="672" t="str">
        <f t="shared" si="82"/>
        <v/>
      </c>
      <c r="AO207" s="672" t="str">
        <f t="shared" si="83"/>
        <v/>
      </c>
      <c r="AQ207" s="672" t="str">
        <f t="shared" si="84"/>
        <v/>
      </c>
    </row>
    <row r="208" spans="5:43">
      <c r="E208" s="672" t="str">
        <f t="shared" si="66"/>
        <v/>
      </c>
      <c r="G208" s="672" t="str">
        <f t="shared" si="66"/>
        <v/>
      </c>
      <c r="I208" s="672" t="str">
        <f t="shared" si="67"/>
        <v/>
      </c>
      <c r="K208" s="672" t="str">
        <f t="shared" si="68"/>
        <v/>
      </c>
      <c r="M208" s="672" t="str">
        <f t="shared" si="69"/>
        <v/>
      </c>
      <c r="O208" s="672" t="str">
        <f t="shared" si="70"/>
        <v/>
      </c>
      <c r="Q208" s="672" t="str">
        <f t="shared" si="71"/>
        <v/>
      </c>
      <c r="S208" s="672" t="str">
        <f t="shared" si="72"/>
        <v/>
      </c>
      <c r="U208" s="672" t="str">
        <f t="shared" si="73"/>
        <v/>
      </c>
      <c r="W208" s="672" t="str">
        <f t="shared" si="74"/>
        <v/>
      </c>
      <c r="Y208" s="672" t="str">
        <f t="shared" si="75"/>
        <v/>
      </c>
      <c r="AA208" s="672" t="str">
        <f t="shared" si="76"/>
        <v/>
      </c>
      <c r="AC208" s="672" t="str">
        <f t="shared" si="77"/>
        <v/>
      </c>
      <c r="AE208" s="672" t="str">
        <f t="shared" si="78"/>
        <v/>
      </c>
      <c r="AG208" s="672" t="str">
        <f t="shared" si="79"/>
        <v/>
      </c>
      <c r="AI208" s="672" t="str">
        <f t="shared" si="80"/>
        <v/>
      </c>
      <c r="AK208" s="672" t="str">
        <f t="shared" si="81"/>
        <v/>
      </c>
      <c r="AM208" s="672" t="str">
        <f t="shared" si="82"/>
        <v/>
      </c>
      <c r="AO208" s="672" t="str">
        <f t="shared" si="83"/>
        <v/>
      </c>
      <c r="AQ208" s="672" t="str">
        <f t="shared" si="84"/>
        <v/>
      </c>
    </row>
    <row r="209" spans="5:43">
      <c r="E209" s="672" t="str">
        <f t="shared" si="66"/>
        <v/>
      </c>
      <c r="G209" s="672" t="str">
        <f t="shared" si="66"/>
        <v/>
      </c>
      <c r="I209" s="672" t="str">
        <f t="shared" si="67"/>
        <v/>
      </c>
      <c r="K209" s="672" t="str">
        <f t="shared" si="68"/>
        <v/>
      </c>
      <c r="M209" s="672" t="str">
        <f t="shared" si="69"/>
        <v/>
      </c>
      <c r="O209" s="672" t="str">
        <f t="shared" si="70"/>
        <v/>
      </c>
      <c r="Q209" s="672" t="str">
        <f t="shared" si="71"/>
        <v/>
      </c>
      <c r="S209" s="672" t="str">
        <f t="shared" si="72"/>
        <v/>
      </c>
      <c r="U209" s="672" t="str">
        <f t="shared" si="73"/>
        <v/>
      </c>
      <c r="W209" s="672" t="str">
        <f t="shared" si="74"/>
        <v/>
      </c>
      <c r="Y209" s="672" t="str">
        <f t="shared" si="75"/>
        <v/>
      </c>
      <c r="AA209" s="672" t="str">
        <f t="shared" si="76"/>
        <v/>
      </c>
      <c r="AC209" s="672" t="str">
        <f t="shared" si="77"/>
        <v/>
      </c>
      <c r="AE209" s="672" t="str">
        <f t="shared" si="78"/>
        <v/>
      </c>
      <c r="AG209" s="672" t="str">
        <f t="shared" si="79"/>
        <v/>
      </c>
      <c r="AI209" s="672" t="str">
        <f t="shared" si="80"/>
        <v/>
      </c>
      <c r="AK209" s="672" t="str">
        <f t="shared" si="81"/>
        <v/>
      </c>
      <c r="AM209" s="672" t="str">
        <f t="shared" si="82"/>
        <v/>
      </c>
      <c r="AO209" s="672" t="str">
        <f t="shared" si="83"/>
        <v/>
      </c>
      <c r="AQ209" s="672" t="str">
        <f t="shared" si="84"/>
        <v/>
      </c>
    </row>
    <row r="210" spans="5:43">
      <c r="E210" s="672" t="str">
        <f t="shared" si="66"/>
        <v/>
      </c>
      <c r="G210" s="672" t="str">
        <f t="shared" si="66"/>
        <v/>
      </c>
      <c r="I210" s="672" t="str">
        <f t="shared" si="67"/>
        <v/>
      </c>
      <c r="K210" s="672" t="str">
        <f t="shared" si="68"/>
        <v/>
      </c>
      <c r="M210" s="672" t="str">
        <f t="shared" si="69"/>
        <v/>
      </c>
      <c r="O210" s="672" t="str">
        <f t="shared" si="70"/>
        <v/>
      </c>
      <c r="Q210" s="672" t="str">
        <f t="shared" si="71"/>
        <v/>
      </c>
      <c r="S210" s="672" t="str">
        <f t="shared" si="72"/>
        <v/>
      </c>
      <c r="U210" s="672" t="str">
        <f t="shared" si="73"/>
        <v/>
      </c>
      <c r="W210" s="672" t="str">
        <f t="shared" si="74"/>
        <v/>
      </c>
      <c r="Y210" s="672" t="str">
        <f t="shared" si="75"/>
        <v/>
      </c>
      <c r="AA210" s="672" t="str">
        <f t="shared" si="76"/>
        <v/>
      </c>
      <c r="AC210" s="672" t="str">
        <f t="shared" si="77"/>
        <v/>
      </c>
      <c r="AE210" s="672" t="str">
        <f t="shared" si="78"/>
        <v/>
      </c>
      <c r="AG210" s="672" t="str">
        <f t="shared" si="79"/>
        <v/>
      </c>
      <c r="AI210" s="672" t="str">
        <f t="shared" si="80"/>
        <v/>
      </c>
      <c r="AK210" s="672" t="str">
        <f t="shared" si="81"/>
        <v/>
      </c>
      <c r="AM210" s="672" t="str">
        <f t="shared" si="82"/>
        <v/>
      </c>
      <c r="AO210" s="672" t="str">
        <f t="shared" si="83"/>
        <v/>
      </c>
      <c r="AQ210" s="672" t="str">
        <f t="shared" si="84"/>
        <v/>
      </c>
    </row>
    <row r="211" spans="5:43">
      <c r="E211" s="672" t="str">
        <f t="shared" si="66"/>
        <v/>
      </c>
      <c r="G211" s="672" t="str">
        <f t="shared" si="66"/>
        <v/>
      </c>
      <c r="I211" s="672" t="str">
        <f t="shared" si="67"/>
        <v/>
      </c>
      <c r="K211" s="672" t="str">
        <f t="shared" si="68"/>
        <v/>
      </c>
      <c r="M211" s="672" t="str">
        <f t="shared" si="69"/>
        <v/>
      </c>
      <c r="O211" s="672" t="str">
        <f t="shared" si="70"/>
        <v/>
      </c>
      <c r="Q211" s="672" t="str">
        <f t="shared" si="71"/>
        <v/>
      </c>
      <c r="S211" s="672" t="str">
        <f t="shared" si="72"/>
        <v/>
      </c>
      <c r="U211" s="672" t="str">
        <f t="shared" si="73"/>
        <v/>
      </c>
      <c r="W211" s="672" t="str">
        <f t="shared" si="74"/>
        <v/>
      </c>
      <c r="Y211" s="672" t="str">
        <f t="shared" si="75"/>
        <v/>
      </c>
      <c r="AA211" s="672" t="str">
        <f t="shared" si="76"/>
        <v/>
      </c>
      <c r="AC211" s="672" t="str">
        <f t="shared" si="77"/>
        <v/>
      </c>
      <c r="AE211" s="672" t="str">
        <f t="shared" si="78"/>
        <v/>
      </c>
      <c r="AG211" s="672" t="str">
        <f t="shared" si="79"/>
        <v/>
      </c>
      <c r="AI211" s="672" t="str">
        <f t="shared" si="80"/>
        <v/>
      </c>
      <c r="AK211" s="672" t="str">
        <f t="shared" si="81"/>
        <v/>
      </c>
      <c r="AM211" s="672" t="str">
        <f t="shared" si="82"/>
        <v/>
      </c>
      <c r="AO211" s="672" t="str">
        <f t="shared" si="83"/>
        <v/>
      </c>
      <c r="AQ211" s="672" t="str">
        <f t="shared" si="84"/>
        <v/>
      </c>
    </row>
    <row r="212" spans="5:43">
      <c r="E212" s="672" t="str">
        <f t="shared" si="66"/>
        <v/>
      </c>
      <c r="G212" s="672" t="str">
        <f t="shared" si="66"/>
        <v/>
      </c>
      <c r="I212" s="672" t="str">
        <f t="shared" si="67"/>
        <v/>
      </c>
      <c r="K212" s="672" t="str">
        <f t="shared" si="68"/>
        <v/>
      </c>
      <c r="M212" s="672" t="str">
        <f t="shared" si="69"/>
        <v/>
      </c>
      <c r="O212" s="672" t="str">
        <f t="shared" si="70"/>
        <v/>
      </c>
      <c r="Q212" s="672" t="str">
        <f t="shared" si="71"/>
        <v/>
      </c>
      <c r="S212" s="672" t="str">
        <f t="shared" si="72"/>
        <v/>
      </c>
      <c r="U212" s="672" t="str">
        <f t="shared" si="73"/>
        <v/>
      </c>
      <c r="W212" s="672" t="str">
        <f t="shared" si="74"/>
        <v/>
      </c>
      <c r="Y212" s="672" t="str">
        <f t="shared" si="75"/>
        <v/>
      </c>
      <c r="AA212" s="672" t="str">
        <f t="shared" si="76"/>
        <v/>
      </c>
      <c r="AC212" s="672" t="str">
        <f t="shared" si="77"/>
        <v/>
      </c>
      <c r="AE212" s="672" t="str">
        <f t="shared" si="78"/>
        <v/>
      </c>
      <c r="AG212" s="672" t="str">
        <f t="shared" si="79"/>
        <v/>
      </c>
      <c r="AI212" s="672" t="str">
        <f t="shared" si="80"/>
        <v/>
      </c>
      <c r="AK212" s="672" t="str">
        <f t="shared" si="81"/>
        <v/>
      </c>
      <c r="AM212" s="672" t="str">
        <f t="shared" si="82"/>
        <v/>
      </c>
      <c r="AO212" s="672" t="str">
        <f t="shared" si="83"/>
        <v/>
      </c>
      <c r="AQ212" s="672" t="str">
        <f t="shared" si="84"/>
        <v/>
      </c>
    </row>
    <row r="213" spans="5:43">
      <c r="E213" s="672" t="str">
        <f t="shared" si="66"/>
        <v/>
      </c>
      <c r="G213" s="672" t="str">
        <f t="shared" si="66"/>
        <v/>
      </c>
      <c r="I213" s="672" t="str">
        <f t="shared" si="67"/>
        <v/>
      </c>
      <c r="K213" s="672" t="str">
        <f t="shared" si="68"/>
        <v/>
      </c>
      <c r="M213" s="672" t="str">
        <f t="shared" si="69"/>
        <v/>
      </c>
      <c r="O213" s="672" t="str">
        <f t="shared" si="70"/>
        <v/>
      </c>
      <c r="Q213" s="672" t="str">
        <f t="shared" si="71"/>
        <v/>
      </c>
      <c r="S213" s="672" t="str">
        <f t="shared" si="72"/>
        <v/>
      </c>
      <c r="U213" s="672" t="str">
        <f t="shared" si="73"/>
        <v/>
      </c>
      <c r="W213" s="672" t="str">
        <f t="shared" si="74"/>
        <v/>
      </c>
      <c r="Y213" s="672" t="str">
        <f t="shared" si="75"/>
        <v/>
      </c>
      <c r="AA213" s="672" t="str">
        <f t="shared" si="76"/>
        <v/>
      </c>
      <c r="AC213" s="672" t="str">
        <f t="shared" si="77"/>
        <v/>
      </c>
      <c r="AE213" s="672" t="str">
        <f t="shared" si="78"/>
        <v/>
      </c>
      <c r="AG213" s="672" t="str">
        <f t="shared" si="79"/>
        <v/>
      </c>
      <c r="AI213" s="672" t="str">
        <f t="shared" si="80"/>
        <v/>
      </c>
      <c r="AK213" s="672" t="str">
        <f t="shared" si="81"/>
        <v/>
      </c>
      <c r="AM213" s="672" t="str">
        <f t="shared" si="82"/>
        <v/>
      </c>
      <c r="AO213" s="672" t="str">
        <f t="shared" si="83"/>
        <v/>
      </c>
      <c r="AQ213" s="672" t="str">
        <f t="shared" si="84"/>
        <v/>
      </c>
    </row>
    <row r="214" spans="5:43">
      <c r="E214" s="672" t="str">
        <f t="shared" si="66"/>
        <v/>
      </c>
      <c r="G214" s="672" t="str">
        <f t="shared" si="66"/>
        <v/>
      </c>
      <c r="I214" s="672" t="str">
        <f t="shared" si="67"/>
        <v/>
      </c>
      <c r="K214" s="672" t="str">
        <f t="shared" si="68"/>
        <v/>
      </c>
      <c r="M214" s="672" t="str">
        <f t="shared" si="69"/>
        <v/>
      </c>
      <c r="O214" s="672" t="str">
        <f t="shared" si="70"/>
        <v/>
      </c>
      <c r="Q214" s="672" t="str">
        <f t="shared" si="71"/>
        <v/>
      </c>
      <c r="S214" s="672" t="str">
        <f t="shared" si="72"/>
        <v/>
      </c>
      <c r="U214" s="672" t="str">
        <f t="shared" si="73"/>
        <v/>
      </c>
      <c r="W214" s="672" t="str">
        <f t="shared" si="74"/>
        <v/>
      </c>
      <c r="Y214" s="672" t="str">
        <f t="shared" si="75"/>
        <v/>
      </c>
      <c r="AA214" s="672" t="str">
        <f t="shared" si="76"/>
        <v/>
      </c>
      <c r="AC214" s="672" t="str">
        <f t="shared" si="77"/>
        <v/>
      </c>
      <c r="AE214" s="672" t="str">
        <f t="shared" si="78"/>
        <v/>
      </c>
      <c r="AG214" s="672" t="str">
        <f t="shared" si="79"/>
        <v/>
      </c>
      <c r="AI214" s="672" t="str">
        <f t="shared" si="80"/>
        <v/>
      </c>
      <c r="AK214" s="672" t="str">
        <f t="shared" si="81"/>
        <v/>
      </c>
      <c r="AM214" s="672" t="str">
        <f t="shared" si="82"/>
        <v/>
      </c>
      <c r="AO214" s="672" t="str">
        <f t="shared" si="83"/>
        <v/>
      </c>
      <c r="AQ214" s="672" t="str">
        <f t="shared" si="84"/>
        <v/>
      </c>
    </row>
    <row r="215" spans="5:43">
      <c r="E215" s="672" t="str">
        <f t="shared" si="66"/>
        <v/>
      </c>
      <c r="G215" s="672" t="str">
        <f t="shared" si="66"/>
        <v/>
      </c>
      <c r="I215" s="672" t="str">
        <f t="shared" si="67"/>
        <v/>
      </c>
      <c r="K215" s="672" t="str">
        <f t="shared" si="68"/>
        <v/>
      </c>
      <c r="M215" s="672" t="str">
        <f t="shared" si="69"/>
        <v/>
      </c>
      <c r="O215" s="672" t="str">
        <f t="shared" si="70"/>
        <v/>
      </c>
      <c r="Q215" s="672" t="str">
        <f t="shared" si="71"/>
        <v/>
      </c>
      <c r="S215" s="672" t="str">
        <f t="shared" si="72"/>
        <v/>
      </c>
      <c r="U215" s="672" t="str">
        <f t="shared" si="73"/>
        <v/>
      </c>
      <c r="W215" s="672" t="str">
        <f t="shared" si="74"/>
        <v/>
      </c>
      <c r="Y215" s="672" t="str">
        <f t="shared" si="75"/>
        <v/>
      </c>
      <c r="AA215" s="672" t="str">
        <f t="shared" si="76"/>
        <v/>
      </c>
      <c r="AC215" s="672" t="str">
        <f t="shared" si="77"/>
        <v/>
      </c>
      <c r="AE215" s="672" t="str">
        <f t="shared" si="78"/>
        <v/>
      </c>
      <c r="AG215" s="672" t="str">
        <f t="shared" si="79"/>
        <v/>
      </c>
      <c r="AI215" s="672" t="str">
        <f t="shared" si="80"/>
        <v/>
      </c>
      <c r="AK215" s="672" t="str">
        <f t="shared" si="81"/>
        <v/>
      </c>
      <c r="AM215" s="672" t="str">
        <f t="shared" si="82"/>
        <v/>
      </c>
      <c r="AO215" s="672" t="str">
        <f t="shared" si="83"/>
        <v/>
      </c>
      <c r="AQ215" s="672" t="str">
        <f t="shared" si="84"/>
        <v/>
      </c>
    </row>
    <row r="216" spans="5:43">
      <c r="E216" s="672" t="str">
        <f t="shared" si="66"/>
        <v/>
      </c>
      <c r="G216" s="672" t="str">
        <f t="shared" si="66"/>
        <v/>
      </c>
      <c r="I216" s="672" t="str">
        <f t="shared" si="67"/>
        <v/>
      </c>
      <c r="K216" s="672" t="str">
        <f t="shared" si="68"/>
        <v/>
      </c>
      <c r="M216" s="672" t="str">
        <f t="shared" si="69"/>
        <v/>
      </c>
      <c r="O216" s="672" t="str">
        <f t="shared" si="70"/>
        <v/>
      </c>
      <c r="Q216" s="672" t="str">
        <f t="shared" si="71"/>
        <v/>
      </c>
      <c r="S216" s="672" t="str">
        <f t="shared" si="72"/>
        <v/>
      </c>
      <c r="U216" s="672" t="str">
        <f t="shared" si="73"/>
        <v/>
      </c>
      <c r="W216" s="672" t="str">
        <f t="shared" si="74"/>
        <v/>
      </c>
      <c r="Y216" s="672" t="str">
        <f t="shared" si="75"/>
        <v/>
      </c>
      <c r="AA216" s="672" t="str">
        <f t="shared" si="76"/>
        <v/>
      </c>
      <c r="AC216" s="672" t="str">
        <f t="shared" si="77"/>
        <v/>
      </c>
      <c r="AE216" s="672" t="str">
        <f t="shared" si="78"/>
        <v/>
      </c>
      <c r="AG216" s="672" t="str">
        <f t="shared" si="79"/>
        <v/>
      </c>
      <c r="AI216" s="672" t="str">
        <f t="shared" si="80"/>
        <v/>
      </c>
      <c r="AK216" s="672" t="str">
        <f t="shared" si="81"/>
        <v/>
      </c>
      <c r="AM216" s="672" t="str">
        <f t="shared" si="82"/>
        <v/>
      </c>
      <c r="AO216" s="672" t="str">
        <f t="shared" si="83"/>
        <v/>
      </c>
      <c r="AQ216" s="672" t="str">
        <f t="shared" si="84"/>
        <v/>
      </c>
    </row>
    <row r="217" spans="5:43">
      <c r="E217" s="672" t="str">
        <f t="shared" si="66"/>
        <v/>
      </c>
      <c r="G217" s="672" t="str">
        <f t="shared" si="66"/>
        <v/>
      </c>
      <c r="I217" s="672" t="str">
        <f t="shared" si="67"/>
        <v/>
      </c>
      <c r="K217" s="672" t="str">
        <f t="shared" si="68"/>
        <v/>
      </c>
      <c r="M217" s="672" t="str">
        <f t="shared" si="69"/>
        <v/>
      </c>
      <c r="O217" s="672" t="str">
        <f t="shared" si="70"/>
        <v/>
      </c>
      <c r="Q217" s="672" t="str">
        <f t="shared" si="71"/>
        <v/>
      </c>
      <c r="S217" s="672" t="str">
        <f t="shared" si="72"/>
        <v/>
      </c>
      <c r="U217" s="672" t="str">
        <f t="shared" si="73"/>
        <v/>
      </c>
      <c r="W217" s="672" t="str">
        <f t="shared" si="74"/>
        <v/>
      </c>
      <c r="Y217" s="672" t="str">
        <f t="shared" si="75"/>
        <v/>
      </c>
      <c r="AA217" s="672" t="str">
        <f t="shared" si="76"/>
        <v/>
      </c>
      <c r="AC217" s="672" t="str">
        <f t="shared" si="77"/>
        <v/>
      </c>
      <c r="AE217" s="672" t="str">
        <f t="shared" si="78"/>
        <v/>
      </c>
      <c r="AG217" s="672" t="str">
        <f t="shared" si="79"/>
        <v/>
      </c>
      <c r="AI217" s="672" t="str">
        <f t="shared" si="80"/>
        <v/>
      </c>
      <c r="AK217" s="672" t="str">
        <f t="shared" si="81"/>
        <v/>
      </c>
      <c r="AM217" s="672" t="str">
        <f t="shared" si="82"/>
        <v/>
      </c>
      <c r="AO217" s="672" t="str">
        <f t="shared" si="83"/>
        <v/>
      </c>
      <c r="AQ217" s="672" t="str">
        <f t="shared" si="84"/>
        <v/>
      </c>
    </row>
    <row r="218" spans="5:43">
      <c r="E218" s="672" t="str">
        <f t="shared" si="66"/>
        <v/>
      </c>
      <c r="G218" s="672" t="str">
        <f t="shared" si="66"/>
        <v/>
      </c>
      <c r="I218" s="672" t="str">
        <f t="shared" si="67"/>
        <v/>
      </c>
      <c r="K218" s="672" t="str">
        <f t="shared" si="68"/>
        <v/>
      </c>
      <c r="M218" s="672" t="str">
        <f t="shared" si="69"/>
        <v/>
      </c>
      <c r="O218" s="672" t="str">
        <f t="shared" si="70"/>
        <v/>
      </c>
      <c r="Q218" s="672" t="str">
        <f t="shared" si="71"/>
        <v/>
      </c>
      <c r="S218" s="672" t="str">
        <f t="shared" si="72"/>
        <v/>
      </c>
      <c r="U218" s="672" t="str">
        <f t="shared" si="73"/>
        <v/>
      </c>
      <c r="W218" s="672" t="str">
        <f t="shared" si="74"/>
        <v/>
      </c>
      <c r="Y218" s="672" t="str">
        <f t="shared" si="75"/>
        <v/>
      </c>
      <c r="AA218" s="672" t="str">
        <f t="shared" si="76"/>
        <v/>
      </c>
      <c r="AC218" s="672" t="str">
        <f t="shared" si="77"/>
        <v/>
      </c>
      <c r="AE218" s="672" t="str">
        <f t="shared" si="78"/>
        <v/>
      </c>
      <c r="AG218" s="672" t="str">
        <f t="shared" si="79"/>
        <v/>
      </c>
      <c r="AI218" s="672" t="str">
        <f t="shared" si="80"/>
        <v/>
      </c>
      <c r="AK218" s="672" t="str">
        <f t="shared" si="81"/>
        <v/>
      </c>
      <c r="AM218" s="672" t="str">
        <f t="shared" si="82"/>
        <v/>
      </c>
      <c r="AO218" s="672" t="str">
        <f t="shared" si="83"/>
        <v/>
      </c>
      <c r="AQ218" s="672" t="str">
        <f t="shared" si="84"/>
        <v/>
      </c>
    </row>
    <row r="219" spans="5:43">
      <c r="E219" s="672" t="str">
        <f t="shared" si="66"/>
        <v/>
      </c>
      <c r="G219" s="672" t="str">
        <f t="shared" si="66"/>
        <v/>
      </c>
      <c r="I219" s="672" t="str">
        <f t="shared" si="67"/>
        <v/>
      </c>
      <c r="K219" s="672" t="str">
        <f t="shared" si="68"/>
        <v/>
      </c>
      <c r="M219" s="672" t="str">
        <f t="shared" si="69"/>
        <v/>
      </c>
      <c r="O219" s="672" t="str">
        <f t="shared" si="70"/>
        <v/>
      </c>
      <c r="Q219" s="672" t="str">
        <f t="shared" si="71"/>
        <v/>
      </c>
      <c r="S219" s="672" t="str">
        <f t="shared" si="72"/>
        <v/>
      </c>
      <c r="U219" s="672" t="str">
        <f t="shared" si="73"/>
        <v/>
      </c>
      <c r="W219" s="672" t="str">
        <f t="shared" si="74"/>
        <v/>
      </c>
      <c r="Y219" s="672" t="str">
        <f t="shared" si="75"/>
        <v/>
      </c>
      <c r="AA219" s="672" t="str">
        <f t="shared" si="76"/>
        <v/>
      </c>
      <c r="AC219" s="672" t="str">
        <f t="shared" si="77"/>
        <v/>
      </c>
      <c r="AE219" s="672" t="str">
        <f t="shared" si="78"/>
        <v/>
      </c>
      <c r="AG219" s="672" t="str">
        <f t="shared" si="79"/>
        <v/>
      </c>
      <c r="AI219" s="672" t="str">
        <f t="shared" si="80"/>
        <v/>
      </c>
      <c r="AK219" s="672" t="str">
        <f t="shared" si="81"/>
        <v/>
      </c>
      <c r="AM219" s="672" t="str">
        <f t="shared" si="82"/>
        <v/>
      </c>
      <c r="AO219" s="672" t="str">
        <f t="shared" si="83"/>
        <v/>
      </c>
      <c r="AQ219" s="672" t="str">
        <f t="shared" si="84"/>
        <v/>
      </c>
    </row>
    <row r="220" spans="5:43">
      <c r="E220" s="672" t="str">
        <f t="shared" si="66"/>
        <v/>
      </c>
      <c r="G220" s="672" t="str">
        <f t="shared" si="66"/>
        <v/>
      </c>
      <c r="I220" s="672" t="str">
        <f t="shared" si="67"/>
        <v/>
      </c>
      <c r="K220" s="672" t="str">
        <f t="shared" si="68"/>
        <v/>
      </c>
      <c r="M220" s="672" t="str">
        <f t="shared" si="69"/>
        <v/>
      </c>
      <c r="O220" s="672" t="str">
        <f t="shared" si="70"/>
        <v/>
      </c>
      <c r="Q220" s="672" t="str">
        <f t="shared" si="71"/>
        <v/>
      </c>
      <c r="S220" s="672" t="str">
        <f t="shared" si="72"/>
        <v/>
      </c>
      <c r="U220" s="672" t="str">
        <f t="shared" si="73"/>
        <v/>
      </c>
      <c r="W220" s="672" t="str">
        <f t="shared" si="74"/>
        <v/>
      </c>
      <c r="Y220" s="672" t="str">
        <f t="shared" si="75"/>
        <v/>
      </c>
      <c r="AA220" s="672" t="str">
        <f t="shared" si="76"/>
        <v/>
      </c>
      <c r="AC220" s="672" t="str">
        <f t="shared" si="77"/>
        <v/>
      </c>
      <c r="AE220" s="672" t="str">
        <f t="shared" si="78"/>
        <v/>
      </c>
      <c r="AG220" s="672" t="str">
        <f t="shared" si="79"/>
        <v/>
      </c>
      <c r="AI220" s="672" t="str">
        <f t="shared" si="80"/>
        <v/>
      </c>
      <c r="AK220" s="672" t="str">
        <f t="shared" si="81"/>
        <v/>
      </c>
      <c r="AM220" s="672" t="str">
        <f t="shared" si="82"/>
        <v/>
      </c>
      <c r="AO220" s="672" t="str">
        <f t="shared" si="83"/>
        <v/>
      </c>
      <c r="AQ220" s="672" t="str">
        <f t="shared" si="84"/>
        <v/>
      </c>
    </row>
    <row r="221" spans="5:43">
      <c r="E221" s="672" t="str">
        <f t="shared" ref="E221:G236" si="85">IF(OR($B221=0,D221=0),"",D221/$B221)</f>
        <v/>
      </c>
      <c r="G221" s="672" t="str">
        <f t="shared" si="85"/>
        <v/>
      </c>
      <c r="I221" s="672" t="str">
        <f t="shared" si="67"/>
        <v/>
      </c>
      <c r="K221" s="672" t="str">
        <f t="shared" si="68"/>
        <v/>
      </c>
      <c r="M221" s="672" t="str">
        <f t="shared" si="69"/>
        <v/>
      </c>
      <c r="O221" s="672" t="str">
        <f t="shared" si="70"/>
        <v/>
      </c>
      <c r="Q221" s="672" t="str">
        <f t="shared" si="71"/>
        <v/>
      </c>
      <c r="S221" s="672" t="str">
        <f t="shared" si="72"/>
        <v/>
      </c>
      <c r="U221" s="672" t="str">
        <f t="shared" si="73"/>
        <v/>
      </c>
      <c r="W221" s="672" t="str">
        <f t="shared" si="74"/>
        <v/>
      </c>
      <c r="Y221" s="672" t="str">
        <f t="shared" si="75"/>
        <v/>
      </c>
      <c r="AA221" s="672" t="str">
        <f t="shared" si="76"/>
        <v/>
      </c>
      <c r="AC221" s="672" t="str">
        <f t="shared" si="77"/>
        <v/>
      </c>
      <c r="AE221" s="672" t="str">
        <f t="shared" si="78"/>
        <v/>
      </c>
      <c r="AG221" s="672" t="str">
        <f t="shared" si="79"/>
        <v/>
      </c>
      <c r="AI221" s="672" t="str">
        <f t="shared" si="80"/>
        <v/>
      </c>
      <c r="AK221" s="672" t="str">
        <f t="shared" si="81"/>
        <v/>
      </c>
      <c r="AM221" s="672" t="str">
        <f t="shared" si="82"/>
        <v/>
      </c>
      <c r="AO221" s="672" t="str">
        <f t="shared" si="83"/>
        <v/>
      </c>
      <c r="AQ221" s="672" t="str">
        <f t="shared" si="84"/>
        <v/>
      </c>
    </row>
    <row r="222" spans="5:43">
      <c r="E222" s="672" t="str">
        <f t="shared" si="85"/>
        <v/>
      </c>
      <c r="G222" s="672" t="str">
        <f t="shared" si="85"/>
        <v/>
      </c>
      <c r="I222" s="672" t="str">
        <f t="shared" si="67"/>
        <v/>
      </c>
      <c r="K222" s="672" t="str">
        <f t="shared" si="68"/>
        <v/>
      </c>
      <c r="M222" s="672" t="str">
        <f t="shared" si="69"/>
        <v/>
      </c>
      <c r="O222" s="672" t="str">
        <f t="shared" si="70"/>
        <v/>
      </c>
      <c r="Q222" s="672" t="str">
        <f t="shared" si="71"/>
        <v/>
      </c>
      <c r="S222" s="672" t="str">
        <f t="shared" si="72"/>
        <v/>
      </c>
      <c r="U222" s="672" t="str">
        <f t="shared" si="73"/>
        <v/>
      </c>
      <c r="W222" s="672" t="str">
        <f t="shared" si="74"/>
        <v/>
      </c>
      <c r="Y222" s="672" t="str">
        <f t="shared" si="75"/>
        <v/>
      </c>
      <c r="AA222" s="672" t="str">
        <f t="shared" si="76"/>
        <v/>
      </c>
      <c r="AC222" s="672" t="str">
        <f t="shared" si="77"/>
        <v/>
      </c>
      <c r="AE222" s="672" t="str">
        <f t="shared" si="78"/>
        <v/>
      </c>
      <c r="AG222" s="672" t="str">
        <f t="shared" si="79"/>
        <v/>
      </c>
      <c r="AI222" s="672" t="str">
        <f t="shared" si="80"/>
        <v/>
      </c>
      <c r="AK222" s="672" t="str">
        <f t="shared" si="81"/>
        <v/>
      </c>
      <c r="AM222" s="672" t="str">
        <f t="shared" si="82"/>
        <v/>
      </c>
      <c r="AO222" s="672" t="str">
        <f t="shared" si="83"/>
        <v/>
      </c>
      <c r="AQ222" s="672" t="str">
        <f t="shared" si="84"/>
        <v/>
      </c>
    </row>
    <row r="223" spans="5:43">
      <c r="E223" s="672" t="str">
        <f t="shared" si="85"/>
        <v/>
      </c>
      <c r="G223" s="672" t="str">
        <f t="shared" si="85"/>
        <v/>
      </c>
      <c r="I223" s="672" t="str">
        <f t="shared" si="67"/>
        <v/>
      </c>
      <c r="K223" s="672" t="str">
        <f t="shared" si="68"/>
        <v/>
      </c>
      <c r="M223" s="672" t="str">
        <f t="shared" si="69"/>
        <v/>
      </c>
      <c r="O223" s="672" t="str">
        <f t="shared" si="70"/>
        <v/>
      </c>
      <c r="Q223" s="672" t="str">
        <f t="shared" si="71"/>
        <v/>
      </c>
      <c r="S223" s="672" t="str">
        <f t="shared" si="72"/>
        <v/>
      </c>
      <c r="U223" s="672" t="str">
        <f t="shared" si="73"/>
        <v/>
      </c>
      <c r="W223" s="672" t="str">
        <f t="shared" si="74"/>
        <v/>
      </c>
      <c r="Y223" s="672" t="str">
        <f t="shared" si="75"/>
        <v/>
      </c>
      <c r="AA223" s="672" t="str">
        <f t="shared" si="76"/>
        <v/>
      </c>
      <c r="AC223" s="672" t="str">
        <f t="shared" si="77"/>
        <v/>
      </c>
      <c r="AE223" s="672" t="str">
        <f t="shared" si="78"/>
        <v/>
      </c>
      <c r="AG223" s="672" t="str">
        <f t="shared" si="79"/>
        <v/>
      </c>
      <c r="AI223" s="672" t="str">
        <f t="shared" si="80"/>
        <v/>
      </c>
      <c r="AK223" s="672" t="str">
        <f t="shared" si="81"/>
        <v/>
      </c>
      <c r="AM223" s="672" t="str">
        <f t="shared" si="82"/>
        <v/>
      </c>
      <c r="AO223" s="672" t="str">
        <f t="shared" si="83"/>
        <v/>
      </c>
      <c r="AQ223" s="672" t="str">
        <f t="shared" si="84"/>
        <v/>
      </c>
    </row>
    <row r="224" spans="5:43">
      <c r="E224" s="672" t="str">
        <f t="shared" si="85"/>
        <v/>
      </c>
      <c r="G224" s="672" t="str">
        <f t="shared" si="85"/>
        <v/>
      </c>
      <c r="I224" s="672" t="str">
        <f t="shared" si="67"/>
        <v/>
      </c>
      <c r="K224" s="672" t="str">
        <f t="shared" si="68"/>
        <v/>
      </c>
      <c r="M224" s="672" t="str">
        <f t="shared" si="69"/>
        <v/>
      </c>
      <c r="O224" s="672" t="str">
        <f t="shared" si="70"/>
        <v/>
      </c>
      <c r="Q224" s="672" t="str">
        <f t="shared" si="71"/>
        <v/>
      </c>
      <c r="S224" s="672" t="str">
        <f t="shared" si="72"/>
        <v/>
      </c>
      <c r="U224" s="672" t="str">
        <f t="shared" si="73"/>
        <v/>
      </c>
      <c r="W224" s="672" t="str">
        <f t="shared" si="74"/>
        <v/>
      </c>
      <c r="Y224" s="672" t="str">
        <f t="shared" si="75"/>
        <v/>
      </c>
      <c r="AA224" s="672" t="str">
        <f t="shared" si="76"/>
        <v/>
      </c>
      <c r="AC224" s="672" t="str">
        <f t="shared" si="77"/>
        <v/>
      </c>
      <c r="AE224" s="672" t="str">
        <f t="shared" si="78"/>
        <v/>
      </c>
      <c r="AG224" s="672" t="str">
        <f t="shared" si="79"/>
        <v/>
      </c>
      <c r="AI224" s="672" t="str">
        <f t="shared" si="80"/>
        <v/>
      </c>
      <c r="AK224" s="672" t="str">
        <f t="shared" si="81"/>
        <v/>
      </c>
      <c r="AM224" s="672" t="str">
        <f t="shared" si="82"/>
        <v/>
      </c>
      <c r="AO224" s="672" t="str">
        <f t="shared" si="83"/>
        <v/>
      </c>
      <c r="AQ224" s="672" t="str">
        <f t="shared" si="84"/>
        <v/>
      </c>
    </row>
    <row r="225" spans="5:43">
      <c r="E225" s="672" t="str">
        <f t="shared" si="85"/>
        <v/>
      </c>
      <c r="G225" s="672" t="str">
        <f t="shared" si="85"/>
        <v/>
      </c>
      <c r="I225" s="672" t="str">
        <f t="shared" si="67"/>
        <v/>
      </c>
      <c r="K225" s="672" t="str">
        <f t="shared" si="68"/>
        <v/>
      </c>
      <c r="M225" s="672" t="str">
        <f t="shared" si="69"/>
        <v/>
      </c>
      <c r="O225" s="672" t="str">
        <f t="shared" si="70"/>
        <v/>
      </c>
      <c r="Q225" s="672" t="str">
        <f t="shared" si="71"/>
        <v/>
      </c>
      <c r="S225" s="672" t="str">
        <f t="shared" si="72"/>
        <v/>
      </c>
      <c r="U225" s="672" t="str">
        <f t="shared" si="73"/>
        <v/>
      </c>
      <c r="W225" s="672" t="str">
        <f t="shared" si="74"/>
        <v/>
      </c>
      <c r="Y225" s="672" t="str">
        <f t="shared" si="75"/>
        <v/>
      </c>
      <c r="AA225" s="672" t="str">
        <f t="shared" si="76"/>
        <v/>
      </c>
      <c r="AC225" s="672" t="str">
        <f t="shared" si="77"/>
        <v/>
      </c>
      <c r="AE225" s="672" t="str">
        <f t="shared" si="78"/>
        <v/>
      </c>
      <c r="AG225" s="672" t="str">
        <f t="shared" si="79"/>
        <v/>
      </c>
      <c r="AI225" s="672" t="str">
        <f t="shared" si="80"/>
        <v/>
      </c>
      <c r="AK225" s="672" t="str">
        <f t="shared" si="81"/>
        <v/>
      </c>
      <c r="AM225" s="672" t="str">
        <f t="shared" si="82"/>
        <v/>
      </c>
      <c r="AO225" s="672" t="str">
        <f t="shared" si="83"/>
        <v/>
      </c>
      <c r="AQ225" s="672" t="str">
        <f t="shared" si="84"/>
        <v/>
      </c>
    </row>
    <row r="226" spans="5:43">
      <c r="E226" s="672" t="str">
        <f t="shared" si="85"/>
        <v/>
      </c>
      <c r="G226" s="672" t="str">
        <f t="shared" si="85"/>
        <v/>
      </c>
      <c r="I226" s="672" t="str">
        <f t="shared" si="67"/>
        <v/>
      </c>
      <c r="K226" s="672" t="str">
        <f t="shared" si="68"/>
        <v/>
      </c>
      <c r="M226" s="672" t="str">
        <f t="shared" si="69"/>
        <v/>
      </c>
      <c r="O226" s="672" t="str">
        <f t="shared" si="70"/>
        <v/>
      </c>
      <c r="Q226" s="672" t="str">
        <f t="shared" si="71"/>
        <v/>
      </c>
      <c r="S226" s="672" t="str">
        <f t="shared" si="72"/>
        <v/>
      </c>
      <c r="U226" s="672" t="str">
        <f t="shared" si="73"/>
        <v/>
      </c>
      <c r="W226" s="672" t="str">
        <f t="shared" si="74"/>
        <v/>
      </c>
      <c r="Y226" s="672" t="str">
        <f t="shared" si="75"/>
        <v/>
      </c>
      <c r="AA226" s="672" t="str">
        <f t="shared" si="76"/>
        <v/>
      </c>
      <c r="AC226" s="672" t="str">
        <f t="shared" si="77"/>
        <v/>
      </c>
      <c r="AE226" s="672" t="str">
        <f t="shared" si="78"/>
        <v/>
      </c>
      <c r="AG226" s="672" t="str">
        <f t="shared" si="79"/>
        <v/>
      </c>
      <c r="AI226" s="672" t="str">
        <f t="shared" si="80"/>
        <v/>
      </c>
      <c r="AK226" s="672" t="str">
        <f t="shared" si="81"/>
        <v/>
      </c>
      <c r="AM226" s="672" t="str">
        <f t="shared" si="82"/>
        <v/>
      </c>
      <c r="AO226" s="672" t="str">
        <f t="shared" si="83"/>
        <v/>
      </c>
      <c r="AQ226" s="672" t="str">
        <f t="shared" si="84"/>
        <v/>
      </c>
    </row>
    <row r="227" spans="5:43">
      <c r="E227" s="672" t="str">
        <f t="shared" si="85"/>
        <v/>
      </c>
      <c r="G227" s="672" t="str">
        <f t="shared" si="85"/>
        <v/>
      </c>
      <c r="I227" s="672" t="str">
        <f t="shared" si="67"/>
        <v/>
      </c>
      <c r="K227" s="672" t="str">
        <f t="shared" si="68"/>
        <v/>
      </c>
      <c r="M227" s="672" t="str">
        <f t="shared" si="69"/>
        <v/>
      </c>
      <c r="O227" s="672" t="str">
        <f t="shared" si="70"/>
        <v/>
      </c>
      <c r="Q227" s="672" t="str">
        <f t="shared" si="71"/>
        <v/>
      </c>
      <c r="S227" s="672" t="str">
        <f t="shared" si="72"/>
        <v/>
      </c>
      <c r="U227" s="672" t="str">
        <f t="shared" si="73"/>
        <v/>
      </c>
      <c r="W227" s="672" t="str">
        <f t="shared" si="74"/>
        <v/>
      </c>
      <c r="Y227" s="672" t="str">
        <f t="shared" si="75"/>
        <v/>
      </c>
      <c r="AA227" s="672" t="str">
        <f t="shared" si="76"/>
        <v/>
      </c>
      <c r="AC227" s="672" t="str">
        <f t="shared" si="77"/>
        <v/>
      </c>
      <c r="AE227" s="672" t="str">
        <f t="shared" si="78"/>
        <v/>
      </c>
      <c r="AG227" s="672" t="str">
        <f t="shared" si="79"/>
        <v/>
      </c>
      <c r="AI227" s="672" t="str">
        <f t="shared" si="80"/>
        <v/>
      </c>
      <c r="AK227" s="672" t="str">
        <f t="shared" si="81"/>
        <v/>
      </c>
      <c r="AM227" s="672" t="str">
        <f t="shared" si="82"/>
        <v/>
      </c>
      <c r="AO227" s="672" t="str">
        <f t="shared" si="83"/>
        <v/>
      </c>
      <c r="AQ227" s="672" t="str">
        <f t="shared" si="84"/>
        <v/>
      </c>
    </row>
    <row r="228" spans="5:43">
      <c r="E228" s="672" t="str">
        <f t="shared" si="85"/>
        <v/>
      </c>
      <c r="G228" s="672" t="str">
        <f t="shared" si="85"/>
        <v/>
      </c>
      <c r="I228" s="672" t="str">
        <f t="shared" si="67"/>
        <v/>
      </c>
      <c r="K228" s="672" t="str">
        <f t="shared" si="68"/>
        <v/>
      </c>
      <c r="M228" s="672" t="str">
        <f t="shared" si="69"/>
        <v/>
      </c>
      <c r="O228" s="672" t="str">
        <f t="shared" si="70"/>
        <v/>
      </c>
      <c r="Q228" s="672" t="str">
        <f t="shared" si="71"/>
        <v/>
      </c>
      <c r="S228" s="672" t="str">
        <f t="shared" si="72"/>
        <v/>
      </c>
      <c r="U228" s="672" t="str">
        <f t="shared" si="73"/>
        <v/>
      </c>
      <c r="W228" s="672" t="str">
        <f t="shared" si="74"/>
        <v/>
      </c>
      <c r="Y228" s="672" t="str">
        <f t="shared" si="75"/>
        <v/>
      </c>
      <c r="AA228" s="672" t="str">
        <f t="shared" si="76"/>
        <v/>
      </c>
      <c r="AC228" s="672" t="str">
        <f t="shared" si="77"/>
        <v/>
      </c>
      <c r="AE228" s="672" t="str">
        <f t="shared" si="78"/>
        <v/>
      </c>
      <c r="AG228" s="672" t="str">
        <f t="shared" si="79"/>
        <v/>
      </c>
      <c r="AI228" s="672" t="str">
        <f t="shared" si="80"/>
        <v/>
      </c>
      <c r="AK228" s="672" t="str">
        <f t="shared" si="81"/>
        <v/>
      </c>
      <c r="AM228" s="672" t="str">
        <f t="shared" si="82"/>
        <v/>
      </c>
      <c r="AO228" s="672" t="str">
        <f t="shared" si="83"/>
        <v/>
      </c>
      <c r="AQ228" s="672" t="str">
        <f t="shared" si="84"/>
        <v/>
      </c>
    </row>
    <row r="229" spans="5:43">
      <c r="E229" s="672" t="str">
        <f t="shared" si="85"/>
        <v/>
      </c>
      <c r="G229" s="672" t="str">
        <f t="shared" si="85"/>
        <v/>
      </c>
      <c r="I229" s="672" t="str">
        <f t="shared" si="67"/>
        <v/>
      </c>
      <c r="K229" s="672" t="str">
        <f t="shared" si="68"/>
        <v/>
      </c>
      <c r="M229" s="672" t="str">
        <f t="shared" si="69"/>
        <v/>
      </c>
      <c r="O229" s="672" t="str">
        <f t="shared" si="70"/>
        <v/>
      </c>
      <c r="Q229" s="672" t="str">
        <f t="shared" si="71"/>
        <v/>
      </c>
      <c r="S229" s="672" t="str">
        <f t="shared" si="72"/>
        <v/>
      </c>
      <c r="U229" s="672" t="str">
        <f t="shared" si="73"/>
        <v/>
      </c>
      <c r="W229" s="672" t="str">
        <f t="shared" si="74"/>
        <v/>
      </c>
      <c r="Y229" s="672" t="str">
        <f t="shared" si="75"/>
        <v/>
      </c>
      <c r="AA229" s="672" t="str">
        <f t="shared" si="76"/>
        <v/>
      </c>
      <c r="AC229" s="672" t="str">
        <f t="shared" si="77"/>
        <v/>
      </c>
      <c r="AE229" s="672" t="str">
        <f t="shared" si="78"/>
        <v/>
      </c>
      <c r="AG229" s="672" t="str">
        <f t="shared" si="79"/>
        <v/>
      </c>
      <c r="AI229" s="672" t="str">
        <f t="shared" si="80"/>
        <v/>
      </c>
      <c r="AK229" s="672" t="str">
        <f t="shared" si="81"/>
        <v/>
      </c>
      <c r="AM229" s="672" t="str">
        <f t="shared" si="82"/>
        <v/>
      </c>
      <c r="AO229" s="672" t="str">
        <f t="shared" si="83"/>
        <v/>
      </c>
      <c r="AQ229" s="672" t="str">
        <f t="shared" si="84"/>
        <v/>
      </c>
    </row>
    <row r="230" spans="5:43">
      <c r="E230" s="672" t="str">
        <f t="shared" si="85"/>
        <v/>
      </c>
      <c r="G230" s="672" t="str">
        <f t="shared" si="85"/>
        <v/>
      </c>
      <c r="I230" s="672" t="str">
        <f t="shared" si="67"/>
        <v/>
      </c>
      <c r="K230" s="672" t="str">
        <f t="shared" si="68"/>
        <v/>
      </c>
      <c r="M230" s="672" t="str">
        <f t="shared" si="69"/>
        <v/>
      </c>
      <c r="O230" s="672" t="str">
        <f t="shared" si="70"/>
        <v/>
      </c>
      <c r="Q230" s="672" t="str">
        <f t="shared" si="71"/>
        <v/>
      </c>
      <c r="S230" s="672" t="str">
        <f t="shared" si="72"/>
        <v/>
      </c>
      <c r="U230" s="672" t="str">
        <f t="shared" si="73"/>
        <v/>
      </c>
      <c r="W230" s="672" t="str">
        <f t="shared" si="74"/>
        <v/>
      </c>
      <c r="Y230" s="672" t="str">
        <f t="shared" si="75"/>
        <v/>
      </c>
      <c r="AA230" s="672" t="str">
        <f t="shared" si="76"/>
        <v/>
      </c>
      <c r="AC230" s="672" t="str">
        <f t="shared" si="77"/>
        <v/>
      </c>
      <c r="AE230" s="672" t="str">
        <f t="shared" si="78"/>
        <v/>
      </c>
      <c r="AG230" s="672" t="str">
        <f t="shared" si="79"/>
        <v/>
      </c>
      <c r="AI230" s="672" t="str">
        <f t="shared" si="80"/>
        <v/>
      </c>
      <c r="AK230" s="672" t="str">
        <f t="shared" si="81"/>
        <v/>
      </c>
      <c r="AM230" s="672" t="str">
        <f t="shared" si="82"/>
        <v/>
      </c>
      <c r="AO230" s="672" t="str">
        <f t="shared" si="83"/>
        <v/>
      </c>
      <c r="AQ230" s="672" t="str">
        <f t="shared" si="84"/>
        <v/>
      </c>
    </row>
    <row r="231" spans="5:43">
      <c r="E231" s="672" t="str">
        <f t="shared" si="85"/>
        <v/>
      </c>
      <c r="G231" s="672" t="str">
        <f t="shared" si="85"/>
        <v/>
      </c>
      <c r="I231" s="672" t="str">
        <f t="shared" si="67"/>
        <v/>
      </c>
      <c r="K231" s="672" t="str">
        <f t="shared" si="68"/>
        <v/>
      </c>
      <c r="M231" s="672" t="str">
        <f t="shared" si="69"/>
        <v/>
      </c>
      <c r="O231" s="672" t="str">
        <f t="shared" si="70"/>
        <v/>
      </c>
      <c r="Q231" s="672" t="str">
        <f t="shared" si="71"/>
        <v/>
      </c>
      <c r="S231" s="672" t="str">
        <f t="shared" si="72"/>
        <v/>
      </c>
      <c r="U231" s="672" t="str">
        <f t="shared" si="73"/>
        <v/>
      </c>
      <c r="W231" s="672" t="str">
        <f t="shared" si="74"/>
        <v/>
      </c>
      <c r="Y231" s="672" t="str">
        <f t="shared" si="75"/>
        <v/>
      </c>
      <c r="AA231" s="672" t="str">
        <f t="shared" si="76"/>
        <v/>
      </c>
      <c r="AC231" s="672" t="str">
        <f t="shared" si="77"/>
        <v/>
      </c>
      <c r="AE231" s="672" t="str">
        <f t="shared" si="78"/>
        <v/>
      </c>
      <c r="AG231" s="672" t="str">
        <f t="shared" si="79"/>
        <v/>
      </c>
      <c r="AI231" s="672" t="str">
        <f t="shared" si="80"/>
        <v/>
      </c>
      <c r="AK231" s="672" t="str">
        <f t="shared" si="81"/>
        <v/>
      </c>
      <c r="AM231" s="672" t="str">
        <f t="shared" si="82"/>
        <v/>
      </c>
      <c r="AO231" s="672" t="str">
        <f t="shared" si="83"/>
        <v/>
      </c>
      <c r="AQ231" s="672" t="str">
        <f t="shared" si="84"/>
        <v/>
      </c>
    </row>
    <row r="232" spans="5:43">
      <c r="E232" s="672" t="str">
        <f t="shared" si="85"/>
        <v/>
      </c>
      <c r="G232" s="672" t="str">
        <f t="shared" si="85"/>
        <v/>
      </c>
      <c r="I232" s="672" t="str">
        <f t="shared" si="67"/>
        <v/>
      </c>
      <c r="K232" s="672" t="str">
        <f t="shared" si="68"/>
        <v/>
      </c>
      <c r="M232" s="672" t="str">
        <f t="shared" si="69"/>
        <v/>
      </c>
      <c r="O232" s="672" t="str">
        <f t="shared" si="70"/>
        <v/>
      </c>
      <c r="Q232" s="672" t="str">
        <f t="shared" si="71"/>
        <v/>
      </c>
      <c r="S232" s="672" t="str">
        <f t="shared" si="72"/>
        <v/>
      </c>
      <c r="U232" s="672" t="str">
        <f t="shared" si="73"/>
        <v/>
      </c>
      <c r="W232" s="672" t="str">
        <f t="shared" si="74"/>
        <v/>
      </c>
      <c r="Y232" s="672" t="str">
        <f t="shared" si="75"/>
        <v/>
      </c>
      <c r="AA232" s="672" t="str">
        <f t="shared" si="76"/>
        <v/>
      </c>
      <c r="AC232" s="672" t="str">
        <f t="shared" si="77"/>
        <v/>
      </c>
      <c r="AE232" s="672" t="str">
        <f t="shared" si="78"/>
        <v/>
      </c>
      <c r="AG232" s="672" t="str">
        <f t="shared" si="79"/>
        <v/>
      </c>
      <c r="AI232" s="672" t="str">
        <f t="shared" si="80"/>
        <v/>
      </c>
      <c r="AK232" s="672" t="str">
        <f t="shared" si="81"/>
        <v/>
      </c>
      <c r="AM232" s="672" t="str">
        <f t="shared" si="82"/>
        <v/>
      </c>
      <c r="AO232" s="672" t="str">
        <f t="shared" si="83"/>
        <v/>
      </c>
      <c r="AQ232" s="672" t="str">
        <f t="shared" si="84"/>
        <v/>
      </c>
    </row>
    <row r="233" spans="5:43">
      <c r="E233" s="672" t="str">
        <f t="shared" si="85"/>
        <v/>
      </c>
      <c r="G233" s="672" t="str">
        <f t="shared" si="85"/>
        <v/>
      </c>
      <c r="I233" s="672" t="str">
        <f t="shared" si="67"/>
        <v/>
      </c>
      <c r="K233" s="672" t="str">
        <f t="shared" si="68"/>
        <v/>
      </c>
      <c r="M233" s="672" t="str">
        <f t="shared" si="69"/>
        <v/>
      </c>
      <c r="O233" s="672" t="str">
        <f t="shared" si="70"/>
        <v/>
      </c>
      <c r="Q233" s="672" t="str">
        <f t="shared" si="71"/>
        <v/>
      </c>
      <c r="S233" s="672" t="str">
        <f t="shared" si="72"/>
        <v/>
      </c>
      <c r="U233" s="672" t="str">
        <f t="shared" si="73"/>
        <v/>
      </c>
      <c r="W233" s="672" t="str">
        <f t="shared" si="74"/>
        <v/>
      </c>
      <c r="Y233" s="672" t="str">
        <f t="shared" si="75"/>
        <v/>
      </c>
      <c r="AA233" s="672" t="str">
        <f t="shared" si="76"/>
        <v/>
      </c>
      <c r="AC233" s="672" t="str">
        <f t="shared" si="77"/>
        <v/>
      </c>
      <c r="AE233" s="672" t="str">
        <f t="shared" si="78"/>
        <v/>
      </c>
      <c r="AG233" s="672" t="str">
        <f t="shared" si="79"/>
        <v/>
      </c>
      <c r="AI233" s="672" t="str">
        <f t="shared" si="80"/>
        <v/>
      </c>
      <c r="AK233" s="672" t="str">
        <f t="shared" si="81"/>
        <v/>
      </c>
      <c r="AM233" s="672" t="str">
        <f t="shared" si="82"/>
        <v/>
      </c>
      <c r="AO233" s="672" t="str">
        <f t="shared" si="83"/>
        <v/>
      </c>
      <c r="AQ233" s="672" t="str">
        <f t="shared" si="84"/>
        <v/>
      </c>
    </row>
    <row r="234" spans="5:43">
      <c r="E234" s="672" t="str">
        <f t="shared" si="85"/>
        <v/>
      </c>
      <c r="G234" s="672" t="str">
        <f t="shared" si="85"/>
        <v/>
      </c>
      <c r="I234" s="672" t="str">
        <f t="shared" si="67"/>
        <v/>
      </c>
      <c r="K234" s="672" t="str">
        <f t="shared" si="68"/>
        <v/>
      </c>
      <c r="M234" s="672" t="str">
        <f t="shared" si="69"/>
        <v/>
      </c>
      <c r="O234" s="672" t="str">
        <f t="shared" si="70"/>
        <v/>
      </c>
      <c r="Q234" s="672" t="str">
        <f t="shared" si="71"/>
        <v/>
      </c>
      <c r="S234" s="672" t="str">
        <f t="shared" si="72"/>
        <v/>
      </c>
      <c r="U234" s="672" t="str">
        <f t="shared" si="73"/>
        <v/>
      </c>
      <c r="W234" s="672" t="str">
        <f t="shared" si="74"/>
        <v/>
      </c>
      <c r="Y234" s="672" t="str">
        <f t="shared" si="75"/>
        <v/>
      </c>
      <c r="AA234" s="672" t="str">
        <f t="shared" si="76"/>
        <v/>
      </c>
      <c r="AC234" s="672" t="str">
        <f t="shared" si="77"/>
        <v/>
      </c>
      <c r="AE234" s="672" t="str">
        <f t="shared" si="78"/>
        <v/>
      </c>
      <c r="AG234" s="672" t="str">
        <f t="shared" si="79"/>
        <v/>
      </c>
      <c r="AI234" s="672" t="str">
        <f t="shared" si="80"/>
        <v/>
      </c>
      <c r="AK234" s="672" t="str">
        <f t="shared" si="81"/>
        <v/>
      </c>
      <c r="AM234" s="672" t="str">
        <f t="shared" si="82"/>
        <v/>
      </c>
      <c r="AO234" s="672" t="str">
        <f t="shared" si="83"/>
        <v/>
      </c>
      <c r="AQ234" s="672" t="str">
        <f t="shared" si="84"/>
        <v/>
      </c>
    </row>
    <row r="235" spans="5:43">
      <c r="E235" s="672" t="str">
        <f t="shared" si="85"/>
        <v/>
      </c>
      <c r="G235" s="672" t="str">
        <f t="shared" si="85"/>
        <v/>
      </c>
      <c r="I235" s="672" t="str">
        <f t="shared" si="67"/>
        <v/>
      </c>
      <c r="K235" s="672" t="str">
        <f t="shared" si="68"/>
        <v/>
      </c>
      <c r="M235" s="672" t="str">
        <f t="shared" si="69"/>
        <v/>
      </c>
      <c r="O235" s="672" t="str">
        <f t="shared" si="70"/>
        <v/>
      </c>
      <c r="Q235" s="672" t="str">
        <f t="shared" si="71"/>
        <v/>
      </c>
      <c r="S235" s="672" t="str">
        <f t="shared" si="72"/>
        <v/>
      </c>
      <c r="U235" s="672" t="str">
        <f t="shared" si="73"/>
        <v/>
      </c>
      <c r="W235" s="672" t="str">
        <f t="shared" si="74"/>
        <v/>
      </c>
      <c r="Y235" s="672" t="str">
        <f t="shared" si="75"/>
        <v/>
      </c>
      <c r="AA235" s="672" t="str">
        <f t="shared" si="76"/>
        <v/>
      </c>
      <c r="AC235" s="672" t="str">
        <f t="shared" si="77"/>
        <v/>
      </c>
      <c r="AE235" s="672" t="str">
        <f t="shared" si="78"/>
        <v/>
      </c>
      <c r="AG235" s="672" t="str">
        <f t="shared" si="79"/>
        <v/>
      </c>
      <c r="AI235" s="672" t="str">
        <f t="shared" si="80"/>
        <v/>
      </c>
      <c r="AK235" s="672" t="str">
        <f t="shared" si="81"/>
        <v/>
      </c>
      <c r="AM235" s="672" t="str">
        <f t="shared" si="82"/>
        <v/>
      </c>
      <c r="AO235" s="672" t="str">
        <f t="shared" si="83"/>
        <v/>
      </c>
      <c r="AQ235" s="672" t="str">
        <f t="shared" si="84"/>
        <v/>
      </c>
    </row>
    <row r="236" spans="5:43">
      <c r="E236" s="672" t="str">
        <f t="shared" si="85"/>
        <v/>
      </c>
      <c r="G236" s="672" t="str">
        <f t="shared" si="85"/>
        <v/>
      </c>
      <c r="I236" s="672" t="str">
        <f t="shared" si="67"/>
        <v/>
      </c>
      <c r="K236" s="672" t="str">
        <f t="shared" si="68"/>
        <v/>
      </c>
      <c r="M236" s="672" t="str">
        <f t="shared" si="69"/>
        <v/>
      </c>
      <c r="O236" s="672" t="str">
        <f t="shared" si="70"/>
        <v/>
      </c>
      <c r="Q236" s="672" t="str">
        <f t="shared" si="71"/>
        <v/>
      </c>
      <c r="S236" s="672" t="str">
        <f t="shared" si="72"/>
        <v/>
      </c>
      <c r="U236" s="672" t="str">
        <f t="shared" si="73"/>
        <v/>
      </c>
      <c r="W236" s="672" t="str">
        <f t="shared" si="74"/>
        <v/>
      </c>
      <c r="Y236" s="672" t="str">
        <f t="shared" si="75"/>
        <v/>
      </c>
      <c r="AA236" s="672" t="str">
        <f t="shared" si="76"/>
        <v/>
      </c>
      <c r="AC236" s="672" t="str">
        <f t="shared" si="77"/>
        <v/>
      </c>
      <c r="AE236" s="672" t="str">
        <f t="shared" si="78"/>
        <v/>
      </c>
      <c r="AG236" s="672" t="str">
        <f t="shared" si="79"/>
        <v/>
      </c>
      <c r="AI236" s="672" t="str">
        <f t="shared" si="80"/>
        <v/>
      </c>
      <c r="AK236" s="672" t="str">
        <f t="shared" si="81"/>
        <v/>
      </c>
      <c r="AM236" s="672" t="str">
        <f t="shared" si="82"/>
        <v/>
      </c>
      <c r="AO236" s="672" t="str">
        <f t="shared" si="83"/>
        <v/>
      </c>
      <c r="AQ236" s="672" t="str">
        <f t="shared" si="84"/>
        <v/>
      </c>
    </row>
    <row r="237" spans="5:43">
      <c r="E237" s="672" t="str">
        <f t="shared" ref="E237:G252" si="86">IF(OR($B237=0,D237=0),"",D237/$B237)</f>
        <v/>
      </c>
      <c r="G237" s="672" t="str">
        <f t="shared" si="86"/>
        <v/>
      </c>
      <c r="I237" s="672" t="str">
        <f t="shared" si="67"/>
        <v/>
      </c>
      <c r="K237" s="672" t="str">
        <f t="shared" si="68"/>
        <v/>
      </c>
      <c r="M237" s="672" t="str">
        <f t="shared" si="69"/>
        <v/>
      </c>
      <c r="O237" s="672" t="str">
        <f t="shared" si="70"/>
        <v/>
      </c>
      <c r="Q237" s="672" t="str">
        <f t="shared" si="71"/>
        <v/>
      </c>
      <c r="S237" s="672" t="str">
        <f t="shared" si="72"/>
        <v/>
      </c>
      <c r="U237" s="672" t="str">
        <f t="shared" si="73"/>
        <v/>
      </c>
      <c r="W237" s="672" t="str">
        <f t="shared" si="74"/>
        <v/>
      </c>
      <c r="Y237" s="672" t="str">
        <f t="shared" si="75"/>
        <v/>
      </c>
      <c r="AA237" s="672" t="str">
        <f t="shared" si="76"/>
        <v/>
      </c>
      <c r="AC237" s="672" t="str">
        <f t="shared" si="77"/>
        <v/>
      </c>
      <c r="AE237" s="672" t="str">
        <f t="shared" si="78"/>
        <v/>
      </c>
      <c r="AG237" s="672" t="str">
        <f t="shared" si="79"/>
        <v/>
      </c>
      <c r="AI237" s="672" t="str">
        <f t="shared" si="80"/>
        <v/>
      </c>
      <c r="AK237" s="672" t="str">
        <f t="shared" si="81"/>
        <v/>
      </c>
      <c r="AM237" s="672" t="str">
        <f t="shared" si="82"/>
        <v/>
      </c>
      <c r="AO237" s="672" t="str">
        <f t="shared" si="83"/>
        <v/>
      </c>
      <c r="AQ237" s="672" t="str">
        <f t="shared" si="84"/>
        <v/>
      </c>
    </row>
    <row r="238" spans="5:43">
      <c r="E238" s="672" t="str">
        <f t="shared" si="86"/>
        <v/>
      </c>
      <c r="G238" s="672" t="str">
        <f t="shared" si="86"/>
        <v/>
      </c>
      <c r="I238" s="672" t="str">
        <f t="shared" si="67"/>
        <v/>
      </c>
      <c r="K238" s="672" t="str">
        <f t="shared" si="68"/>
        <v/>
      </c>
      <c r="M238" s="672" t="str">
        <f t="shared" si="69"/>
        <v/>
      </c>
      <c r="O238" s="672" t="str">
        <f t="shared" si="70"/>
        <v/>
      </c>
      <c r="Q238" s="672" t="str">
        <f t="shared" si="71"/>
        <v/>
      </c>
      <c r="S238" s="672" t="str">
        <f t="shared" si="72"/>
        <v/>
      </c>
      <c r="U238" s="672" t="str">
        <f t="shared" si="73"/>
        <v/>
      </c>
      <c r="W238" s="672" t="str">
        <f t="shared" si="74"/>
        <v/>
      </c>
      <c r="Y238" s="672" t="str">
        <f t="shared" si="75"/>
        <v/>
      </c>
      <c r="AA238" s="672" t="str">
        <f t="shared" si="76"/>
        <v/>
      </c>
      <c r="AC238" s="672" t="str">
        <f t="shared" si="77"/>
        <v/>
      </c>
      <c r="AE238" s="672" t="str">
        <f t="shared" si="78"/>
        <v/>
      </c>
      <c r="AG238" s="672" t="str">
        <f t="shared" si="79"/>
        <v/>
      </c>
      <c r="AI238" s="672" t="str">
        <f t="shared" si="80"/>
        <v/>
      </c>
      <c r="AK238" s="672" t="str">
        <f t="shared" si="81"/>
        <v/>
      </c>
      <c r="AM238" s="672" t="str">
        <f t="shared" si="82"/>
        <v/>
      </c>
      <c r="AO238" s="672" t="str">
        <f t="shared" si="83"/>
        <v/>
      </c>
      <c r="AQ238" s="672" t="str">
        <f t="shared" si="84"/>
        <v/>
      </c>
    </row>
    <row r="239" spans="5:43">
      <c r="E239" s="672" t="str">
        <f t="shared" si="86"/>
        <v/>
      </c>
      <c r="G239" s="672" t="str">
        <f t="shared" si="86"/>
        <v/>
      </c>
      <c r="I239" s="672" t="str">
        <f t="shared" si="67"/>
        <v/>
      </c>
      <c r="K239" s="672" t="str">
        <f t="shared" si="68"/>
        <v/>
      </c>
      <c r="M239" s="672" t="str">
        <f t="shared" si="69"/>
        <v/>
      </c>
      <c r="O239" s="672" t="str">
        <f t="shared" si="70"/>
        <v/>
      </c>
      <c r="Q239" s="672" t="str">
        <f t="shared" si="71"/>
        <v/>
      </c>
      <c r="S239" s="672" t="str">
        <f t="shared" si="72"/>
        <v/>
      </c>
      <c r="U239" s="672" t="str">
        <f t="shared" si="73"/>
        <v/>
      </c>
      <c r="W239" s="672" t="str">
        <f t="shared" si="74"/>
        <v/>
      </c>
      <c r="Y239" s="672" t="str">
        <f t="shared" si="75"/>
        <v/>
      </c>
      <c r="AA239" s="672" t="str">
        <f t="shared" si="76"/>
        <v/>
      </c>
      <c r="AC239" s="672" t="str">
        <f t="shared" si="77"/>
        <v/>
      </c>
      <c r="AE239" s="672" t="str">
        <f t="shared" si="78"/>
        <v/>
      </c>
      <c r="AG239" s="672" t="str">
        <f t="shared" si="79"/>
        <v/>
      </c>
      <c r="AI239" s="672" t="str">
        <f t="shared" si="80"/>
        <v/>
      </c>
      <c r="AK239" s="672" t="str">
        <f t="shared" si="81"/>
        <v/>
      </c>
      <c r="AM239" s="672" t="str">
        <f t="shared" si="82"/>
        <v/>
      </c>
      <c r="AO239" s="672" t="str">
        <f t="shared" si="83"/>
        <v/>
      </c>
      <c r="AQ239" s="672" t="str">
        <f t="shared" si="84"/>
        <v/>
      </c>
    </row>
    <row r="240" spans="5:43">
      <c r="E240" s="672" t="str">
        <f t="shared" si="86"/>
        <v/>
      </c>
      <c r="G240" s="672" t="str">
        <f t="shared" si="86"/>
        <v/>
      </c>
      <c r="I240" s="672" t="str">
        <f t="shared" si="67"/>
        <v/>
      </c>
      <c r="K240" s="672" t="str">
        <f t="shared" si="68"/>
        <v/>
      </c>
      <c r="M240" s="672" t="str">
        <f t="shared" si="69"/>
        <v/>
      </c>
      <c r="O240" s="672" t="str">
        <f t="shared" si="70"/>
        <v/>
      </c>
      <c r="Q240" s="672" t="str">
        <f t="shared" si="71"/>
        <v/>
      </c>
      <c r="S240" s="672" t="str">
        <f t="shared" si="72"/>
        <v/>
      </c>
      <c r="U240" s="672" t="str">
        <f t="shared" si="73"/>
        <v/>
      </c>
      <c r="W240" s="672" t="str">
        <f t="shared" si="74"/>
        <v/>
      </c>
      <c r="Y240" s="672" t="str">
        <f t="shared" si="75"/>
        <v/>
      </c>
      <c r="AA240" s="672" t="str">
        <f t="shared" si="76"/>
        <v/>
      </c>
      <c r="AC240" s="672" t="str">
        <f t="shared" si="77"/>
        <v/>
      </c>
      <c r="AE240" s="672" t="str">
        <f t="shared" si="78"/>
        <v/>
      </c>
      <c r="AG240" s="672" t="str">
        <f t="shared" si="79"/>
        <v/>
      </c>
      <c r="AI240" s="672" t="str">
        <f t="shared" si="80"/>
        <v/>
      </c>
      <c r="AK240" s="672" t="str">
        <f t="shared" si="81"/>
        <v/>
      </c>
      <c r="AM240" s="672" t="str">
        <f t="shared" si="82"/>
        <v/>
      </c>
      <c r="AO240" s="672" t="str">
        <f t="shared" si="83"/>
        <v/>
      </c>
      <c r="AQ240" s="672" t="str">
        <f t="shared" si="84"/>
        <v/>
      </c>
    </row>
    <row r="241" spans="5:43">
      <c r="E241" s="672" t="str">
        <f t="shared" si="86"/>
        <v/>
      </c>
      <c r="G241" s="672" t="str">
        <f t="shared" si="86"/>
        <v/>
      </c>
      <c r="I241" s="672" t="str">
        <f t="shared" si="67"/>
        <v/>
      </c>
      <c r="K241" s="672" t="str">
        <f t="shared" si="68"/>
        <v/>
      </c>
      <c r="M241" s="672" t="str">
        <f t="shared" si="69"/>
        <v/>
      </c>
      <c r="O241" s="672" t="str">
        <f t="shared" si="70"/>
        <v/>
      </c>
      <c r="Q241" s="672" t="str">
        <f t="shared" si="71"/>
        <v/>
      </c>
      <c r="S241" s="672" t="str">
        <f t="shared" si="72"/>
        <v/>
      </c>
      <c r="U241" s="672" t="str">
        <f t="shared" si="73"/>
        <v/>
      </c>
      <c r="W241" s="672" t="str">
        <f t="shared" si="74"/>
        <v/>
      </c>
      <c r="Y241" s="672" t="str">
        <f t="shared" si="75"/>
        <v/>
      </c>
      <c r="AA241" s="672" t="str">
        <f t="shared" si="76"/>
        <v/>
      </c>
      <c r="AC241" s="672" t="str">
        <f t="shared" si="77"/>
        <v/>
      </c>
      <c r="AE241" s="672" t="str">
        <f t="shared" si="78"/>
        <v/>
      </c>
      <c r="AG241" s="672" t="str">
        <f t="shared" si="79"/>
        <v/>
      </c>
      <c r="AI241" s="672" t="str">
        <f t="shared" si="80"/>
        <v/>
      </c>
      <c r="AK241" s="672" t="str">
        <f t="shared" si="81"/>
        <v/>
      </c>
      <c r="AM241" s="672" t="str">
        <f t="shared" si="82"/>
        <v/>
      </c>
      <c r="AO241" s="672" t="str">
        <f t="shared" si="83"/>
        <v/>
      </c>
      <c r="AQ241" s="672" t="str">
        <f t="shared" si="84"/>
        <v/>
      </c>
    </row>
    <row r="242" spans="5:43">
      <c r="E242" s="672" t="str">
        <f t="shared" si="86"/>
        <v/>
      </c>
      <c r="G242" s="672" t="str">
        <f t="shared" si="86"/>
        <v/>
      </c>
      <c r="I242" s="672" t="str">
        <f t="shared" si="67"/>
        <v/>
      </c>
      <c r="K242" s="672" t="str">
        <f t="shared" si="68"/>
        <v/>
      </c>
      <c r="M242" s="672" t="str">
        <f t="shared" si="69"/>
        <v/>
      </c>
      <c r="O242" s="672" t="str">
        <f t="shared" si="70"/>
        <v/>
      </c>
      <c r="Q242" s="672" t="str">
        <f t="shared" si="71"/>
        <v/>
      </c>
      <c r="S242" s="672" t="str">
        <f t="shared" si="72"/>
        <v/>
      </c>
      <c r="U242" s="672" t="str">
        <f t="shared" si="73"/>
        <v/>
      </c>
      <c r="W242" s="672" t="str">
        <f t="shared" si="74"/>
        <v/>
      </c>
      <c r="Y242" s="672" t="str">
        <f t="shared" si="75"/>
        <v/>
      </c>
      <c r="AA242" s="672" t="str">
        <f t="shared" si="76"/>
        <v/>
      </c>
      <c r="AC242" s="672" t="str">
        <f t="shared" si="77"/>
        <v/>
      </c>
      <c r="AE242" s="672" t="str">
        <f t="shared" si="78"/>
        <v/>
      </c>
      <c r="AG242" s="672" t="str">
        <f t="shared" si="79"/>
        <v/>
      </c>
      <c r="AI242" s="672" t="str">
        <f t="shared" si="80"/>
        <v/>
      </c>
      <c r="AK242" s="672" t="str">
        <f t="shared" si="81"/>
        <v/>
      </c>
      <c r="AM242" s="672" t="str">
        <f t="shared" si="82"/>
        <v/>
      </c>
      <c r="AO242" s="672" t="str">
        <f t="shared" si="83"/>
        <v/>
      </c>
      <c r="AQ242" s="672" t="str">
        <f t="shared" si="84"/>
        <v/>
      </c>
    </row>
    <row r="243" spans="5:43">
      <c r="E243" s="672" t="str">
        <f t="shared" si="86"/>
        <v/>
      </c>
      <c r="G243" s="672" t="str">
        <f t="shared" si="86"/>
        <v/>
      </c>
      <c r="I243" s="672" t="str">
        <f t="shared" si="67"/>
        <v/>
      </c>
      <c r="K243" s="672" t="str">
        <f t="shared" si="68"/>
        <v/>
      </c>
      <c r="M243" s="672" t="str">
        <f t="shared" si="69"/>
        <v/>
      </c>
      <c r="O243" s="672" t="str">
        <f t="shared" si="70"/>
        <v/>
      </c>
      <c r="Q243" s="672" t="str">
        <f t="shared" si="71"/>
        <v/>
      </c>
      <c r="S243" s="672" t="str">
        <f t="shared" si="72"/>
        <v/>
      </c>
      <c r="U243" s="672" t="str">
        <f t="shared" si="73"/>
        <v/>
      </c>
      <c r="W243" s="672" t="str">
        <f t="shared" si="74"/>
        <v/>
      </c>
      <c r="Y243" s="672" t="str">
        <f t="shared" si="75"/>
        <v/>
      </c>
      <c r="AA243" s="672" t="str">
        <f t="shared" si="76"/>
        <v/>
      </c>
      <c r="AC243" s="672" t="str">
        <f t="shared" si="77"/>
        <v/>
      </c>
      <c r="AE243" s="672" t="str">
        <f t="shared" si="78"/>
        <v/>
      </c>
      <c r="AG243" s="672" t="str">
        <f t="shared" si="79"/>
        <v/>
      </c>
      <c r="AI243" s="672" t="str">
        <f t="shared" si="80"/>
        <v/>
      </c>
      <c r="AK243" s="672" t="str">
        <f t="shared" si="81"/>
        <v/>
      </c>
      <c r="AM243" s="672" t="str">
        <f t="shared" si="82"/>
        <v/>
      </c>
      <c r="AO243" s="672" t="str">
        <f t="shared" si="83"/>
        <v/>
      </c>
      <c r="AQ243" s="672" t="str">
        <f t="shared" si="84"/>
        <v/>
      </c>
    </row>
    <row r="244" spans="5:43">
      <c r="E244" s="672" t="str">
        <f t="shared" si="86"/>
        <v/>
      </c>
      <c r="G244" s="672" t="str">
        <f t="shared" si="86"/>
        <v/>
      </c>
      <c r="I244" s="672" t="str">
        <f t="shared" si="67"/>
        <v/>
      </c>
      <c r="K244" s="672" t="str">
        <f t="shared" si="68"/>
        <v/>
      </c>
      <c r="M244" s="672" t="str">
        <f t="shared" si="69"/>
        <v/>
      </c>
      <c r="O244" s="672" t="str">
        <f t="shared" si="70"/>
        <v/>
      </c>
      <c r="Q244" s="672" t="str">
        <f t="shared" si="71"/>
        <v/>
      </c>
      <c r="S244" s="672" t="str">
        <f t="shared" si="72"/>
        <v/>
      </c>
      <c r="U244" s="672" t="str">
        <f t="shared" si="73"/>
        <v/>
      </c>
      <c r="W244" s="672" t="str">
        <f t="shared" si="74"/>
        <v/>
      </c>
      <c r="Y244" s="672" t="str">
        <f t="shared" si="75"/>
        <v/>
      </c>
      <c r="AA244" s="672" t="str">
        <f t="shared" si="76"/>
        <v/>
      </c>
      <c r="AC244" s="672" t="str">
        <f t="shared" si="77"/>
        <v/>
      </c>
      <c r="AE244" s="672" t="str">
        <f t="shared" si="78"/>
        <v/>
      </c>
      <c r="AG244" s="672" t="str">
        <f t="shared" si="79"/>
        <v/>
      </c>
      <c r="AI244" s="672" t="str">
        <f t="shared" si="80"/>
        <v/>
      </c>
      <c r="AK244" s="672" t="str">
        <f t="shared" si="81"/>
        <v/>
      </c>
      <c r="AM244" s="672" t="str">
        <f t="shared" si="82"/>
        <v/>
      </c>
      <c r="AO244" s="672" t="str">
        <f t="shared" si="83"/>
        <v/>
      </c>
      <c r="AQ244" s="672" t="str">
        <f t="shared" si="84"/>
        <v/>
      </c>
    </row>
    <row r="245" spans="5:43">
      <c r="E245" s="672" t="str">
        <f t="shared" si="86"/>
        <v/>
      </c>
      <c r="G245" s="672" t="str">
        <f t="shared" si="86"/>
        <v/>
      </c>
      <c r="I245" s="672" t="str">
        <f t="shared" si="67"/>
        <v/>
      </c>
      <c r="K245" s="672" t="str">
        <f t="shared" si="68"/>
        <v/>
      </c>
      <c r="M245" s="672" t="str">
        <f t="shared" si="69"/>
        <v/>
      </c>
      <c r="O245" s="672" t="str">
        <f t="shared" si="70"/>
        <v/>
      </c>
      <c r="Q245" s="672" t="str">
        <f t="shared" si="71"/>
        <v/>
      </c>
      <c r="S245" s="672" t="str">
        <f t="shared" si="72"/>
        <v/>
      </c>
      <c r="U245" s="672" t="str">
        <f t="shared" si="73"/>
        <v/>
      </c>
      <c r="W245" s="672" t="str">
        <f t="shared" si="74"/>
        <v/>
      </c>
      <c r="Y245" s="672" t="str">
        <f t="shared" si="75"/>
        <v/>
      </c>
      <c r="AA245" s="672" t="str">
        <f t="shared" si="76"/>
        <v/>
      </c>
      <c r="AC245" s="672" t="str">
        <f t="shared" si="77"/>
        <v/>
      </c>
      <c r="AE245" s="672" t="str">
        <f t="shared" si="78"/>
        <v/>
      </c>
      <c r="AG245" s="672" t="str">
        <f t="shared" si="79"/>
        <v/>
      </c>
      <c r="AI245" s="672" t="str">
        <f t="shared" si="80"/>
        <v/>
      </c>
      <c r="AK245" s="672" t="str">
        <f t="shared" si="81"/>
        <v/>
      </c>
      <c r="AM245" s="672" t="str">
        <f t="shared" si="82"/>
        <v/>
      </c>
      <c r="AO245" s="672" t="str">
        <f t="shared" si="83"/>
        <v/>
      </c>
      <c r="AQ245" s="672" t="str">
        <f t="shared" si="84"/>
        <v/>
      </c>
    </row>
    <row r="246" spans="5:43">
      <c r="E246" s="672" t="str">
        <f t="shared" si="86"/>
        <v/>
      </c>
      <c r="G246" s="672" t="str">
        <f t="shared" si="86"/>
        <v/>
      </c>
      <c r="I246" s="672" t="str">
        <f t="shared" si="67"/>
        <v/>
      </c>
      <c r="K246" s="672" t="str">
        <f t="shared" si="68"/>
        <v/>
      </c>
      <c r="M246" s="672" t="str">
        <f t="shared" si="69"/>
        <v/>
      </c>
      <c r="O246" s="672" t="str">
        <f t="shared" si="70"/>
        <v/>
      </c>
      <c r="Q246" s="672" t="str">
        <f t="shared" si="71"/>
        <v/>
      </c>
      <c r="S246" s="672" t="str">
        <f t="shared" si="72"/>
        <v/>
      </c>
      <c r="U246" s="672" t="str">
        <f t="shared" si="73"/>
        <v/>
      </c>
      <c r="W246" s="672" t="str">
        <f t="shared" si="74"/>
        <v/>
      </c>
      <c r="Y246" s="672" t="str">
        <f t="shared" si="75"/>
        <v/>
      </c>
      <c r="AA246" s="672" t="str">
        <f t="shared" si="76"/>
        <v/>
      </c>
      <c r="AC246" s="672" t="str">
        <f t="shared" si="77"/>
        <v/>
      </c>
      <c r="AE246" s="672" t="str">
        <f t="shared" si="78"/>
        <v/>
      </c>
      <c r="AG246" s="672" t="str">
        <f t="shared" si="79"/>
        <v/>
      </c>
      <c r="AI246" s="672" t="str">
        <f t="shared" si="80"/>
        <v/>
      </c>
      <c r="AK246" s="672" t="str">
        <f t="shared" si="81"/>
        <v/>
      </c>
      <c r="AM246" s="672" t="str">
        <f t="shared" si="82"/>
        <v/>
      </c>
      <c r="AO246" s="672" t="str">
        <f t="shared" si="83"/>
        <v/>
      </c>
      <c r="AQ246" s="672" t="str">
        <f t="shared" si="84"/>
        <v/>
      </c>
    </row>
    <row r="247" spans="5:43">
      <c r="E247" s="672" t="str">
        <f t="shared" si="86"/>
        <v/>
      </c>
      <c r="G247" s="672" t="str">
        <f t="shared" si="86"/>
        <v/>
      </c>
      <c r="I247" s="672" t="str">
        <f t="shared" si="67"/>
        <v/>
      </c>
      <c r="K247" s="672" t="str">
        <f t="shared" si="68"/>
        <v/>
      </c>
      <c r="M247" s="672" t="str">
        <f t="shared" si="69"/>
        <v/>
      </c>
      <c r="O247" s="672" t="str">
        <f t="shared" si="70"/>
        <v/>
      </c>
      <c r="Q247" s="672" t="str">
        <f t="shared" si="71"/>
        <v/>
      </c>
      <c r="S247" s="672" t="str">
        <f t="shared" si="72"/>
        <v/>
      </c>
      <c r="U247" s="672" t="str">
        <f t="shared" si="73"/>
        <v/>
      </c>
      <c r="W247" s="672" t="str">
        <f t="shared" si="74"/>
        <v/>
      </c>
      <c r="Y247" s="672" t="str">
        <f t="shared" si="75"/>
        <v/>
      </c>
      <c r="AA247" s="672" t="str">
        <f t="shared" si="76"/>
        <v/>
      </c>
      <c r="AC247" s="672" t="str">
        <f t="shared" si="77"/>
        <v/>
      </c>
      <c r="AE247" s="672" t="str">
        <f t="shared" si="78"/>
        <v/>
      </c>
      <c r="AG247" s="672" t="str">
        <f t="shared" si="79"/>
        <v/>
      </c>
      <c r="AI247" s="672" t="str">
        <f t="shared" si="80"/>
        <v/>
      </c>
      <c r="AK247" s="672" t="str">
        <f t="shared" si="81"/>
        <v/>
      </c>
      <c r="AM247" s="672" t="str">
        <f t="shared" si="82"/>
        <v/>
      </c>
      <c r="AO247" s="672" t="str">
        <f t="shared" si="83"/>
        <v/>
      </c>
      <c r="AQ247" s="672" t="str">
        <f t="shared" si="84"/>
        <v/>
      </c>
    </row>
    <row r="248" spans="5:43">
      <c r="E248" s="672" t="str">
        <f t="shared" si="86"/>
        <v/>
      </c>
      <c r="G248" s="672" t="str">
        <f t="shared" si="86"/>
        <v/>
      </c>
      <c r="I248" s="672" t="str">
        <f t="shared" si="67"/>
        <v/>
      </c>
      <c r="K248" s="672" t="str">
        <f t="shared" si="68"/>
        <v/>
      </c>
      <c r="M248" s="672" t="str">
        <f t="shared" si="69"/>
        <v/>
      </c>
      <c r="O248" s="672" t="str">
        <f t="shared" si="70"/>
        <v/>
      </c>
      <c r="Q248" s="672" t="str">
        <f t="shared" si="71"/>
        <v/>
      </c>
      <c r="S248" s="672" t="str">
        <f t="shared" si="72"/>
        <v/>
      </c>
      <c r="U248" s="672" t="str">
        <f t="shared" si="73"/>
        <v/>
      </c>
      <c r="W248" s="672" t="str">
        <f t="shared" si="74"/>
        <v/>
      </c>
      <c r="Y248" s="672" t="str">
        <f t="shared" si="75"/>
        <v/>
      </c>
      <c r="AA248" s="672" t="str">
        <f t="shared" si="76"/>
        <v/>
      </c>
      <c r="AC248" s="672" t="str">
        <f t="shared" si="77"/>
        <v/>
      </c>
      <c r="AE248" s="672" t="str">
        <f t="shared" si="78"/>
        <v/>
      </c>
      <c r="AG248" s="672" t="str">
        <f t="shared" si="79"/>
        <v/>
      </c>
      <c r="AI248" s="672" t="str">
        <f t="shared" si="80"/>
        <v/>
      </c>
      <c r="AK248" s="672" t="str">
        <f t="shared" si="81"/>
        <v/>
      </c>
      <c r="AM248" s="672" t="str">
        <f t="shared" si="82"/>
        <v/>
      </c>
      <c r="AO248" s="672" t="str">
        <f t="shared" si="83"/>
        <v/>
      </c>
      <c r="AQ248" s="672" t="str">
        <f t="shared" si="84"/>
        <v/>
      </c>
    </row>
    <row r="249" spans="5:43">
      <c r="E249" s="672" t="str">
        <f t="shared" si="86"/>
        <v/>
      </c>
      <c r="G249" s="672" t="str">
        <f t="shared" si="86"/>
        <v/>
      </c>
      <c r="I249" s="672" t="str">
        <f t="shared" si="67"/>
        <v/>
      </c>
      <c r="K249" s="672" t="str">
        <f t="shared" si="68"/>
        <v/>
      </c>
      <c r="M249" s="672" t="str">
        <f t="shared" si="69"/>
        <v/>
      </c>
      <c r="O249" s="672" t="str">
        <f t="shared" si="70"/>
        <v/>
      </c>
      <c r="Q249" s="672" t="str">
        <f t="shared" si="71"/>
        <v/>
      </c>
      <c r="S249" s="672" t="str">
        <f t="shared" si="72"/>
        <v/>
      </c>
      <c r="U249" s="672" t="str">
        <f t="shared" si="73"/>
        <v/>
      </c>
      <c r="W249" s="672" t="str">
        <f t="shared" si="74"/>
        <v/>
      </c>
      <c r="Y249" s="672" t="str">
        <f t="shared" si="75"/>
        <v/>
      </c>
      <c r="AA249" s="672" t="str">
        <f t="shared" si="76"/>
        <v/>
      </c>
      <c r="AC249" s="672" t="str">
        <f t="shared" si="77"/>
        <v/>
      </c>
      <c r="AE249" s="672" t="str">
        <f t="shared" si="78"/>
        <v/>
      </c>
      <c r="AG249" s="672" t="str">
        <f t="shared" si="79"/>
        <v/>
      </c>
      <c r="AI249" s="672" t="str">
        <f t="shared" si="80"/>
        <v/>
      </c>
      <c r="AK249" s="672" t="str">
        <f t="shared" si="81"/>
        <v/>
      </c>
      <c r="AM249" s="672" t="str">
        <f t="shared" si="82"/>
        <v/>
      </c>
      <c r="AO249" s="672" t="str">
        <f t="shared" si="83"/>
        <v/>
      </c>
      <c r="AQ249" s="672" t="str">
        <f t="shared" si="84"/>
        <v/>
      </c>
    </row>
    <row r="250" spans="5:43">
      <c r="E250" s="672" t="str">
        <f t="shared" si="86"/>
        <v/>
      </c>
      <c r="G250" s="672" t="str">
        <f t="shared" si="86"/>
        <v/>
      </c>
      <c r="I250" s="672" t="str">
        <f t="shared" si="67"/>
        <v/>
      </c>
      <c r="K250" s="672" t="str">
        <f t="shared" si="68"/>
        <v/>
      </c>
      <c r="M250" s="672" t="str">
        <f t="shared" si="69"/>
        <v/>
      </c>
      <c r="O250" s="672" t="str">
        <f t="shared" si="70"/>
        <v/>
      </c>
      <c r="Q250" s="672" t="str">
        <f t="shared" si="71"/>
        <v/>
      </c>
      <c r="S250" s="672" t="str">
        <f t="shared" si="72"/>
        <v/>
      </c>
      <c r="U250" s="672" t="str">
        <f t="shared" si="73"/>
        <v/>
      </c>
      <c r="W250" s="672" t="str">
        <f t="shared" si="74"/>
        <v/>
      </c>
      <c r="Y250" s="672" t="str">
        <f t="shared" si="75"/>
        <v/>
      </c>
      <c r="AA250" s="672" t="str">
        <f t="shared" si="76"/>
        <v/>
      </c>
      <c r="AC250" s="672" t="str">
        <f t="shared" si="77"/>
        <v/>
      </c>
      <c r="AE250" s="672" t="str">
        <f t="shared" si="78"/>
        <v/>
      </c>
      <c r="AG250" s="672" t="str">
        <f t="shared" si="79"/>
        <v/>
      </c>
      <c r="AI250" s="672" t="str">
        <f t="shared" si="80"/>
        <v/>
      </c>
      <c r="AK250" s="672" t="str">
        <f t="shared" si="81"/>
        <v/>
      </c>
      <c r="AM250" s="672" t="str">
        <f t="shared" si="82"/>
        <v/>
      </c>
      <c r="AO250" s="672" t="str">
        <f t="shared" si="83"/>
        <v/>
      </c>
      <c r="AQ250" s="672" t="str">
        <f t="shared" si="84"/>
        <v/>
      </c>
    </row>
    <row r="251" spans="5:43">
      <c r="E251" s="672" t="str">
        <f t="shared" si="86"/>
        <v/>
      </c>
      <c r="G251" s="672" t="str">
        <f t="shared" si="86"/>
        <v/>
      </c>
      <c r="I251" s="672" t="str">
        <f t="shared" si="67"/>
        <v/>
      </c>
      <c r="K251" s="672" t="str">
        <f t="shared" si="68"/>
        <v/>
      </c>
      <c r="M251" s="672" t="str">
        <f t="shared" si="69"/>
        <v/>
      </c>
      <c r="O251" s="672" t="str">
        <f t="shared" si="70"/>
        <v/>
      </c>
      <c r="Q251" s="672" t="str">
        <f t="shared" si="71"/>
        <v/>
      </c>
      <c r="S251" s="672" t="str">
        <f t="shared" si="72"/>
        <v/>
      </c>
      <c r="U251" s="672" t="str">
        <f t="shared" si="73"/>
        <v/>
      </c>
      <c r="W251" s="672" t="str">
        <f t="shared" si="74"/>
        <v/>
      </c>
      <c r="Y251" s="672" t="str">
        <f t="shared" si="75"/>
        <v/>
      </c>
      <c r="AA251" s="672" t="str">
        <f t="shared" si="76"/>
        <v/>
      </c>
      <c r="AC251" s="672" t="str">
        <f t="shared" si="77"/>
        <v/>
      </c>
      <c r="AE251" s="672" t="str">
        <f t="shared" si="78"/>
        <v/>
      </c>
      <c r="AG251" s="672" t="str">
        <f t="shared" si="79"/>
        <v/>
      </c>
      <c r="AI251" s="672" t="str">
        <f t="shared" si="80"/>
        <v/>
      </c>
      <c r="AK251" s="672" t="str">
        <f t="shared" si="81"/>
        <v/>
      </c>
      <c r="AM251" s="672" t="str">
        <f t="shared" si="82"/>
        <v/>
      </c>
      <c r="AO251" s="672" t="str">
        <f t="shared" si="83"/>
        <v/>
      </c>
      <c r="AQ251" s="672" t="str">
        <f t="shared" si="84"/>
        <v/>
      </c>
    </row>
    <row r="252" spans="5:43">
      <c r="E252" s="672" t="str">
        <f t="shared" si="86"/>
        <v/>
      </c>
      <c r="G252" s="672" t="str">
        <f t="shared" si="86"/>
        <v/>
      </c>
      <c r="I252" s="672" t="str">
        <f t="shared" si="67"/>
        <v/>
      </c>
      <c r="K252" s="672" t="str">
        <f t="shared" si="68"/>
        <v/>
      </c>
      <c r="M252" s="672" t="str">
        <f t="shared" si="69"/>
        <v/>
      </c>
      <c r="O252" s="672" t="str">
        <f t="shared" si="70"/>
        <v/>
      </c>
      <c r="Q252" s="672" t="str">
        <f t="shared" si="71"/>
        <v/>
      </c>
      <c r="S252" s="672" t="str">
        <f t="shared" si="72"/>
        <v/>
      </c>
      <c r="U252" s="672" t="str">
        <f t="shared" si="73"/>
        <v/>
      </c>
      <c r="W252" s="672" t="str">
        <f t="shared" si="74"/>
        <v/>
      </c>
      <c r="Y252" s="672" t="str">
        <f t="shared" si="75"/>
        <v/>
      </c>
      <c r="AA252" s="672" t="str">
        <f t="shared" si="76"/>
        <v/>
      </c>
      <c r="AC252" s="672" t="str">
        <f t="shared" si="77"/>
        <v/>
      </c>
      <c r="AE252" s="672" t="str">
        <f t="shared" si="78"/>
        <v/>
      </c>
      <c r="AG252" s="672" t="str">
        <f t="shared" si="79"/>
        <v/>
      </c>
      <c r="AI252" s="672" t="str">
        <f t="shared" si="80"/>
        <v/>
      </c>
      <c r="AK252" s="672" t="str">
        <f t="shared" si="81"/>
        <v/>
      </c>
      <c r="AM252" s="672" t="str">
        <f t="shared" si="82"/>
        <v/>
      </c>
      <c r="AO252" s="672" t="str">
        <f t="shared" si="83"/>
        <v/>
      </c>
      <c r="AQ252" s="672" t="str">
        <f t="shared" si="84"/>
        <v/>
      </c>
    </row>
    <row r="253" spans="5:43">
      <c r="E253" s="672" t="str">
        <f t="shared" ref="E253:G268" si="87">IF(OR($B253=0,D253=0),"",D253/$B253)</f>
        <v/>
      </c>
      <c r="G253" s="672" t="str">
        <f t="shared" si="87"/>
        <v/>
      </c>
      <c r="I253" s="672" t="str">
        <f t="shared" si="67"/>
        <v/>
      </c>
      <c r="K253" s="672" t="str">
        <f t="shared" si="68"/>
        <v/>
      </c>
      <c r="M253" s="672" t="str">
        <f t="shared" si="69"/>
        <v/>
      </c>
      <c r="O253" s="672" t="str">
        <f t="shared" si="70"/>
        <v/>
      </c>
      <c r="Q253" s="672" t="str">
        <f t="shared" si="71"/>
        <v/>
      </c>
      <c r="S253" s="672" t="str">
        <f t="shared" si="72"/>
        <v/>
      </c>
      <c r="U253" s="672" t="str">
        <f t="shared" si="73"/>
        <v/>
      </c>
      <c r="W253" s="672" t="str">
        <f t="shared" si="74"/>
        <v/>
      </c>
      <c r="Y253" s="672" t="str">
        <f t="shared" si="75"/>
        <v/>
      </c>
      <c r="AA253" s="672" t="str">
        <f t="shared" si="76"/>
        <v/>
      </c>
      <c r="AC253" s="672" t="str">
        <f t="shared" si="77"/>
        <v/>
      </c>
      <c r="AE253" s="672" t="str">
        <f t="shared" si="78"/>
        <v/>
      </c>
      <c r="AG253" s="672" t="str">
        <f t="shared" si="79"/>
        <v/>
      </c>
      <c r="AI253" s="672" t="str">
        <f t="shared" si="80"/>
        <v/>
      </c>
      <c r="AK253" s="672" t="str">
        <f t="shared" si="81"/>
        <v/>
      </c>
      <c r="AM253" s="672" t="str">
        <f t="shared" si="82"/>
        <v/>
      </c>
      <c r="AO253" s="672" t="str">
        <f t="shared" si="83"/>
        <v/>
      </c>
      <c r="AQ253" s="672" t="str">
        <f t="shared" si="84"/>
        <v/>
      </c>
    </row>
    <row r="254" spans="5:43">
      <c r="E254" s="672" t="str">
        <f t="shared" si="87"/>
        <v/>
      </c>
      <c r="G254" s="672" t="str">
        <f t="shared" si="87"/>
        <v/>
      </c>
      <c r="I254" s="672" t="str">
        <f t="shared" si="67"/>
        <v/>
      </c>
      <c r="K254" s="672" t="str">
        <f t="shared" si="68"/>
        <v/>
      </c>
      <c r="M254" s="672" t="str">
        <f t="shared" si="69"/>
        <v/>
      </c>
      <c r="O254" s="672" t="str">
        <f t="shared" si="70"/>
        <v/>
      </c>
      <c r="Q254" s="672" t="str">
        <f t="shared" si="71"/>
        <v/>
      </c>
      <c r="S254" s="672" t="str">
        <f t="shared" si="72"/>
        <v/>
      </c>
      <c r="U254" s="672" t="str">
        <f t="shared" si="73"/>
        <v/>
      </c>
      <c r="W254" s="672" t="str">
        <f t="shared" si="74"/>
        <v/>
      </c>
      <c r="Y254" s="672" t="str">
        <f t="shared" si="75"/>
        <v/>
      </c>
      <c r="AA254" s="672" t="str">
        <f t="shared" si="76"/>
        <v/>
      </c>
      <c r="AC254" s="672" t="str">
        <f t="shared" si="77"/>
        <v/>
      </c>
      <c r="AE254" s="672" t="str">
        <f t="shared" si="78"/>
        <v/>
      </c>
      <c r="AG254" s="672" t="str">
        <f t="shared" si="79"/>
        <v/>
      </c>
      <c r="AI254" s="672" t="str">
        <f t="shared" si="80"/>
        <v/>
      </c>
      <c r="AK254" s="672" t="str">
        <f t="shared" si="81"/>
        <v/>
      </c>
      <c r="AM254" s="672" t="str">
        <f t="shared" si="82"/>
        <v/>
      </c>
      <c r="AO254" s="672" t="str">
        <f t="shared" si="83"/>
        <v/>
      </c>
      <c r="AQ254" s="672" t="str">
        <f t="shared" si="84"/>
        <v/>
      </c>
    </row>
    <row r="255" spans="5:43">
      <c r="E255" s="672" t="str">
        <f t="shared" si="87"/>
        <v/>
      </c>
      <c r="G255" s="672" t="str">
        <f t="shared" si="87"/>
        <v/>
      </c>
      <c r="I255" s="672" t="str">
        <f t="shared" si="67"/>
        <v/>
      </c>
      <c r="K255" s="672" t="str">
        <f t="shared" si="68"/>
        <v/>
      </c>
      <c r="M255" s="672" t="str">
        <f t="shared" si="69"/>
        <v/>
      </c>
      <c r="O255" s="672" t="str">
        <f t="shared" si="70"/>
        <v/>
      </c>
      <c r="Q255" s="672" t="str">
        <f t="shared" si="71"/>
        <v/>
      </c>
      <c r="S255" s="672" t="str">
        <f t="shared" si="72"/>
        <v/>
      </c>
      <c r="U255" s="672" t="str">
        <f t="shared" si="73"/>
        <v/>
      </c>
      <c r="W255" s="672" t="str">
        <f t="shared" si="74"/>
        <v/>
      </c>
      <c r="Y255" s="672" t="str">
        <f t="shared" si="75"/>
        <v/>
      </c>
      <c r="AA255" s="672" t="str">
        <f t="shared" si="76"/>
        <v/>
      </c>
      <c r="AC255" s="672" t="str">
        <f t="shared" si="77"/>
        <v/>
      </c>
      <c r="AE255" s="672" t="str">
        <f t="shared" si="78"/>
        <v/>
      </c>
      <c r="AG255" s="672" t="str">
        <f t="shared" si="79"/>
        <v/>
      </c>
      <c r="AI255" s="672" t="str">
        <f t="shared" si="80"/>
        <v/>
      </c>
      <c r="AK255" s="672" t="str">
        <f t="shared" si="81"/>
        <v/>
      </c>
      <c r="AM255" s="672" t="str">
        <f t="shared" si="82"/>
        <v/>
      </c>
      <c r="AO255" s="672" t="str">
        <f t="shared" si="83"/>
        <v/>
      </c>
      <c r="AQ255" s="672" t="str">
        <f t="shared" si="84"/>
        <v/>
      </c>
    </row>
    <row r="256" spans="5:43">
      <c r="E256" s="672" t="str">
        <f t="shared" si="87"/>
        <v/>
      </c>
      <c r="G256" s="672" t="str">
        <f t="shared" si="87"/>
        <v/>
      </c>
      <c r="I256" s="672" t="str">
        <f t="shared" si="67"/>
        <v/>
      </c>
      <c r="K256" s="672" t="str">
        <f t="shared" si="68"/>
        <v/>
      </c>
      <c r="M256" s="672" t="str">
        <f t="shared" si="69"/>
        <v/>
      </c>
      <c r="O256" s="672" t="str">
        <f t="shared" si="70"/>
        <v/>
      </c>
      <c r="Q256" s="672" t="str">
        <f t="shared" si="71"/>
        <v/>
      </c>
      <c r="S256" s="672" t="str">
        <f t="shared" si="72"/>
        <v/>
      </c>
      <c r="U256" s="672" t="str">
        <f t="shared" si="73"/>
        <v/>
      </c>
      <c r="W256" s="672" t="str">
        <f t="shared" si="74"/>
        <v/>
      </c>
      <c r="Y256" s="672" t="str">
        <f t="shared" si="75"/>
        <v/>
      </c>
      <c r="AA256" s="672" t="str">
        <f t="shared" si="76"/>
        <v/>
      </c>
      <c r="AC256" s="672" t="str">
        <f t="shared" si="77"/>
        <v/>
      </c>
      <c r="AE256" s="672" t="str">
        <f t="shared" si="78"/>
        <v/>
      </c>
      <c r="AG256" s="672" t="str">
        <f t="shared" si="79"/>
        <v/>
      </c>
      <c r="AI256" s="672" t="str">
        <f t="shared" si="80"/>
        <v/>
      </c>
      <c r="AK256" s="672" t="str">
        <f t="shared" si="81"/>
        <v/>
      </c>
      <c r="AM256" s="672" t="str">
        <f t="shared" si="82"/>
        <v/>
      </c>
      <c r="AO256" s="672" t="str">
        <f t="shared" si="83"/>
        <v/>
      </c>
      <c r="AQ256" s="672" t="str">
        <f t="shared" si="84"/>
        <v/>
      </c>
    </row>
    <row r="257" spans="5:43">
      <c r="E257" s="672" t="str">
        <f t="shared" si="87"/>
        <v/>
      </c>
      <c r="G257" s="672" t="str">
        <f t="shared" si="87"/>
        <v/>
      </c>
      <c r="I257" s="672" t="str">
        <f t="shared" si="67"/>
        <v/>
      </c>
      <c r="K257" s="672" t="str">
        <f t="shared" si="68"/>
        <v/>
      </c>
      <c r="M257" s="672" t="str">
        <f t="shared" si="69"/>
        <v/>
      </c>
      <c r="O257" s="672" t="str">
        <f t="shared" si="70"/>
        <v/>
      </c>
      <c r="Q257" s="672" t="str">
        <f t="shared" si="71"/>
        <v/>
      </c>
      <c r="S257" s="672" t="str">
        <f t="shared" si="72"/>
        <v/>
      </c>
      <c r="U257" s="672" t="str">
        <f t="shared" si="73"/>
        <v/>
      </c>
      <c r="W257" s="672" t="str">
        <f t="shared" si="74"/>
        <v/>
      </c>
      <c r="Y257" s="672" t="str">
        <f t="shared" si="75"/>
        <v/>
      </c>
      <c r="AA257" s="672" t="str">
        <f t="shared" si="76"/>
        <v/>
      </c>
      <c r="AC257" s="672" t="str">
        <f t="shared" si="77"/>
        <v/>
      </c>
      <c r="AE257" s="672" t="str">
        <f t="shared" si="78"/>
        <v/>
      </c>
      <c r="AG257" s="672" t="str">
        <f t="shared" si="79"/>
        <v/>
      </c>
      <c r="AI257" s="672" t="str">
        <f t="shared" si="80"/>
        <v/>
      </c>
      <c r="AK257" s="672" t="str">
        <f t="shared" si="81"/>
        <v/>
      </c>
      <c r="AM257" s="672" t="str">
        <f t="shared" si="82"/>
        <v/>
      </c>
      <c r="AO257" s="672" t="str">
        <f t="shared" si="83"/>
        <v/>
      </c>
      <c r="AQ257" s="672" t="str">
        <f t="shared" si="84"/>
        <v/>
      </c>
    </row>
    <row r="258" spans="5:43">
      <c r="E258" s="672" t="str">
        <f t="shared" si="87"/>
        <v/>
      </c>
      <c r="G258" s="672" t="str">
        <f t="shared" si="87"/>
        <v/>
      </c>
      <c r="I258" s="672" t="str">
        <f t="shared" si="67"/>
        <v/>
      </c>
      <c r="K258" s="672" t="str">
        <f t="shared" si="68"/>
        <v/>
      </c>
      <c r="M258" s="672" t="str">
        <f t="shared" si="69"/>
        <v/>
      </c>
      <c r="O258" s="672" t="str">
        <f t="shared" si="70"/>
        <v/>
      </c>
      <c r="Q258" s="672" t="str">
        <f t="shared" si="71"/>
        <v/>
      </c>
      <c r="S258" s="672" t="str">
        <f t="shared" si="72"/>
        <v/>
      </c>
      <c r="U258" s="672" t="str">
        <f t="shared" si="73"/>
        <v/>
      </c>
      <c r="W258" s="672" t="str">
        <f t="shared" si="74"/>
        <v/>
      </c>
      <c r="Y258" s="672" t="str">
        <f t="shared" si="75"/>
        <v/>
      </c>
      <c r="AA258" s="672" t="str">
        <f t="shared" si="76"/>
        <v/>
      </c>
      <c r="AC258" s="672" t="str">
        <f t="shared" si="77"/>
        <v/>
      </c>
      <c r="AE258" s="672" t="str">
        <f t="shared" si="78"/>
        <v/>
      </c>
      <c r="AG258" s="672" t="str">
        <f t="shared" si="79"/>
        <v/>
      </c>
      <c r="AI258" s="672" t="str">
        <f t="shared" si="80"/>
        <v/>
      </c>
      <c r="AK258" s="672" t="str">
        <f t="shared" si="81"/>
        <v/>
      </c>
      <c r="AM258" s="672" t="str">
        <f t="shared" si="82"/>
        <v/>
      </c>
      <c r="AO258" s="672" t="str">
        <f t="shared" si="83"/>
        <v/>
      </c>
      <c r="AQ258" s="672" t="str">
        <f t="shared" si="84"/>
        <v/>
      </c>
    </row>
    <row r="259" spans="5:43">
      <c r="E259" s="672" t="str">
        <f t="shared" si="87"/>
        <v/>
      </c>
      <c r="G259" s="672" t="str">
        <f t="shared" si="87"/>
        <v/>
      </c>
      <c r="I259" s="672" t="str">
        <f t="shared" si="67"/>
        <v/>
      </c>
      <c r="K259" s="672" t="str">
        <f t="shared" si="68"/>
        <v/>
      </c>
      <c r="M259" s="672" t="str">
        <f t="shared" si="69"/>
        <v/>
      </c>
      <c r="O259" s="672" t="str">
        <f t="shared" si="70"/>
        <v/>
      </c>
      <c r="Q259" s="672" t="str">
        <f t="shared" si="71"/>
        <v/>
      </c>
      <c r="S259" s="672" t="str">
        <f t="shared" si="72"/>
        <v/>
      </c>
      <c r="U259" s="672" t="str">
        <f t="shared" si="73"/>
        <v/>
      </c>
      <c r="W259" s="672" t="str">
        <f t="shared" si="74"/>
        <v/>
      </c>
      <c r="Y259" s="672" t="str">
        <f t="shared" si="75"/>
        <v/>
      </c>
      <c r="AA259" s="672" t="str">
        <f t="shared" si="76"/>
        <v/>
      </c>
      <c r="AC259" s="672" t="str">
        <f t="shared" si="77"/>
        <v/>
      </c>
      <c r="AE259" s="672" t="str">
        <f t="shared" si="78"/>
        <v/>
      </c>
      <c r="AG259" s="672" t="str">
        <f t="shared" si="79"/>
        <v/>
      </c>
      <c r="AI259" s="672" t="str">
        <f t="shared" si="80"/>
        <v/>
      </c>
      <c r="AK259" s="672" t="str">
        <f t="shared" si="81"/>
        <v/>
      </c>
      <c r="AM259" s="672" t="str">
        <f t="shared" si="82"/>
        <v/>
      </c>
      <c r="AO259" s="672" t="str">
        <f t="shared" si="83"/>
        <v/>
      </c>
      <c r="AQ259" s="672" t="str">
        <f t="shared" si="84"/>
        <v/>
      </c>
    </row>
    <row r="260" spans="5:43">
      <c r="E260" s="672" t="str">
        <f t="shared" si="87"/>
        <v/>
      </c>
      <c r="G260" s="672" t="str">
        <f t="shared" si="87"/>
        <v/>
      </c>
      <c r="I260" s="672" t="str">
        <f t="shared" si="67"/>
        <v/>
      </c>
      <c r="K260" s="672" t="str">
        <f t="shared" si="68"/>
        <v/>
      </c>
      <c r="M260" s="672" t="str">
        <f t="shared" si="69"/>
        <v/>
      </c>
      <c r="O260" s="672" t="str">
        <f t="shared" si="70"/>
        <v/>
      </c>
      <c r="Q260" s="672" t="str">
        <f t="shared" si="71"/>
        <v/>
      </c>
      <c r="S260" s="672" t="str">
        <f t="shared" si="72"/>
        <v/>
      </c>
      <c r="U260" s="672" t="str">
        <f t="shared" si="73"/>
        <v/>
      </c>
      <c r="W260" s="672" t="str">
        <f t="shared" si="74"/>
        <v/>
      </c>
      <c r="Y260" s="672" t="str">
        <f t="shared" si="75"/>
        <v/>
      </c>
      <c r="AA260" s="672" t="str">
        <f t="shared" si="76"/>
        <v/>
      </c>
      <c r="AC260" s="672" t="str">
        <f t="shared" si="77"/>
        <v/>
      </c>
      <c r="AE260" s="672" t="str">
        <f t="shared" si="78"/>
        <v/>
      </c>
      <c r="AG260" s="672" t="str">
        <f t="shared" si="79"/>
        <v/>
      </c>
      <c r="AI260" s="672" t="str">
        <f t="shared" si="80"/>
        <v/>
      </c>
      <c r="AK260" s="672" t="str">
        <f t="shared" si="81"/>
        <v/>
      </c>
      <c r="AM260" s="672" t="str">
        <f t="shared" si="82"/>
        <v/>
      </c>
      <c r="AO260" s="672" t="str">
        <f t="shared" si="83"/>
        <v/>
      </c>
      <c r="AQ260" s="672" t="str">
        <f t="shared" si="84"/>
        <v/>
      </c>
    </row>
    <row r="261" spans="5:43">
      <c r="E261" s="672" t="str">
        <f t="shared" si="87"/>
        <v/>
      </c>
      <c r="G261" s="672" t="str">
        <f t="shared" si="87"/>
        <v/>
      </c>
      <c r="I261" s="672" t="str">
        <f t="shared" si="67"/>
        <v/>
      </c>
      <c r="K261" s="672" t="str">
        <f t="shared" si="68"/>
        <v/>
      </c>
      <c r="M261" s="672" t="str">
        <f t="shared" si="69"/>
        <v/>
      </c>
      <c r="O261" s="672" t="str">
        <f t="shared" si="70"/>
        <v/>
      </c>
      <c r="Q261" s="672" t="str">
        <f t="shared" si="71"/>
        <v/>
      </c>
      <c r="S261" s="672" t="str">
        <f t="shared" si="72"/>
        <v/>
      </c>
      <c r="U261" s="672" t="str">
        <f t="shared" si="73"/>
        <v/>
      </c>
      <c r="W261" s="672" t="str">
        <f t="shared" si="74"/>
        <v/>
      </c>
      <c r="Y261" s="672" t="str">
        <f t="shared" si="75"/>
        <v/>
      </c>
      <c r="AA261" s="672" t="str">
        <f t="shared" si="76"/>
        <v/>
      </c>
      <c r="AC261" s="672" t="str">
        <f t="shared" si="77"/>
        <v/>
      </c>
      <c r="AE261" s="672" t="str">
        <f t="shared" si="78"/>
        <v/>
      </c>
      <c r="AG261" s="672" t="str">
        <f t="shared" si="79"/>
        <v/>
      </c>
      <c r="AI261" s="672" t="str">
        <f t="shared" si="80"/>
        <v/>
      </c>
      <c r="AK261" s="672" t="str">
        <f t="shared" si="81"/>
        <v/>
      </c>
      <c r="AM261" s="672" t="str">
        <f t="shared" si="82"/>
        <v/>
      </c>
      <c r="AO261" s="672" t="str">
        <f t="shared" si="83"/>
        <v/>
      </c>
      <c r="AQ261" s="672" t="str">
        <f t="shared" si="84"/>
        <v/>
      </c>
    </row>
    <row r="262" spans="5:43">
      <c r="E262" s="672" t="str">
        <f t="shared" si="87"/>
        <v/>
      </c>
      <c r="G262" s="672" t="str">
        <f t="shared" si="87"/>
        <v/>
      </c>
      <c r="I262" s="672" t="str">
        <f t="shared" si="67"/>
        <v/>
      </c>
      <c r="K262" s="672" t="str">
        <f t="shared" si="68"/>
        <v/>
      </c>
      <c r="M262" s="672" t="str">
        <f t="shared" si="69"/>
        <v/>
      </c>
      <c r="O262" s="672" t="str">
        <f t="shared" si="70"/>
        <v/>
      </c>
      <c r="Q262" s="672" t="str">
        <f t="shared" si="71"/>
        <v/>
      </c>
      <c r="S262" s="672" t="str">
        <f t="shared" si="72"/>
        <v/>
      </c>
      <c r="U262" s="672" t="str">
        <f t="shared" si="73"/>
        <v/>
      </c>
      <c r="W262" s="672" t="str">
        <f t="shared" si="74"/>
        <v/>
      </c>
      <c r="Y262" s="672" t="str">
        <f t="shared" si="75"/>
        <v/>
      </c>
      <c r="AA262" s="672" t="str">
        <f t="shared" si="76"/>
        <v/>
      </c>
      <c r="AC262" s="672" t="str">
        <f t="shared" si="77"/>
        <v/>
      </c>
      <c r="AE262" s="672" t="str">
        <f t="shared" si="78"/>
        <v/>
      </c>
      <c r="AG262" s="672" t="str">
        <f t="shared" si="79"/>
        <v/>
      </c>
      <c r="AI262" s="672" t="str">
        <f t="shared" si="80"/>
        <v/>
      </c>
      <c r="AK262" s="672" t="str">
        <f t="shared" si="81"/>
        <v/>
      </c>
      <c r="AM262" s="672" t="str">
        <f t="shared" si="82"/>
        <v/>
      </c>
      <c r="AO262" s="672" t="str">
        <f t="shared" si="83"/>
        <v/>
      </c>
      <c r="AQ262" s="672" t="str">
        <f t="shared" si="84"/>
        <v/>
      </c>
    </row>
    <row r="263" spans="5:43">
      <c r="E263" s="672" t="str">
        <f t="shared" si="87"/>
        <v/>
      </c>
      <c r="G263" s="672" t="str">
        <f t="shared" si="87"/>
        <v/>
      </c>
      <c r="I263" s="672" t="str">
        <f t="shared" si="67"/>
        <v/>
      </c>
      <c r="K263" s="672" t="str">
        <f t="shared" si="68"/>
        <v/>
      </c>
      <c r="M263" s="672" t="str">
        <f t="shared" si="69"/>
        <v/>
      </c>
      <c r="O263" s="672" t="str">
        <f t="shared" si="70"/>
        <v/>
      </c>
      <c r="Q263" s="672" t="str">
        <f t="shared" si="71"/>
        <v/>
      </c>
      <c r="S263" s="672" t="str">
        <f t="shared" si="72"/>
        <v/>
      </c>
      <c r="U263" s="672" t="str">
        <f t="shared" si="73"/>
        <v/>
      </c>
      <c r="W263" s="672" t="str">
        <f t="shared" si="74"/>
        <v/>
      </c>
      <c r="Y263" s="672" t="str">
        <f t="shared" si="75"/>
        <v/>
      </c>
      <c r="AA263" s="672" t="str">
        <f t="shared" si="76"/>
        <v/>
      </c>
      <c r="AC263" s="672" t="str">
        <f t="shared" si="77"/>
        <v/>
      </c>
      <c r="AE263" s="672" t="str">
        <f t="shared" si="78"/>
        <v/>
      </c>
      <c r="AG263" s="672" t="str">
        <f t="shared" si="79"/>
        <v/>
      </c>
      <c r="AI263" s="672" t="str">
        <f t="shared" si="80"/>
        <v/>
      </c>
      <c r="AK263" s="672" t="str">
        <f t="shared" si="81"/>
        <v/>
      </c>
      <c r="AM263" s="672" t="str">
        <f t="shared" si="82"/>
        <v/>
      </c>
      <c r="AO263" s="672" t="str">
        <f t="shared" si="83"/>
        <v/>
      </c>
      <c r="AQ263" s="672" t="str">
        <f t="shared" si="84"/>
        <v/>
      </c>
    </row>
    <row r="264" spans="5:43">
      <c r="E264" s="672" t="str">
        <f t="shared" si="87"/>
        <v/>
      </c>
      <c r="G264" s="672" t="str">
        <f t="shared" si="87"/>
        <v/>
      </c>
      <c r="I264" s="672" t="str">
        <f t="shared" si="67"/>
        <v/>
      </c>
      <c r="K264" s="672" t="str">
        <f t="shared" si="68"/>
        <v/>
      </c>
      <c r="M264" s="672" t="str">
        <f t="shared" si="69"/>
        <v/>
      </c>
      <c r="O264" s="672" t="str">
        <f t="shared" si="70"/>
        <v/>
      </c>
      <c r="Q264" s="672" t="str">
        <f t="shared" si="71"/>
        <v/>
      </c>
      <c r="S264" s="672" t="str">
        <f t="shared" si="72"/>
        <v/>
      </c>
      <c r="U264" s="672" t="str">
        <f t="shared" si="73"/>
        <v/>
      </c>
      <c r="W264" s="672" t="str">
        <f t="shared" si="74"/>
        <v/>
      </c>
      <c r="Y264" s="672" t="str">
        <f t="shared" si="75"/>
        <v/>
      </c>
      <c r="AA264" s="672" t="str">
        <f t="shared" si="76"/>
        <v/>
      </c>
      <c r="AC264" s="672" t="str">
        <f t="shared" si="77"/>
        <v/>
      </c>
      <c r="AE264" s="672" t="str">
        <f t="shared" si="78"/>
        <v/>
      </c>
      <c r="AG264" s="672" t="str">
        <f t="shared" si="79"/>
        <v/>
      </c>
      <c r="AI264" s="672" t="str">
        <f t="shared" si="80"/>
        <v/>
      </c>
      <c r="AK264" s="672" t="str">
        <f t="shared" si="81"/>
        <v/>
      </c>
      <c r="AM264" s="672" t="str">
        <f t="shared" si="82"/>
        <v/>
      </c>
      <c r="AO264" s="672" t="str">
        <f t="shared" si="83"/>
        <v/>
      </c>
      <c r="AQ264" s="672" t="str">
        <f t="shared" si="84"/>
        <v/>
      </c>
    </row>
    <row r="265" spans="5:43">
      <c r="E265" s="672" t="str">
        <f t="shared" si="87"/>
        <v/>
      </c>
      <c r="G265" s="672" t="str">
        <f t="shared" si="87"/>
        <v/>
      </c>
      <c r="I265" s="672" t="str">
        <f t="shared" si="67"/>
        <v/>
      </c>
      <c r="K265" s="672" t="str">
        <f t="shared" si="68"/>
        <v/>
      </c>
      <c r="M265" s="672" t="str">
        <f t="shared" si="69"/>
        <v/>
      </c>
      <c r="O265" s="672" t="str">
        <f t="shared" si="70"/>
        <v/>
      </c>
      <c r="Q265" s="672" t="str">
        <f t="shared" si="71"/>
        <v/>
      </c>
      <c r="S265" s="672" t="str">
        <f t="shared" si="72"/>
        <v/>
      </c>
      <c r="U265" s="672" t="str">
        <f t="shared" si="73"/>
        <v/>
      </c>
      <c r="W265" s="672" t="str">
        <f t="shared" si="74"/>
        <v/>
      </c>
      <c r="Y265" s="672" t="str">
        <f t="shared" si="75"/>
        <v/>
      </c>
      <c r="AA265" s="672" t="str">
        <f t="shared" si="76"/>
        <v/>
      </c>
      <c r="AC265" s="672" t="str">
        <f t="shared" si="77"/>
        <v/>
      </c>
      <c r="AE265" s="672" t="str">
        <f t="shared" si="78"/>
        <v/>
      </c>
      <c r="AG265" s="672" t="str">
        <f t="shared" si="79"/>
        <v/>
      </c>
      <c r="AI265" s="672" t="str">
        <f t="shared" si="80"/>
        <v/>
      </c>
      <c r="AK265" s="672" t="str">
        <f t="shared" si="81"/>
        <v/>
      </c>
      <c r="AM265" s="672" t="str">
        <f t="shared" si="82"/>
        <v/>
      </c>
      <c r="AO265" s="672" t="str">
        <f t="shared" si="83"/>
        <v/>
      </c>
      <c r="AQ265" s="672" t="str">
        <f t="shared" si="84"/>
        <v/>
      </c>
    </row>
    <row r="266" spans="5:43">
      <c r="E266" s="672" t="str">
        <f t="shared" si="87"/>
        <v/>
      </c>
      <c r="G266" s="672" t="str">
        <f t="shared" si="87"/>
        <v/>
      </c>
      <c r="I266" s="672" t="str">
        <f t="shared" si="67"/>
        <v/>
      </c>
      <c r="K266" s="672" t="str">
        <f t="shared" si="68"/>
        <v/>
      </c>
      <c r="M266" s="672" t="str">
        <f t="shared" si="69"/>
        <v/>
      </c>
      <c r="O266" s="672" t="str">
        <f t="shared" si="70"/>
        <v/>
      </c>
      <c r="Q266" s="672" t="str">
        <f t="shared" si="71"/>
        <v/>
      </c>
      <c r="S266" s="672" t="str">
        <f t="shared" si="72"/>
        <v/>
      </c>
      <c r="U266" s="672" t="str">
        <f t="shared" si="73"/>
        <v/>
      </c>
      <c r="W266" s="672" t="str">
        <f t="shared" si="74"/>
        <v/>
      </c>
      <c r="Y266" s="672" t="str">
        <f t="shared" si="75"/>
        <v/>
      </c>
      <c r="AA266" s="672" t="str">
        <f t="shared" si="76"/>
        <v/>
      </c>
      <c r="AC266" s="672" t="str">
        <f t="shared" si="77"/>
        <v/>
      </c>
      <c r="AE266" s="672" t="str">
        <f t="shared" si="78"/>
        <v/>
      </c>
      <c r="AG266" s="672" t="str">
        <f t="shared" si="79"/>
        <v/>
      </c>
      <c r="AI266" s="672" t="str">
        <f t="shared" si="80"/>
        <v/>
      </c>
      <c r="AK266" s="672" t="str">
        <f t="shared" si="81"/>
        <v/>
      </c>
      <c r="AM266" s="672" t="str">
        <f t="shared" si="82"/>
        <v/>
      </c>
      <c r="AO266" s="672" t="str">
        <f t="shared" si="83"/>
        <v/>
      </c>
      <c r="AQ266" s="672" t="str">
        <f t="shared" si="84"/>
        <v/>
      </c>
    </row>
    <row r="267" spans="5:43">
      <c r="E267" s="672" t="str">
        <f t="shared" si="87"/>
        <v/>
      </c>
      <c r="G267" s="672" t="str">
        <f t="shared" si="87"/>
        <v/>
      </c>
      <c r="I267" s="672" t="str">
        <f t="shared" si="67"/>
        <v/>
      </c>
      <c r="K267" s="672" t="str">
        <f t="shared" si="68"/>
        <v/>
      </c>
      <c r="M267" s="672" t="str">
        <f t="shared" si="69"/>
        <v/>
      </c>
      <c r="O267" s="672" t="str">
        <f t="shared" si="70"/>
        <v/>
      </c>
      <c r="Q267" s="672" t="str">
        <f t="shared" si="71"/>
        <v/>
      </c>
      <c r="S267" s="672" t="str">
        <f t="shared" si="72"/>
        <v/>
      </c>
      <c r="U267" s="672" t="str">
        <f t="shared" si="73"/>
        <v/>
      </c>
      <c r="W267" s="672" t="str">
        <f t="shared" si="74"/>
        <v/>
      </c>
      <c r="Y267" s="672" t="str">
        <f t="shared" si="75"/>
        <v/>
      </c>
      <c r="AA267" s="672" t="str">
        <f t="shared" si="76"/>
        <v/>
      </c>
      <c r="AC267" s="672" t="str">
        <f t="shared" si="77"/>
        <v/>
      </c>
      <c r="AE267" s="672" t="str">
        <f t="shared" si="78"/>
        <v/>
      </c>
      <c r="AG267" s="672" t="str">
        <f t="shared" si="79"/>
        <v/>
      </c>
      <c r="AI267" s="672" t="str">
        <f t="shared" si="80"/>
        <v/>
      </c>
      <c r="AK267" s="672" t="str">
        <f t="shared" si="81"/>
        <v/>
      </c>
      <c r="AM267" s="672" t="str">
        <f t="shared" si="82"/>
        <v/>
      </c>
      <c r="AO267" s="672" t="str">
        <f t="shared" si="83"/>
        <v/>
      </c>
      <c r="AQ267" s="672" t="str">
        <f t="shared" si="84"/>
        <v/>
      </c>
    </row>
    <row r="268" spans="5:43">
      <c r="E268" s="672" t="str">
        <f t="shared" si="87"/>
        <v/>
      </c>
      <c r="G268" s="672" t="str">
        <f t="shared" si="87"/>
        <v/>
      </c>
      <c r="I268" s="672" t="str">
        <f t="shared" si="67"/>
        <v/>
      </c>
      <c r="K268" s="672" t="str">
        <f t="shared" si="68"/>
        <v/>
      </c>
      <c r="M268" s="672" t="str">
        <f t="shared" si="69"/>
        <v/>
      </c>
      <c r="O268" s="672" t="str">
        <f t="shared" si="70"/>
        <v/>
      </c>
      <c r="Q268" s="672" t="str">
        <f t="shared" si="71"/>
        <v/>
      </c>
      <c r="S268" s="672" t="str">
        <f t="shared" si="72"/>
        <v/>
      </c>
      <c r="U268" s="672" t="str">
        <f t="shared" si="73"/>
        <v/>
      </c>
      <c r="W268" s="672" t="str">
        <f t="shared" si="74"/>
        <v/>
      </c>
      <c r="Y268" s="672" t="str">
        <f t="shared" si="75"/>
        <v/>
      </c>
      <c r="AA268" s="672" t="str">
        <f t="shared" si="76"/>
        <v/>
      </c>
      <c r="AC268" s="672" t="str">
        <f t="shared" si="77"/>
        <v/>
      </c>
      <c r="AE268" s="672" t="str">
        <f t="shared" si="78"/>
        <v/>
      </c>
      <c r="AG268" s="672" t="str">
        <f t="shared" si="79"/>
        <v/>
      </c>
      <c r="AI268" s="672" t="str">
        <f t="shared" si="80"/>
        <v/>
      </c>
      <c r="AK268" s="672" t="str">
        <f t="shared" si="81"/>
        <v/>
      </c>
      <c r="AM268" s="672" t="str">
        <f t="shared" si="82"/>
        <v/>
      </c>
      <c r="AO268" s="672" t="str">
        <f t="shared" si="83"/>
        <v/>
      </c>
      <c r="AQ268" s="672" t="str">
        <f t="shared" si="84"/>
        <v/>
      </c>
    </row>
    <row r="269" spans="5:43">
      <c r="E269" s="672" t="str">
        <f t="shared" ref="E269:G284" si="88">IF(OR($B269=0,D269=0),"",D269/$B269)</f>
        <v/>
      </c>
      <c r="G269" s="672" t="str">
        <f t="shared" si="88"/>
        <v/>
      </c>
      <c r="I269" s="672" t="str">
        <f t="shared" ref="I269:I300" si="89">IF(OR($B269=0,H269=0),"",H269/$B269)</f>
        <v/>
      </c>
      <c r="K269" s="672" t="str">
        <f t="shared" ref="K269:K300" si="90">IF(OR($B269=0,J269=0),"",J269/$B269)</f>
        <v/>
      </c>
      <c r="M269" s="672" t="str">
        <f t="shared" ref="M269:M300" si="91">IF(OR($B269=0,L269=0),"",L269/$B269)</f>
        <v/>
      </c>
      <c r="O269" s="672" t="str">
        <f t="shared" ref="O269:O300" si="92">IF(OR($B269=0,N269=0),"",N269/$B269)</f>
        <v/>
      </c>
      <c r="Q269" s="672" t="str">
        <f t="shared" ref="Q269:Q300" si="93">IF(OR($B269=0,P269=0),"",P269/$B269)</f>
        <v/>
      </c>
      <c r="S269" s="672" t="str">
        <f t="shared" ref="S269:S300" si="94">IF(OR($B269=0,R269=0),"",R269/$B269)</f>
        <v/>
      </c>
      <c r="U269" s="672" t="str">
        <f t="shared" ref="U269:U300" si="95">IF(OR($B269=0,T269=0),"",T269/$B269)</f>
        <v/>
      </c>
      <c r="W269" s="672" t="str">
        <f t="shared" ref="W269:W300" si="96">IF(OR($B269=0,V269=0),"",V269/$B269)</f>
        <v/>
      </c>
      <c r="Y269" s="672" t="str">
        <f t="shared" ref="Y269:Y300" si="97">IF(OR($B269=0,X269=0),"",X269/$B269)</f>
        <v/>
      </c>
      <c r="AA269" s="672" t="str">
        <f t="shared" ref="AA269:AA300" si="98">IF(OR($B269=0,Z269=0),"",Z269/$B269)</f>
        <v/>
      </c>
      <c r="AC269" s="672" t="str">
        <f t="shared" ref="AC269:AC300" si="99">IF(OR($B269=0,AB269=0),"",AB269/$B269)</f>
        <v/>
      </c>
      <c r="AE269" s="672" t="str">
        <f t="shared" ref="AE269:AE300" si="100">IF(OR($B269=0,AD269=0),"",AD269/$B269)</f>
        <v/>
      </c>
      <c r="AG269" s="672" t="str">
        <f t="shared" ref="AG269:AG300" si="101">IF(OR($B269=0,AF269=0),"",AF269/$B269)</f>
        <v/>
      </c>
      <c r="AI269" s="672" t="str">
        <f t="shared" ref="AI269:AI300" si="102">IF(OR($B269=0,AH269=0),"",AH269/$B269)</f>
        <v/>
      </c>
      <c r="AK269" s="672" t="str">
        <f t="shared" ref="AK269:AK300" si="103">IF(OR($B269=0,AJ269=0),"",AJ269/$B269)</f>
        <v/>
      </c>
      <c r="AM269" s="672" t="str">
        <f t="shared" ref="AM269:AM300" si="104">IF(OR($B269=0,AL269=0),"",AL269/$B269)</f>
        <v/>
      </c>
      <c r="AO269" s="672" t="str">
        <f t="shared" ref="AO269:AO300" si="105">IF(OR($B269=0,AN269=0),"",AN269/$B269)</f>
        <v/>
      </c>
      <c r="AQ269" s="672" t="str">
        <f t="shared" ref="AQ269:AQ300" si="106">IF(OR($B269=0,AP269=0),"",AP269/$B269)</f>
        <v/>
      </c>
    </row>
    <row r="270" spans="5:43">
      <c r="E270" s="672" t="str">
        <f t="shared" si="88"/>
        <v/>
      </c>
      <c r="G270" s="672" t="str">
        <f t="shared" si="88"/>
        <v/>
      </c>
      <c r="I270" s="672" t="str">
        <f t="shared" si="89"/>
        <v/>
      </c>
      <c r="K270" s="672" t="str">
        <f t="shared" si="90"/>
        <v/>
      </c>
      <c r="M270" s="672" t="str">
        <f t="shared" si="91"/>
        <v/>
      </c>
      <c r="O270" s="672" t="str">
        <f t="shared" si="92"/>
        <v/>
      </c>
      <c r="Q270" s="672" t="str">
        <f t="shared" si="93"/>
        <v/>
      </c>
      <c r="S270" s="672" t="str">
        <f t="shared" si="94"/>
        <v/>
      </c>
      <c r="U270" s="672" t="str">
        <f t="shared" si="95"/>
        <v/>
      </c>
      <c r="W270" s="672" t="str">
        <f t="shared" si="96"/>
        <v/>
      </c>
      <c r="Y270" s="672" t="str">
        <f t="shared" si="97"/>
        <v/>
      </c>
      <c r="AA270" s="672" t="str">
        <f t="shared" si="98"/>
        <v/>
      </c>
      <c r="AC270" s="672" t="str">
        <f t="shared" si="99"/>
        <v/>
      </c>
      <c r="AE270" s="672" t="str">
        <f t="shared" si="100"/>
        <v/>
      </c>
      <c r="AG270" s="672" t="str">
        <f t="shared" si="101"/>
        <v/>
      </c>
      <c r="AI270" s="672" t="str">
        <f t="shared" si="102"/>
        <v/>
      </c>
      <c r="AK270" s="672" t="str">
        <f t="shared" si="103"/>
        <v/>
      </c>
      <c r="AM270" s="672" t="str">
        <f t="shared" si="104"/>
        <v/>
      </c>
      <c r="AO270" s="672" t="str">
        <f t="shared" si="105"/>
        <v/>
      </c>
      <c r="AQ270" s="672" t="str">
        <f t="shared" si="106"/>
        <v/>
      </c>
    </row>
    <row r="271" spans="5:43">
      <c r="E271" s="672" t="str">
        <f t="shared" si="88"/>
        <v/>
      </c>
      <c r="G271" s="672" t="str">
        <f t="shared" si="88"/>
        <v/>
      </c>
      <c r="I271" s="672" t="str">
        <f t="shared" si="89"/>
        <v/>
      </c>
      <c r="K271" s="672" t="str">
        <f t="shared" si="90"/>
        <v/>
      </c>
      <c r="M271" s="672" t="str">
        <f t="shared" si="91"/>
        <v/>
      </c>
      <c r="O271" s="672" t="str">
        <f t="shared" si="92"/>
        <v/>
      </c>
      <c r="Q271" s="672" t="str">
        <f t="shared" si="93"/>
        <v/>
      </c>
      <c r="S271" s="672" t="str">
        <f t="shared" si="94"/>
        <v/>
      </c>
      <c r="U271" s="672" t="str">
        <f t="shared" si="95"/>
        <v/>
      </c>
      <c r="W271" s="672" t="str">
        <f t="shared" si="96"/>
        <v/>
      </c>
      <c r="Y271" s="672" t="str">
        <f t="shared" si="97"/>
        <v/>
      </c>
      <c r="AA271" s="672" t="str">
        <f t="shared" si="98"/>
        <v/>
      </c>
      <c r="AC271" s="672" t="str">
        <f t="shared" si="99"/>
        <v/>
      </c>
      <c r="AE271" s="672" t="str">
        <f t="shared" si="100"/>
        <v/>
      </c>
      <c r="AG271" s="672" t="str">
        <f t="shared" si="101"/>
        <v/>
      </c>
      <c r="AI271" s="672" t="str">
        <f t="shared" si="102"/>
        <v/>
      </c>
      <c r="AK271" s="672" t="str">
        <f t="shared" si="103"/>
        <v/>
      </c>
      <c r="AM271" s="672" t="str">
        <f t="shared" si="104"/>
        <v/>
      </c>
      <c r="AO271" s="672" t="str">
        <f t="shared" si="105"/>
        <v/>
      </c>
      <c r="AQ271" s="672" t="str">
        <f t="shared" si="106"/>
        <v/>
      </c>
    </row>
    <row r="272" spans="5:43">
      <c r="E272" s="672" t="str">
        <f t="shared" si="88"/>
        <v/>
      </c>
      <c r="G272" s="672" t="str">
        <f t="shared" si="88"/>
        <v/>
      </c>
      <c r="I272" s="672" t="str">
        <f t="shared" si="89"/>
        <v/>
      </c>
      <c r="K272" s="672" t="str">
        <f t="shared" si="90"/>
        <v/>
      </c>
      <c r="M272" s="672" t="str">
        <f t="shared" si="91"/>
        <v/>
      </c>
      <c r="O272" s="672" t="str">
        <f t="shared" si="92"/>
        <v/>
      </c>
      <c r="Q272" s="672" t="str">
        <f t="shared" si="93"/>
        <v/>
      </c>
      <c r="S272" s="672" t="str">
        <f t="shared" si="94"/>
        <v/>
      </c>
      <c r="U272" s="672" t="str">
        <f t="shared" si="95"/>
        <v/>
      </c>
      <c r="W272" s="672" t="str">
        <f t="shared" si="96"/>
        <v/>
      </c>
      <c r="Y272" s="672" t="str">
        <f t="shared" si="97"/>
        <v/>
      </c>
      <c r="AA272" s="672" t="str">
        <f t="shared" si="98"/>
        <v/>
      </c>
      <c r="AC272" s="672" t="str">
        <f t="shared" si="99"/>
        <v/>
      </c>
      <c r="AE272" s="672" t="str">
        <f t="shared" si="100"/>
        <v/>
      </c>
      <c r="AG272" s="672" t="str">
        <f t="shared" si="101"/>
        <v/>
      </c>
      <c r="AI272" s="672" t="str">
        <f t="shared" si="102"/>
        <v/>
      </c>
      <c r="AK272" s="672" t="str">
        <f t="shared" si="103"/>
        <v/>
      </c>
      <c r="AM272" s="672" t="str">
        <f t="shared" si="104"/>
        <v/>
      </c>
      <c r="AO272" s="672" t="str">
        <f t="shared" si="105"/>
        <v/>
      </c>
      <c r="AQ272" s="672" t="str">
        <f t="shared" si="106"/>
        <v/>
      </c>
    </row>
    <row r="273" spans="5:43">
      <c r="E273" s="672" t="str">
        <f t="shared" si="88"/>
        <v/>
      </c>
      <c r="G273" s="672" t="str">
        <f t="shared" si="88"/>
        <v/>
      </c>
      <c r="I273" s="672" t="str">
        <f t="shared" si="89"/>
        <v/>
      </c>
      <c r="K273" s="672" t="str">
        <f t="shared" si="90"/>
        <v/>
      </c>
      <c r="M273" s="672" t="str">
        <f t="shared" si="91"/>
        <v/>
      </c>
      <c r="O273" s="672" t="str">
        <f t="shared" si="92"/>
        <v/>
      </c>
      <c r="Q273" s="672" t="str">
        <f t="shared" si="93"/>
        <v/>
      </c>
      <c r="S273" s="672" t="str">
        <f t="shared" si="94"/>
        <v/>
      </c>
      <c r="U273" s="672" t="str">
        <f t="shared" si="95"/>
        <v/>
      </c>
      <c r="W273" s="672" t="str">
        <f t="shared" si="96"/>
        <v/>
      </c>
      <c r="Y273" s="672" t="str">
        <f t="shared" si="97"/>
        <v/>
      </c>
      <c r="AA273" s="672" t="str">
        <f t="shared" si="98"/>
        <v/>
      </c>
      <c r="AC273" s="672" t="str">
        <f t="shared" si="99"/>
        <v/>
      </c>
      <c r="AE273" s="672" t="str">
        <f t="shared" si="100"/>
        <v/>
      </c>
      <c r="AG273" s="672" t="str">
        <f t="shared" si="101"/>
        <v/>
      </c>
      <c r="AI273" s="672" t="str">
        <f t="shared" si="102"/>
        <v/>
      </c>
      <c r="AK273" s="672" t="str">
        <f t="shared" si="103"/>
        <v/>
      </c>
      <c r="AM273" s="672" t="str">
        <f t="shared" si="104"/>
        <v/>
      </c>
      <c r="AO273" s="672" t="str">
        <f t="shared" si="105"/>
        <v/>
      </c>
      <c r="AQ273" s="672" t="str">
        <f t="shared" si="106"/>
        <v/>
      </c>
    </row>
    <row r="274" spans="5:43">
      <c r="E274" s="672" t="str">
        <f t="shared" si="88"/>
        <v/>
      </c>
      <c r="G274" s="672" t="str">
        <f t="shared" si="88"/>
        <v/>
      </c>
      <c r="I274" s="672" t="str">
        <f t="shared" si="89"/>
        <v/>
      </c>
      <c r="K274" s="672" t="str">
        <f t="shared" si="90"/>
        <v/>
      </c>
      <c r="M274" s="672" t="str">
        <f t="shared" si="91"/>
        <v/>
      </c>
      <c r="O274" s="672" t="str">
        <f t="shared" si="92"/>
        <v/>
      </c>
      <c r="Q274" s="672" t="str">
        <f t="shared" si="93"/>
        <v/>
      </c>
      <c r="S274" s="672" t="str">
        <f t="shared" si="94"/>
        <v/>
      </c>
      <c r="U274" s="672" t="str">
        <f t="shared" si="95"/>
        <v/>
      </c>
      <c r="W274" s="672" t="str">
        <f t="shared" si="96"/>
        <v/>
      </c>
      <c r="Y274" s="672" t="str">
        <f t="shared" si="97"/>
        <v/>
      </c>
      <c r="AA274" s="672" t="str">
        <f t="shared" si="98"/>
        <v/>
      </c>
      <c r="AC274" s="672" t="str">
        <f t="shared" si="99"/>
        <v/>
      </c>
      <c r="AE274" s="672" t="str">
        <f t="shared" si="100"/>
        <v/>
      </c>
      <c r="AG274" s="672" t="str">
        <f t="shared" si="101"/>
        <v/>
      </c>
      <c r="AI274" s="672" t="str">
        <f t="shared" si="102"/>
        <v/>
      </c>
      <c r="AK274" s="672" t="str">
        <f t="shared" si="103"/>
        <v/>
      </c>
      <c r="AM274" s="672" t="str">
        <f t="shared" si="104"/>
        <v/>
      </c>
      <c r="AO274" s="672" t="str">
        <f t="shared" si="105"/>
        <v/>
      </c>
      <c r="AQ274" s="672" t="str">
        <f t="shared" si="106"/>
        <v/>
      </c>
    </row>
    <row r="275" spans="5:43">
      <c r="E275" s="672" t="str">
        <f t="shared" si="88"/>
        <v/>
      </c>
      <c r="G275" s="672" t="str">
        <f t="shared" si="88"/>
        <v/>
      </c>
      <c r="I275" s="672" t="str">
        <f t="shared" si="89"/>
        <v/>
      </c>
      <c r="K275" s="672" t="str">
        <f t="shared" si="90"/>
        <v/>
      </c>
      <c r="M275" s="672" t="str">
        <f t="shared" si="91"/>
        <v/>
      </c>
      <c r="O275" s="672" t="str">
        <f t="shared" si="92"/>
        <v/>
      </c>
      <c r="Q275" s="672" t="str">
        <f t="shared" si="93"/>
        <v/>
      </c>
      <c r="S275" s="672" t="str">
        <f t="shared" si="94"/>
        <v/>
      </c>
      <c r="U275" s="672" t="str">
        <f t="shared" si="95"/>
        <v/>
      </c>
      <c r="W275" s="672" t="str">
        <f t="shared" si="96"/>
        <v/>
      </c>
      <c r="Y275" s="672" t="str">
        <f t="shared" si="97"/>
        <v/>
      </c>
      <c r="AA275" s="672" t="str">
        <f t="shared" si="98"/>
        <v/>
      </c>
      <c r="AC275" s="672" t="str">
        <f t="shared" si="99"/>
        <v/>
      </c>
      <c r="AE275" s="672" t="str">
        <f t="shared" si="100"/>
        <v/>
      </c>
      <c r="AG275" s="672" t="str">
        <f t="shared" si="101"/>
        <v/>
      </c>
      <c r="AI275" s="672" t="str">
        <f t="shared" si="102"/>
        <v/>
      </c>
      <c r="AK275" s="672" t="str">
        <f t="shared" si="103"/>
        <v/>
      </c>
      <c r="AM275" s="672" t="str">
        <f t="shared" si="104"/>
        <v/>
      </c>
      <c r="AO275" s="672" t="str">
        <f t="shared" si="105"/>
        <v/>
      </c>
      <c r="AQ275" s="672" t="str">
        <f t="shared" si="106"/>
        <v/>
      </c>
    </row>
    <row r="276" spans="5:43">
      <c r="E276" s="672" t="str">
        <f t="shared" si="88"/>
        <v/>
      </c>
      <c r="G276" s="672" t="str">
        <f t="shared" si="88"/>
        <v/>
      </c>
      <c r="I276" s="672" t="str">
        <f t="shared" si="89"/>
        <v/>
      </c>
      <c r="K276" s="672" t="str">
        <f t="shared" si="90"/>
        <v/>
      </c>
      <c r="M276" s="672" t="str">
        <f t="shared" si="91"/>
        <v/>
      </c>
      <c r="O276" s="672" t="str">
        <f t="shared" si="92"/>
        <v/>
      </c>
      <c r="Q276" s="672" t="str">
        <f t="shared" si="93"/>
        <v/>
      </c>
      <c r="S276" s="672" t="str">
        <f t="shared" si="94"/>
        <v/>
      </c>
      <c r="U276" s="672" t="str">
        <f t="shared" si="95"/>
        <v/>
      </c>
      <c r="W276" s="672" t="str">
        <f t="shared" si="96"/>
        <v/>
      </c>
      <c r="Y276" s="672" t="str">
        <f t="shared" si="97"/>
        <v/>
      </c>
      <c r="AA276" s="672" t="str">
        <f t="shared" si="98"/>
        <v/>
      </c>
      <c r="AC276" s="672" t="str">
        <f t="shared" si="99"/>
        <v/>
      </c>
      <c r="AE276" s="672" t="str">
        <f t="shared" si="100"/>
        <v/>
      </c>
      <c r="AG276" s="672" t="str">
        <f t="shared" si="101"/>
        <v/>
      </c>
      <c r="AI276" s="672" t="str">
        <f t="shared" si="102"/>
        <v/>
      </c>
      <c r="AK276" s="672" t="str">
        <f t="shared" si="103"/>
        <v/>
      </c>
      <c r="AM276" s="672" t="str">
        <f t="shared" si="104"/>
        <v/>
      </c>
      <c r="AO276" s="672" t="str">
        <f t="shared" si="105"/>
        <v/>
      </c>
      <c r="AQ276" s="672" t="str">
        <f t="shared" si="106"/>
        <v/>
      </c>
    </row>
    <row r="277" spans="5:43">
      <c r="E277" s="672" t="str">
        <f t="shared" si="88"/>
        <v/>
      </c>
      <c r="G277" s="672" t="str">
        <f t="shared" si="88"/>
        <v/>
      </c>
      <c r="I277" s="672" t="str">
        <f t="shared" si="89"/>
        <v/>
      </c>
      <c r="K277" s="672" t="str">
        <f t="shared" si="90"/>
        <v/>
      </c>
      <c r="M277" s="672" t="str">
        <f t="shared" si="91"/>
        <v/>
      </c>
      <c r="O277" s="672" t="str">
        <f t="shared" si="92"/>
        <v/>
      </c>
      <c r="Q277" s="672" t="str">
        <f t="shared" si="93"/>
        <v/>
      </c>
      <c r="S277" s="672" t="str">
        <f t="shared" si="94"/>
        <v/>
      </c>
      <c r="U277" s="672" t="str">
        <f t="shared" si="95"/>
        <v/>
      </c>
      <c r="W277" s="672" t="str">
        <f t="shared" si="96"/>
        <v/>
      </c>
      <c r="Y277" s="672" t="str">
        <f t="shared" si="97"/>
        <v/>
      </c>
      <c r="AA277" s="672" t="str">
        <f t="shared" si="98"/>
        <v/>
      </c>
      <c r="AC277" s="672" t="str">
        <f t="shared" si="99"/>
        <v/>
      </c>
      <c r="AE277" s="672" t="str">
        <f t="shared" si="100"/>
        <v/>
      </c>
      <c r="AG277" s="672" t="str">
        <f t="shared" si="101"/>
        <v/>
      </c>
      <c r="AI277" s="672" t="str">
        <f t="shared" si="102"/>
        <v/>
      </c>
      <c r="AK277" s="672" t="str">
        <f t="shared" si="103"/>
        <v/>
      </c>
      <c r="AM277" s="672" t="str">
        <f t="shared" si="104"/>
        <v/>
      </c>
      <c r="AO277" s="672" t="str">
        <f t="shared" si="105"/>
        <v/>
      </c>
      <c r="AQ277" s="672" t="str">
        <f t="shared" si="106"/>
        <v/>
      </c>
    </row>
    <row r="278" spans="5:43">
      <c r="E278" s="672" t="str">
        <f t="shared" si="88"/>
        <v/>
      </c>
      <c r="G278" s="672" t="str">
        <f t="shared" si="88"/>
        <v/>
      </c>
      <c r="I278" s="672" t="str">
        <f t="shared" si="89"/>
        <v/>
      </c>
      <c r="K278" s="672" t="str">
        <f t="shared" si="90"/>
        <v/>
      </c>
      <c r="M278" s="672" t="str">
        <f t="shared" si="91"/>
        <v/>
      </c>
      <c r="O278" s="672" t="str">
        <f t="shared" si="92"/>
        <v/>
      </c>
      <c r="Q278" s="672" t="str">
        <f t="shared" si="93"/>
        <v/>
      </c>
      <c r="S278" s="672" t="str">
        <f t="shared" si="94"/>
        <v/>
      </c>
      <c r="U278" s="672" t="str">
        <f t="shared" si="95"/>
        <v/>
      </c>
      <c r="W278" s="672" t="str">
        <f t="shared" si="96"/>
        <v/>
      </c>
      <c r="Y278" s="672" t="str">
        <f t="shared" si="97"/>
        <v/>
      </c>
      <c r="AA278" s="672" t="str">
        <f t="shared" si="98"/>
        <v/>
      </c>
      <c r="AC278" s="672" t="str">
        <f t="shared" si="99"/>
        <v/>
      </c>
      <c r="AE278" s="672" t="str">
        <f t="shared" si="100"/>
        <v/>
      </c>
      <c r="AG278" s="672" t="str">
        <f t="shared" si="101"/>
        <v/>
      </c>
      <c r="AI278" s="672" t="str">
        <f t="shared" si="102"/>
        <v/>
      </c>
      <c r="AK278" s="672" t="str">
        <f t="shared" si="103"/>
        <v/>
      </c>
      <c r="AM278" s="672" t="str">
        <f t="shared" si="104"/>
        <v/>
      </c>
      <c r="AO278" s="672" t="str">
        <f t="shared" si="105"/>
        <v/>
      </c>
      <c r="AQ278" s="672" t="str">
        <f t="shared" si="106"/>
        <v/>
      </c>
    </row>
    <row r="279" spans="5:43">
      <c r="E279" s="672" t="str">
        <f t="shared" si="88"/>
        <v/>
      </c>
      <c r="G279" s="672" t="str">
        <f t="shared" si="88"/>
        <v/>
      </c>
      <c r="I279" s="672" t="str">
        <f t="shared" si="89"/>
        <v/>
      </c>
      <c r="K279" s="672" t="str">
        <f t="shared" si="90"/>
        <v/>
      </c>
      <c r="M279" s="672" t="str">
        <f t="shared" si="91"/>
        <v/>
      </c>
      <c r="O279" s="672" t="str">
        <f t="shared" si="92"/>
        <v/>
      </c>
      <c r="Q279" s="672" t="str">
        <f t="shared" si="93"/>
        <v/>
      </c>
      <c r="S279" s="672" t="str">
        <f t="shared" si="94"/>
        <v/>
      </c>
      <c r="U279" s="672" t="str">
        <f t="shared" si="95"/>
        <v/>
      </c>
      <c r="W279" s="672" t="str">
        <f t="shared" si="96"/>
        <v/>
      </c>
      <c r="Y279" s="672" t="str">
        <f t="shared" si="97"/>
        <v/>
      </c>
      <c r="AA279" s="672" t="str">
        <f t="shared" si="98"/>
        <v/>
      </c>
      <c r="AC279" s="672" t="str">
        <f t="shared" si="99"/>
        <v/>
      </c>
      <c r="AE279" s="672" t="str">
        <f t="shared" si="100"/>
        <v/>
      </c>
      <c r="AG279" s="672" t="str">
        <f t="shared" si="101"/>
        <v/>
      </c>
      <c r="AI279" s="672" t="str">
        <f t="shared" si="102"/>
        <v/>
      </c>
      <c r="AK279" s="672" t="str">
        <f t="shared" si="103"/>
        <v/>
      </c>
      <c r="AM279" s="672" t="str">
        <f t="shared" si="104"/>
        <v/>
      </c>
      <c r="AO279" s="672" t="str">
        <f t="shared" si="105"/>
        <v/>
      </c>
      <c r="AQ279" s="672" t="str">
        <f t="shared" si="106"/>
        <v/>
      </c>
    </row>
    <row r="280" spans="5:43">
      <c r="E280" s="672" t="str">
        <f t="shared" si="88"/>
        <v/>
      </c>
      <c r="G280" s="672" t="str">
        <f t="shared" si="88"/>
        <v/>
      </c>
      <c r="I280" s="672" t="str">
        <f t="shared" si="89"/>
        <v/>
      </c>
      <c r="K280" s="672" t="str">
        <f t="shared" si="90"/>
        <v/>
      </c>
      <c r="M280" s="672" t="str">
        <f t="shared" si="91"/>
        <v/>
      </c>
      <c r="O280" s="672" t="str">
        <f t="shared" si="92"/>
        <v/>
      </c>
      <c r="Q280" s="672" t="str">
        <f t="shared" si="93"/>
        <v/>
      </c>
      <c r="S280" s="672" t="str">
        <f t="shared" si="94"/>
        <v/>
      </c>
      <c r="U280" s="672" t="str">
        <f t="shared" si="95"/>
        <v/>
      </c>
      <c r="W280" s="672" t="str">
        <f t="shared" si="96"/>
        <v/>
      </c>
      <c r="Y280" s="672" t="str">
        <f t="shared" si="97"/>
        <v/>
      </c>
      <c r="AA280" s="672" t="str">
        <f t="shared" si="98"/>
        <v/>
      </c>
      <c r="AC280" s="672" t="str">
        <f t="shared" si="99"/>
        <v/>
      </c>
      <c r="AE280" s="672" t="str">
        <f t="shared" si="100"/>
        <v/>
      </c>
      <c r="AG280" s="672" t="str">
        <f t="shared" si="101"/>
        <v/>
      </c>
      <c r="AI280" s="672" t="str">
        <f t="shared" si="102"/>
        <v/>
      </c>
      <c r="AK280" s="672" t="str">
        <f t="shared" si="103"/>
        <v/>
      </c>
      <c r="AM280" s="672" t="str">
        <f t="shared" si="104"/>
        <v/>
      </c>
      <c r="AO280" s="672" t="str">
        <f t="shared" si="105"/>
        <v/>
      </c>
      <c r="AQ280" s="672" t="str">
        <f t="shared" si="106"/>
        <v/>
      </c>
    </row>
    <row r="281" spans="5:43">
      <c r="E281" s="672" t="str">
        <f t="shared" si="88"/>
        <v/>
      </c>
      <c r="G281" s="672" t="str">
        <f t="shared" si="88"/>
        <v/>
      </c>
      <c r="I281" s="672" t="str">
        <f t="shared" si="89"/>
        <v/>
      </c>
      <c r="K281" s="672" t="str">
        <f t="shared" si="90"/>
        <v/>
      </c>
      <c r="M281" s="672" t="str">
        <f t="shared" si="91"/>
        <v/>
      </c>
      <c r="O281" s="672" t="str">
        <f t="shared" si="92"/>
        <v/>
      </c>
      <c r="Q281" s="672" t="str">
        <f t="shared" si="93"/>
        <v/>
      </c>
      <c r="S281" s="672" t="str">
        <f t="shared" si="94"/>
        <v/>
      </c>
      <c r="U281" s="672" t="str">
        <f t="shared" si="95"/>
        <v/>
      </c>
      <c r="W281" s="672" t="str">
        <f t="shared" si="96"/>
        <v/>
      </c>
      <c r="Y281" s="672" t="str">
        <f t="shared" si="97"/>
        <v/>
      </c>
      <c r="AA281" s="672" t="str">
        <f t="shared" si="98"/>
        <v/>
      </c>
      <c r="AC281" s="672" t="str">
        <f t="shared" si="99"/>
        <v/>
      </c>
      <c r="AE281" s="672" t="str">
        <f t="shared" si="100"/>
        <v/>
      </c>
      <c r="AG281" s="672" t="str">
        <f t="shared" si="101"/>
        <v/>
      </c>
      <c r="AI281" s="672" t="str">
        <f t="shared" si="102"/>
        <v/>
      </c>
      <c r="AK281" s="672" t="str">
        <f t="shared" si="103"/>
        <v/>
      </c>
      <c r="AM281" s="672" t="str">
        <f t="shared" si="104"/>
        <v/>
      </c>
      <c r="AO281" s="672" t="str">
        <f t="shared" si="105"/>
        <v/>
      </c>
      <c r="AQ281" s="672" t="str">
        <f t="shared" si="106"/>
        <v/>
      </c>
    </row>
    <row r="282" spans="5:43">
      <c r="E282" s="672" t="str">
        <f t="shared" si="88"/>
        <v/>
      </c>
      <c r="G282" s="672" t="str">
        <f t="shared" si="88"/>
        <v/>
      </c>
      <c r="I282" s="672" t="str">
        <f t="shared" si="89"/>
        <v/>
      </c>
      <c r="K282" s="672" t="str">
        <f t="shared" si="90"/>
        <v/>
      </c>
      <c r="M282" s="672" t="str">
        <f t="shared" si="91"/>
        <v/>
      </c>
      <c r="O282" s="672" t="str">
        <f t="shared" si="92"/>
        <v/>
      </c>
      <c r="Q282" s="672" t="str">
        <f t="shared" si="93"/>
        <v/>
      </c>
      <c r="S282" s="672" t="str">
        <f t="shared" si="94"/>
        <v/>
      </c>
      <c r="U282" s="672" t="str">
        <f t="shared" si="95"/>
        <v/>
      </c>
      <c r="W282" s="672" t="str">
        <f t="shared" si="96"/>
        <v/>
      </c>
      <c r="Y282" s="672" t="str">
        <f t="shared" si="97"/>
        <v/>
      </c>
      <c r="AA282" s="672" t="str">
        <f t="shared" si="98"/>
        <v/>
      </c>
      <c r="AC282" s="672" t="str">
        <f t="shared" si="99"/>
        <v/>
      </c>
      <c r="AE282" s="672" t="str">
        <f t="shared" si="100"/>
        <v/>
      </c>
      <c r="AG282" s="672" t="str">
        <f t="shared" si="101"/>
        <v/>
      </c>
      <c r="AI282" s="672" t="str">
        <f t="shared" si="102"/>
        <v/>
      </c>
      <c r="AK282" s="672" t="str">
        <f t="shared" si="103"/>
        <v/>
      </c>
      <c r="AM282" s="672" t="str">
        <f t="shared" si="104"/>
        <v/>
      </c>
      <c r="AO282" s="672" t="str">
        <f t="shared" si="105"/>
        <v/>
      </c>
      <c r="AQ282" s="672" t="str">
        <f t="shared" si="106"/>
        <v/>
      </c>
    </row>
    <row r="283" spans="5:43">
      <c r="E283" s="672" t="str">
        <f t="shared" si="88"/>
        <v/>
      </c>
      <c r="G283" s="672" t="str">
        <f t="shared" si="88"/>
        <v/>
      </c>
      <c r="I283" s="672" t="str">
        <f t="shared" si="89"/>
        <v/>
      </c>
      <c r="K283" s="672" t="str">
        <f t="shared" si="90"/>
        <v/>
      </c>
      <c r="M283" s="672" t="str">
        <f t="shared" si="91"/>
        <v/>
      </c>
      <c r="O283" s="672" t="str">
        <f t="shared" si="92"/>
        <v/>
      </c>
      <c r="Q283" s="672" t="str">
        <f t="shared" si="93"/>
        <v/>
      </c>
      <c r="S283" s="672" t="str">
        <f t="shared" si="94"/>
        <v/>
      </c>
      <c r="U283" s="672" t="str">
        <f t="shared" si="95"/>
        <v/>
      </c>
      <c r="W283" s="672" t="str">
        <f t="shared" si="96"/>
        <v/>
      </c>
      <c r="Y283" s="672" t="str">
        <f t="shared" si="97"/>
        <v/>
      </c>
      <c r="AA283" s="672" t="str">
        <f t="shared" si="98"/>
        <v/>
      </c>
      <c r="AC283" s="672" t="str">
        <f t="shared" si="99"/>
        <v/>
      </c>
      <c r="AE283" s="672" t="str">
        <f t="shared" si="100"/>
        <v/>
      </c>
      <c r="AG283" s="672" t="str">
        <f t="shared" si="101"/>
        <v/>
      </c>
      <c r="AI283" s="672" t="str">
        <f t="shared" si="102"/>
        <v/>
      </c>
      <c r="AK283" s="672" t="str">
        <f t="shared" si="103"/>
        <v/>
      </c>
      <c r="AM283" s="672" t="str">
        <f t="shared" si="104"/>
        <v/>
      </c>
      <c r="AO283" s="672" t="str">
        <f t="shared" si="105"/>
        <v/>
      </c>
      <c r="AQ283" s="672" t="str">
        <f t="shared" si="106"/>
        <v/>
      </c>
    </row>
    <row r="284" spans="5:43">
      <c r="E284" s="672" t="str">
        <f t="shared" si="88"/>
        <v/>
      </c>
      <c r="G284" s="672" t="str">
        <f t="shared" si="88"/>
        <v/>
      </c>
      <c r="I284" s="672" t="str">
        <f t="shared" si="89"/>
        <v/>
      </c>
      <c r="K284" s="672" t="str">
        <f t="shared" si="90"/>
        <v/>
      </c>
      <c r="M284" s="672" t="str">
        <f t="shared" si="91"/>
        <v/>
      </c>
      <c r="O284" s="672" t="str">
        <f t="shared" si="92"/>
        <v/>
      </c>
      <c r="Q284" s="672" t="str">
        <f t="shared" si="93"/>
        <v/>
      </c>
      <c r="S284" s="672" t="str">
        <f t="shared" si="94"/>
        <v/>
      </c>
      <c r="U284" s="672" t="str">
        <f t="shared" si="95"/>
        <v/>
      </c>
      <c r="W284" s="672" t="str">
        <f t="shared" si="96"/>
        <v/>
      </c>
      <c r="Y284" s="672" t="str">
        <f t="shared" si="97"/>
        <v/>
      </c>
      <c r="AA284" s="672" t="str">
        <f t="shared" si="98"/>
        <v/>
      </c>
      <c r="AC284" s="672" t="str">
        <f t="shared" si="99"/>
        <v/>
      </c>
      <c r="AE284" s="672" t="str">
        <f t="shared" si="100"/>
        <v/>
      </c>
      <c r="AG284" s="672" t="str">
        <f t="shared" si="101"/>
        <v/>
      </c>
      <c r="AI284" s="672" t="str">
        <f t="shared" si="102"/>
        <v/>
      </c>
      <c r="AK284" s="672" t="str">
        <f t="shared" si="103"/>
        <v/>
      </c>
      <c r="AM284" s="672" t="str">
        <f t="shared" si="104"/>
        <v/>
      </c>
      <c r="AO284" s="672" t="str">
        <f t="shared" si="105"/>
        <v/>
      </c>
      <c r="AQ284" s="672" t="str">
        <f t="shared" si="106"/>
        <v/>
      </c>
    </row>
    <row r="285" spans="5:43">
      <c r="E285" s="672" t="str">
        <f t="shared" ref="E285:G300" si="107">IF(OR($B285=0,D285=0),"",D285/$B285)</f>
        <v/>
      </c>
      <c r="G285" s="672" t="str">
        <f t="shared" si="107"/>
        <v/>
      </c>
      <c r="I285" s="672" t="str">
        <f t="shared" si="89"/>
        <v/>
      </c>
      <c r="K285" s="672" t="str">
        <f t="shared" si="90"/>
        <v/>
      </c>
      <c r="M285" s="672" t="str">
        <f t="shared" si="91"/>
        <v/>
      </c>
      <c r="O285" s="672" t="str">
        <f t="shared" si="92"/>
        <v/>
      </c>
      <c r="Q285" s="672" t="str">
        <f t="shared" si="93"/>
        <v/>
      </c>
      <c r="S285" s="672" t="str">
        <f t="shared" si="94"/>
        <v/>
      </c>
      <c r="U285" s="672" t="str">
        <f t="shared" si="95"/>
        <v/>
      </c>
      <c r="W285" s="672" t="str">
        <f t="shared" si="96"/>
        <v/>
      </c>
      <c r="Y285" s="672" t="str">
        <f t="shared" si="97"/>
        <v/>
      </c>
      <c r="AA285" s="672" t="str">
        <f t="shared" si="98"/>
        <v/>
      </c>
      <c r="AC285" s="672" t="str">
        <f t="shared" si="99"/>
        <v/>
      </c>
      <c r="AE285" s="672" t="str">
        <f t="shared" si="100"/>
        <v/>
      </c>
      <c r="AG285" s="672" t="str">
        <f t="shared" si="101"/>
        <v/>
      </c>
      <c r="AI285" s="672" t="str">
        <f t="shared" si="102"/>
        <v/>
      </c>
      <c r="AK285" s="672" t="str">
        <f t="shared" si="103"/>
        <v/>
      </c>
      <c r="AM285" s="672" t="str">
        <f t="shared" si="104"/>
        <v/>
      </c>
      <c r="AO285" s="672" t="str">
        <f t="shared" si="105"/>
        <v/>
      </c>
      <c r="AQ285" s="672" t="str">
        <f t="shared" si="106"/>
        <v/>
      </c>
    </row>
    <row r="286" spans="5:43">
      <c r="E286" s="672" t="str">
        <f t="shared" si="107"/>
        <v/>
      </c>
      <c r="G286" s="672" t="str">
        <f t="shared" si="107"/>
        <v/>
      </c>
      <c r="I286" s="672" t="str">
        <f t="shared" si="89"/>
        <v/>
      </c>
      <c r="K286" s="672" t="str">
        <f t="shared" si="90"/>
        <v/>
      </c>
      <c r="M286" s="672" t="str">
        <f t="shared" si="91"/>
        <v/>
      </c>
      <c r="O286" s="672" t="str">
        <f t="shared" si="92"/>
        <v/>
      </c>
      <c r="Q286" s="672" t="str">
        <f t="shared" si="93"/>
        <v/>
      </c>
      <c r="S286" s="672" t="str">
        <f t="shared" si="94"/>
        <v/>
      </c>
      <c r="U286" s="672" t="str">
        <f t="shared" si="95"/>
        <v/>
      </c>
      <c r="W286" s="672" t="str">
        <f t="shared" si="96"/>
        <v/>
      </c>
      <c r="Y286" s="672" t="str">
        <f t="shared" si="97"/>
        <v/>
      </c>
      <c r="AA286" s="672" t="str">
        <f t="shared" si="98"/>
        <v/>
      </c>
      <c r="AC286" s="672" t="str">
        <f t="shared" si="99"/>
        <v/>
      </c>
      <c r="AE286" s="672" t="str">
        <f t="shared" si="100"/>
        <v/>
      </c>
      <c r="AG286" s="672" t="str">
        <f t="shared" si="101"/>
        <v/>
      </c>
      <c r="AI286" s="672" t="str">
        <f t="shared" si="102"/>
        <v/>
      </c>
      <c r="AK286" s="672" t="str">
        <f t="shared" si="103"/>
        <v/>
      </c>
      <c r="AM286" s="672" t="str">
        <f t="shared" si="104"/>
        <v/>
      </c>
      <c r="AO286" s="672" t="str">
        <f t="shared" si="105"/>
        <v/>
      </c>
      <c r="AQ286" s="672" t="str">
        <f t="shared" si="106"/>
        <v/>
      </c>
    </row>
    <row r="287" spans="5:43">
      <c r="E287" s="672" t="str">
        <f t="shared" si="107"/>
        <v/>
      </c>
      <c r="G287" s="672" t="str">
        <f t="shared" si="107"/>
        <v/>
      </c>
      <c r="I287" s="672" t="str">
        <f t="shared" si="89"/>
        <v/>
      </c>
      <c r="K287" s="672" t="str">
        <f t="shared" si="90"/>
        <v/>
      </c>
      <c r="M287" s="672" t="str">
        <f t="shared" si="91"/>
        <v/>
      </c>
      <c r="O287" s="672" t="str">
        <f t="shared" si="92"/>
        <v/>
      </c>
      <c r="Q287" s="672" t="str">
        <f t="shared" si="93"/>
        <v/>
      </c>
      <c r="S287" s="672" t="str">
        <f t="shared" si="94"/>
        <v/>
      </c>
      <c r="U287" s="672" t="str">
        <f t="shared" si="95"/>
        <v/>
      </c>
      <c r="W287" s="672" t="str">
        <f t="shared" si="96"/>
        <v/>
      </c>
      <c r="Y287" s="672" t="str">
        <f t="shared" si="97"/>
        <v/>
      </c>
      <c r="AA287" s="672" t="str">
        <f t="shared" si="98"/>
        <v/>
      </c>
      <c r="AC287" s="672" t="str">
        <f t="shared" si="99"/>
        <v/>
      </c>
      <c r="AE287" s="672" t="str">
        <f t="shared" si="100"/>
        <v/>
      </c>
      <c r="AG287" s="672" t="str">
        <f t="shared" si="101"/>
        <v/>
      </c>
      <c r="AI287" s="672" t="str">
        <f t="shared" si="102"/>
        <v/>
      </c>
      <c r="AK287" s="672" t="str">
        <f t="shared" si="103"/>
        <v/>
      </c>
      <c r="AM287" s="672" t="str">
        <f t="shared" si="104"/>
        <v/>
      </c>
      <c r="AO287" s="672" t="str">
        <f t="shared" si="105"/>
        <v/>
      </c>
      <c r="AQ287" s="672" t="str">
        <f t="shared" si="106"/>
        <v/>
      </c>
    </row>
    <row r="288" spans="5:43">
      <c r="E288" s="672" t="str">
        <f t="shared" si="107"/>
        <v/>
      </c>
      <c r="G288" s="672" t="str">
        <f t="shared" si="107"/>
        <v/>
      </c>
      <c r="I288" s="672" t="str">
        <f t="shared" si="89"/>
        <v/>
      </c>
      <c r="K288" s="672" t="str">
        <f t="shared" si="90"/>
        <v/>
      </c>
      <c r="M288" s="672" t="str">
        <f t="shared" si="91"/>
        <v/>
      </c>
      <c r="O288" s="672" t="str">
        <f t="shared" si="92"/>
        <v/>
      </c>
      <c r="Q288" s="672" t="str">
        <f t="shared" si="93"/>
        <v/>
      </c>
      <c r="S288" s="672" t="str">
        <f t="shared" si="94"/>
        <v/>
      </c>
      <c r="U288" s="672" t="str">
        <f t="shared" si="95"/>
        <v/>
      </c>
      <c r="W288" s="672" t="str">
        <f t="shared" si="96"/>
        <v/>
      </c>
      <c r="Y288" s="672" t="str">
        <f t="shared" si="97"/>
        <v/>
      </c>
      <c r="AA288" s="672" t="str">
        <f t="shared" si="98"/>
        <v/>
      </c>
      <c r="AC288" s="672" t="str">
        <f t="shared" si="99"/>
        <v/>
      </c>
      <c r="AE288" s="672" t="str">
        <f t="shared" si="100"/>
        <v/>
      </c>
      <c r="AG288" s="672" t="str">
        <f t="shared" si="101"/>
        <v/>
      </c>
      <c r="AI288" s="672" t="str">
        <f t="shared" si="102"/>
        <v/>
      </c>
      <c r="AK288" s="672" t="str">
        <f t="shared" si="103"/>
        <v/>
      </c>
      <c r="AM288" s="672" t="str">
        <f t="shared" si="104"/>
        <v/>
      </c>
      <c r="AO288" s="672" t="str">
        <f t="shared" si="105"/>
        <v/>
      </c>
      <c r="AQ288" s="672" t="str">
        <f t="shared" si="106"/>
        <v/>
      </c>
    </row>
    <row r="289" spans="5:43">
      <c r="E289" s="672" t="str">
        <f t="shared" si="107"/>
        <v/>
      </c>
      <c r="G289" s="672" t="str">
        <f t="shared" si="107"/>
        <v/>
      </c>
      <c r="I289" s="672" t="str">
        <f t="shared" si="89"/>
        <v/>
      </c>
      <c r="K289" s="672" t="str">
        <f t="shared" si="90"/>
        <v/>
      </c>
      <c r="M289" s="672" t="str">
        <f t="shared" si="91"/>
        <v/>
      </c>
      <c r="O289" s="672" t="str">
        <f t="shared" si="92"/>
        <v/>
      </c>
      <c r="Q289" s="672" t="str">
        <f t="shared" si="93"/>
        <v/>
      </c>
      <c r="S289" s="672" t="str">
        <f t="shared" si="94"/>
        <v/>
      </c>
      <c r="U289" s="672" t="str">
        <f t="shared" si="95"/>
        <v/>
      </c>
      <c r="W289" s="672" t="str">
        <f t="shared" si="96"/>
        <v/>
      </c>
      <c r="Y289" s="672" t="str">
        <f t="shared" si="97"/>
        <v/>
      </c>
      <c r="AA289" s="672" t="str">
        <f t="shared" si="98"/>
        <v/>
      </c>
      <c r="AC289" s="672" t="str">
        <f t="shared" si="99"/>
        <v/>
      </c>
      <c r="AE289" s="672" t="str">
        <f t="shared" si="100"/>
        <v/>
      </c>
      <c r="AG289" s="672" t="str">
        <f t="shared" si="101"/>
        <v/>
      </c>
      <c r="AI289" s="672" t="str">
        <f t="shared" si="102"/>
        <v/>
      </c>
      <c r="AK289" s="672" t="str">
        <f t="shared" si="103"/>
        <v/>
      </c>
      <c r="AM289" s="672" t="str">
        <f t="shared" si="104"/>
        <v/>
      </c>
      <c r="AO289" s="672" t="str">
        <f t="shared" si="105"/>
        <v/>
      </c>
      <c r="AQ289" s="672" t="str">
        <f t="shared" si="106"/>
        <v/>
      </c>
    </row>
    <row r="290" spans="5:43">
      <c r="E290" s="672" t="str">
        <f t="shared" si="107"/>
        <v/>
      </c>
      <c r="G290" s="672" t="str">
        <f t="shared" si="107"/>
        <v/>
      </c>
      <c r="I290" s="672" t="str">
        <f t="shared" si="89"/>
        <v/>
      </c>
      <c r="K290" s="672" t="str">
        <f t="shared" si="90"/>
        <v/>
      </c>
      <c r="M290" s="672" t="str">
        <f t="shared" si="91"/>
        <v/>
      </c>
      <c r="O290" s="672" t="str">
        <f t="shared" si="92"/>
        <v/>
      </c>
      <c r="Q290" s="672" t="str">
        <f t="shared" si="93"/>
        <v/>
      </c>
      <c r="S290" s="672" t="str">
        <f t="shared" si="94"/>
        <v/>
      </c>
      <c r="U290" s="672" t="str">
        <f t="shared" si="95"/>
        <v/>
      </c>
      <c r="W290" s="672" t="str">
        <f t="shared" si="96"/>
        <v/>
      </c>
      <c r="Y290" s="672" t="str">
        <f t="shared" si="97"/>
        <v/>
      </c>
      <c r="AA290" s="672" t="str">
        <f t="shared" si="98"/>
        <v/>
      </c>
      <c r="AC290" s="672" t="str">
        <f t="shared" si="99"/>
        <v/>
      </c>
      <c r="AE290" s="672" t="str">
        <f t="shared" si="100"/>
        <v/>
      </c>
      <c r="AG290" s="672" t="str">
        <f t="shared" si="101"/>
        <v/>
      </c>
      <c r="AI290" s="672" t="str">
        <f t="shared" si="102"/>
        <v/>
      </c>
      <c r="AK290" s="672" t="str">
        <f t="shared" si="103"/>
        <v/>
      </c>
      <c r="AM290" s="672" t="str">
        <f t="shared" si="104"/>
        <v/>
      </c>
      <c r="AO290" s="672" t="str">
        <f t="shared" si="105"/>
        <v/>
      </c>
      <c r="AQ290" s="672" t="str">
        <f t="shared" si="106"/>
        <v/>
      </c>
    </row>
    <row r="291" spans="5:43">
      <c r="E291" s="672" t="str">
        <f t="shared" si="107"/>
        <v/>
      </c>
      <c r="G291" s="672" t="str">
        <f t="shared" si="107"/>
        <v/>
      </c>
      <c r="I291" s="672" t="str">
        <f t="shared" si="89"/>
        <v/>
      </c>
      <c r="K291" s="672" t="str">
        <f t="shared" si="90"/>
        <v/>
      </c>
      <c r="M291" s="672" t="str">
        <f t="shared" si="91"/>
        <v/>
      </c>
      <c r="O291" s="672" t="str">
        <f t="shared" si="92"/>
        <v/>
      </c>
      <c r="Q291" s="672" t="str">
        <f t="shared" si="93"/>
        <v/>
      </c>
      <c r="S291" s="672" t="str">
        <f t="shared" si="94"/>
        <v/>
      </c>
      <c r="U291" s="672" t="str">
        <f t="shared" si="95"/>
        <v/>
      </c>
      <c r="W291" s="672" t="str">
        <f t="shared" si="96"/>
        <v/>
      </c>
      <c r="Y291" s="672" t="str">
        <f t="shared" si="97"/>
        <v/>
      </c>
      <c r="AA291" s="672" t="str">
        <f t="shared" si="98"/>
        <v/>
      </c>
      <c r="AC291" s="672" t="str">
        <f t="shared" si="99"/>
        <v/>
      </c>
      <c r="AE291" s="672" t="str">
        <f t="shared" si="100"/>
        <v/>
      </c>
      <c r="AG291" s="672" t="str">
        <f t="shared" si="101"/>
        <v/>
      </c>
      <c r="AI291" s="672" t="str">
        <f t="shared" si="102"/>
        <v/>
      </c>
      <c r="AK291" s="672" t="str">
        <f t="shared" si="103"/>
        <v/>
      </c>
      <c r="AM291" s="672" t="str">
        <f t="shared" si="104"/>
        <v/>
      </c>
      <c r="AO291" s="672" t="str">
        <f t="shared" si="105"/>
        <v/>
      </c>
      <c r="AQ291" s="672" t="str">
        <f t="shared" si="106"/>
        <v/>
      </c>
    </row>
    <row r="292" spans="5:43">
      <c r="E292" s="672" t="str">
        <f t="shared" si="107"/>
        <v/>
      </c>
      <c r="G292" s="672" t="str">
        <f t="shared" si="107"/>
        <v/>
      </c>
      <c r="I292" s="672" t="str">
        <f t="shared" si="89"/>
        <v/>
      </c>
      <c r="K292" s="672" t="str">
        <f t="shared" si="90"/>
        <v/>
      </c>
      <c r="M292" s="672" t="str">
        <f t="shared" si="91"/>
        <v/>
      </c>
      <c r="O292" s="672" t="str">
        <f t="shared" si="92"/>
        <v/>
      </c>
      <c r="Q292" s="672" t="str">
        <f t="shared" si="93"/>
        <v/>
      </c>
      <c r="S292" s="672" t="str">
        <f t="shared" si="94"/>
        <v/>
      </c>
      <c r="U292" s="672" t="str">
        <f t="shared" si="95"/>
        <v/>
      </c>
      <c r="W292" s="672" t="str">
        <f t="shared" si="96"/>
        <v/>
      </c>
      <c r="Y292" s="672" t="str">
        <f t="shared" si="97"/>
        <v/>
      </c>
      <c r="AA292" s="672" t="str">
        <f t="shared" si="98"/>
        <v/>
      </c>
      <c r="AC292" s="672" t="str">
        <f t="shared" si="99"/>
        <v/>
      </c>
      <c r="AE292" s="672" t="str">
        <f t="shared" si="100"/>
        <v/>
      </c>
      <c r="AG292" s="672" t="str">
        <f t="shared" si="101"/>
        <v/>
      </c>
      <c r="AI292" s="672" t="str">
        <f t="shared" si="102"/>
        <v/>
      </c>
      <c r="AK292" s="672" t="str">
        <f t="shared" si="103"/>
        <v/>
      </c>
      <c r="AM292" s="672" t="str">
        <f t="shared" si="104"/>
        <v/>
      </c>
      <c r="AO292" s="672" t="str">
        <f t="shared" si="105"/>
        <v/>
      </c>
      <c r="AQ292" s="672" t="str">
        <f t="shared" si="106"/>
        <v/>
      </c>
    </row>
    <row r="293" spans="5:43">
      <c r="E293" s="672" t="str">
        <f t="shared" si="107"/>
        <v/>
      </c>
      <c r="G293" s="672" t="str">
        <f t="shared" si="107"/>
        <v/>
      </c>
      <c r="I293" s="672" t="str">
        <f t="shared" si="89"/>
        <v/>
      </c>
      <c r="K293" s="672" t="str">
        <f t="shared" si="90"/>
        <v/>
      </c>
      <c r="M293" s="672" t="str">
        <f t="shared" si="91"/>
        <v/>
      </c>
      <c r="O293" s="672" t="str">
        <f t="shared" si="92"/>
        <v/>
      </c>
      <c r="Q293" s="672" t="str">
        <f t="shared" si="93"/>
        <v/>
      </c>
      <c r="S293" s="672" t="str">
        <f t="shared" si="94"/>
        <v/>
      </c>
      <c r="U293" s="672" t="str">
        <f t="shared" si="95"/>
        <v/>
      </c>
      <c r="W293" s="672" t="str">
        <f t="shared" si="96"/>
        <v/>
      </c>
      <c r="Y293" s="672" t="str">
        <f t="shared" si="97"/>
        <v/>
      </c>
      <c r="AA293" s="672" t="str">
        <f t="shared" si="98"/>
        <v/>
      </c>
      <c r="AC293" s="672" t="str">
        <f t="shared" si="99"/>
        <v/>
      </c>
      <c r="AE293" s="672" t="str">
        <f t="shared" si="100"/>
        <v/>
      </c>
      <c r="AG293" s="672" t="str">
        <f t="shared" si="101"/>
        <v/>
      </c>
      <c r="AI293" s="672" t="str">
        <f t="shared" si="102"/>
        <v/>
      </c>
      <c r="AK293" s="672" t="str">
        <f t="shared" si="103"/>
        <v/>
      </c>
      <c r="AM293" s="672" t="str">
        <f t="shared" si="104"/>
        <v/>
      </c>
      <c r="AO293" s="672" t="str">
        <f t="shared" si="105"/>
        <v/>
      </c>
      <c r="AQ293" s="672" t="str">
        <f t="shared" si="106"/>
        <v/>
      </c>
    </row>
    <row r="294" spans="5:43">
      <c r="E294" s="672" t="str">
        <f t="shared" si="107"/>
        <v/>
      </c>
      <c r="G294" s="672" t="str">
        <f t="shared" si="107"/>
        <v/>
      </c>
      <c r="I294" s="672" t="str">
        <f t="shared" si="89"/>
        <v/>
      </c>
      <c r="K294" s="672" t="str">
        <f t="shared" si="90"/>
        <v/>
      </c>
      <c r="M294" s="672" t="str">
        <f t="shared" si="91"/>
        <v/>
      </c>
      <c r="O294" s="672" t="str">
        <f t="shared" si="92"/>
        <v/>
      </c>
      <c r="Q294" s="672" t="str">
        <f t="shared" si="93"/>
        <v/>
      </c>
      <c r="S294" s="672" t="str">
        <f t="shared" si="94"/>
        <v/>
      </c>
      <c r="U294" s="672" t="str">
        <f t="shared" si="95"/>
        <v/>
      </c>
      <c r="W294" s="672" t="str">
        <f t="shared" si="96"/>
        <v/>
      </c>
      <c r="Y294" s="672" t="str">
        <f t="shared" si="97"/>
        <v/>
      </c>
      <c r="AA294" s="672" t="str">
        <f t="shared" si="98"/>
        <v/>
      </c>
      <c r="AC294" s="672" t="str">
        <f t="shared" si="99"/>
        <v/>
      </c>
      <c r="AE294" s="672" t="str">
        <f t="shared" si="100"/>
        <v/>
      </c>
      <c r="AG294" s="672" t="str">
        <f t="shared" si="101"/>
        <v/>
      </c>
      <c r="AI294" s="672" t="str">
        <f t="shared" si="102"/>
        <v/>
      </c>
      <c r="AK294" s="672" t="str">
        <f t="shared" si="103"/>
        <v/>
      </c>
      <c r="AM294" s="672" t="str">
        <f t="shared" si="104"/>
        <v/>
      </c>
      <c r="AO294" s="672" t="str">
        <f t="shared" si="105"/>
        <v/>
      </c>
      <c r="AQ294" s="672" t="str">
        <f t="shared" si="106"/>
        <v/>
      </c>
    </row>
    <row r="295" spans="5:43">
      <c r="E295" s="672" t="str">
        <f t="shared" si="107"/>
        <v/>
      </c>
      <c r="G295" s="672" t="str">
        <f t="shared" si="107"/>
        <v/>
      </c>
      <c r="I295" s="672" t="str">
        <f t="shared" si="89"/>
        <v/>
      </c>
      <c r="K295" s="672" t="str">
        <f t="shared" si="90"/>
        <v/>
      </c>
      <c r="M295" s="672" t="str">
        <f t="shared" si="91"/>
        <v/>
      </c>
      <c r="O295" s="672" t="str">
        <f t="shared" si="92"/>
        <v/>
      </c>
      <c r="Q295" s="672" t="str">
        <f t="shared" si="93"/>
        <v/>
      </c>
      <c r="S295" s="672" t="str">
        <f t="shared" si="94"/>
        <v/>
      </c>
      <c r="U295" s="672" t="str">
        <f t="shared" si="95"/>
        <v/>
      </c>
      <c r="W295" s="672" t="str">
        <f t="shared" si="96"/>
        <v/>
      </c>
      <c r="Y295" s="672" t="str">
        <f t="shared" si="97"/>
        <v/>
      </c>
      <c r="AA295" s="672" t="str">
        <f t="shared" si="98"/>
        <v/>
      </c>
      <c r="AC295" s="672" t="str">
        <f t="shared" si="99"/>
        <v/>
      </c>
      <c r="AE295" s="672" t="str">
        <f t="shared" si="100"/>
        <v/>
      </c>
      <c r="AG295" s="672" t="str">
        <f t="shared" si="101"/>
        <v/>
      </c>
      <c r="AI295" s="672" t="str">
        <f t="shared" si="102"/>
        <v/>
      </c>
      <c r="AK295" s="672" t="str">
        <f t="shared" si="103"/>
        <v/>
      </c>
      <c r="AM295" s="672" t="str">
        <f t="shared" si="104"/>
        <v/>
      </c>
      <c r="AO295" s="672" t="str">
        <f t="shared" si="105"/>
        <v/>
      </c>
      <c r="AQ295" s="672" t="str">
        <f t="shared" si="106"/>
        <v/>
      </c>
    </row>
    <row r="296" spans="5:43">
      <c r="E296" s="672" t="str">
        <f t="shared" si="107"/>
        <v/>
      </c>
      <c r="G296" s="672" t="str">
        <f t="shared" si="107"/>
        <v/>
      </c>
      <c r="I296" s="672" t="str">
        <f t="shared" si="89"/>
        <v/>
      </c>
      <c r="K296" s="672" t="str">
        <f t="shared" si="90"/>
        <v/>
      </c>
      <c r="M296" s="672" t="str">
        <f t="shared" si="91"/>
        <v/>
      </c>
      <c r="O296" s="672" t="str">
        <f t="shared" si="92"/>
        <v/>
      </c>
      <c r="Q296" s="672" t="str">
        <f t="shared" si="93"/>
        <v/>
      </c>
      <c r="S296" s="672" t="str">
        <f t="shared" si="94"/>
        <v/>
      </c>
      <c r="U296" s="672" t="str">
        <f t="shared" si="95"/>
        <v/>
      </c>
      <c r="W296" s="672" t="str">
        <f t="shared" si="96"/>
        <v/>
      </c>
      <c r="Y296" s="672" t="str">
        <f t="shared" si="97"/>
        <v/>
      </c>
      <c r="AA296" s="672" t="str">
        <f t="shared" si="98"/>
        <v/>
      </c>
      <c r="AC296" s="672" t="str">
        <f t="shared" si="99"/>
        <v/>
      </c>
      <c r="AE296" s="672" t="str">
        <f t="shared" si="100"/>
        <v/>
      </c>
      <c r="AG296" s="672" t="str">
        <f t="shared" si="101"/>
        <v/>
      </c>
      <c r="AI296" s="672" t="str">
        <f t="shared" si="102"/>
        <v/>
      </c>
      <c r="AK296" s="672" t="str">
        <f t="shared" si="103"/>
        <v/>
      </c>
      <c r="AM296" s="672" t="str">
        <f t="shared" si="104"/>
        <v/>
      </c>
      <c r="AO296" s="672" t="str">
        <f t="shared" si="105"/>
        <v/>
      </c>
      <c r="AQ296" s="672" t="str">
        <f t="shared" si="106"/>
        <v/>
      </c>
    </row>
    <row r="297" spans="5:43">
      <c r="E297" s="672" t="str">
        <f t="shared" si="107"/>
        <v/>
      </c>
      <c r="G297" s="672" t="str">
        <f t="shared" si="107"/>
        <v/>
      </c>
      <c r="I297" s="672" t="str">
        <f t="shared" si="89"/>
        <v/>
      </c>
      <c r="K297" s="672" t="str">
        <f t="shared" si="90"/>
        <v/>
      </c>
      <c r="M297" s="672" t="str">
        <f t="shared" si="91"/>
        <v/>
      </c>
      <c r="O297" s="672" t="str">
        <f t="shared" si="92"/>
        <v/>
      </c>
      <c r="Q297" s="672" t="str">
        <f t="shared" si="93"/>
        <v/>
      </c>
      <c r="S297" s="672" t="str">
        <f t="shared" si="94"/>
        <v/>
      </c>
      <c r="U297" s="672" t="str">
        <f t="shared" si="95"/>
        <v/>
      </c>
      <c r="W297" s="672" t="str">
        <f t="shared" si="96"/>
        <v/>
      </c>
      <c r="Y297" s="672" t="str">
        <f t="shared" si="97"/>
        <v/>
      </c>
      <c r="AA297" s="672" t="str">
        <f t="shared" si="98"/>
        <v/>
      </c>
      <c r="AC297" s="672" t="str">
        <f t="shared" si="99"/>
        <v/>
      </c>
      <c r="AE297" s="672" t="str">
        <f t="shared" si="100"/>
        <v/>
      </c>
      <c r="AG297" s="672" t="str">
        <f t="shared" si="101"/>
        <v/>
      </c>
      <c r="AI297" s="672" t="str">
        <f t="shared" si="102"/>
        <v/>
      </c>
      <c r="AK297" s="672" t="str">
        <f t="shared" si="103"/>
        <v/>
      </c>
      <c r="AM297" s="672" t="str">
        <f t="shared" si="104"/>
        <v/>
      </c>
      <c r="AO297" s="672" t="str">
        <f t="shared" si="105"/>
        <v/>
      </c>
      <c r="AQ297" s="672" t="str">
        <f t="shared" si="106"/>
        <v/>
      </c>
    </row>
    <row r="298" spans="5:43">
      <c r="E298" s="672" t="str">
        <f t="shared" si="107"/>
        <v/>
      </c>
      <c r="G298" s="672" t="str">
        <f t="shared" si="107"/>
        <v/>
      </c>
      <c r="I298" s="672" t="str">
        <f t="shared" si="89"/>
        <v/>
      </c>
      <c r="K298" s="672" t="str">
        <f t="shared" si="90"/>
        <v/>
      </c>
      <c r="M298" s="672" t="str">
        <f t="shared" si="91"/>
        <v/>
      </c>
      <c r="O298" s="672" t="str">
        <f t="shared" si="92"/>
        <v/>
      </c>
      <c r="Q298" s="672" t="str">
        <f t="shared" si="93"/>
        <v/>
      </c>
      <c r="S298" s="672" t="str">
        <f t="shared" si="94"/>
        <v/>
      </c>
      <c r="U298" s="672" t="str">
        <f t="shared" si="95"/>
        <v/>
      </c>
      <c r="W298" s="672" t="str">
        <f t="shared" si="96"/>
        <v/>
      </c>
      <c r="Y298" s="672" t="str">
        <f t="shared" si="97"/>
        <v/>
      </c>
      <c r="AA298" s="672" t="str">
        <f t="shared" si="98"/>
        <v/>
      </c>
      <c r="AC298" s="672" t="str">
        <f t="shared" si="99"/>
        <v/>
      </c>
      <c r="AE298" s="672" t="str">
        <f t="shared" si="100"/>
        <v/>
      </c>
      <c r="AG298" s="672" t="str">
        <f t="shared" si="101"/>
        <v/>
      </c>
      <c r="AI298" s="672" t="str">
        <f t="shared" si="102"/>
        <v/>
      </c>
      <c r="AK298" s="672" t="str">
        <f t="shared" si="103"/>
        <v/>
      </c>
      <c r="AM298" s="672" t="str">
        <f t="shared" si="104"/>
        <v/>
      </c>
      <c r="AO298" s="672" t="str">
        <f t="shared" si="105"/>
        <v/>
      </c>
      <c r="AQ298" s="672" t="str">
        <f t="shared" si="106"/>
        <v/>
      </c>
    </row>
    <row r="299" spans="5:43">
      <c r="E299" s="672" t="str">
        <f t="shared" si="107"/>
        <v/>
      </c>
      <c r="G299" s="672" t="str">
        <f t="shared" si="107"/>
        <v/>
      </c>
      <c r="I299" s="672" t="str">
        <f t="shared" si="89"/>
        <v/>
      </c>
      <c r="K299" s="672" t="str">
        <f t="shared" si="90"/>
        <v/>
      </c>
      <c r="M299" s="672" t="str">
        <f t="shared" si="91"/>
        <v/>
      </c>
      <c r="O299" s="672" t="str">
        <f t="shared" si="92"/>
        <v/>
      </c>
      <c r="Q299" s="672" t="str">
        <f t="shared" si="93"/>
        <v/>
      </c>
      <c r="S299" s="672" t="str">
        <f t="shared" si="94"/>
        <v/>
      </c>
      <c r="U299" s="672" t="str">
        <f t="shared" si="95"/>
        <v/>
      </c>
      <c r="W299" s="672" t="str">
        <f t="shared" si="96"/>
        <v/>
      </c>
      <c r="Y299" s="672" t="str">
        <f t="shared" si="97"/>
        <v/>
      </c>
      <c r="AA299" s="672" t="str">
        <f t="shared" si="98"/>
        <v/>
      </c>
      <c r="AC299" s="672" t="str">
        <f t="shared" si="99"/>
        <v/>
      </c>
      <c r="AE299" s="672" t="str">
        <f t="shared" si="100"/>
        <v/>
      </c>
      <c r="AG299" s="672" t="str">
        <f t="shared" si="101"/>
        <v/>
      </c>
      <c r="AI299" s="672" t="str">
        <f t="shared" si="102"/>
        <v/>
      </c>
      <c r="AK299" s="672" t="str">
        <f t="shared" si="103"/>
        <v/>
      </c>
      <c r="AM299" s="672" t="str">
        <f t="shared" si="104"/>
        <v/>
      </c>
      <c r="AO299" s="672" t="str">
        <f t="shared" si="105"/>
        <v/>
      </c>
      <c r="AQ299" s="672" t="str">
        <f t="shared" si="106"/>
        <v/>
      </c>
    </row>
    <row r="300" spans="5:43">
      <c r="E300" s="672" t="str">
        <f t="shared" si="107"/>
        <v/>
      </c>
      <c r="G300" s="672" t="str">
        <f t="shared" si="107"/>
        <v/>
      </c>
      <c r="I300" s="672" t="str">
        <f t="shared" si="89"/>
        <v/>
      </c>
      <c r="K300" s="672" t="str">
        <f t="shared" si="90"/>
        <v/>
      </c>
      <c r="M300" s="672" t="str">
        <f t="shared" si="91"/>
        <v/>
      </c>
      <c r="O300" s="672" t="str">
        <f t="shared" si="92"/>
        <v/>
      </c>
      <c r="Q300" s="672" t="str">
        <f t="shared" si="93"/>
        <v/>
      </c>
      <c r="S300" s="672" t="str">
        <f t="shared" si="94"/>
        <v/>
      </c>
      <c r="U300" s="672" t="str">
        <f t="shared" si="95"/>
        <v/>
      </c>
      <c r="W300" s="672" t="str">
        <f t="shared" si="96"/>
        <v/>
      </c>
      <c r="Y300" s="672" t="str">
        <f t="shared" si="97"/>
        <v/>
      </c>
      <c r="AA300" s="672" t="str">
        <f t="shared" si="98"/>
        <v/>
      </c>
      <c r="AC300" s="672" t="str">
        <f t="shared" si="99"/>
        <v/>
      </c>
      <c r="AE300" s="672" t="str">
        <f t="shared" si="100"/>
        <v/>
      </c>
      <c r="AG300" s="672" t="str">
        <f t="shared" si="101"/>
        <v/>
      </c>
      <c r="AI300" s="672" t="str">
        <f t="shared" si="102"/>
        <v/>
      </c>
      <c r="AK300" s="672" t="str">
        <f t="shared" si="103"/>
        <v/>
      </c>
      <c r="AM300" s="672" t="str">
        <f t="shared" si="104"/>
        <v/>
      </c>
      <c r="AO300" s="672" t="str">
        <f t="shared" si="105"/>
        <v/>
      </c>
      <c r="AQ300" s="672" t="str">
        <f t="shared" si="106"/>
        <v/>
      </c>
    </row>
  </sheetData>
  <mergeCells count="1">
    <mergeCell ref="A3:A6"/>
  </mergeCells>
  <conditionalFormatting sqref="E12:E300">
    <cfRule type="expression" dxfId="21" priority="2">
      <formula>AND(LEN(E12)&gt;0,OR(E12&lt;E$2,E12&gt;E$3))</formula>
    </cfRule>
  </conditionalFormatting>
  <conditionalFormatting sqref="AQ12:AQ300 AO12:AO300 AM12:AM300 AK12:AK300 AI12:AI300 AG12:AG300 AE12:AE300 AC12:AC300 AA12:AA300 Y12:Y300 W12:W300 U12:U300 S12:S300 Q12:Q300 O12:O300 M12:M300 K12:K300 I12:I300 G12:G300">
    <cfRule type="expression" dxfId="20" priority="1">
      <formula>AND(LEN(G12)&gt;0,OR(G12&lt;G$2,G12&gt;G$3))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A66A5-E32E-4FBF-A369-D1C755ED8CF7}">
  <dimension ref="A1:AUU300"/>
  <sheetViews>
    <sheetView workbookViewId="0">
      <selection activeCell="A10" sqref="A10"/>
    </sheetView>
  </sheetViews>
  <sheetFormatPr defaultRowHeight="15"/>
  <cols>
    <col min="1" max="1" width="8.42578125" customWidth="1"/>
    <col min="2" max="2" width="18.7109375" customWidth="1"/>
    <col min="4" max="5" width="18.7109375" customWidth="1"/>
    <col min="6" max="13" width="18.7109375" hidden="1" customWidth="1"/>
    <col min="14" max="43" width="18.7109375" customWidth="1"/>
    <col min="884" max="923" width="9.140625" style="1"/>
    <col min="1124" max="1243" width="9.140625" style="2"/>
  </cols>
  <sheetData>
    <row r="1" spans="1:43">
      <c r="A1" s="663">
        <v>48</v>
      </c>
      <c r="C1" s="664" t="s">
        <v>340</v>
      </c>
      <c r="E1" s="665">
        <f ca="1">IF(COUNT(E12:E300)=0,"-",AVERAGE(E12:OFFSET(E12,$A$1-1,0)))</f>
        <v>10162.832477008853</v>
      </c>
      <c r="G1" s="665">
        <f ca="1">IF(COUNT(G12:G300)=0,"-",AVERAGE(G12:OFFSET(G12,$A$1-1,0)))</f>
        <v>2844.4940051433723</v>
      </c>
      <c r="I1" s="665">
        <f ca="1">IF(COUNT(I12:I300)=0,"-",AVERAGE(I12:OFFSET(I12,$A$1-1,0)))</f>
        <v>3245.197758562374</v>
      </c>
      <c r="K1" s="665">
        <f ca="1">IF(COUNT(K12:K300)=0,"-",AVERAGE(K12:OFFSET(K12,$A$1-1,0)))</f>
        <v>39.298907490371768</v>
      </c>
      <c r="M1" s="665" t="str">
        <f ca="1">IF(COUNT(M12:M300)=0,"-",AVERAGE(M12:OFFSET(M12,$A$1-1,0)))</f>
        <v>-</v>
      </c>
      <c r="O1" s="665">
        <f ca="1">IF(COUNT(O12:O300)=0,"-",AVERAGE(O12:OFFSET(O12,$A$1-1,0)))</f>
        <v>135.9352295256337</v>
      </c>
      <c r="Q1" s="665">
        <f ca="1">IF(COUNT(Q12:Q300)=0,"-",AVERAGE(Q12:OFFSET(Q12,$A$1-1,0)))</f>
        <v>164.02190656678349</v>
      </c>
      <c r="S1" s="665">
        <f ca="1">IF(COUNT(S12:S300)=0,"-",AVERAGE(S12:OFFSET(S12,$A$1-1,0)))</f>
        <v>5154.2381038806434</v>
      </c>
      <c r="U1" s="665">
        <f ca="1">IF(COUNT(U12:U300)=0,"-",AVERAGE(U12:OFFSET(U12,$A$1-1,0)))</f>
        <v>273.98966944032486</v>
      </c>
      <c r="W1" s="665">
        <f ca="1">IF(COUNT(W12:W300)=0,"-",AVERAGE(W12:OFFSET(W12,$A$1-1,0)))</f>
        <v>621.50210213189371</v>
      </c>
      <c r="Y1" s="665">
        <f ca="1">IF(COUNT(Y12:Y300)=0,"-",AVERAGE(Y12:OFFSET(Y12,$A$1-1,0)))</f>
        <v>453.56256288328649</v>
      </c>
      <c r="AA1" s="665">
        <f ca="1">IF(COUNT(AA12:AA300)=0,"-",AVERAGE(AA12:OFFSET(AA12,$A$1-1,0)))</f>
        <v>361.62696611745866</v>
      </c>
      <c r="AC1" s="665">
        <f ca="1">IF(COUNT(AC12:AC300)=0,"-",AVERAGE(AC12:OFFSET(AC12,$A$1-1,0)))</f>
        <v>243.48416323541741</v>
      </c>
      <c r="AE1" s="665">
        <f ca="1">IF(COUNT(AE12:AE300)=0,"-",AVERAGE(AE12:OFFSET(AE12,$A$1-1,0)))</f>
        <v>986.37067214269882</v>
      </c>
      <c r="AG1" s="665" t="str">
        <f ca="1">IF(COUNT(AG12:AG300)=0,"-",AVERAGE(AG12:OFFSET(AG12,$A$1-1,0)))</f>
        <v>-</v>
      </c>
      <c r="AI1" s="665">
        <f ca="1">IF(COUNT(AI12:AI300)=0,"-",AVERAGE(AI12:OFFSET(AI12,$A$1-1,0)))</f>
        <v>945.88349626077809</v>
      </c>
      <c r="AK1" s="665">
        <f ca="1">IF(COUNT(AK12:AK300)=0,"-",AVERAGE(AK12:OFFSET(AK12,$A$1-1,0)))</f>
        <v>3111.6890949091949</v>
      </c>
      <c r="AM1" s="665" t="str">
        <f ca="1">IF(COUNT(AM12:AM300)=0,"-",AVERAGE(AM12:OFFSET(AM12,$A$1-1,0)))</f>
        <v>-</v>
      </c>
      <c r="AO1" s="665">
        <f ca="1">IF(COUNT(AO12:AO300)=0,"-",AVERAGE(AO12:OFFSET(AO12,$A$1-1,0)))</f>
        <v>1341.7881384925658</v>
      </c>
      <c r="AQ1" s="665">
        <f ca="1">IF(COUNT(AQ12:AQ300)=0,"-",AVERAGE(AQ12:OFFSET(AQ12,$A$1-1,0)))</f>
        <v>10088.650420825816</v>
      </c>
    </row>
    <row r="2" spans="1:43">
      <c r="C2" s="664" t="s">
        <v>341</v>
      </c>
      <c r="E2" s="665">
        <f ca="1">IF(COUNT(E12:E300)=0,"-",E1-(2*_xlfn.STDEV.P(E12:OFFSET(E12,$A$1-1,0))))</f>
        <v>-956.82289925168152</v>
      </c>
      <c r="G2" s="665">
        <f ca="1">IF(COUNT(G12:G300)=0,"-",G1-(2*_xlfn.STDEV.P(G12:OFFSET(G12,$A$1-1,0))))</f>
        <v>-6780.663463687436</v>
      </c>
      <c r="I2" s="665">
        <f ca="1">IF(COUNT(I12:I300)=0,"-",I1-(2*_xlfn.STDEV.P(I12:OFFSET(I12,$A$1-1,0))))</f>
        <v>-1131.4136941599377</v>
      </c>
      <c r="K2" s="665">
        <f ca="1">IF(COUNT(K12:K300)=0,"-",K1-(2*_xlfn.STDEV.P(K12:OFFSET(K12,$A$1-1,0))))</f>
        <v>39.298907490371768</v>
      </c>
      <c r="M2" s="665" t="str">
        <f ca="1">IF(COUNT(M12:M300)=0,"-",M1-(2*_xlfn.STDEV.P(M12:OFFSET(M12,$A$1-1,0))))</f>
        <v>-</v>
      </c>
      <c r="O2" s="665">
        <f ca="1">IF(COUNT(O12:O300)=0,"-",O1-(2*_xlfn.STDEV.P(O12:OFFSET(O12,$A$1-1,0))))</f>
        <v>-427.50925285214151</v>
      </c>
      <c r="Q2" s="665">
        <f ca="1">IF(COUNT(Q12:Q300)=0,"-",Q1-(2*_xlfn.STDEV.P(Q12:OFFSET(Q12,$A$1-1,0))))</f>
        <v>-502.00372663429459</v>
      </c>
      <c r="S2" s="665">
        <f ca="1">IF(COUNT(S12:S300)=0,"-",S1-(2*_xlfn.STDEV.P(S12:OFFSET(S12,$A$1-1,0))))</f>
        <v>-2120.6872036281911</v>
      </c>
      <c r="U2" s="665">
        <f ca="1">IF(COUNT(U12:U300)=0,"-",U1-(2*_xlfn.STDEV.P(U12:OFFSET(U12,$A$1-1,0))))</f>
        <v>-492.62594094074859</v>
      </c>
      <c r="W2" s="665">
        <f ca="1">IF(COUNT(W12:W300)=0,"-",W1-(2*_xlfn.STDEV.P(W12:OFFSET(W12,$A$1-1,0))))</f>
        <v>-272.8959452599355</v>
      </c>
      <c r="Y2" s="665">
        <f ca="1">IF(COUNT(Y12:Y300)=0,"-",Y1-(2*_xlfn.STDEV.P(Y12:OFFSET(Y12,$A$1-1,0))))</f>
        <v>-493.42865493651453</v>
      </c>
      <c r="AA2" s="665">
        <f ca="1">IF(COUNT(AA12:AA300)=0,"-",AA1-(2*_xlfn.STDEV.P(AA12:OFFSET(AA12,$A$1-1,0))))</f>
        <v>-740.28422280282678</v>
      </c>
      <c r="AC2" s="665">
        <f ca="1">IF(COUNT(AC12:AC300)=0,"-",AC1-(2*_xlfn.STDEV.P(AC12:OFFSET(AC12,$A$1-1,0))))</f>
        <v>-441.56033022940267</v>
      </c>
      <c r="AE2" s="665">
        <f ca="1">IF(COUNT(AE12:AE300)=0,"-",AE1-(2*_xlfn.STDEV.P(AE12:OFFSET(AE12,$A$1-1,0))))</f>
        <v>-1638.448984014502</v>
      </c>
      <c r="AG2" s="665" t="str">
        <f ca="1">IF(COUNT(AG12:AG300)=0,"-",AG1-(2*_xlfn.STDEV.P(AG12:OFFSET(AG12,$A$1-1,0))))</f>
        <v>-</v>
      </c>
      <c r="AI2" s="665">
        <f ca="1">IF(COUNT(AI12:AI300)=0,"-",AI1-(2*_xlfn.STDEV.P(AI12:OFFSET(AI12,$A$1-1,0))))</f>
        <v>-2414.1378915019127</v>
      </c>
      <c r="AK2" s="665">
        <f ca="1">IF(COUNT(AK12:AK300)=0,"-",AK1-(2*_xlfn.STDEV.P(AK12:OFFSET(AK12,$A$1-1,0))))</f>
        <v>-5933.4685753045114</v>
      </c>
      <c r="AM2" s="665" t="str">
        <f ca="1">IF(COUNT(AM12:AM300)=0,"-",AM1-(2*_xlfn.STDEV.P(AM12:OFFSET(AM12,$A$1-1,0))))</f>
        <v>-</v>
      </c>
      <c r="AO2" s="665">
        <f ca="1">IF(COUNT(AO12:AO300)=0,"-",AO1-(2*_xlfn.STDEV.P(AO12:OFFSET(AO12,$A$1-1,0))))</f>
        <v>-3399.565816306289</v>
      </c>
      <c r="AQ2" s="665">
        <f ca="1">IF(COUNT(AQ12:AQ300)=0,"-",AQ1-(2*_xlfn.STDEV.P(AQ12:OFFSET(AQ12,$A$1-1,0))))</f>
        <v>-1949.8572898323127</v>
      </c>
    </row>
    <row r="3" spans="1:43">
      <c r="A3" s="1836" t="s">
        <v>69</v>
      </c>
      <c r="C3" s="664" t="s">
        <v>342</v>
      </c>
      <c r="E3" s="665">
        <f ca="1">IF(COUNT(E12:E300)=0,"-",E1+(2*_xlfn.STDEV.P(E12:OFFSET(E12,$A$1-1,0))))</f>
        <v>21282.487853269387</v>
      </c>
      <c r="G3" s="665">
        <f ca="1">IF(COUNT(G12:G300)=0,"-",G1+(2*_xlfn.STDEV.P(G12:OFFSET(G12,$A$1-1,0))))</f>
        <v>12469.65147397418</v>
      </c>
      <c r="I3" s="665">
        <f ca="1">IF(COUNT(I12:I300)=0,"-",I1+(2*_xlfn.STDEV.P(I12:OFFSET(I12,$A$1-1,0))))</f>
        <v>7621.8092112846862</v>
      </c>
      <c r="K3" s="665">
        <f ca="1">IF(COUNT(K12:K300)=0,"-",K1+(2*_xlfn.STDEV.P(K12:OFFSET(K12,$A$1-1,0))))</f>
        <v>39.298907490371768</v>
      </c>
      <c r="M3" s="665" t="str">
        <f ca="1">IF(COUNT(M12:M300)=0,"-",M1+(2*_xlfn.STDEV.P(M12:OFFSET(M12,$A$1-1,0))))</f>
        <v>-</v>
      </c>
      <c r="O3" s="665">
        <f ca="1">IF(COUNT(O12:O300)=0,"-",O1+(2*_xlfn.STDEV.P(O12:OFFSET(O12,$A$1-1,0))))</f>
        <v>699.37971190340886</v>
      </c>
      <c r="Q3" s="665">
        <f ca="1">IF(COUNT(Q12:Q300)=0,"-",Q1+(2*_xlfn.STDEV.P(Q12:OFFSET(Q12,$A$1-1,0))))</f>
        <v>830.04753976786162</v>
      </c>
      <c r="S3" s="665">
        <f ca="1">IF(COUNT(S12:S300)=0,"-",S1+(2*_xlfn.STDEV.P(S12:OFFSET(S12,$A$1-1,0))))</f>
        <v>12429.163411389478</v>
      </c>
      <c r="U3" s="665">
        <f ca="1">IF(COUNT(U12:U300)=0,"-",U1+(2*_xlfn.STDEV.P(U12:OFFSET(U12,$A$1-1,0))))</f>
        <v>1040.6052798213982</v>
      </c>
      <c r="W3" s="665">
        <f ca="1">IF(COUNT(W12:W300)=0,"-",W1+(2*_xlfn.STDEV.P(W12:OFFSET(W12,$A$1-1,0))))</f>
        <v>1515.900149523723</v>
      </c>
      <c r="Y3" s="665">
        <f ca="1">IF(COUNT(Y12:Y300)=0,"-",Y1+(2*_xlfn.STDEV.P(Y12:OFFSET(Y12,$A$1-1,0))))</f>
        <v>1400.5537807030876</v>
      </c>
      <c r="AA3" s="665">
        <f ca="1">IF(COUNT(AA12:AA300)=0,"-",AA1+(2*_xlfn.STDEV.P(AA12:OFFSET(AA12,$A$1-1,0))))</f>
        <v>1463.5381550377442</v>
      </c>
      <c r="AC3" s="665">
        <f ca="1">IF(COUNT(AC12:AC300)=0,"-",AC1+(2*_xlfn.STDEV.P(AC12:OFFSET(AC12,$A$1-1,0))))</f>
        <v>928.52865670023755</v>
      </c>
      <c r="AE3" s="665">
        <f ca="1">IF(COUNT(AE12:AE300)=0,"-",AE1+(2*_xlfn.STDEV.P(AE12:OFFSET(AE12,$A$1-1,0))))</f>
        <v>3611.1903282998996</v>
      </c>
      <c r="AG3" s="665" t="str">
        <f ca="1">IF(COUNT(AG12:AG300)=0,"-",AG1+(2*_xlfn.STDEV.P(AG12:OFFSET(AG12,$A$1-1,0))))</f>
        <v>-</v>
      </c>
      <c r="AI3" s="665">
        <f ca="1">IF(COUNT(AI12:AI300)=0,"-",AI1+(2*_xlfn.STDEV.P(AI12:OFFSET(AI12,$A$1-1,0))))</f>
        <v>4305.9048840234691</v>
      </c>
      <c r="AK3" s="665">
        <f ca="1">IF(COUNT(AK12:AK300)=0,"-",AK1+(2*_xlfn.STDEV.P(AK12:OFFSET(AK12,$A$1-1,0))))</f>
        <v>12156.8467651229</v>
      </c>
      <c r="AM3" s="665" t="str">
        <f ca="1">IF(COUNT(AM12:AM300)=0,"-",AM1+(2*_xlfn.STDEV.P(AM12:OFFSET(AM12,$A$1-1,0))))</f>
        <v>-</v>
      </c>
      <c r="AO3" s="665">
        <f ca="1">IF(COUNT(AO12:AO300)=0,"-",AO1+(2*_xlfn.STDEV.P(AO12:OFFSET(AO12,$A$1-1,0))))</f>
        <v>6083.1420932914207</v>
      </c>
      <c r="AQ3" s="665">
        <f ca="1">IF(COUNT(AQ12:AQ300)=0,"-",AQ1+(2*_xlfn.STDEV.P(AQ12:OFFSET(AQ12,$A$1-1,0))))</f>
        <v>22127.158131483942</v>
      </c>
    </row>
    <row r="4" spans="1:43">
      <c r="A4" s="1836"/>
      <c r="C4" s="664" t="s">
        <v>343</v>
      </c>
      <c r="E4" s="666">
        <f ca="1">IF(COUNT(E12:E300)=0,"-",AVERAGEIFS(E12:E300, E12:E300, "&gt;="&amp;E2,E12:E300,"&lt;="&amp;E3))</f>
        <v>9381.0544490473167</v>
      </c>
      <c r="G4" s="666">
        <f ca="1">IF(COUNT(G12:G300)=0,"-",AVERAGEIFS(G12:G300, G12:G300, "&gt;="&amp;G2,G12:G300,"&lt;="&amp;G3))</f>
        <v>1455.5353444682457</v>
      </c>
      <c r="I4" s="666">
        <f ca="1">IF(COUNT(I12:I300)=0,"-",AVERAGEIFS(I12:I300, I12:I300, "&gt;="&amp;I2,I12:I300,"&lt;="&amp;I3))</f>
        <v>3245.197758562374</v>
      </c>
      <c r="K4" s="666">
        <f ca="1">IF(COUNT(K12:K300)=0,"-",AVERAGEIFS(K12:K300, K12:K300, "&gt;="&amp;K2,K12:K300,"&lt;="&amp;K3))</f>
        <v>39.298907490371768</v>
      </c>
      <c r="M4" s="666" t="str">
        <f>IF(COUNT(M12:M300)=0,"-",AVERAGEIFS(M12:M300, M12:M300, "&gt;="&amp;M2,M12:M300,"&lt;="&amp;M3))</f>
        <v>-</v>
      </c>
      <c r="O4" s="666">
        <f ca="1">IF(COUNT(O12:O300)=0,"-",AVERAGEIFS(O12:O300, O12:O300, "&gt;="&amp;O2,O12:O300,"&lt;="&amp;O3))</f>
        <v>79.857137566192975</v>
      </c>
      <c r="Q4" s="666">
        <f ca="1">IF(COUNT(Q12:Q300)=0,"-",AVERAGEIFS(Q12:Q300, Q12:Q300, "&gt;="&amp;Q2,Q12:Q300,"&lt;="&amp;Q3))</f>
        <v>103.2802902903971</v>
      </c>
      <c r="S4" s="666">
        <f ca="1">IF(COUNT(S12:S300)=0,"-",AVERAGEIFS(S12:S300, S12:S300, "&gt;="&amp;S2,S12:S300,"&lt;="&amp;S3))</f>
        <v>4493.1737675017685</v>
      </c>
      <c r="U4" s="666">
        <f ca="1">IF(COUNT(U12:U300)=0,"-",AVERAGEIFS(U12:U300, U12:U300, "&gt;="&amp;U2,U12:U300,"&lt;="&amp;U3))</f>
        <v>160.54597272489696</v>
      </c>
      <c r="W4" s="666">
        <f ca="1">IF(COUNT(W12:W300)=0,"-",AVERAGEIFS(W12:W300, W12:W300, "&gt;="&amp;W2,W12:W300,"&lt;="&amp;W3))</f>
        <v>577.15925998460318</v>
      </c>
      <c r="Y4" s="666">
        <f ca="1">IF(COUNT(Y12:Y300)=0,"-",AVERAGEIFS(Y12:Y300, Y12:Y300, "&gt;="&amp;Y2,Y12:Y300,"&lt;="&amp;Y3))</f>
        <v>345.10972507250852</v>
      </c>
      <c r="AA4" s="666">
        <f ca="1">IF(COUNT(AA12:AA300)=0,"-",AVERAGEIFS(AA12:AA300, AA12:AA300, "&gt;="&amp;AA2,AA12:AA300,"&lt;="&amp;AA3))</f>
        <v>233.45783671961314</v>
      </c>
      <c r="AC4" s="666">
        <f ca="1">IF(COUNT(AC12:AC300)=0,"-",AVERAGEIFS(AC12:AC300, AC12:AC300, "&gt;="&amp;AC2,AC12:AC300,"&lt;="&amp;AC3))</f>
        <v>243.48416323541741</v>
      </c>
      <c r="AE4" s="666">
        <f ca="1">IF(COUNT(AE12:AE300)=0,"-",AVERAGEIFS(AE12:AE300, AE12:AE300, "&gt;="&amp;AE2,AE12:AE300,"&lt;="&amp;AE3))</f>
        <v>473.26656350293268</v>
      </c>
      <c r="AG4" s="666" t="str">
        <f>IF(COUNT(AG12:AG300)=0,"-",AVERAGEIFS(AG12:AG300, AG12:AG300, "&gt;="&amp;AG2,AG12:AG300,"&lt;="&amp;AG3))</f>
        <v>-</v>
      </c>
      <c r="AI4" s="666">
        <f ca="1">IF(COUNT(AI12:AI300)=0,"-",AVERAGEIFS(AI12:AI300, AI12:AI300, "&gt;="&amp;AI2,AI12:AI300,"&lt;="&amp;AI3))</f>
        <v>206.22954631035068</v>
      </c>
      <c r="AK4" s="666">
        <f ca="1">IF(COUNT(AK12:AK300)=0,"-",AVERAGEIFS(AK12:AK300, AK12:AK300, "&gt;="&amp;AK2,AK12:AK300,"&lt;="&amp;AK3))</f>
        <v>2235.2852352029608</v>
      </c>
      <c r="AM4" s="666" t="str">
        <f>IF(COUNT(AM12:AM300)=0,"-",AVERAGEIFS(AM12:AM300, AM12:AM300, "&gt;="&amp;AM2,AM12:AM300,"&lt;="&amp;AM3))</f>
        <v>-</v>
      </c>
      <c r="AO4" s="666">
        <f ca="1">IF(COUNT(AO12:AO300)=0,"-",AVERAGEIFS(AO12:AO300, AO12:AO300, "&gt;="&amp;AO2,AO12:AO300,"&lt;="&amp;AO3))</f>
        <v>925.52102367806378</v>
      </c>
      <c r="AQ4" s="666">
        <f ca="1">IF(COUNT(AQ12:AQ300)=0,"-",AVERAGEIFS(AQ12:AQ300, AQ12:AQ300, "&gt;="&amp;AQ2,AQ12:AQ300,"&lt;="&amp;AQ3))</f>
        <v>8573.1436949272156</v>
      </c>
    </row>
    <row r="5" spans="1:43">
      <c r="A5" s="1836"/>
      <c r="C5" s="664" t="s">
        <v>344</v>
      </c>
      <c r="E5" s="667">
        <f ca="1">IF(COUNT(E12:E300)=0,"-",SUMIFS(D12:D300,E12:E300,"&gt;="&amp;E2,E12:E300,"&lt;="&amp;E3)/SUMIFS($B12:$B300,E12:E300,"&gt;="&amp;E2,E12:E300,"&lt;="&amp;E3))</f>
        <v>9701.7437563156127</v>
      </c>
      <c r="G5" s="667">
        <f ca="1">IF(COUNT(G12:G300)=0,"-",SUMIFS(F12:F300,G12:G300,"&gt;="&amp;G2,G12:G300,"&lt;="&amp;G3)/SUMIFS($B12:$B300,G12:G300,"&gt;="&amp;G2,G12:G300,"&lt;="&amp;G3))</f>
        <v>1718.5959330706446</v>
      </c>
      <c r="I5" s="667">
        <f ca="1">IF(COUNT(I12:I300)=0,"-",SUMIFS(H12:H300,I12:I300,"&gt;="&amp;I2,I12:I300,"&lt;="&amp;I3)/SUMIFS($B12:$B300,I12:I300,"&gt;="&amp;I2,I12:I300,"&lt;="&amp;I3))</f>
        <v>1694.8577356253707</v>
      </c>
      <c r="K5" s="667">
        <f ca="1">IF(COUNT(K12:K300)=0,"-",SUMIFS(J12:J300,K12:K300,"&gt;="&amp;K2,K12:K300,"&lt;="&amp;K3)/SUMIFS($B12:$B300,K12:K300,"&gt;="&amp;K2,K12:K300,"&lt;="&amp;K3))</f>
        <v>39.298907490371768</v>
      </c>
      <c r="M5" s="667" t="str">
        <f>IF(COUNT(M12:M300)=0,"-",SUMIFS(L12:L300,M12:M300,"&gt;="&amp;M2,M12:M300,"&lt;="&amp;M3)/SUMIFS($B12:$B300,M12:M300,"&gt;="&amp;M2,M12:M300,"&lt;="&amp;M3))</f>
        <v>-</v>
      </c>
      <c r="O5" s="667">
        <f ca="1">IF(COUNT(O12:O300)=0,"-",SUMIFS(N12:N300,O12:O300,"&gt;="&amp;O2,O12:O300,"&lt;="&amp;O3)/SUMIFS($B12:$B300,O12:O300,"&gt;="&amp;O2,O12:O300,"&lt;="&amp;O3))</f>
        <v>107.56143442502866</v>
      </c>
      <c r="Q5" s="667">
        <f ca="1">IF(COUNT(Q12:Q300)=0,"-",SUMIFS(P12:P300,Q12:Q300,"&gt;="&amp;Q2,Q12:Q300,"&lt;="&amp;Q3)/SUMIFS($B12:$B300,Q12:Q300,"&gt;="&amp;Q2,Q12:Q300,"&lt;="&amp;Q3))</f>
        <v>71.654794971633237</v>
      </c>
      <c r="S5" s="667">
        <f ca="1">IF(COUNT(S12:S300)=0,"-",SUMIFS(R12:R300,S12:S300,"&gt;="&amp;S2,S12:S300,"&lt;="&amp;S3)/SUMIFS($B12:$B300,S12:S300,"&gt;="&amp;S2,S12:S300,"&lt;="&amp;S3))</f>
        <v>4472.5410234827878</v>
      </c>
      <c r="U5" s="667">
        <f ca="1">IF(COUNT(U12:U300)=0,"-",SUMIFS(T12:T300,U12:U300,"&gt;="&amp;U2,U12:U300,"&lt;="&amp;U3)/SUMIFS($B12:$B300,U12:U300,"&gt;="&amp;U2,U12:U300,"&lt;="&amp;U3))</f>
        <v>262.41122292341799</v>
      </c>
      <c r="W5" s="667">
        <f ca="1">IF(COUNT(W12:W300)=0,"-",SUMIFS(V12:V300,W12:W300,"&gt;="&amp;W2,W12:W300,"&lt;="&amp;W3)/SUMIFS($B12:$B300,W12:W300,"&gt;="&amp;W2,W12:W300,"&lt;="&amp;W3))</f>
        <v>491.00937635347594</v>
      </c>
      <c r="Y5" s="667">
        <f ca="1">IF(COUNT(Y12:Y300)=0,"-",SUMIFS(X12:X300,Y12:Y300,"&gt;="&amp;Y2,Y12:Y300,"&lt;="&amp;Y3)/SUMIFS($B12:$B300,Y12:Y300,"&gt;="&amp;Y2,Y12:Y300,"&lt;="&amp;Y3))</f>
        <v>251.89503463076775</v>
      </c>
      <c r="AA5" s="667">
        <f ca="1">IF(COUNT(AA12:AA300)=0,"-",SUMIFS(Z12:Z300,AA12:AA300,"&gt;="&amp;AA2,AA12:AA300,"&lt;="&amp;AA3)/SUMIFS($B12:$B300,AA12:AA300,"&gt;="&amp;AA2,AA12:AA300,"&lt;="&amp;AA3))</f>
        <v>136.37126252001505</v>
      </c>
      <c r="AC5" s="667">
        <f ca="1">IF(COUNT(AC12:AC300)=0,"-",SUMIFS(AB12:AB300,AC12:AC300,"&gt;="&amp;AC2,AC12:AC300,"&lt;="&amp;AC3)/SUMIFS($B12:$B300,AC12:AC300,"&gt;="&amp;AC2,AC12:AC300,"&lt;="&amp;AC3))</f>
        <v>122.89778531636365</v>
      </c>
      <c r="AE5" s="667">
        <f ca="1">IF(COUNT(AE12:AE300)=0,"-",SUMIFS(AD12:AD300,AE12:AE300,"&gt;="&amp;AE2,AE12:AE300,"&lt;="&amp;AE3)/SUMIFS($B12:$B300,AE12:AE300,"&gt;="&amp;AE2,AE12:AE300,"&lt;="&amp;AE3))</f>
        <v>446.19842207965263</v>
      </c>
      <c r="AG5" s="667" t="str">
        <f>IF(COUNT(AG12:AG300)=0,"-",SUMIFS(AF12:AF300,AG12:AG300,"&gt;="&amp;AG2,AG12:AG300,"&lt;="&amp;AG3)/SUMIFS($B12:$B300,AG12:AG300,"&gt;="&amp;AG2,AG12:AG300,"&lt;="&amp;AG3))</f>
        <v>-</v>
      </c>
      <c r="AI5" s="667">
        <f ca="1">IF(COUNT(AI12:AI300)=0,"-",SUMIFS(AH12:AH300,AI12:AI300,"&gt;="&amp;AI2,AI12:AI300,"&lt;="&amp;AI3)/SUMIFS($B12:$B300,AI12:AI300,"&gt;="&amp;AI2,AI12:AI300,"&lt;="&amp;AI3))</f>
        <v>210.03809523809525</v>
      </c>
      <c r="AK5" s="667">
        <f ca="1">IF(COUNT(AK12:AK300)=0,"-",SUMIFS(AJ12:AJ300,AK12:AK300,"&gt;="&amp;AK2,AK12:AK300,"&lt;="&amp;AK3)/SUMIFS($B12:$B300,AK12:AK300,"&gt;="&amp;AK2,AK12:AK300,"&lt;="&amp;AK3))</f>
        <v>2307.4110029195549</v>
      </c>
      <c r="AM5" s="667" t="str">
        <f>IF(COUNT(AM12:AM300)=0,"-",SUMIFS(AL12:AL300,AM12:AM300,"&gt;="&amp;AM2,AM12:AM300,"&lt;="&amp;AM3)/SUMIFS($B12:$B300,AM12:AM300,"&gt;="&amp;AM2,AM12:AM300,"&lt;="&amp;AM3))</f>
        <v>-</v>
      </c>
      <c r="AO5" s="667">
        <f ca="1">IF(COUNT(AO12:AO300)=0,"-",SUMIFS(AN12:AN300,AO12:AO300,"&gt;="&amp;AO2,AO12:AO300,"&lt;="&amp;AO3)/SUMIFS($B12:$B300,AO12:AO300,"&gt;="&amp;AO2,AO12:AO300,"&lt;="&amp;AO3))</f>
        <v>1052.8496937774798</v>
      </c>
      <c r="AQ5" s="667">
        <f ca="1">IF(COUNT(AQ12:AQ300)=0,"-",SUMIFS(AP12:AP300,AQ12:AQ300,"&gt;="&amp;AQ2,AQ12:AQ300,"&lt;="&amp;AQ3)/SUMIFS($B12:$B300,AQ12:AQ300,"&gt;="&amp;AQ2,AQ12:AQ300,"&lt;="&amp;AQ3))</f>
        <v>8690.684284198047</v>
      </c>
    </row>
    <row r="6" spans="1:43">
      <c r="A6" s="1836"/>
      <c r="C6" s="664" t="s">
        <v>345</v>
      </c>
      <c r="E6" s="668">
        <f ca="1">IF(COUNT(E12:E300)=0,"-",SUMIFS(E12:E300, E12:E300, "&gt;="&amp;E2,E12:E300,"&lt;="&amp;E3)/($A$1-COUNTIF(E12:E300,"&lt;"&amp;E$2)-COUNTIF(E12:E300,"&gt;"&amp;E$3)))</f>
        <v>9584.9904153309526</v>
      </c>
      <c r="G6" s="668">
        <f ca="1">IF(COUNT(G12:G300)=0,"-",SUMIFS(G12:G300, G12:G300, "&gt;="&amp;G2,G12:G300,"&lt;="&amp;G3)/($A$1-COUNTIF(G12:G300,"&lt;"&amp;G$2)-COUNTIF(G12:G300,"&gt;"&amp;G$3)))</f>
        <v>278.71953404711087</v>
      </c>
      <c r="I6" s="668">
        <f ca="1">IF(COUNT(I12:I300)=0,"-",SUMIFS(I12:I300, I12:I300, "&gt;="&amp;I2,I12:I300,"&lt;="&amp;I3)/($A$1-COUNTIF(I12:I300,"&lt;"&amp;I$2)-COUNTIF(I12:I300,"&gt;"&amp;I$3)))</f>
        <v>202.82485991014838</v>
      </c>
      <c r="K6" s="668">
        <f ca="1">IF(COUNT(K12:K300)=0,"-",SUMIFS(K12:K300, K12:K300, "&gt;="&amp;K2,K12:K300,"&lt;="&amp;K3)/($A$1-COUNTIF(K12:K300,"&lt;"&amp;K$2)-COUNTIF(K12:K300,"&gt;"&amp;K$3)))</f>
        <v>0.81872723938274516</v>
      </c>
      <c r="M6" s="668" t="str">
        <f>IF(COUNT(M12:M300)=0,"-",SUMIFS(M12:M300, M12:M300, "&gt;="&amp;M2,M12:M300,"&lt;="&amp;M3)/($A$1-COUNTIF(M12:M300,"&lt;"&amp;M$2)-COUNTIF(M12:M300,"&gt;"&amp;M$3)))</f>
        <v>-</v>
      </c>
      <c r="O6" s="668">
        <f ca="1">IF(COUNT(O12:O300)=0,"-",SUMIFS(O12:O300, O12:O300, "&gt;="&amp;O2,O12:O300,"&lt;="&amp;O3)/($A$1-COUNTIF(O12:O300,"&lt;"&amp;O$2)-COUNTIF(O12:O300,"&gt;"&amp;O$3)))</f>
        <v>74.649063377093427</v>
      </c>
      <c r="Q6" s="668">
        <f ca="1">IF(COUNT(Q12:Q300)=0,"-",SUMIFS(Q12:Q300, Q12:Q300, "&gt;="&amp;Q2,Q12:Q300,"&lt;="&amp;Q3)/($A$1-COUNTIF(Q12:Q300,"&lt;"&amp;Q$2)-COUNTIF(Q12:Q300,"&gt;"&amp;Q$3)))</f>
        <v>63.726136562159915</v>
      </c>
      <c r="S6" s="668">
        <f ca="1">IF(COUNT(S12:S300)=0,"-",SUMIFS(S12:S300, S12:S300, "&gt;="&amp;S2,S12:S300,"&lt;="&amp;S3)/($A$1-COUNTIF(S12:S300,"&lt;"&amp;S$2)-COUNTIF(S12:S300,"&gt;"&amp;S$3)))</f>
        <v>3907.1076239145814</v>
      </c>
      <c r="U6" s="668">
        <f ca="1">IF(COUNT(U12:U300)=0,"-",SUMIFS(U12:U300, U12:U300, "&gt;="&amp;U2,U12:U300,"&lt;="&amp;U3)/($A$1-COUNTIF(U12:U300,"&lt;"&amp;U$2)-COUNTIF(U12:U300,"&gt;"&amp;U$3)))</f>
        <v>48.861817785838205</v>
      </c>
      <c r="W6" s="668">
        <f ca="1">IF(COUNT(W12:W300)=0,"-",SUMIFS(W12:W300, W12:W300, "&gt;="&amp;W2,W12:W300,"&lt;="&amp;W3)/($A$1-COUNTIF(W12:W300,"&lt;"&amp;W$2)-COUNTIF(W12:W300,"&gt;"&amp;W$3)))</f>
        <v>429.79944892470451</v>
      </c>
      <c r="Y6" s="668">
        <f ca="1">IF(COUNT(Y12:Y300)=0,"-",SUMIFS(Y12:Y300, Y12:Y300, "&gt;="&amp;Y2,Y12:Y300,"&lt;="&amp;Y3)/($A$1-COUNTIF(Y12:Y300,"&lt;"&amp;Y$2)-COUNTIF(Y12:Y300,"&gt;"&amp;Y$3)))</f>
        <v>80.770361187182843</v>
      </c>
      <c r="AA6" s="668">
        <f ca="1">IF(COUNT(AA12:AA300)=0,"-",SUMIFS(AA12:AA300, AA12:AA300, "&gt;="&amp;AA2,AA12:AA300,"&lt;="&amp;AA3)/($A$1-COUNTIF(AA12:AA300,"&lt;"&amp;AA$2)-COUNTIF(AA12:AA300,"&gt;"&amp;AA$3)))</f>
        <v>84.442196260285598</v>
      </c>
      <c r="AC6" s="668">
        <f ca="1">IF(COUNT(AC12:AC300)=0,"-",SUMIFS(AC12:AC300, AC12:AC300, "&gt;="&amp;AC2,AC12:AC300,"&lt;="&amp;AC3)/($A$1-COUNTIF(AC12:AC300,"&lt;"&amp;AC$2)-COUNTIF(AC12:AC300,"&gt;"&amp;AC$3)))</f>
        <v>40.580693872569569</v>
      </c>
      <c r="AE6" s="668">
        <f ca="1">IF(COUNT(AE12:AE300)=0,"-",SUMIFS(AE12:AE300, AE12:AE300, "&gt;="&amp;AE2,AE12:AE300,"&lt;="&amp;AE3)/($A$1-COUNTIF(AE12:AE300,"&lt;"&amp;AE$2)-COUNTIF(AE12:AE300,"&gt;"&amp;AE$3)))</f>
        <v>60.417008106757365</v>
      </c>
      <c r="AG6" s="668" t="str">
        <f>IF(COUNT(AG12:AG300)=0,"-",SUMIFS(AG12:AG300, AG12:AG300, "&gt;="&amp;AG2,AG12:AG300,"&lt;="&amp;AG3)/($A$1-COUNTIF(AG12:AG300,"&lt;"&amp;AG$2)-COUNTIF(AG12:AG300,"&gt;"&amp;AG$3)))</f>
        <v>-</v>
      </c>
      <c r="AI6" s="668">
        <f ca="1">IF(COUNT(AI12:AI300)=0,"-",SUMIFS(AI12:AI300, AI12:AI300, "&gt;="&amp;AI2,AI12:AI300,"&lt;="&amp;AI3)/($A$1-COUNTIF(AI12:AI300,"&lt;"&amp;AI$2)-COUNTIF(AI12:AI300,"&gt;"&amp;AI$3)))</f>
        <v>21.939313437271348</v>
      </c>
      <c r="AK6" s="668">
        <f ca="1">IF(COUNT(AK12:AK300)=0,"-",SUMIFS(AK12:AK300, AK12:AK300, "&gt;="&amp;AK2,AK12:AK300,"&lt;="&amp;AK3)/($A$1-COUNTIF(AK12:AK300,"&lt;"&amp;AK$2)-COUNTIF(AK12:AK300,"&gt;"&amp;AK$3)))</f>
        <v>1992.3194487678563</v>
      </c>
      <c r="AM6" s="668" t="str">
        <f>IF(COUNT(AM12:AM300)=0,"-",SUMIFS(AM12:AM300, AM12:AM300, "&gt;="&amp;AM2,AM12:AM300,"&lt;="&amp;AM3)/($A$1-COUNTIF(AM12:AM300,"&lt;"&amp;AM$2)-COUNTIF(AM12:AM300,"&gt;"&amp;AM$3)))</f>
        <v>-</v>
      </c>
      <c r="AO6" s="668">
        <f ca="1">IF(COUNT(AO12:AO300)=0,"-",SUMIFS(AO12:AO300, AO12:AO300, "&gt;="&amp;AO2,AO12:AO300,"&lt;="&amp;AO3)/($A$1-COUNTIF(AO12:AO300,"&lt;"&amp;AO$2)-COUNTIF(AO12:AO300,"&gt;"&amp;AO$3)))</f>
        <v>393.83873348002714</v>
      </c>
      <c r="AQ6" s="668">
        <f ca="1">IF(COUNT(AQ12:AQ300)=0,"-",SUMIFS(AQ12:AQ300, AQ12:AQ300, "&gt;="&amp;AQ2,AQ12:AQ300,"&lt;="&amp;AQ3)/($A$1-COUNTIF(AQ12:AQ300,"&lt;"&amp;AQ$2)-COUNTIF(AQ12:AQ300,"&gt;"&amp;AQ$3)))</f>
        <v>8378.2995200425066</v>
      </c>
    </row>
    <row r="9" spans="1:43">
      <c r="D9" t="s">
        <v>70</v>
      </c>
      <c r="E9" s="669"/>
      <c r="F9" t="s">
        <v>71</v>
      </c>
      <c r="G9" s="669"/>
      <c r="H9" t="s">
        <v>72</v>
      </c>
      <c r="I9" s="669"/>
      <c r="J9" t="s">
        <v>73</v>
      </c>
      <c r="K9" s="669"/>
      <c r="L9" t="s">
        <v>74</v>
      </c>
      <c r="M9" s="669"/>
      <c r="N9" t="s">
        <v>75</v>
      </c>
      <c r="O9" s="669"/>
      <c r="P9" t="s">
        <v>76</v>
      </c>
      <c r="Q9" s="669"/>
      <c r="R9" t="s">
        <v>77</v>
      </c>
      <c r="S9" s="669"/>
      <c r="T9" t="s">
        <v>78</v>
      </c>
      <c r="U9" s="669"/>
      <c r="V9" t="s">
        <v>79</v>
      </c>
      <c r="W9" s="669"/>
      <c r="X9" t="s">
        <v>80</v>
      </c>
      <c r="Y9" s="669"/>
      <c r="Z9" t="s">
        <v>81</v>
      </c>
      <c r="AA9" s="669"/>
      <c r="AB9" t="s">
        <v>82</v>
      </c>
      <c r="AC9" s="669"/>
      <c r="AD9" t="s">
        <v>83</v>
      </c>
      <c r="AE9" s="669"/>
      <c r="AF9" t="s">
        <v>84</v>
      </c>
      <c r="AG9" s="669"/>
      <c r="AH9" t="s">
        <v>85</v>
      </c>
      <c r="AI9" s="669"/>
      <c r="AJ9" t="s">
        <v>86</v>
      </c>
      <c r="AK9" s="669"/>
      <c r="AL9" t="s">
        <v>87</v>
      </c>
      <c r="AM9" s="669"/>
      <c r="AN9" t="s">
        <v>88</v>
      </c>
      <c r="AO9" s="669"/>
      <c r="AP9" t="s">
        <v>89</v>
      </c>
      <c r="AQ9" s="669"/>
    </row>
    <row r="10" spans="1:43" ht="75">
      <c r="A10" s="670"/>
      <c r="B10" s="670"/>
      <c r="D10" s="670" t="s">
        <v>90</v>
      </c>
      <c r="E10" s="671" t="str">
        <f>D10&amp;"
per FTE"</f>
        <v>Total Occupancy
per FTE</v>
      </c>
      <c r="F10" s="670" t="s">
        <v>91</v>
      </c>
      <c r="G10" s="671" t="str">
        <f>F10&amp;"
per FTE"</f>
        <v>Direct Care Consultant 201
per FTE</v>
      </c>
      <c r="H10" s="670" t="s">
        <v>92</v>
      </c>
      <c r="I10" s="671" t="str">
        <f>H10&amp;"
per FTE"</f>
        <v>Temporary Help 202
per FTE</v>
      </c>
      <c r="J10" s="670" t="s">
        <v>93</v>
      </c>
      <c r="K10" s="671" t="str">
        <f>J10&amp;"
per FTE"</f>
        <v>Clients and Caregivers Reimb./Stipends 203
per FTE</v>
      </c>
      <c r="L10" s="670" t="s">
        <v>94</v>
      </c>
      <c r="M10" s="671" t="str">
        <f>L10&amp;"
per FTE"</f>
        <v>Subcontracted Direct Care 206
per FTE</v>
      </c>
      <c r="N10" s="670" t="s">
        <v>95</v>
      </c>
      <c r="O10" s="671" t="str">
        <f>N10&amp;"
per FTE"</f>
        <v>Staff Training 204
per FTE</v>
      </c>
      <c r="P10" s="670" t="s">
        <v>96</v>
      </c>
      <c r="Q10" s="671" t="str">
        <f>P10&amp;"
per FTE"</f>
        <v>Staff Mileage / Travel 205
per FTE</v>
      </c>
      <c r="R10" s="670" t="s">
        <v>97</v>
      </c>
      <c r="S10" s="671" t="str">
        <f>R10&amp;"
per FTE"</f>
        <v>Meals 207
per FTE</v>
      </c>
      <c r="T10" s="670" t="s">
        <v>98</v>
      </c>
      <c r="U10" s="671" t="str">
        <f>T10&amp;"
per FTE"</f>
        <v>Client Transportation 208
per FTE</v>
      </c>
      <c r="V10" s="670" t="s">
        <v>99</v>
      </c>
      <c r="W10" s="671" t="str">
        <f>V10&amp;"
per FTE"</f>
        <v>Vehicle Expenses 208
per FTE</v>
      </c>
      <c r="X10" s="670" t="s">
        <v>100</v>
      </c>
      <c r="Y10" s="671" t="str">
        <f>X10&amp;"
per FTE"</f>
        <v>Vehicle Depreciation 208
per FTE</v>
      </c>
      <c r="Z10" s="670" t="s">
        <v>101</v>
      </c>
      <c r="AA10" s="671" t="str">
        <f>Z10&amp;"
per FTE"</f>
        <v>Incidental Medical /Medicine/Pharmacy 209
per FTE</v>
      </c>
      <c r="AB10" s="670" t="s">
        <v>102</v>
      </c>
      <c r="AC10" s="671" t="str">
        <f>AB10&amp;"
per FTE"</f>
        <v>Client Personal Allowances 211
per FTE</v>
      </c>
      <c r="AD10" s="670" t="s">
        <v>103</v>
      </c>
      <c r="AE10" s="671" t="str">
        <f>AD10&amp;"
per FTE"</f>
        <v>Provision Material Goods/Svs./Benefits 212
per FTE</v>
      </c>
      <c r="AF10" s="670" t="s">
        <v>104</v>
      </c>
      <c r="AG10" s="671" t="str">
        <f>AF10&amp;"
per FTE"</f>
        <v>Direct Client Wages 214
per FTE</v>
      </c>
      <c r="AH10" s="670" t="s">
        <v>105</v>
      </c>
      <c r="AI10" s="671" t="str">
        <f>AH10&amp;"
per FTE"</f>
        <v>Other Commercial Prod. &amp; Svs. 214
per FTE</v>
      </c>
      <c r="AJ10" s="670" t="s">
        <v>106</v>
      </c>
      <c r="AK10" s="671" t="str">
        <f>AJ10&amp;"
per FTE"</f>
        <v>Program Supplies &amp; Materials 215
per FTE</v>
      </c>
      <c r="AL10" s="670" t="s">
        <v>107</v>
      </c>
      <c r="AM10" s="671" t="str">
        <f>AL10&amp;"
per FTE"</f>
        <v>Non Charitable Expenses
per FTE</v>
      </c>
      <c r="AN10" s="670" t="s">
        <v>108</v>
      </c>
      <c r="AO10" s="671" t="str">
        <f>AN10&amp;"
per FTE"</f>
        <v>Other Expense
per FTE</v>
      </c>
      <c r="AP10" s="670" t="s">
        <v>109</v>
      </c>
      <c r="AQ10" s="671" t="str">
        <f>AP10&amp;"
per FTE"</f>
        <v>Total Other Program Expense
per FTE</v>
      </c>
    </row>
    <row r="11" spans="1:43">
      <c r="B11" t="s">
        <v>110</v>
      </c>
      <c r="D11" t="s">
        <v>111</v>
      </c>
      <c r="E11" s="669"/>
      <c r="F11" t="s">
        <v>111</v>
      </c>
      <c r="G11" s="669"/>
      <c r="H11" t="s">
        <v>111</v>
      </c>
      <c r="I11" s="669"/>
      <c r="J11" t="s">
        <v>111</v>
      </c>
      <c r="K11" s="669"/>
      <c r="L11" t="s">
        <v>111</v>
      </c>
      <c r="M11" s="669"/>
      <c r="N11" t="s">
        <v>111</v>
      </c>
      <c r="O11" s="669"/>
      <c r="P11" t="s">
        <v>111</v>
      </c>
      <c r="Q11" s="669"/>
      <c r="R11" t="s">
        <v>111</v>
      </c>
      <c r="S11" s="669"/>
      <c r="T11" t="s">
        <v>111</v>
      </c>
      <c r="U11" s="669"/>
      <c r="V11" t="s">
        <v>111</v>
      </c>
      <c r="W11" s="669"/>
      <c r="X11" t="s">
        <v>111</v>
      </c>
      <c r="Y11" s="669"/>
      <c r="Z11" t="s">
        <v>111</v>
      </c>
      <c r="AA11" s="669"/>
      <c r="AB11" t="s">
        <v>111</v>
      </c>
      <c r="AC11" s="669"/>
      <c r="AD11" t="s">
        <v>111</v>
      </c>
      <c r="AE11" s="669"/>
      <c r="AF11" t="s">
        <v>111</v>
      </c>
      <c r="AG11" s="669"/>
      <c r="AH11" t="s">
        <v>111</v>
      </c>
      <c r="AI11" s="669"/>
      <c r="AJ11" t="s">
        <v>111</v>
      </c>
      <c r="AK11" s="669"/>
      <c r="AL11" t="s">
        <v>111</v>
      </c>
      <c r="AM11" s="669"/>
      <c r="AN11" t="s">
        <v>111</v>
      </c>
      <c r="AO11" s="669"/>
      <c r="AP11" t="s">
        <v>111</v>
      </c>
      <c r="AQ11" s="669"/>
    </row>
    <row r="12" spans="1:43">
      <c r="B12">
        <v>17.05</v>
      </c>
      <c r="D12">
        <v>208201</v>
      </c>
      <c r="E12" s="672">
        <f>IF(OR($B12=0,D12=0),"",D12/$B12)</f>
        <v>12211.202346041055</v>
      </c>
      <c r="F12">
        <v>12001</v>
      </c>
      <c r="G12" s="672">
        <f>IF(OR($B12=0,F12=0),"",F12/$B12)</f>
        <v>703.87096774193549</v>
      </c>
      <c r="I12" s="672" t="str">
        <f>IF(OR($B12=0,H12=0),"",H12/$B12)</f>
        <v/>
      </c>
      <c r="K12" s="672" t="str">
        <f>IF(OR($B12=0,J12=0),"",J12/$B12)</f>
        <v/>
      </c>
      <c r="M12" s="672" t="str">
        <f>IF(OR($B12=0,L12=0),"",L12/$B12)</f>
        <v/>
      </c>
      <c r="N12">
        <v>154</v>
      </c>
      <c r="O12" s="672">
        <f>IF(OR($B12=0,N12=0),"",N12/$B12)</f>
        <v>9.0322580645161281</v>
      </c>
      <c r="P12">
        <v>271</v>
      </c>
      <c r="Q12" s="672">
        <f>IF(OR($B12=0,P12=0),"",P12/$B12)</f>
        <v>15.894428152492669</v>
      </c>
      <c r="R12">
        <v>79312</v>
      </c>
      <c r="S12" s="672">
        <f>IF(OR($B12=0,R12=0),"",R12/$B12)</f>
        <v>4651.7302052785926</v>
      </c>
      <c r="U12" s="672" t="str">
        <f>IF(OR($B12=0,T12=0),"",T12/$B12)</f>
        <v/>
      </c>
      <c r="V12">
        <v>2933</v>
      </c>
      <c r="W12" s="672">
        <f>IF(OR($B12=0,V12=0),"",V12/$B12)</f>
        <v>172.02346041055716</v>
      </c>
      <c r="X12">
        <v>7032</v>
      </c>
      <c r="Y12" s="672">
        <f>IF(OR($B12=0,X12=0),"",X12/$B12)</f>
        <v>412.43401759530792</v>
      </c>
      <c r="Z12">
        <v>1438</v>
      </c>
      <c r="AA12" s="672">
        <f>IF(OR($B12=0,Z12=0),"",Z12/$B12)</f>
        <v>84.340175953079182</v>
      </c>
      <c r="AC12" s="672" t="str">
        <f>IF(OR($B12=0,AB12=0),"",AB12/$B12)</f>
        <v/>
      </c>
      <c r="AE12" s="672" t="str">
        <f>IF(OR($B12=0,AD12=0),"",AD12/$B12)</f>
        <v/>
      </c>
      <c r="AG12" s="672" t="str">
        <f>IF(OR($B12=0,AF12=0),"",AF12/$B12)</f>
        <v/>
      </c>
      <c r="AI12" s="672" t="str">
        <f>IF(OR($B12=0,AH12=0),"",AH12/$B12)</f>
        <v/>
      </c>
      <c r="AJ12">
        <v>28918</v>
      </c>
      <c r="AK12" s="672">
        <f>IF(OR($B12=0,AJ12=0),"",AJ12/$B12)</f>
        <v>1696.0703812316715</v>
      </c>
      <c r="AM12" s="672" t="str">
        <f>IF(OR($B12=0,AL12=0),"",AL12/$B12)</f>
        <v/>
      </c>
      <c r="AN12">
        <v>20124</v>
      </c>
      <c r="AO12" s="672">
        <f>IF(OR($B12=0,AN12=0),"",AN12/$B12)</f>
        <v>1180.2932551319648</v>
      </c>
      <c r="AP12">
        <v>152183</v>
      </c>
      <c r="AQ12" s="672">
        <f>IF(OR($B12=0,AP12=0),"",AP12/$B12)</f>
        <v>8925.6891495601176</v>
      </c>
    </row>
    <row r="13" spans="1:43">
      <c r="B13">
        <v>6.51</v>
      </c>
      <c r="D13">
        <v>35854</v>
      </c>
      <c r="E13" s="672">
        <f t="shared" ref="E13:G28" si="0">IF(OR($B13=0,D13=0),"",D13/$B13)</f>
        <v>5507.5268817204305</v>
      </c>
      <c r="G13" s="672" t="str">
        <f t="shared" si="0"/>
        <v/>
      </c>
      <c r="I13" s="672" t="str">
        <f t="shared" ref="I13:I76" si="1">IF(OR($B13=0,H13=0),"",H13/$B13)</f>
        <v/>
      </c>
      <c r="K13" s="672" t="str">
        <f t="shared" ref="K13:K76" si="2">IF(OR($B13=0,J13=0),"",J13/$B13)</f>
        <v/>
      </c>
      <c r="M13" s="672" t="str">
        <f t="shared" ref="M13:M76" si="3">IF(OR($B13=0,L13=0),"",L13/$B13)</f>
        <v/>
      </c>
      <c r="N13">
        <v>720</v>
      </c>
      <c r="O13" s="672">
        <f t="shared" ref="O13:O76" si="4">IF(OR($B13=0,N13=0),"",N13/$B13)</f>
        <v>110.59907834101382</v>
      </c>
      <c r="Q13" s="672" t="str">
        <f t="shared" ref="Q13:Q76" si="5">IF(OR($B13=0,P13=0),"",P13/$B13)</f>
        <v/>
      </c>
      <c r="R13">
        <v>18193</v>
      </c>
      <c r="S13" s="672">
        <f t="shared" ref="S13:S76" si="6">IF(OR($B13=0,R13=0),"",R13/$B13)</f>
        <v>2794.6236559139784</v>
      </c>
      <c r="U13" s="672" t="str">
        <f t="shared" ref="U13:U76" si="7">IF(OR($B13=0,T13=0),"",T13/$B13)</f>
        <v/>
      </c>
      <c r="V13">
        <v>8027</v>
      </c>
      <c r="W13" s="672">
        <f t="shared" ref="W13:W76" si="8">IF(OR($B13=0,V13=0),"",V13/$B13)</f>
        <v>1233.026113671275</v>
      </c>
      <c r="X13">
        <v>10719</v>
      </c>
      <c r="Y13" s="672">
        <f t="shared" ref="Y13:Y76" si="9">IF(OR($B13=0,X13=0),"",X13/$B13)</f>
        <v>1646.5437788018435</v>
      </c>
      <c r="AA13" s="672" t="str">
        <f t="shared" ref="AA13:AA76" si="10">IF(OR($B13=0,Z13=0),"",Z13/$B13)</f>
        <v/>
      </c>
      <c r="AC13" s="672" t="str">
        <f t="shared" ref="AC13:AC76" si="11">IF(OR($B13=0,AB13=0),"",AB13/$B13)</f>
        <v/>
      </c>
      <c r="AE13" s="672" t="str">
        <f t="shared" ref="AE13:AE76" si="12">IF(OR($B13=0,AD13=0),"",AD13/$B13)</f>
        <v/>
      </c>
      <c r="AG13" s="672" t="str">
        <f t="shared" ref="AG13:AG76" si="13">IF(OR($B13=0,AF13=0),"",AF13/$B13)</f>
        <v/>
      </c>
      <c r="AI13" s="672" t="str">
        <f t="shared" ref="AI13:AI76" si="14">IF(OR($B13=0,AH13=0),"",AH13/$B13)</f>
        <v/>
      </c>
      <c r="AJ13">
        <v>3490</v>
      </c>
      <c r="AK13" s="672">
        <f t="shared" ref="AK13:AK76" si="15">IF(OR($B13=0,AJ13=0),"",AJ13/$B13)</f>
        <v>536.09831029185875</v>
      </c>
      <c r="AM13" s="672" t="str">
        <f t="shared" ref="AM13:AM76" si="16">IF(OR($B13=0,AL13=0),"",AL13/$B13)</f>
        <v/>
      </c>
      <c r="AO13" s="672" t="str">
        <f t="shared" ref="AO13:AO76" si="17">IF(OR($B13=0,AN13=0),"",AN13/$B13)</f>
        <v/>
      </c>
      <c r="AP13">
        <v>41149</v>
      </c>
      <c r="AQ13" s="672">
        <f t="shared" ref="AQ13:AQ76" si="18">IF(OR($B13=0,AP13=0),"",AP13/$B13)</f>
        <v>6320.8909370199699</v>
      </c>
    </row>
    <row r="14" spans="1:43">
      <c r="B14">
        <v>33.46</v>
      </c>
      <c r="D14">
        <v>594648</v>
      </c>
      <c r="E14" s="672">
        <f t="shared" si="0"/>
        <v>17771.906754333533</v>
      </c>
      <c r="G14" s="672" t="str">
        <f t="shared" si="0"/>
        <v/>
      </c>
      <c r="I14" s="672" t="str">
        <f t="shared" si="1"/>
        <v/>
      </c>
      <c r="K14" s="672" t="str">
        <f t="shared" si="2"/>
        <v/>
      </c>
      <c r="M14" s="672" t="str">
        <f t="shared" si="3"/>
        <v/>
      </c>
      <c r="N14">
        <v>25</v>
      </c>
      <c r="O14" s="672">
        <f t="shared" si="4"/>
        <v>0.74716078900179317</v>
      </c>
      <c r="P14">
        <v>265</v>
      </c>
      <c r="Q14" s="672">
        <f t="shared" si="5"/>
        <v>7.9199043634190076</v>
      </c>
      <c r="R14">
        <v>98676</v>
      </c>
      <c r="S14" s="672">
        <f t="shared" si="6"/>
        <v>2949.0735206216377</v>
      </c>
      <c r="U14" s="672" t="str">
        <f t="shared" si="7"/>
        <v/>
      </c>
      <c r="V14">
        <v>1205</v>
      </c>
      <c r="W14" s="672">
        <f t="shared" si="8"/>
        <v>36.013150029886432</v>
      </c>
      <c r="Y14" s="672" t="str">
        <f t="shared" si="9"/>
        <v/>
      </c>
      <c r="Z14">
        <v>875</v>
      </c>
      <c r="AA14" s="672">
        <f t="shared" si="10"/>
        <v>26.15062761506276</v>
      </c>
      <c r="AB14">
        <v>52</v>
      </c>
      <c r="AC14" s="672">
        <f t="shared" si="11"/>
        <v>1.5540944411237299</v>
      </c>
      <c r="AE14" s="672" t="str">
        <f t="shared" si="12"/>
        <v/>
      </c>
      <c r="AG14" s="672" t="str">
        <f t="shared" si="13"/>
        <v/>
      </c>
      <c r="AI14" s="672" t="str">
        <f t="shared" si="14"/>
        <v/>
      </c>
      <c r="AJ14">
        <v>61997</v>
      </c>
      <c r="AK14" s="672">
        <f t="shared" si="15"/>
        <v>1852.8690974297667</v>
      </c>
      <c r="AM14" s="672" t="str">
        <f t="shared" si="16"/>
        <v/>
      </c>
      <c r="AO14" s="672" t="str">
        <f t="shared" si="17"/>
        <v/>
      </c>
      <c r="AP14">
        <v>163095</v>
      </c>
      <c r="AQ14" s="672">
        <f t="shared" si="18"/>
        <v>4874.3275552898986</v>
      </c>
    </row>
    <row r="15" spans="1:43">
      <c r="B15">
        <v>6.15</v>
      </c>
      <c r="D15">
        <v>112691</v>
      </c>
      <c r="E15" s="672">
        <f t="shared" si="0"/>
        <v>18323.739837398374</v>
      </c>
      <c r="G15" s="672" t="str">
        <f t="shared" si="0"/>
        <v/>
      </c>
      <c r="I15" s="672" t="str">
        <f t="shared" si="1"/>
        <v/>
      </c>
      <c r="K15" s="672" t="str">
        <f t="shared" si="2"/>
        <v/>
      </c>
      <c r="M15" s="672" t="str">
        <f t="shared" si="3"/>
        <v/>
      </c>
      <c r="O15" s="672" t="str">
        <f t="shared" si="4"/>
        <v/>
      </c>
      <c r="P15">
        <v>1190</v>
      </c>
      <c r="Q15" s="672">
        <f t="shared" si="5"/>
        <v>193.49593495934957</v>
      </c>
      <c r="R15">
        <v>35587</v>
      </c>
      <c r="S15" s="672">
        <f t="shared" si="6"/>
        <v>5786.5040650406499</v>
      </c>
      <c r="U15" s="672" t="str">
        <f t="shared" si="7"/>
        <v/>
      </c>
      <c r="V15">
        <v>4872</v>
      </c>
      <c r="W15" s="672">
        <f t="shared" si="8"/>
        <v>792.19512195121945</v>
      </c>
      <c r="Y15" s="672" t="str">
        <f t="shared" si="9"/>
        <v/>
      </c>
      <c r="Z15">
        <v>6034</v>
      </c>
      <c r="AA15" s="672">
        <f t="shared" si="10"/>
        <v>981.13821138211381</v>
      </c>
      <c r="AB15">
        <v>5126</v>
      </c>
      <c r="AC15" s="672">
        <f t="shared" si="11"/>
        <v>833.4959349593496</v>
      </c>
      <c r="AE15" s="672" t="str">
        <f t="shared" si="12"/>
        <v/>
      </c>
      <c r="AG15" s="672" t="str">
        <f t="shared" si="13"/>
        <v/>
      </c>
      <c r="AI15" s="672" t="str">
        <f t="shared" si="14"/>
        <v/>
      </c>
      <c r="AJ15">
        <v>21726</v>
      </c>
      <c r="AK15" s="672">
        <f t="shared" si="15"/>
        <v>3532.6829268292681</v>
      </c>
      <c r="AM15" s="672" t="str">
        <f t="shared" si="16"/>
        <v/>
      </c>
      <c r="AN15">
        <v>268</v>
      </c>
      <c r="AO15" s="672">
        <f t="shared" si="17"/>
        <v>43.577235772357724</v>
      </c>
      <c r="AP15">
        <v>74803</v>
      </c>
      <c r="AQ15" s="672">
        <f t="shared" si="18"/>
        <v>12163.089430894308</v>
      </c>
    </row>
    <row r="16" spans="1:43">
      <c r="B16">
        <v>11.79</v>
      </c>
      <c r="D16">
        <v>99594</v>
      </c>
      <c r="E16" s="672">
        <f t="shared" si="0"/>
        <v>8447.3282442748095</v>
      </c>
      <c r="G16" s="672" t="str">
        <f t="shared" si="0"/>
        <v/>
      </c>
      <c r="I16" s="672" t="str">
        <f t="shared" si="1"/>
        <v/>
      </c>
      <c r="K16" s="672" t="str">
        <f t="shared" si="2"/>
        <v/>
      </c>
      <c r="M16" s="672" t="str">
        <f t="shared" si="3"/>
        <v/>
      </c>
      <c r="O16" s="672" t="str">
        <f t="shared" si="4"/>
        <v/>
      </c>
      <c r="P16">
        <v>1658</v>
      </c>
      <c r="Q16" s="672">
        <f t="shared" si="5"/>
        <v>140.62765055131467</v>
      </c>
      <c r="R16">
        <v>84307</v>
      </c>
      <c r="S16" s="672">
        <f t="shared" si="6"/>
        <v>7150.720949957592</v>
      </c>
      <c r="U16" s="672" t="str">
        <f t="shared" si="7"/>
        <v/>
      </c>
      <c r="V16">
        <v>900</v>
      </c>
      <c r="W16" s="672">
        <f t="shared" si="8"/>
        <v>76.335877862595424</v>
      </c>
      <c r="Y16" s="672" t="str">
        <f t="shared" si="9"/>
        <v/>
      </c>
      <c r="AA16" s="672" t="str">
        <f t="shared" si="10"/>
        <v/>
      </c>
      <c r="AC16" s="672" t="str">
        <f t="shared" si="11"/>
        <v/>
      </c>
      <c r="AE16" s="672" t="str">
        <f t="shared" si="12"/>
        <v/>
      </c>
      <c r="AG16" s="672" t="str">
        <f t="shared" si="13"/>
        <v/>
      </c>
      <c r="AH16">
        <v>616</v>
      </c>
      <c r="AI16" s="672">
        <f t="shared" si="14"/>
        <v>52.247667514843094</v>
      </c>
      <c r="AJ16">
        <v>41687</v>
      </c>
      <c r="AK16" s="672">
        <f t="shared" si="15"/>
        <v>3535.7930449533505</v>
      </c>
      <c r="AM16" s="672" t="str">
        <f t="shared" si="16"/>
        <v/>
      </c>
      <c r="AO16" s="672" t="str">
        <f t="shared" si="17"/>
        <v/>
      </c>
      <c r="AP16">
        <v>129168</v>
      </c>
      <c r="AQ16" s="672">
        <f t="shared" si="18"/>
        <v>10955.725190839696</v>
      </c>
    </row>
    <row r="17" spans="2:43">
      <c r="B17">
        <v>10.73</v>
      </c>
      <c r="D17">
        <v>13692</v>
      </c>
      <c r="E17" s="672">
        <f t="shared" si="0"/>
        <v>1276.0484622553588</v>
      </c>
      <c r="F17">
        <v>12215</v>
      </c>
      <c r="G17" s="672">
        <f t="shared" si="0"/>
        <v>1138.3970177073625</v>
      </c>
      <c r="I17" s="672" t="str">
        <f t="shared" si="1"/>
        <v/>
      </c>
      <c r="K17" s="672" t="str">
        <f t="shared" si="2"/>
        <v/>
      </c>
      <c r="M17" s="672" t="str">
        <f t="shared" si="3"/>
        <v/>
      </c>
      <c r="N17">
        <v>500</v>
      </c>
      <c r="O17" s="672">
        <f t="shared" si="4"/>
        <v>46.598322460391422</v>
      </c>
      <c r="P17">
        <v>4566</v>
      </c>
      <c r="Q17" s="672">
        <f t="shared" si="5"/>
        <v>425.53588070829448</v>
      </c>
      <c r="R17">
        <v>84361</v>
      </c>
      <c r="S17" s="672">
        <f t="shared" si="6"/>
        <v>7862.1621621621616</v>
      </c>
      <c r="U17" s="672" t="str">
        <f t="shared" si="7"/>
        <v/>
      </c>
      <c r="V17">
        <v>774</v>
      </c>
      <c r="W17" s="672">
        <f t="shared" si="8"/>
        <v>72.134203168685929</v>
      </c>
      <c r="Y17" s="672" t="str">
        <f t="shared" si="9"/>
        <v/>
      </c>
      <c r="AA17" s="672" t="str">
        <f t="shared" si="10"/>
        <v/>
      </c>
      <c r="AC17" s="672" t="str">
        <f t="shared" si="11"/>
        <v/>
      </c>
      <c r="AE17" s="672" t="str">
        <f t="shared" si="12"/>
        <v/>
      </c>
      <c r="AG17" s="672" t="str">
        <f t="shared" si="13"/>
        <v/>
      </c>
      <c r="AH17">
        <v>1300</v>
      </c>
      <c r="AI17" s="672">
        <f t="shared" si="14"/>
        <v>121.1556383970177</v>
      </c>
      <c r="AJ17">
        <v>40910</v>
      </c>
      <c r="AK17" s="672">
        <f t="shared" si="15"/>
        <v>3812.6747437092263</v>
      </c>
      <c r="AM17" s="672" t="str">
        <f t="shared" si="16"/>
        <v/>
      </c>
      <c r="AO17" s="672" t="str">
        <f t="shared" si="17"/>
        <v/>
      </c>
      <c r="AP17">
        <v>144626</v>
      </c>
      <c r="AQ17" s="672">
        <f t="shared" si="18"/>
        <v>13478.65796831314</v>
      </c>
    </row>
    <row r="18" spans="2:43">
      <c r="B18">
        <v>24.689902564102599</v>
      </c>
      <c r="D18">
        <v>54772</v>
      </c>
      <c r="E18" s="672">
        <f t="shared" si="0"/>
        <v>2218.3967659570549</v>
      </c>
      <c r="G18" s="672" t="str">
        <f t="shared" si="0"/>
        <v/>
      </c>
      <c r="I18" s="672" t="str">
        <f t="shared" si="1"/>
        <v/>
      </c>
      <c r="K18" s="672" t="str">
        <f t="shared" si="2"/>
        <v/>
      </c>
      <c r="M18" s="672" t="str">
        <f t="shared" si="3"/>
        <v/>
      </c>
      <c r="N18">
        <v>2552</v>
      </c>
      <c r="O18" s="672">
        <f t="shared" si="4"/>
        <v>103.36209279782378</v>
      </c>
      <c r="Q18" s="672" t="str">
        <f t="shared" si="5"/>
        <v/>
      </c>
      <c r="S18" s="672" t="str">
        <f t="shared" si="6"/>
        <v/>
      </c>
      <c r="U18" s="672" t="str">
        <f t="shared" si="7"/>
        <v/>
      </c>
      <c r="V18">
        <v>4044</v>
      </c>
      <c r="W18" s="672">
        <f t="shared" si="8"/>
        <v>163.79165488808752</v>
      </c>
      <c r="Y18" s="672" t="str">
        <f t="shared" si="9"/>
        <v/>
      </c>
      <c r="Z18">
        <v>6974</v>
      </c>
      <c r="AA18" s="672">
        <f t="shared" si="10"/>
        <v>282.46365014577702</v>
      </c>
      <c r="AC18" s="672" t="str">
        <f t="shared" si="11"/>
        <v/>
      </c>
      <c r="AD18">
        <v>1173</v>
      </c>
      <c r="AE18" s="672">
        <f t="shared" si="12"/>
        <v>47.509300490535772</v>
      </c>
      <c r="AG18" s="672" t="str">
        <f t="shared" si="13"/>
        <v/>
      </c>
      <c r="AI18" s="672" t="str">
        <f t="shared" si="14"/>
        <v/>
      </c>
      <c r="AJ18">
        <v>174994</v>
      </c>
      <c r="AK18" s="672">
        <f t="shared" si="15"/>
        <v>7087.6747911686416</v>
      </c>
      <c r="AM18" s="672" t="str">
        <f t="shared" si="16"/>
        <v/>
      </c>
      <c r="AN18">
        <v>5004</v>
      </c>
      <c r="AO18" s="672">
        <f t="shared" si="17"/>
        <v>202.67394684965132</v>
      </c>
      <c r="AP18">
        <v>194741</v>
      </c>
      <c r="AQ18" s="672">
        <f t="shared" si="18"/>
        <v>7887.4754363405173</v>
      </c>
    </row>
    <row r="19" spans="2:43">
      <c r="B19">
        <v>11.1</v>
      </c>
      <c r="D19">
        <v>105275.74</v>
      </c>
      <c r="E19" s="672">
        <f t="shared" si="0"/>
        <v>9484.300900900902</v>
      </c>
      <c r="G19" s="672" t="str">
        <f t="shared" si="0"/>
        <v/>
      </c>
      <c r="I19" s="672" t="str">
        <f t="shared" si="1"/>
        <v/>
      </c>
      <c r="K19" s="672" t="str">
        <f t="shared" si="2"/>
        <v/>
      </c>
      <c r="M19" s="672" t="str">
        <f t="shared" si="3"/>
        <v/>
      </c>
      <c r="N19">
        <v>275</v>
      </c>
      <c r="O19" s="672">
        <f t="shared" si="4"/>
        <v>24.774774774774777</v>
      </c>
      <c r="P19">
        <v>2777.76</v>
      </c>
      <c r="Q19" s="672">
        <f t="shared" si="5"/>
        <v>250.24864864864867</v>
      </c>
      <c r="R19">
        <v>26600.32</v>
      </c>
      <c r="S19" s="672">
        <f t="shared" si="6"/>
        <v>2396.4252252252254</v>
      </c>
      <c r="U19" s="672" t="str">
        <f t="shared" si="7"/>
        <v/>
      </c>
      <c r="V19">
        <v>11244.19</v>
      </c>
      <c r="W19" s="672">
        <f t="shared" si="8"/>
        <v>1012.9900900900901</v>
      </c>
      <c r="Y19" s="672" t="str">
        <f t="shared" si="9"/>
        <v/>
      </c>
      <c r="AA19" s="672" t="str">
        <f t="shared" si="10"/>
        <v/>
      </c>
      <c r="AC19" s="672" t="str">
        <f t="shared" si="11"/>
        <v/>
      </c>
      <c r="AE19" s="672" t="str">
        <f t="shared" si="12"/>
        <v/>
      </c>
      <c r="AG19" s="672" t="str">
        <f t="shared" si="13"/>
        <v/>
      </c>
      <c r="AI19" s="672" t="str">
        <f t="shared" si="14"/>
        <v/>
      </c>
      <c r="AJ19">
        <v>13144.52</v>
      </c>
      <c r="AK19" s="672">
        <f t="shared" si="15"/>
        <v>1184.1909909909912</v>
      </c>
      <c r="AM19" s="672" t="str">
        <f t="shared" si="16"/>
        <v/>
      </c>
      <c r="AO19" s="672" t="str">
        <f t="shared" si="17"/>
        <v/>
      </c>
      <c r="AP19">
        <v>54041.79</v>
      </c>
      <c r="AQ19" s="672">
        <f t="shared" si="18"/>
        <v>4868.6297297297297</v>
      </c>
    </row>
    <row r="20" spans="2:43">
      <c r="B20">
        <v>22.37</v>
      </c>
      <c r="D20">
        <v>161256</v>
      </c>
      <c r="E20" s="672">
        <f t="shared" si="0"/>
        <v>7208.5829235583369</v>
      </c>
      <c r="F20">
        <v>187240</v>
      </c>
      <c r="G20" s="672">
        <f t="shared" si="0"/>
        <v>8370.1385784532849</v>
      </c>
      <c r="I20" s="672" t="str">
        <f t="shared" si="1"/>
        <v/>
      </c>
      <c r="K20" s="672" t="str">
        <f t="shared" si="2"/>
        <v/>
      </c>
      <c r="M20" s="672" t="str">
        <f t="shared" si="3"/>
        <v/>
      </c>
      <c r="N20">
        <v>2039</v>
      </c>
      <c r="O20" s="672">
        <f t="shared" si="4"/>
        <v>91.1488600804649</v>
      </c>
      <c r="P20">
        <v>994</v>
      </c>
      <c r="Q20" s="672">
        <f t="shared" si="5"/>
        <v>44.434510505140814</v>
      </c>
      <c r="R20">
        <v>57007</v>
      </c>
      <c r="S20" s="672">
        <f t="shared" si="6"/>
        <v>2548.3683504693786</v>
      </c>
      <c r="T20">
        <v>5613</v>
      </c>
      <c r="U20" s="672">
        <f t="shared" si="7"/>
        <v>250.91640590075994</v>
      </c>
      <c r="V20">
        <v>2287</v>
      </c>
      <c r="W20" s="672">
        <f t="shared" si="8"/>
        <v>102.23513634331694</v>
      </c>
      <c r="Y20" s="672" t="str">
        <f t="shared" si="9"/>
        <v/>
      </c>
      <c r="AA20" s="672" t="str">
        <f t="shared" si="10"/>
        <v/>
      </c>
      <c r="AC20" s="672" t="str">
        <f t="shared" si="11"/>
        <v/>
      </c>
      <c r="AE20" s="672" t="str">
        <f t="shared" si="12"/>
        <v/>
      </c>
      <c r="AG20" s="672" t="str">
        <f t="shared" si="13"/>
        <v/>
      </c>
      <c r="AI20" s="672" t="str">
        <f t="shared" si="14"/>
        <v/>
      </c>
      <c r="AJ20">
        <v>21649</v>
      </c>
      <c r="AK20" s="672">
        <f t="shared" si="15"/>
        <v>967.76933392936962</v>
      </c>
      <c r="AM20" s="672" t="str">
        <f t="shared" si="16"/>
        <v/>
      </c>
      <c r="AN20">
        <v>651</v>
      </c>
      <c r="AO20" s="672">
        <f t="shared" si="17"/>
        <v>29.101475189986587</v>
      </c>
      <c r="AP20">
        <v>277480</v>
      </c>
      <c r="AQ20" s="672">
        <f t="shared" si="18"/>
        <v>12404.112650871702</v>
      </c>
    </row>
    <row r="21" spans="2:43">
      <c r="B21">
        <v>20.9786358974359</v>
      </c>
      <c r="D21">
        <v>146933</v>
      </c>
      <c r="E21" s="672">
        <f t="shared" si="0"/>
        <v>7003.934894449395</v>
      </c>
      <c r="G21" s="672" t="str">
        <f t="shared" si="0"/>
        <v/>
      </c>
      <c r="I21" s="672" t="str">
        <f t="shared" si="1"/>
        <v/>
      </c>
      <c r="K21" s="672" t="str">
        <f t="shared" si="2"/>
        <v/>
      </c>
      <c r="M21" s="672" t="str">
        <f t="shared" si="3"/>
        <v/>
      </c>
      <c r="N21">
        <v>1201</v>
      </c>
      <c r="O21" s="672">
        <f t="shared" si="4"/>
        <v>57.248717498681188</v>
      </c>
      <c r="P21">
        <v>2034</v>
      </c>
      <c r="Q21" s="672">
        <f t="shared" si="5"/>
        <v>96.955779677200283</v>
      </c>
      <c r="R21">
        <v>43517</v>
      </c>
      <c r="S21" s="672">
        <f t="shared" si="6"/>
        <v>2074.3484091507989</v>
      </c>
      <c r="U21" s="672" t="str">
        <f t="shared" si="7"/>
        <v/>
      </c>
      <c r="W21" s="672" t="str">
        <f t="shared" si="8"/>
        <v/>
      </c>
      <c r="Y21" s="672" t="str">
        <f t="shared" si="9"/>
        <v/>
      </c>
      <c r="AA21" s="672" t="str">
        <f t="shared" si="10"/>
        <v/>
      </c>
      <c r="AB21">
        <v>465</v>
      </c>
      <c r="AC21" s="672">
        <f t="shared" si="11"/>
        <v>22.165406858356995</v>
      </c>
      <c r="AE21" s="672" t="str">
        <f t="shared" si="12"/>
        <v/>
      </c>
      <c r="AG21" s="672" t="str">
        <f t="shared" si="13"/>
        <v/>
      </c>
      <c r="AH21">
        <v>97428</v>
      </c>
      <c r="AI21" s="672">
        <f t="shared" si="14"/>
        <v>4644.1532460129147</v>
      </c>
      <c r="AJ21">
        <v>41751</v>
      </c>
      <c r="AK21" s="672">
        <f t="shared" si="15"/>
        <v>1990.1675306306731</v>
      </c>
      <c r="AM21" s="672" t="str">
        <f t="shared" si="16"/>
        <v/>
      </c>
      <c r="AN21">
        <v>16</v>
      </c>
      <c r="AO21" s="672">
        <f t="shared" si="17"/>
        <v>0.7626806660940042</v>
      </c>
      <c r="AP21">
        <v>186412</v>
      </c>
      <c r="AQ21" s="672">
        <f t="shared" si="18"/>
        <v>8885.8017704947197</v>
      </c>
    </row>
    <row r="22" spans="2:43">
      <c r="B22">
        <v>10.1</v>
      </c>
      <c r="D22">
        <v>43643</v>
      </c>
      <c r="E22" s="672">
        <f t="shared" si="0"/>
        <v>4321.0891089108909</v>
      </c>
      <c r="G22" s="672" t="str">
        <f t="shared" si="0"/>
        <v/>
      </c>
      <c r="I22" s="672" t="str">
        <f t="shared" si="1"/>
        <v/>
      </c>
      <c r="K22" s="672" t="str">
        <f t="shared" si="2"/>
        <v/>
      </c>
      <c r="M22" s="672" t="str">
        <f t="shared" si="3"/>
        <v/>
      </c>
      <c r="N22">
        <v>5200</v>
      </c>
      <c r="O22" s="672">
        <f t="shared" si="4"/>
        <v>514.85148514851483</v>
      </c>
      <c r="Q22" s="672" t="str">
        <f t="shared" si="5"/>
        <v/>
      </c>
      <c r="R22">
        <v>32147</v>
      </c>
      <c r="S22" s="672">
        <f t="shared" si="6"/>
        <v>3182.871287128713</v>
      </c>
      <c r="T22">
        <v>627</v>
      </c>
      <c r="U22" s="672">
        <f t="shared" si="7"/>
        <v>62.079207920792079</v>
      </c>
      <c r="W22" s="672" t="str">
        <f t="shared" si="8"/>
        <v/>
      </c>
      <c r="Y22" s="672" t="str">
        <f t="shared" si="9"/>
        <v/>
      </c>
      <c r="AA22" s="672" t="str">
        <f t="shared" si="10"/>
        <v/>
      </c>
      <c r="AC22" s="672" t="str">
        <f t="shared" si="11"/>
        <v/>
      </c>
      <c r="AE22" s="672" t="str">
        <f t="shared" si="12"/>
        <v/>
      </c>
      <c r="AG22" s="672" t="str">
        <f t="shared" si="13"/>
        <v/>
      </c>
      <c r="AI22" s="672" t="str">
        <f t="shared" si="14"/>
        <v/>
      </c>
      <c r="AJ22">
        <v>25938</v>
      </c>
      <c r="AK22" s="672">
        <f t="shared" si="15"/>
        <v>2568.1188118811883</v>
      </c>
      <c r="AM22" s="672" t="str">
        <f t="shared" si="16"/>
        <v/>
      </c>
      <c r="AO22" s="672" t="str">
        <f t="shared" si="17"/>
        <v/>
      </c>
      <c r="AP22">
        <v>63912</v>
      </c>
      <c r="AQ22" s="672">
        <f t="shared" si="18"/>
        <v>6327.9207920792078</v>
      </c>
    </row>
    <row r="23" spans="2:43">
      <c r="B23">
        <v>9.01</v>
      </c>
      <c r="D23">
        <v>102014</v>
      </c>
      <c r="E23" s="672">
        <f t="shared" si="0"/>
        <v>11322.308546059934</v>
      </c>
      <c r="G23" s="672" t="str">
        <f t="shared" si="0"/>
        <v/>
      </c>
      <c r="I23" s="672" t="str">
        <f t="shared" si="1"/>
        <v/>
      </c>
      <c r="K23" s="672" t="str">
        <f t="shared" si="2"/>
        <v/>
      </c>
      <c r="M23" s="672" t="str">
        <f t="shared" si="3"/>
        <v/>
      </c>
      <c r="N23">
        <v>413</v>
      </c>
      <c r="O23" s="672">
        <f t="shared" si="4"/>
        <v>45.83795782463929</v>
      </c>
      <c r="P23">
        <v>961</v>
      </c>
      <c r="Q23" s="672">
        <f t="shared" si="5"/>
        <v>106.65926748057714</v>
      </c>
      <c r="R23">
        <v>47590</v>
      </c>
      <c r="S23" s="672">
        <f t="shared" si="6"/>
        <v>5281.9089900110985</v>
      </c>
      <c r="U23" s="672" t="str">
        <f t="shared" si="7"/>
        <v/>
      </c>
      <c r="V23">
        <v>4881</v>
      </c>
      <c r="W23" s="672">
        <f t="shared" si="8"/>
        <v>541.73140954495011</v>
      </c>
      <c r="Y23" s="672" t="str">
        <f t="shared" si="9"/>
        <v/>
      </c>
      <c r="AA23" s="672" t="str">
        <f t="shared" si="10"/>
        <v/>
      </c>
      <c r="AC23" s="672" t="str">
        <f t="shared" si="11"/>
        <v/>
      </c>
      <c r="AE23" s="672" t="str">
        <f t="shared" si="12"/>
        <v/>
      </c>
      <c r="AG23" s="672" t="str">
        <f t="shared" si="13"/>
        <v/>
      </c>
      <c r="AI23" s="672" t="str">
        <f t="shared" si="14"/>
        <v/>
      </c>
      <c r="AJ23">
        <v>6758</v>
      </c>
      <c r="AK23" s="672">
        <f t="shared" si="15"/>
        <v>750.05549389567148</v>
      </c>
      <c r="AM23" s="672" t="str">
        <f t="shared" si="16"/>
        <v/>
      </c>
      <c r="AN23">
        <v>28332</v>
      </c>
      <c r="AO23" s="672">
        <f t="shared" si="17"/>
        <v>3144.5061043285241</v>
      </c>
      <c r="AP23">
        <v>88935</v>
      </c>
      <c r="AQ23" s="672">
        <f t="shared" si="18"/>
        <v>9870.6992230854612</v>
      </c>
    </row>
    <row r="24" spans="2:43">
      <c r="B24">
        <v>9.61</v>
      </c>
      <c r="D24">
        <v>69143.210000000006</v>
      </c>
      <c r="E24" s="672">
        <f t="shared" si="0"/>
        <v>7194.9229968782529</v>
      </c>
      <c r="G24" s="672" t="str">
        <f t="shared" si="0"/>
        <v/>
      </c>
      <c r="I24" s="672" t="str">
        <f t="shared" si="1"/>
        <v/>
      </c>
      <c r="K24" s="672" t="str">
        <f t="shared" si="2"/>
        <v/>
      </c>
      <c r="M24" s="672" t="str">
        <f t="shared" si="3"/>
        <v/>
      </c>
      <c r="N24">
        <v>822.11</v>
      </c>
      <c r="O24" s="672">
        <f t="shared" si="4"/>
        <v>85.547346514047874</v>
      </c>
      <c r="P24">
        <v>188.9</v>
      </c>
      <c r="Q24" s="672">
        <f t="shared" si="5"/>
        <v>19.656607700312176</v>
      </c>
      <c r="S24" s="672" t="str">
        <f t="shared" si="6"/>
        <v/>
      </c>
      <c r="U24" s="672" t="str">
        <f t="shared" si="7"/>
        <v/>
      </c>
      <c r="V24">
        <v>9708</v>
      </c>
      <c r="W24" s="672">
        <f t="shared" si="8"/>
        <v>1010.1977107180021</v>
      </c>
      <c r="Y24" s="672" t="str">
        <f t="shared" si="9"/>
        <v/>
      </c>
      <c r="AA24" s="672" t="str">
        <f t="shared" si="10"/>
        <v/>
      </c>
      <c r="AC24" s="672" t="str">
        <f t="shared" si="11"/>
        <v/>
      </c>
      <c r="AD24">
        <v>666.37</v>
      </c>
      <c r="AE24" s="672">
        <f t="shared" si="12"/>
        <v>69.34131113423517</v>
      </c>
      <c r="AG24" s="672" t="str">
        <f t="shared" si="13"/>
        <v/>
      </c>
      <c r="AI24" s="672" t="str">
        <f t="shared" si="14"/>
        <v/>
      </c>
      <c r="AJ24">
        <v>26467.45</v>
      </c>
      <c r="AK24" s="672">
        <f t="shared" si="15"/>
        <v>2754.1571279916757</v>
      </c>
      <c r="AM24" s="672" t="str">
        <f t="shared" si="16"/>
        <v/>
      </c>
      <c r="AN24">
        <v>3919</v>
      </c>
      <c r="AO24" s="672">
        <f t="shared" si="17"/>
        <v>407.80437044745059</v>
      </c>
      <c r="AP24">
        <v>41771.83</v>
      </c>
      <c r="AQ24" s="672">
        <f t="shared" si="18"/>
        <v>4346.7044745057237</v>
      </c>
    </row>
    <row r="25" spans="2:43">
      <c r="B25">
        <v>18.667000000000002</v>
      </c>
      <c r="D25">
        <v>153167</v>
      </c>
      <c r="E25" s="672">
        <f t="shared" si="0"/>
        <v>8205.2284780628906</v>
      </c>
      <c r="G25" s="672" t="str">
        <f t="shared" si="0"/>
        <v/>
      </c>
      <c r="I25" s="672" t="str">
        <f t="shared" si="1"/>
        <v/>
      </c>
      <c r="K25" s="672" t="str">
        <f t="shared" si="2"/>
        <v/>
      </c>
      <c r="M25" s="672" t="str">
        <f t="shared" si="3"/>
        <v/>
      </c>
      <c r="N25">
        <v>546</v>
      </c>
      <c r="O25" s="672">
        <f t="shared" si="4"/>
        <v>29.249477687898427</v>
      </c>
      <c r="Q25" s="672" t="str">
        <f t="shared" si="5"/>
        <v/>
      </c>
      <c r="R25">
        <v>59318</v>
      </c>
      <c r="S25" s="672">
        <f t="shared" si="6"/>
        <v>3177.6932554775804</v>
      </c>
      <c r="T25">
        <v>48</v>
      </c>
      <c r="U25" s="672">
        <f t="shared" si="7"/>
        <v>2.5713826538811806</v>
      </c>
      <c r="V25">
        <v>17196</v>
      </c>
      <c r="W25" s="672">
        <f t="shared" si="8"/>
        <v>921.19783575293286</v>
      </c>
      <c r="Y25" s="672" t="str">
        <f t="shared" si="9"/>
        <v/>
      </c>
      <c r="Z25">
        <v>40</v>
      </c>
      <c r="AA25" s="672">
        <f t="shared" si="10"/>
        <v>2.1428188782343169</v>
      </c>
      <c r="AB25">
        <v>627</v>
      </c>
      <c r="AC25" s="672">
        <f t="shared" si="11"/>
        <v>33.588685916322923</v>
      </c>
      <c r="AE25" s="672" t="str">
        <f t="shared" si="12"/>
        <v/>
      </c>
      <c r="AG25" s="672" t="str">
        <f t="shared" si="13"/>
        <v/>
      </c>
      <c r="AI25" s="672" t="str">
        <f t="shared" si="14"/>
        <v/>
      </c>
      <c r="AJ25">
        <v>12260</v>
      </c>
      <c r="AK25" s="672">
        <f t="shared" si="15"/>
        <v>656.77398617881818</v>
      </c>
      <c r="AM25" s="672" t="str">
        <f t="shared" si="16"/>
        <v/>
      </c>
      <c r="AN25">
        <v>755</v>
      </c>
      <c r="AO25" s="672">
        <f t="shared" si="17"/>
        <v>40.445706326672735</v>
      </c>
      <c r="AP25">
        <v>90790</v>
      </c>
      <c r="AQ25" s="672">
        <f t="shared" si="18"/>
        <v>4863.6631488723415</v>
      </c>
    </row>
    <row r="26" spans="2:43">
      <c r="B26">
        <v>12.723000000000001</v>
      </c>
      <c r="D26">
        <v>97412</v>
      </c>
      <c r="E26" s="672">
        <f t="shared" si="0"/>
        <v>7656.3703529041886</v>
      </c>
      <c r="G26" s="672" t="str">
        <f t="shared" si="0"/>
        <v/>
      </c>
      <c r="I26" s="672" t="str">
        <f t="shared" si="1"/>
        <v/>
      </c>
      <c r="J26">
        <v>500</v>
      </c>
      <c r="K26" s="672">
        <f t="shared" si="2"/>
        <v>39.298907490371768</v>
      </c>
      <c r="M26" s="672" t="str">
        <f t="shared" si="3"/>
        <v/>
      </c>
      <c r="N26">
        <v>99</v>
      </c>
      <c r="O26" s="672">
        <f t="shared" si="4"/>
        <v>7.7811836830936096</v>
      </c>
      <c r="P26">
        <v>1073</v>
      </c>
      <c r="Q26" s="672">
        <f t="shared" si="5"/>
        <v>84.335455474337806</v>
      </c>
      <c r="R26">
        <v>31875</v>
      </c>
      <c r="S26" s="672">
        <f t="shared" si="6"/>
        <v>2505.3053525112</v>
      </c>
      <c r="T26">
        <v>62</v>
      </c>
      <c r="U26" s="672">
        <f t="shared" si="7"/>
        <v>4.8730645288060987</v>
      </c>
      <c r="V26">
        <v>14421</v>
      </c>
      <c r="W26" s="672">
        <f t="shared" si="8"/>
        <v>1133.4590898373024</v>
      </c>
      <c r="Y26" s="672" t="str">
        <f t="shared" si="9"/>
        <v/>
      </c>
      <c r="Z26">
        <v>37</v>
      </c>
      <c r="AA26" s="672">
        <f t="shared" si="10"/>
        <v>2.9081191542875104</v>
      </c>
      <c r="AB26">
        <v>1470</v>
      </c>
      <c r="AC26" s="672">
        <f t="shared" si="11"/>
        <v>115.53878802169299</v>
      </c>
      <c r="AE26" s="672" t="str">
        <f t="shared" si="12"/>
        <v/>
      </c>
      <c r="AG26" s="672" t="str">
        <f t="shared" si="13"/>
        <v/>
      </c>
      <c r="AI26" s="672" t="str">
        <f t="shared" si="14"/>
        <v/>
      </c>
      <c r="AJ26">
        <v>20730</v>
      </c>
      <c r="AK26" s="672">
        <f t="shared" si="15"/>
        <v>1629.3327045508133</v>
      </c>
      <c r="AM26" s="672" t="str">
        <f t="shared" si="16"/>
        <v/>
      </c>
      <c r="AN26">
        <v>1667</v>
      </c>
      <c r="AO26" s="672">
        <f t="shared" si="17"/>
        <v>131.02255757289947</v>
      </c>
      <c r="AP26">
        <v>71934</v>
      </c>
      <c r="AQ26" s="672">
        <f t="shared" si="18"/>
        <v>5653.8552228248054</v>
      </c>
    </row>
    <row r="27" spans="2:43">
      <c r="B27">
        <v>6.95</v>
      </c>
      <c r="D27">
        <v>59537</v>
      </c>
      <c r="E27" s="672">
        <f t="shared" si="0"/>
        <v>8566.4748201438852</v>
      </c>
      <c r="G27" s="672" t="str">
        <f t="shared" si="0"/>
        <v/>
      </c>
      <c r="I27" s="672" t="str">
        <f t="shared" si="1"/>
        <v/>
      </c>
      <c r="K27" s="672" t="str">
        <f t="shared" si="2"/>
        <v/>
      </c>
      <c r="M27" s="672" t="str">
        <f t="shared" si="3"/>
        <v/>
      </c>
      <c r="N27">
        <v>104</v>
      </c>
      <c r="O27" s="672">
        <f t="shared" si="4"/>
        <v>14.964028776978417</v>
      </c>
      <c r="P27">
        <v>923</v>
      </c>
      <c r="Q27" s="672">
        <f t="shared" si="5"/>
        <v>132.80575539568346</v>
      </c>
      <c r="R27">
        <v>34145</v>
      </c>
      <c r="S27" s="672">
        <f t="shared" si="6"/>
        <v>4912.9496402877694</v>
      </c>
      <c r="U27" s="672" t="str">
        <f t="shared" si="7"/>
        <v/>
      </c>
      <c r="W27" s="672" t="str">
        <f t="shared" si="8"/>
        <v/>
      </c>
      <c r="Y27" s="672" t="str">
        <f t="shared" si="9"/>
        <v/>
      </c>
      <c r="Z27">
        <v>6</v>
      </c>
      <c r="AA27" s="672">
        <f t="shared" si="10"/>
        <v>0.86330935251798557</v>
      </c>
      <c r="AC27" s="672" t="str">
        <f t="shared" si="11"/>
        <v/>
      </c>
      <c r="AE27" s="672" t="str">
        <f t="shared" si="12"/>
        <v/>
      </c>
      <c r="AG27" s="672" t="str">
        <f t="shared" si="13"/>
        <v/>
      </c>
      <c r="AI27" s="672" t="str">
        <f t="shared" si="14"/>
        <v/>
      </c>
      <c r="AJ27">
        <v>10805</v>
      </c>
      <c r="AK27" s="672">
        <f t="shared" si="15"/>
        <v>1554.6762589928057</v>
      </c>
      <c r="AM27" s="672" t="str">
        <f t="shared" si="16"/>
        <v/>
      </c>
      <c r="AO27" s="672" t="str">
        <f t="shared" si="17"/>
        <v/>
      </c>
      <c r="AP27">
        <v>45983</v>
      </c>
      <c r="AQ27" s="672">
        <f t="shared" si="18"/>
        <v>6616.258992805755</v>
      </c>
    </row>
    <row r="28" spans="2:43">
      <c r="B28">
        <v>0.36099999999999999</v>
      </c>
      <c r="D28">
        <v>12757</v>
      </c>
      <c r="E28" s="672">
        <f t="shared" si="0"/>
        <v>35337.950138504159</v>
      </c>
      <c r="G28" s="672" t="str">
        <f t="shared" si="0"/>
        <v/>
      </c>
      <c r="I28" s="672" t="str">
        <f t="shared" si="1"/>
        <v/>
      </c>
      <c r="K28" s="672" t="str">
        <f t="shared" si="2"/>
        <v/>
      </c>
      <c r="M28" s="672" t="str">
        <f t="shared" si="3"/>
        <v/>
      </c>
      <c r="O28" s="672" t="str">
        <f t="shared" si="4"/>
        <v/>
      </c>
      <c r="Q28" s="672" t="str">
        <f t="shared" si="5"/>
        <v/>
      </c>
      <c r="S28" s="672" t="str">
        <f t="shared" si="6"/>
        <v/>
      </c>
      <c r="U28" s="672" t="str">
        <f t="shared" si="7"/>
        <v/>
      </c>
      <c r="W28" s="672" t="str">
        <f t="shared" si="8"/>
        <v/>
      </c>
      <c r="Y28" s="672" t="str">
        <f t="shared" si="9"/>
        <v/>
      </c>
      <c r="AA28" s="672" t="str">
        <f t="shared" si="10"/>
        <v/>
      </c>
      <c r="AC28" s="672" t="str">
        <f t="shared" si="11"/>
        <v/>
      </c>
      <c r="AE28" s="672" t="str">
        <f t="shared" si="12"/>
        <v/>
      </c>
      <c r="AG28" s="672" t="str">
        <f t="shared" si="13"/>
        <v/>
      </c>
      <c r="AI28" s="672" t="str">
        <f t="shared" si="14"/>
        <v/>
      </c>
      <c r="AK28" s="672" t="str">
        <f t="shared" si="15"/>
        <v/>
      </c>
      <c r="AM28" s="672" t="str">
        <f t="shared" si="16"/>
        <v/>
      </c>
      <c r="AO28" s="672" t="str">
        <f t="shared" si="17"/>
        <v/>
      </c>
      <c r="AQ28" s="672" t="str">
        <f t="shared" si="18"/>
        <v/>
      </c>
    </row>
    <row r="29" spans="2:43">
      <c r="B29">
        <v>13.39</v>
      </c>
      <c r="D29">
        <v>135531</v>
      </c>
      <c r="E29" s="672">
        <f t="shared" ref="E29:G44" si="19">IF(OR($B29=0,D29=0),"",D29/$B29)</f>
        <v>10121.807318894696</v>
      </c>
      <c r="G29" s="672" t="str">
        <f t="shared" si="19"/>
        <v/>
      </c>
      <c r="I29" s="672" t="str">
        <f t="shared" si="1"/>
        <v/>
      </c>
      <c r="K29" s="672" t="str">
        <f t="shared" si="2"/>
        <v/>
      </c>
      <c r="M29" s="672" t="str">
        <f t="shared" si="3"/>
        <v/>
      </c>
      <c r="N29">
        <v>100</v>
      </c>
      <c r="O29" s="672">
        <f t="shared" si="4"/>
        <v>7.4682598954443611</v>
      </c>
      <c r="Q29" s="672" t="str">
        <f t="shared" si="5"/>
        <v/>
      </c>
      <c r="R29">
        <v>83439</v>
      </c>
      <c r="S29" s="672">
        <f t="shared" si="6"/>
        <v>6231.44137415982</v>
      </c>
      <c r="U29" s="672" t="str">
        <f t="shared" si="7"/>
        <v/>
      </c>
      <c r="V29">
        <v>4350</v>
      </c>
      <c r="W29" s="672">
        <f t="shared" si="8"/>
        <v>324.86930545182969</v>
      </c>
      <c r="X29">
        <v>5855</v>
      </c>
      <c r="Y29" s="672">
        <f t="shared" si="9"/>
        <v>437.26661687826737</v>
      </c>
      <c r="AA29" s="672" t="str">
        <f t="shared" si="10"/>
        <v/>
      </c>
      <c r="AC29" s="672" t="str">
        <f t="shared" si="11"/>
        <v/>
      </c>
      <c r="AE29" s="672" t="str">
        <f t="shared" si="12"/>
        <v/>
      </c>
      <c r="AG29" s="672" t="str">
        <f t="shared" si="13"/>
        <v/>
      </c>
      <c r="AI29" s="672" t="str">
        <f t="shared" si="14"/>
        <v/>
      </c>
      <c r="AJ29">
        <v>300</v>
      </c>
      <c r="AK29" s="672">
        <f t="shared" si="15"/>
        <v>22.404779686333082</v>
      </c>
      <c r="AM29" s="672" t="str">
        <f t="shared" si="16"/>
        <v/>
      </c>
      <c r="AO29" s="672" t="str">
        <f t="shared" si="17"/>
        <v/>
      </c>
      <c r="AP29">
        <v>94044</v>
      </c>
      <c r="AQ29" s="672">
        <f t="shared" si="18"/>
        <v>7023.4503360716953</v>
      </c>
    </row>
    <row r="30" spans="2:43">
      <c r="B30">
        <v>13.91</v>
      </c>
      <c r="D30">
        <v>208413</v>
      </c>
      <c r="E30" s="672">
        <f t="shared" si="19"/>
        <v>14982.961897915169</v>
      </c>
      <c r="G30" s="672" t="str">
        <f t="shared" si="19"/>
        <v/>
      </c>
      <c r="I30" s="672" t="str">
        <f t="shared" si="1"/>
        <v/>
      </c>
      <c r="K30" s="672" t="str">
        <f t="shared" si="2"/>
        <v/>
      </c>
      <c r="M30" s="672" t="str">
        <f t="shared" si="3"/>
        <v/>
      </c>
      <c r="N30">
        <v>780</v>
      </c>
      <c r="O30" s="672">
        <f t="shared" si="4"/>
        <v>56.074766355140184</v>
      </c>
      <c r="Q30" s="672" t="str">
        <f t="shared" si="5"/>
        <v/>
      </c>
      <c r="R30">
        <v>101916</v>
      </c>
      <c r="S30" s="672">
        <f t="shared" si="6"/>
        <v>7326.815240833932</v>
      </c>
      <c r="U30" s="672" t="str">
        <f t="shared" si="7"/>
        <v/>
      </c>
      <c r="V30">
        <v>12719</v>
      </c>
      <c r="W30" s="672">
        <f t="shared" si="8"/>
        <v>914.37814521926668</v>
      </c>
      <c r="Y30" s="672" t="str">
        <f t="shared" si="9"/>
        <v/>
      </c>
      <c r="AA30" s="672" t="str">
        <f t="shared" si="10"/>
        <v/>
      </c>
      <c r="AC30" s="672" t="str">
        <f t="shared" si="11"/>
        <v/>
      </c>
      <c r="AE30" s="672" t="str">
        <f t="shared" si="12"/>
        <v/>
      </c>
      <c r="AG30" s="672" t="str">
        <f t="shared" si="13"/>
        <v/>
      </c>
      <c r="AI30" s="672" t="str">
        <f t="shared" si="14"/>
        <v/>
      </c>
      <c r="AK30" s="672" t="str">
        <f t="shared" si="15"/>
        <v/>
      </c>
      <c r="AM30" s="672" t="str">
        <f t="shared" si="16"/>
        <v/>
      </c>
      <c r="AO30" s="672" t="str">
        <f t="shared" si="17"/>
        <v/>
      </c>
      <c r="AP30">
        <v>115415</v>
      </c>
      <c r="AQ30" s="672">
        <f t="shared" si="18"/>
        <v>8297.26815240834</v>
      </c>
    </row>
    <row r="31" spans="2:43">
      <c r="B31">
        <v>9.9499999999999993</v>
      </c>
      <c r="D31">
        <v>69956</v>
      </c>
      <c r="E31" s="672">
        <f t="shared" si="19"/>
        <v>7030.7537688442217</v>
      </c>
      <c r="G31" s="672" t="str">
        <f t="shared" si="19"/>
        <v/>
      </c>
      <c r="I31" s="672" t="str">
        <f t="shared" si="1"/>
        <v/>
      </c>
      <c r="K31" s="672" t="str">
        <f t="shared" si="2"/>
        <v/>
      </c>
      <c r="M31" s="672" t="str">
        <f t="shared" si="3"/>
        <v/>
      </c>
      <c r="N31">
        <v>75</v>
      </c>
      <c r="O31" s="672">
        <f t="shared" si="4"/>
        <v>7.5376884422110555</v>
      </c>
      <c r="Q31" s="672" t="str">
        <f t="shared" si="5"/>
        <v/>
      </c>
      <c r="R31">
        <v>70075</v>
      </c>
      <c r="S31" s="672">
        <f t="shared" si="6"/>
        <v>7042.7135678391969</v>
      </c>
      <c r="U31" s="672" t="str">
        <f t="shared" si="7"/>
        <v/>
      </c>
      <c r="V31">
        <v>11376</v>
      </c>
      <c r="W31" s="672">
        <f t="shared" si="8"/>
        <v>1143.316582914573</v>
      </c>
      <c r="Y31" s="672" t="str">
        <f t="shared" si="9"/>
        <v/>
      </c>
      <c r="AA31" s="672" t="str">
        <f t="shared" si="10"/>
        <v/>
      </c>
      <c r="AC31" s="672" t="str">
        <f t="shared" si="11"/>
        <v/>
      </c>
      <c r="AE31" s="672" t="str">
        <f t="shared" si="12"/>
        <v/>
      </c>
      <c r="AG31" s="672" t="str">
        <f t="shared" si="13"/>
        <v/>
      </c>
      <c r="AI31" s="672" t="str">
        <f t="shared" si="14"/>
        <v/>
      </c>
      <c r="AK31" s="672" t="str">
        <f t="shared" si="15"/>
        <v/>
      </c>
      <c r="AM31" s="672" t="str">
        <f t="shared" si="16"/>
        <v/>
      </c>
      <c r="AO31" s="672" t="str">
        <f t="shared" si="17"/>
        <v/>
      </c>
      <c r="AP31">
        <v>81526</v>
      </c>
      <c r="AQ31" s="672">
        <f t="shared" si="18"/>
        <v>8193.5678391959809</v>
      </c>
    </row>
    <row r="32" spans="2:43">
      <c r="B32">
        <v>22.28</v>
      </c>
      <c r="D32">
        <v>146438</v>
      </c>
      <c r="E32" s="672">
        <f t="shared" si="19"/>
        <v>6572.6211849192096</v>
      </c>
      <c r="G32" s="672" t="str">
        <f t="shared" si="19"/>
        <v/>
      </c>
      <c r="I32" s="672" t="str">
        <f t="shared" si="1"/>
        <v/>
      </c>
      <c r="K32" s="672" t="str">
        <f t="shared" si="2"/>
        <v/>
      </c>
      <c r="M32" s="672" t="str">
        <f t="shared" si="3"/>
        <v/>
      </c>
      <c r="N32">
        <v>3472</v>
      </c>
      <c r="O32" s="672">
        <f t="shared" si="4"/>
        <v>155.83482944344703</v>
      </c>
      <c r="P32">
        <v>8</v>
      </c>
      <c r="Q32" s="672">
        <f t="shared" si="5"/>
        <v>0.35906642728904847</v>
      </c>
      <c r="R32">
        <v>139839</v>
      </c>
      <c r="S32" s="672">
        <f t="shared" si="6"/>
        <v>6276.436265709156</v>
      </c>
      <c r="T32">
        <v>154</v>
      </c>
      <c r="U32" s="672">
        <f t="shared" si="7"/>
        <v>6.9120287253141823</v>
      </c>
      <c r="V32">
        <v>12022</v>
      </c>
      <c r="W32" s="672">
        <f t="shared" si="8"/>
        <v>539.58707360861752</v>
      </c>
      <c r="X32">
        <v>3437</v>
      </c>
      <c r="Y32" s="672">
        <f t="shared" si="9"/>
        <v>154.26391382405745</v>
      </c>
      <c r="Z32">
        <v>6282</v>
      </c>
      <c r="AA32" s="672">
        <f t="shared" si="10"/>
        <v>281.9569120287253</v>
      </c>
      <c r="AC32" s="672" t="str">
        <f t="shared" si="11"/>
        <v/>
      </c>
      <c r="AE32" s="672" t="str">
        <f t="shared" si="12"/>
        <v/>
      </c>
      <c r="AG32" s="672" t="str">
        <f t="shared" si="13"/>
        <v/>
      </c>
      <c r="AI32" s="672" t="str">
        <f t="shared" si="14"/>
        <v/>
      </c>
      <c r="AJ32">
        <v>30231</v>
      </c>
      <c r="AK32" s="672">
        <f t="shared" si="15"/>
        <v>1356.8671454219029</v>
      </c>
      <c r="AM32" s="672" t="str">
        <f t="shared" si="16"/>
        <v/>
      </c>
      <c r="AO32" s="672" t="str">
        <f t="shared" si="17"/>
        <v/>
      </c>
      <c r="AP32">
        <v>195445</v>
      </c>
      <c r="AQ32" s="672">
        <f t="shared" si="18"/>
        <v>8772.2172351885092</v>
      </c>
    </row>
    <row r="33" spans="2:43">
      <c r="B33">
        <v>15.69</v>
      </c>
      <c r="D33">
        <v>106475</v>
      </c>
      <c r="E33" s="672">
        <f t="shared" si="19"/>
        <v>6786.1695347355007</v>
      </c>
      <c r="G33" s="672" t="str">
        <f t="shared" si="19"/>
        <v/>
      </c>
      <c r="I33" s="672" t="str">
        <f t="shared" si="1"/>
        <v/>
      </c>
      <c r="K33" s="672" t="str">
        <f t="shared" si="2"/>
        <v/>
      </c>
      <c r="M33" s="672" t="str">
        <f t="shared" si="3"/>
        <v/>
      </c>
      <c r="N33">
        <v>2312</v>
      </c>
      <c r="O33" s="672">
        <f t="shared" si="4"/>
        <v>147.35500318674315</v>
      </c>
      <c r="P33">
        <v>759</v>
      </c>
      <c r="Q33" s="672">
        <f t="shared" si="5"/>
        <v>48.374760994263866</v>
      </c>
      <c r="R33">
        <v>96551</v>
      </c>
      <c r="S33" s="672">
        <f t="shared" si="6"/>
        <v>6153.6647546207778</v>
      </c>
      <c r="T33">
        <v>49</v>
      </c>
      <c r="U33" s="672">
        <f t="shared" si="7"/>
        <v>3.1230082855321863</v>
      </c>
      <c r="V33">
        <v>13134</v>
      </c>
      <c r="W33" s="672">
        <f t="shared" si="8"/>
        <v>837.09369024856596</v>
      </c>
      <c r="X33">
        <v>3886</v>
      </c>
      <c r="Y33" s="672">
        <f t="shared" si="9"/>
        <v>247.67367750159337</v>
      </c>
      <c r="Z33">
        <v>2377</v>
      </c>
      <c r="AA33" s="672">
        <f t="shared" si="10"/>
        <v>151.49776927979605</v>
      </c>
      <c r="AC33" s="672" t="str">
        <f t="shared" si="11"/>
        <v/>
      </c>
      <c r="AE33" s="672" t="str">
        <f t="shared" si="12"/>
        <v/>
      </c>
      <c r="AG33" s="672" t="str">
        <f t="shared" si="13"/>
        <v/>
      </c>
      <c r="AI33" s="672" t="str">
        <f t="shared" si="14"/>
        <v/>
      </c>
      <c r="AJ33">
        <v>20455</v>
      </c>
      <c r="AK33" s="672">
        <f t="shared" si="15"/>
        <v>1303.6966220522627</v>
      </c>
      <c r="AM33" s="672" t="str">
        <f t="shared" si="16"/>
        <v/>
      </c>
      <c r="AO33" s="672" t="str">
        <f t="shared" si="17"/>
        <v/>
      </c>
      <c r="AP33">
        <v>139523</v>
      </c>
      <c r="AQ33" s="672">
        <f t="shared" si="18"/>
        <v>8892.479286169535</v>
      </c>
    </row>
    <row r="34" spans="2:43">
      <c r="B34">
        <v>6.33</v>
      </c>
      <c r="D34">
        <v>100170</v>
      </c>
      <c r="E34" s="672">
        <f t="shared" si="19"/>
        <v>15824.644549763034</v>
      </c>
      <c r="G34" s="672" t="str">
        <f t="shared" si="19"/>
        <v/>
      </c>
      <c r="I34" s="672" t="str">
        <f t="shared" si="1"/>
        <v/>
      </c>
      <c r="K34" s="672" t="str">
        <f t="shared" si="2"/>
        <v/>
      </c>
      <c r="M34" s="672" t="str">
        <f t="shared" si="3"/>
        <v/>
      </c>
      <c r="N34">
        <v>95</v>
      </c>
      <c r="O34" s="672">
        <f t="shared" si="4"/>
        <v>15.007898894154819</v>
      </c>
      <c r="P34">
        <v>168</v>
      </c>
      <c r="Q34" s="672">
        <f t="shared" si="5"/>
        <v>26.540284360189574</v>
      </c>
      <c r="R34">
        <v>37330</v>
      </c>
      <c r="S34" s="672">
        <f t="shared" si="6"/>
        <v>5897.3143759873619</v>
      </c>
      <c r="U34" s="672" t="str">
        <f t="shared" si="7"/>
        <v/>
      </c>
      <c r="V34">
        <v>97</v>
      </c>
      <c r="W34" s="672">
        <f t="shared" si="8"/>
        <v>15.323854660347552</v>
      </c>
      <c r="Y34" s="672" t="str">
        <f t="shared" si="9"/>
        <v/>
      </c>
      <c r="Z34">
        <v>3300</v>
      </c>
      <c r="AA34" s="672">
        <f t="shared" si="10"/>
        <v>521.32701421800948</v>
      </c>
      <c r="AC34" s="672" t="str">
        <f t="shared" si="11"/>
        <v/>
      </c>
      <c r="AE34" s="672" t="str">
        <f t="shared" si="12"/>
        <v/>
      </c>
      <c r="AG34" s="672" t="str">
        <f t="shared" si="13"/>
        <v/>
      </c>
      <c r="AI34" s="672" t="str">
        <f t="shared" si="14"/>
        <v/>
      </c>
      <c r="AJ34">
        <v>14243</v>
      </c>
      <c r="AK34" s="672">
        <f t="shared" si="15"/>
        <v>2250.0789889415482</v>
      </c>
      <c r="AM34" s="672" t="str">
        <f t="shared" si="16"/>
        <v/>
      </c>
      <c r="AN34">
        <v>517</v>
      </c>
      <c r="AO34" s="672">
        <f t="shared" si="17"/>
        <v>81.674565560821478</v>
      </c>
      <c r="AP34">
        <v>55750</v>
      </c>
      <c r="AQ34" s="672">
        <f t="shared" si="18"/>
        <v>8807.2669826224319</v>
      </c>
    </row>
    <row r="35" spans="2:43">
      <c r="B35">
        <v>12.175000000000001</v>
      </c>
      <c r="D35">
        <v>87336</v>
      </c>
      <c r="E35" s="672">
        <f t="shared" si="19"/>
        <v>7173.3880903490754</v>
      </c>
      <c r="G35" s="672" t="str">
        <f t="shared" si="19"/>
        <v/>
      </c>
      <c r="I35" s="672" t="str">
        <f t="shared" si="1"/>
        <v/>
      </c>
      <c r="K35" s="672" t="str">
        <f t="shared" si="2"/>
        <v/>
      </c>
      <c r="M35" s="672" t="str">
        <f t="shared" si="3"/>
        <v/>
      </c>
      <c r="N35">
        <v>15</v>
      </c>
      <c r="O35" s="672">
        <f t="shared" si="4"/>
        <v>1.2320328542094454</v>
      </c>
      <c r="P35">
        <v>132</v>
      </c>
      <c r="Q35" s="672">
        <f t="shared" si="5"/>
        <v>10.84188911704312</v>
      </c>
      <c r="R35">
        <v>97554</v>
      </c>
      <c r="S35" s="672">
        <f t="shared" si="6"/>
        <v>8012.6488706365499</v>
      </c>
      <c r="T35">
        <v>13139</v>
      </c>
      <c r="U35" s="672">
        <f t="shared" si="7"/>
        <v>1079.1786447638603</v>
      </c>
      <c r="V35">
        <v>6038</v>
      </c>
      <c r="W35" s="672">
        <f t="shared" si="8"/>
        <v>495.93429158110882</v>
      </c>
      <c r="Y35" s="672" t="str">
        <f t="shared" si="9"/>
        <v/>
      </c>
      <c r="AA35" s="672" t="str">
        <f t="shared" si="10"/>
        <v/>
      </c>
      <c r="AC35" s="672" t="str">
        <f t="shared" si="11"/>
        <v/>
      </c>
      <c r="AE35" s="672" t="str">
        <f t="shared" si="12"/>
        <v/>
      </c>
      <c r="AG35" s="672" t="str">
        <f t="shared" si="13"/>
        <v/>
      </c>
      <c r="AI35" s="672" t="str">
        <f t="shared" si="14"/>
        <v/>
      </c>
      <c r="AJ35">
        <v>6619</v>
      </c>
      <c r="AK35" s="672">
        <f t="shared" si="15"/>
        <v>543.65503080082135</v>
      </c>
      <c r="AM35" s="672" t="str">
        <f t="shared" si="16"/>
        <v/>
      </c>
      <c r="AO35" s="672" t="str">
        <f t="shared" si="17"/>
        <v/>
      </c>
      <c r="AP35">
        <v>123497</v>
      </c>
      <c r="AQ35" s="672">
        <f t="shared" si="18"/>
        <v>10143.490759753593</v>
      </c>
    </row>
    <row r="36" spans="2:43">
      <c r="B36">
        <v>1.585</v>
      </c>
      <c r="D36">
        <v>33746</v>
      </c>
      <c r="E36" s="672">
        <f t="shared" si="19"/>
        <v>21290.851735015774</v>
      </c>
      <c r="G36" s="672" t="str">
        <f t="shared" si="19"/>
        <v/>
      </c>
      <c r="I36" s="672" t="str">
        <f t="shared" si="1"/>
        <v/>
      </c>
      <c r="K36" s="672" t="str">
        <f t="shared" si="2"/>
        <v/>
      </c>
      <c r="M36" s="672" t="str">
        <f t="shared" si="3"/>
        <v/>
      </c>
      <c r="N36">
        <v>25</v>
      </c>
      <c r="O36" s="672">
        <f t="shared" si="4"/>
        <v>15.772870662460567</v>
      </c>
      <c r="P36">
        <v>170</v>
      </c>
      <c r="Q36" s="672">
        <f t="shared" si="5"/>
        <v>107.25552050473186</v>
      </c>
      <c r="R36">
        <v>451</v>
      </c>
      <c r="S36" s="672">
        <f t="shared" si="6"/>
        <v>284.54258675078864</v>
      </c>
      <c r="U36" s="672" t="str">
        <f t="shared" si="7"/>
        <v/>
      </c>
      <c r="V36">
        <v>3445</v>
      </c>
      <c r="W36" s="672">
        <f t="shared" si="8"/>
        <v>2173.5015772870661</v>
      </c>
      <c r="X36">
        <v>1915</v>
      </c>
      <c r="Y36" s="672">
        <f t="shared" si="9"/>
        <v>1208.2018927444794</v>
      </c>
      <c r="AA36" s="672" t="str">
        <f t="shared" si="10"/>
        <v/>
      </c>
      <c r="AC36" s="672" t="str">
        <f t="shared" si="11"/>
        <v/>
      </c>
      <c r="AE36" s="672" t="str">
        <f t="shared" si="12"/>
        <v/>
      </c>
      <c r="AG36" s="672" t="str">
        <f t="shared" si="13"/>
        <v/>
      </c>
      <c r="AI36" s="672" t="str">
        <f t="shared" si="14"/>
        <v/>
      </c>
      <c r="AJ36">
        <v>1245</v>
      </c>
      <c r="AK36" s="672">
        <f t="shared" si="15"/>
        <v>785.48895899053628</v>
      </c>
      <c r="AM36" s="672" t="str">
        <f t="shared" si="16"/>
        <v/>
      </c>
      <c r="AO36" s="672" t="str">
        <f t="shared" si="17"/>
        <v/>
      </c>
      <c r="AP36">
        <v>7251</v>
      </c>
      <c r="AQ36" s="672">
        <f t="shared" si="18"/>
        <v>4574.7634069400629</v>
      </c>
    </row>
    <row r="37" spans="2:43">
      <c r="B37">
        <v>12.05</v>
      </c>
      <c r="D37">
        <v>61668</v>
      </c>
      <c r="E37" s="672">
        <f t="shared" si="19"/>
        <v>5117.6763485477177</v>
      </c>
      <c r="G37" s="672" t="str">
        <f t="shared" si="19"/>
        <v/>
      </c>
      <c r="I37" s="672" t="str">
        <f t="shared" si="1"/>
        <v/>
      </c>
      <c r="K37" s="672" t="str">
        <f t="shared" si="2"/>
        <v/>
      </c>
      <c r="M37" s="672" t="str">
        <f t="shared" si="3"/>
        <v/>
      </c>
      <c r="N37">
        <v>25</v>
      </c>
      <c r="O37" s="672">
        <f t="shared" si="4"/>
        <v>2.0746887966804977</v>
      </c>
      <c r="P37">
        <v>256</v>
      </c>
      <c r="Q37" s="672">
        <f t="shared" si="5"/>
        <v>21.244813278008298</v>
      </c>
      <c r="R37">
        <v>57332</v>
      </c>
      <c r="S37" s="672">
        <f t="shared" si="6"/>
        <v>4757.8423236514518</v>
      </c>
      <c r="T37">
        <v>12737</v>
      </c>
      <c r="U37" s="672">
        <f t="shared" si="7"/>
        <v>1057.01244813278</v>
      </c>
      <c r="V37">
        <v>7037</v>
      </c>
      <c r="W37" s="672">
        <f t="shared" si="8"/>
        <v>583.98340248962654</v>
      </c>
      <c r="Y37" s="672" t="str">
        <f t="shared" si="9"/>
        <v/>
      </c>
      <c r="AA37" s="672" t="str">
        <f t="shared" si="10"/>
        <v/>
      </c>
      <c r="AC37" s="672" t="str">
        <f t="shared" si="11"/>
        <v/>
      </c>
      <c r="AE37" s="672" t="str">
        <f t="shared" si="12"/>
        <v/>
      </c>
      <c r="AG37" s="672" t="str">
        <f t="shared" si="13"/>
        <v/>
      </c>
      <c r="AI37" s="672" t="str">
        <f t="shared" si="14"/>
        <v/>
      </c>
      <c r="AJ37">
        <v>10944</v>
      </c>
      <c r="AK37" s="672">
        <f t="shared" si="15"/>
        <v>908.21576763485473</v>
      </c>
      <c r="AM37" s="672" t="str">
        <f t="shared" si="16"/>
        <v/>
      </c>
      <c r="AN37">
        <v>101</v>
      </c>
      <c r="AO37" s="672">
        <f t="shared" si="17"/>
        <v>8.3817427385892103</v>
      </c>
      <c r="AP37">
        <v>88432</v>
      </c>
      <c r="AQ37" s="672">
        <f t="shared" si="18"/>
        <v>7338.7551867219909</v>
      </c>
    </row>
    <row r="38" spans="2:43">
      <c r="B38">
        <v>13.2</v>
      </c>
      <c r="D38">
        <v>102524</v>
      </c>
      <c r="E38" s="672">
        <f t="shared" si="19"/>
        <v>7766.969696969697</v>
      </c>
      <c r="G38" s="672" t="str">
        <f t="shared" si="19"/>
        <v/>
      </c>
      <c r="I38" s="672" t="str">
        <f t="shared" si="1"/>
        <v/>
      </c>
      <c r="K38" s="672" t="str">
        <f t="shared" si="2"/>
        <v/>
      </c>
      <c r="M38" s="672" t="str">
        <f t="shared" si="3"/>
        <v/>
      </c>
      <c r="N38">
        <v>674</v>
      </c>
      <c r="O38" s="672">
        <f t="shared" si="4"/>
        <v>51.060606060606062</v>
      </c>
      <c r="P38">
        <v>1758</v>
      </c>
      <c r="Q38" s="672">
        <f t="shared" si="5"/>
        <v>133.18181818181819</v>
      </c>
      <c r="R38">
        <v>128510</v>
      </c>
      <c r="S38" s="672">
        <f t="shared" si="6"/>
        <v>9735.6060606060619</v>
      </c>
      <c r="T38">
        <v>3137</v>
      </c>
      <c r="U38" s="672">
        <f t="shared" si="7"/>
        <v>237.65151515151516</v>
      </c>
      <c r="V38">
        <v>6767</v>
      </c>
      <c r="W38" s="672">
        <f t="shared" si="8"/>
        <v>512.65151515151513</v>
      </c>
      <c r="Y38" s="672" t="str">
        <f t="shared" si="9"/>
        <v/>
      </c>
      <c r="AA38" s="672" t="str">
        <f t="shared" si="10"/>
        <v/>
      </c>
      <c r="AC38" s="672" t="str">
        <f t="shared" si="11"/>
        <v/>
      </c>
      <c r="AE38" s="672" t="str">
        <f t="shared" si="12"/>
        <v/>
      </c>
      <c r="AG38" s="672" t="str">
        <f t="shared" si="13"/>
        <v/>
      </c>
      <c r="AI38" s="672" t="str">
        <f t="shared" si="14"/>
        <v/>
      </c>
      <c r="AJ38">
        <v>23509</v>
      </c>
      <c r="AK38" s="672">
        <f t="shared" si="15"/>
        <v>1780.9848484848485</v>
      </c>
      <c r="AM38" s="672" t="str">
        <f t="shared" si="16"/>
        <v/>
      </c>
      <c r="AN38">
        <v>8</v>
      </c>
      <c r="AO38" s="672">
        <f t="shared" si="17"/>
        <v>0.60606060606060608</v>
      </c>
      <c r="AP38">
        <v>164363</v>
      </c>
      <c r="AQ38" s="672">
        <f t="shared" si="18"/>
        <v>12451.742424242424</v>
      </c>
    </row>
    <row r="39" spans="2:43">
      <c r="B39">
        <v>39.824315771830001</v>
      </c>
      <c r="D39">
        <v>365186</v>
      </c>
      <c r="E39" s="672">
        <f t="shared" si="19"/>
        <v>9169.9252811348179</v>
      </c>
      <c r="F39">
        <v>6498</v>
      </c>
      <c r="G39" s="672">
        <f t="shared" si="19"/>
        <v>163.16664515291947</v>
      </c>
      <c r="I39" s="672" t="str">
        <f t="shared" si="1"/>
        <v/>
      </c>
      <c r="K39" s="672" t="str">
        <f t="shared" si="2"/>
        <v/>
      </c>
      <c r="M39" s="672" t="str">
        <f t="shared" si="3"/>
        <v/>
      </c>
      <c r="N39">
        <v>6216</v>
      </c>
      <c r="O39" s="672">
        <f t="shared" si="4"/>
        <v>156.08554420907163</v>
      </c>
      <c r="Q39" s="672" t="str">
        <f t="shared" si="5"/>
        <v/>
      </c>
      <c r="R39">
        <v>162137</v>
      </c>
      <c r="S39" s="672">
        <f t="shared" si="6"/>
        <v>4071.3066089810563</v>
      </c>
      <c r="U39" s="672" t="str">
        <f t="shared" si="7"/>
        <v/>
      </c>
      <c r="W39" s="672" t="str">
        <f t="shared" si="8"/>
        <v/>
      </c>
      <c r="Y39" s="672" t="str">
        <f t="shared" si="9"/>
        <v/>
      </c>
      <c r="AA39" s="672" t="str">
        <f t="shared" si="10"/>
        <v/>
      </c>
      <c r="AC39" s="672" t="str">
        <f t="shared" si="11"/>
        <v/>
      </c>
      <c r="AE39" s="672" t="str">
        <f t="shared" si="12"/>
        <v/>
      </c>
      <c r="AG39" s="672" t="str">
        <f t="shared" si="13"/>
        <v/>
      </c>
      <c r="AI39" s="672" t="str">
        <f t="shared" si="14"/>
        <v/>
      </c>
      <c r="AJ39">
        <v>231913</v>
      </c>
      <c r="AK39" s="672">
        <f t="shared" si="15"/>
        <v>5823.4019971297339</v>
      </c>
      <c r="AM39" s="672" t="str">
        <f t="shared" si="16"/>
        <v/>
      </c>
      <c r="AN39">
        <v>190202</v>
      </c>
      <c r="AO39" s="672">
        <f t="shared" si="17"/>
        <v>4776.0268146161261</v>
      </c>
      <c r="AP39">
        <v>596966</v>
      </c>
      <c r="AQ39" s="672">
        <f t="shared" si="18"/>
        <v>14989.987610088909</v>
      </c>
    </row>
    <row r="40" spans="2:43">
      <c r="B40">
        <v>7.9438962281699999</v>
      </c>
      <c r="D40">
        <v>73880</v>
      </c>
      <c r="E40" s="672">
        <f t="shared" si="19"/>
        <v>9300.2221929854441</v>
      </c>
      <c r="F40">
        <v>1316</v>
      </c>
      <c r="G40" s="672">
        <f t="shared" si="19"/>
        <v>165.66178134771042</v>
      </c>
      <c r="I40" s="672" t="str">
        <f t="shared" si="1"/>
        <v/>
      </c>
      <c r="K40" s="672" t="str">
        <f t="shared" si="2"/>
        <v/>
      </c>
      <c r="M40" s="672" t="str">
        <f t="shared" si="3"/>
        <v/>
      </c>
      <c r="N40">
        <v>1259</v>
      </c>
      <c r="O40" s="672">
        <f t="shared" si="4"/>
        <v>158.48646103097829</v>
      </c>
      <c r="Q40" s="672" t="str">
        <f t="shared" si="5"/>
        <v/>
      </c>
      <c r="R40">
        <v>32838</v>
      </c>
      <c r="S40" s="672">
        <f t="shared" si="6"/>
        <v>4133.7397993131572</v>
      </c>
      <c r="U40" s="672" t="str">
        <f t="shared" si="7"/>
        <v/>
      </c>
      <c r="W40" s="672" t="str">
        <f t="shared" si="8"/>
        <v/>
      </c>
      <c r="Y40" s="672" t="str">
        <f t="shared" si="9"/>
        <v/>
      </c>
      <c r="AA40" s="672" t="str">
        <f t="shared" si="10"/>
        <v/>
      </c>
      <c r="AC40" s="672" t="str">
        <f t="shared" si="11"/>
        <v/>
      </c>
      <c r="AE40" s="672" t="str">
        <f t="shared" si="12"/>
        <v/>
      </c>
      <c r="AG40" s="672" t="str">
        <f t="shared" si="13"/>
        <v/>
      </c>
      <c r="AI40" s="672" t="str">
        <f t="shared" si="14"/>
        <v/>
      </c>
      <c r="AJ40">
        <v>46970</v>
      </c>
      <c r="AK40" s="672">
        <f t="shared" si="15"/>
        <v>5912.71570661243</v>
      </c>
      <c r="AM40" s="672" t="str">
        <f t="shared" si="16"/>
        <v/>
      </c>
      <c r="AN40">
        <v>40475</v>
      </c>
      <c r="AO40" s="672">
        <f t="shared" si="17"/>
        <v>5095.1068389426891</v>
      </c>
      <c r="AP40">
        <v>122858</v>
      </c>
      <c r="AQ40" s="672">
        <f t="shared" si="18"/>
        <v>15465.710587246966</v>
      </c>
    </row>
    <row r="41" spans="2:43">
      <c r="B41">
        <v>4.0999999999999996</v>
      </c>
      <c r="D41">
        <v>66740</v>
      </c>
      <c r="E41" s="672">
        <f t="shared" si="19"/>
        <v>16278.048780487807</v>
      </c>
      <c r="F41">
        <v>62915</v>
      </c>
      <c r="G41" s="672">
        <f t="shared" si="19"/>
        <v>15345.121951219513</v>
      </c>
      <c r="I41" s="672" t="str">
        <f t="shared" si="1"/>
        <v/>
      </c>
      <c r="K41" s="672" t="str">
        <f t="shared" si="2"/>
        <v/>
      </c>
      <c r="M41" s="672" t="str">
        <f t="shared" si="3"/>
        <v/>
      </c>
      <c r="N41">
        <v>825</v>
      </c>
      <c r="O41" s="672">
        <f t="shared" si="4"/>
        <v>201.21951219512198</v>
      </c>
      <c r="P41">
        <v>7481</v>
      </c>
      <c r="Q41" s="672">
        <f t="shared" si="5"/>
        <v>1824.6341463414635</v>
      </c>
      <c r="R41">
        <v>21863</v>
      </c>
      <c r="S41" s="672">
        <f t="shared" si="6"/>
        <v>5332.4390243902444</v>
      </c>
      <c r="U41" s="672" t="str">
        <f t="shared" si="7"/>
        <v/>
      </c>
      <c r="W41" s="672" t="str">
        <f t="shared" si="8"/>
        <v/>
      </c>
      <c r="Y41" s="672" t="str">
        <f t="shared" si="9"/>
        <v/>
      </c>
      <c r="AA41" s="672" t="str">
        <f t="shared" si="10"/>
        <v/>
      </c>
      <c r="AB41">
        <v>419</v>
      </c>
      <c r="AC41" s="672">
        <f t="shared" si="11"/>
        <v>102.19512195121952</v>
      </c>
      <c r="AE41" s="672" t="str">
        <f t="shared" si="12"/>
        <v/>
      </c>
      <c r="AG41" s="672" t="str">
        <f t="shared" si="13"/>
        <v/>
      </c>
      <c r="AI41" s="672" t="str">
        <f t="shared" si="14"/>
        <v/>
      </c>
      <c r="AJ41">
        <v>19032</v>
      </c>
      <c r="AK41" s="672">
        <f t="shared" si="15"/>
        <v>4641.9512195121952</v>
      </c>
      <c r="AM41" s="672" t="str">
        <f t="shared" si="16"/>
        <v/>
      </c>
      <c r="AO41" s="672" t="str">
        <f t="shared" si="17"/>
        <v/>
      </c>
      <c r="AP41">
        <v>112535</v>
      </c>
      <c r="AQ41" s="672">
        <f t="shared" si="18"/>
        <v>27447.560975609758</v>
      </c>
    </row>
    <row r="42" spans="2:43">
      <c r="B42">
        <v>12.05</v>
      </c>
      <c r="D42">
        <v>109308</v>
      </c>
      <c r="E42" s="672">
        <f t="shared" si="19"/>
        <v>9071.203319502074</v>
      </c>
      <c r="G42" s="672" t="str">
        <f t="shared" si="19"/>
        <v/>
      </c>
      <c r="I42" s="672" t="str">
        <f t="shared" si="1"/>
        <v/>
      </c>
      <c r="K42" s="672" t="str">
        <f t="shared" si="2"/>
        <v/>
      </c>
      <c r="M42" s="672" t="str">
        <f t="shared" si="3"/>
        <v/>
      </c>
      <c r="N42">
        <v>13952</v>
      </c>
      <c r="O42" s="672">
        <f t="shared" si="4"/>
        <v>1157.8423236514523</v>
      </c>
      <c r="P42">
        <v>606</v>
      </c>
      <c r="Q42" s="672">
        <f t="shared" si="5"/>
        <v>50.290456431535269</v>
      </c>
      <c r="R42">
        <v>16429</v>
      </c>
      <c r="S42" s="672">
        <f t="shared" si="6"/>
        <v>1363.402489626556</v>
      </c>
      <c r="U42" s="672" t="str">
        <f t="shared" si="7"/>
        <v/>
      </c>
      <c r="W42" s="672" t="str">
        <f t="shared" si="8"/>
        <v/>
      </c>
      <c r="Y42" s="672" t="str">
        <f t="shared" si="9"/>
        <v/>
      </c>
      <c r="AA42" s="672" t="str">
        <f t="shared" si="10"/>
        <v/>
      </c>
      <c r="AC42" s="672" t="str">
        <f t="shared" si="11"/>
        <v/>
      </c>
      <c r="AE42" s="672" t="str">
        <f t="shared" si="12"/>
        <v/>
      </c>
      <c r="AG42" s="672" t="str">
        <f t="shared" si="13"/>
        <v/>
      </c>
      <c r="AI42" s="672" t="str">
        <f t="shared" si="14"/>
        <v/>
      </c>
      <c r="AJ42">
        <v>18292</v>
      </c>
      <c r="AK42" s="672">
        <f t="shared" si="15"/>
        <v>1518.0082987551866</v>
      </c>
      <c r="AM42" s="672" t="str">
        <f t="shared" si="16"/>
        <v/>
      </c>
      <c r="AO42" s="672" t="str">
        <f t="shared" si="17"/>
        <v/>
      </c>
      <c r="AP42">
        <v>49279</v>
      </c>
      <c r="AQ42" s="672">
        <f t="shared" si="18"/>
        <v>4089.54356846473</v>
      </c>
    </row>
    <row r="43" spans="2:43">
      <c r="B43">
        <v>7.3</v>
      </c>
      <c r="D43">
        <v>62754</v>
      </c>
      <c r="E43" s="672">
        <f t="shared" si="19"/>
        <v>8596.4383561643845</v>
      </c>
      <c r="G43" s="672" t="str">
        <f t="shared" si="19"/>
        <v/>
      </c>
      <c r="I43" s="672" t="str">
        <f t="shared" si="1"/>
        <v/>
      </c>
      <c r="K43" s="672" t="str">
        <f t="shared" si="2"/>
        <v/>
      </c>
      <c r="M43" s="672" t="str">
        <f t="shared" si="3"/>
        <v/>
      </c>
      <c r="N43">
        <v>313</v>
      </c>
      <c r="O43" s="672">
        <f t="shared" si="4"/>
        <v>42.876712328767127</v>
      </c>
      <c r="P43">
        <v>464</v>
      </c>
      <c r="Q43" s="672">
        <f t="shared" si="5"/>
        <v>63.561643835616437</v>
      </c>
      <c r="R43">
        <v>29540</v>
      </c>
      <c r="S43" s="672">
        <f t="shared" si="6"/>
        <v>4046.5753424657537</v>
      </c>
      <c r="U43" s="672" t="str">
        <f t="shared" si="7"/>
        <v/>
      </c>
      <c r="V43">
        <v>2987</v>
      </c>
      <c r="W43" s="672">
        <f t="shared" si="8"/>
        <v>409.17808219178085</v>
      </c>
      <c r="Y43" s="672" t="str">
        <f t="shared" si="9"/>
        <v/>
      </c>
      <c r="AA43" s="672" t="str">
        <f t="shared" si="10"/>
        <v/>
      </c>
      <c r="AC43" s="672" t="str">
        <f t="shared" si="11"/>
        <v/>
      </c>
      <c r="AE43" s="672" t="str">
        <f t="shared" si="12"/>
        <v/>
      </c>
      <c r="AG43" s="672" t="str">
        <f t="shared" si="13"/>
        <v/>
      </c>
      <c r="AI43" s="672" t="str">
        <f t="shared" si="14"/>
        <v/>
      </c>
      <c r="AJ43">
        <v>29769</v>
      </c>
      <c r="AK43" s="672">
        <f t="shared" si="15"/>
        <v>4077.9452054794519</v>
      </c>
      <c r="AM43" s="672" t="str">
        <f t="shared" si="16"/>
        <v/>
      </c>
      <c r="AO43" s="672" t="str">
        <f t="shared" si="17"/>
        <v/>
      </c>
      <c r="AP43">
        <v>63073</v>
      </c>
      <c r="AQ43" s="672">
        <f t="shared" si="18"/>
        <v>8640.1369863013697</v>
      </c>
    </row>
    <row r="44" spans="2:43">
      <c r="B44">
        <v>7.21</v>
      </c>
      <c r="D44">
        <v>44597</v>
      </c>
      <c r="E44" s="672">
        <f t="shared" si="19"/>
        <v>6185.4368932038833</v>
      </c>
      <c r="G44" s="672" t="str">
        <f t="shared" si="19"/>
        <v/>
      </c>
      <c r="I44" s="672" t="str">
        <f t="shared" si="1"/>
        <v/>
      </c>
      <c r="K44" s="672" t="str">
        <f t="shared" si="2"/>
        <v/>
      </c>
      <c r="M44" s="672" t="str">
        <f t="shared" si="3"/>
        <v/>
      </c>
      <c r="N44">
        <v>348</v>
      </c>
      <c r="O44" s="672">
        <f t="shared" si="4"/>
        <v>48.26629680998613</v>
      </c>
      <c r="Q44" s="672" t="str">
        <f t="shared" si="5"/>
        <v/>
      </c>
      <c r="S44" s="672" t="str">
        <f t="shared" si="6"/>
        <v/>
      </c>
      <c r="T44">
        <v>2841</v>
      </c>
      <c r="U44" s="672">
        <f t="shared" si="7"/>
        <v>394.03606102635229</v>
      </c>
      <c r="W44" s="672" t="str">
        <f t="shared" si="8"/>
        <v/>
      </c>
      <c r="Y44" s="672" t="str">
        <f t="shared" si="9"/>
        <v/>
      </c>
      <c r="AA44" s="672" t="str">
        <f t="shared" si="10"/>
        <v/>
      </c>
      <c r="AC44" s="672" t="str">
        <f t="shared" si="11"/>
        <v/>
      </c>
      <c r="AE44" s="672" t="str">
        <f t="shared" si="12"/>
        <v/>
      </c>
      <c r="AG44" s="672" t="str">
        <f t="shared" si="13"/>
        <v/>
      </c>
      <c r="AI44" s="672" t="str">
        <f t="shared" si="14"/>
        <v/>
      </c>
      <c r="AJ44">
        <v>178390</v>
      </c>
      <c r="AK44" s="672">
        <f t="shared" si="15"/>
        <v>24742.024965325938</v>
      </c>
      <c r="AM44" s="672" t="str">
        <f t="shared" si="16"/>
        <v/>
      </c>
      <c r="AN44">
        <v>6686</v>
      </c>
      <c r="AO44" s="672">
        <f t="shared" si="17"/>
        <v>927.32316227461854</v>
      </c>
      <c r="AP44">
        <v>188265</v>
      </c>
      <c r="AQ44" s="672">
        <f t="shared" si="18"/>
        <v>26111.650485436894</v>
      </c>
    </row>
    <row r="45" spans="2:43">
      <c r="B45">
        <v>11.07</v>
      </c>
      <c r="D45">
        <v>81590</v>
      </c>
      <c r="E45" s="672">
        <f t="shared" ref="E45:G60" si="20">IF(OR($B45=0,D45=0),"",D45/$B45)</f>
        <v>7370.3703703703704</v>
      </c>
      <c r="G45" s="672" t="str">
        <f t="shared" si="20"/>
        <v/>
      </c>
      <c r="I45" s="672" t="str">
        <f t="shared" si="1"/>
        <v/>
      </c>
      <c r="K45" s="672" t="str">
        <f t="shared" si="2"/>
        <v/>
      </c>
      <c r="M45" s="672" t="str">
        <f t="shared" si="3"/>
        <v/>
      </c>
      <c r="N45">
        <v>2858</v>
      </c>
      <c r="O45" s="672">
        <f t="shared" si="4"/>
        <v>258.17524841915088</v>
      </c>
      <c r="Q45" s="672" t="str">
        <f t="shared" si="5"/>
        <v/>
      </c>
      <c r="S45" s="672" t="str">
        <f t="shared" si="6"/>
        <v/>
      </c>
      <c r="T45">
        <v>310</v>
      </c>
      <c r="U45" s="672">
        <f t="shared" si="7"/>
        <v>28.003613369467029</v>
      </c>
      <c r="W45" s="672" t="str">
        <f t="shared" si="8"/>
        <v/>
      </c>
      <c r="Y45" s="672" t="str">
        <f t="shared" si="9"/>
        <v/>
      </c>
      <c r="AA45" s="672" t="str">
        <f t="shared" si="10"/>
        <v/>
      </c>
      <c r="AC45" s="672" t="str">
        <f t="shared" si="11"/>
        <v/>
      </c>
      <c r="AE45" s="672" t="str">
        <f t="shared" si="12"/>
        <v/>
      </c>
      <c r="AG45" s="672" t="str">
        <f t="shared" si="13"/>
        <v/>
      </c>
      <c r="AI45" s="672" t="str">
        <f t="shared" si="14"/>
        <v/>
      </c>
      <c r="AJ45">
        <v>192772</v>
      </c>
      <c r="AK45" s="672">
        <f t="shared" si="15"/>
        <v>17413.911472448057</v>
      </c>
      <c r="AM45" s="672" t="str">
        <f t="shared" si="16"/>
        <v/>
      </c>
      <c r="AN45">
        <v>7123</v>
      </c>
      <c r="AO45" s="672">
        <f t="shared" si="17"/>
        <v>643.45076784101173</v>
      </c>
      <c r="AP45">
        <v>203063</v>
      </c>
      <c r="AQ45" s="672">
        <f t="shared" si="18"/>
        <v>18343.541102077688</v>
      </c>
    </row>
    <row r="46" spans="2:43">
      <c r="B46">
        <v>9.59</v>
      </c>
      <c r="D46">
        <v>38884</v>
      </c>
      <c r="E46" s="672">
        <f t="shared" si="20"/>
        <v>4054.6402502606884</v>
      </c>
      <c r="G46" s="672" t="str">
        <f t="shared" si="20"/>
        <v/>
      </c>
      <c r="I46" s="672" t="str">
        <f t="shared" si="1"/>
        <v/>
      </c>
      <c r="K46" s="672" t="str">
        <f t="shared" si="2"/>
        <v/>
      </c>
      <c r="M46" s="672" t="str">
        <f t="shared" si="3"/>
        <v/>
      </c>
      <c r="N46">
        <v>1218</v>
      </c>
      <c r="O46" s="672">
        <f t="shared" si="4"/>
        <v>127.00729927007299</v>
      </c>
      <c r="Q46" s="672" t="str">
        <f t="shared" si="5"/>
        <v/>
      </c>
      <c r="S46" s="672" t="str">
        <f t="shared" si="6"/>
        <v/>
      </c>
      <c r="T46">
        <v>50</v>
      </c>
      <c r="U46" s="672">
        <f t="shared" si="7"/>
        <v>5.2137643378519289</v>
      </c>
      <c r="W46" s="672" t="str">
        <f t="shared" si="8"/>
        <v/>
      </c>
      <c r="Y46" s="672" t="str">
        <f t="shared" si="9"/>
        <v/>
      </c>
      <c r="AA46" s="672" t="str">
        <f t="shared" si="10"/>
        <v/>
      </c>
      <c r="AC46" s="672" t="str">
        <f t="shared" si="11"/>
        <v/>
      </c>
      <c r="AE46" s="672" t="str">
        <f t="shared" si="12"/>
        <v/>
      </c>
      <c r="AG46" s="672" t="str">
        <f t="shared" si="13"/>
        <v/>
      </c>
      <c r="AI46" s="672" t="str">
        <f t="shared" si="14"/>
        <v/>
      </c>
      <c r="AJ46">
        <v>100309</v>
      </c>
      <c r="AK46" s="672">
        <f t="shared" si="15"/>
        <v>10459.749739311783</v>
      </c>
      <c r="AM46" s="672" t="str">
        <f t="shared" si="16"/>
        <v/>
      </c>
      <c r="AN46">
        <v>4804</v>
      </c>
      <c r="AO46" s="672">
        <f t="shared" si="17"/>
        <v>500.93847758081336</v>
      </c>
      <c r="AP46">
        <v>106381</v>
      </c>
      <c r="AQ46" s="672">
        <f t="shared" si="18"/>
        <v>11092.909280500522</v>
      </c>
    </row>
    <row r="47" spans="2:43">
      <c r="B47">
        <v>11.5</v>
      </c>
      <c r="D47">
        <v>134730</v>
      </c>
      <c r="E47" s="672">
        <f t="shared" si="20"/>
        <v>11715.652173913044</v>
      </c>
      <c r="G47" s="672" t="str">
        <f t="shared" si="20"/>
        <v/>
      </c>
      <c r="I47" s="672" t="str">
        <f t="shared" si="1"/>
        <v/>
      </c>
      <c r="K47" s="672" t="str">
        <f t="shared" si="2"/>
        <v/>
      </c>
      <c r="M47" s="672" t="str">
        <f t="shared" si="3"/>
        <v/>
      </c>
      <c r="N47">
        <v>17433</v>
      </c>
      <c r="O47" s="672">
        <f t="shared" si="4"/>
        <v>1515.9130434782608</v>
      </c>
      <c r="P47">
        <v>5615</v>
      </c>
      <c r="Q47" s="672">
        <f t="shared" si="5"/>
        <v>488.26086956521738</v>
      </c>
      <c r="R47">
        <v>207394</v>
      </c>
      <c r="S47" s="672">
        <f t="shared" si="6"/>
        <v>18034.260869565216</v>
      </c>
      <c r="U47" s="672" t="str">
        <f t="shared" si="7"/>
        <v/>
      </c>
      <c r="W47" s="672" t="str">
        <f t="shared" si="8"/>
        <v/>
      </c>
      <c r="Y47" s="672" t="str">
        <f t="shared" si="9"/>
        <v/>
      </c>
      <c r="AA47" s="672" t="str">
        <f t="shared" si="10"/>
        <v/>
      </c>
      <c r="AC47" s="672" t="str">
        <f t="shared" si="11"/>
        <v/>
      </c>
      <c r="AE47" s="672" t="str">
        <f t="shared" si="12"/>
        <v/>
      </c>
      <c r="AG47" s="672" t="str">
        <f t="shared" si="13"/>
        <v/>
      </c>
      <c r="AI47" s="672" t="str">
        <f t="shared" si="14"/>
        <v/>
      </c>
      <c r="AK47" s="672" t="str">
        <f t="shared" si="15"/>
        <v/>
      </c>
      <c r="AM47" s="672" t="str">
        <f t="shared" si="16"/>
        <v/>
      </c>
      <c r="AN47">
        <v>111172</v>
      </c>
      <c r="AO47" s="672">
        <f t="shared" si="17"/>
        <v>9667.1304347826081</v>
      </c>
      <c r="AP47">
        <v>341614</v>
      </c>
      <c r="AQ47" s="672">
        <f t="shared" si="18"/>
        <v>29705.565217391304</v>
      </c>
    </row>
    <row r="48" spans="2:43">
      <c r="B48">
        <v>14.43</v>
      </c>
      <c r="D48">
        <v>100437</v>
      </c>
      <c r="E48" s="672">
        <f t="shared" si="20"/>
        <v>6960.2910602910606</v>
      </c>
      <c r="G48" s="672" t="str">
        <f t="shared" si="20"/>
        <v/>
      </c>
      <c r="I48" s="672" t="str">
        <f t="shared" si="1"/>
        <v/>
      </c>
      <c r="K48" s="672" t="str">
        <f t="shared" si="2"/>
        <v/>
      </c>
      <c r="M48" s="672" t="str">
        <f t="shared" si="3"/>
        <v/>
      </c>
      <c r="N48">
        <v>41</v>
      </c>
      <c r="O48" s="672">
        <f t="shared" si="4"/>
        <v>2.8413028413028414</v>
      </c>
      <c r="P48">
        <v>1406</v>
      </c>
      <c r="Q48" s="672">
        <f t="shared" si="5"/>
        <v>97.435897435897431</v>
      </c>
      <c r="R48">
        <v>30839</v>
      </c>
      <c r="S48" s="672">
        <f t="shared" si="6"/>
        <v>2137.1448371448373</v>
      </c>
      <c r="T48">
        <v>102</v>
      </c>
      <c r="U48" s="672">
        <f t="shared" si="7"/>
        <v>7.0686070686070686</v>
      </c>
      <c r="V48">
        <v>9278</v>
      </c>
      <c r="W48" s="672">
        <f t="shared" si="8"/>
        <v>642.96604296604301</v>
      </c>
      <c r="X48">
        <v>4631</v>
      </c>
      <c r="Y48" s="672">
        <f t="shared" si="9"/>
        <v>320.92862092862094</v>
      </c>
      <c r="AA48" s="672" t="str">
        <f t="shared" si="10"/>
        <v/>
      </c>
      <c r="AB48">
        <v>102</v>
      </c>
      <c r="AC48" s="672">
        <f t="shared" si="11"/>
        <v>7.0686070686070686</v>
      </c>
      <c r="AE48" s="672" t="str">
        <f t="shared" si="12"/>
        <v/>
      </c>
      <c r="AG48" s="672" t="str">
        <f t="shared" si="13"/>
        <v/>
      </c>
      <c r="AI48" s="672" t="str">
        <f t="shared" si="14"/>
        <v/>
      </c>
      <c r="AJ48">
        <v>34713</v>
      </c>
      <c r="AK48" s="672">
        <f t="shared" si="15"/>
        <v>2405.6133056133058</v>
      </c>
      <c r="AM48" s="672" t="str">
        <f t="shared" si="16"/>
        <v/>
      </c>
      <c r="AO48" s="672" t="str">
        <f t="shared" si="17"/>
        <v/>
      </c>
      <c r="AP48">
        <v>81112</v>
      </c>
      <c r="AQ48" s="672">
        <f t="shared" si="18"/>
        <v>5621.067221067221</v>
      </c>
    </row>
    <row r="49" spans="2:43">
      <c r="B49">
        <v>14.97</v>
      </c>
      <c r="D49">
        <v>129757.04</v>
      </c>
      <c r="E49" s="672">
        <f t="shared" si="20"/>
        <v>8667.8049432197713</v>
      </c>
      <c r="G49" s="672" t="str">
        <f t="shared" si="20"/>
        <v/>
      </c>
      <c r="H49">
        <v>71557</v>
      </c>
      <c r="I49" s="672">
        <f t="shared" si="1"/>
        <v>4780.02672010688</v>
      </c>
      <c r="K49" s="672" t="str">
        <f t="shared" si="2"/>
        <v/>
      </c>
      <c r="M49" s="672" t="str">
        <f t="shared" si="3"/>
        <v/>
      </c>
      <c r="O49" s="672" t="str">
        <f t="shared" si="4"/>
        <v/>
      </c>
      <c r="Q49" s="672" t="str">
        <f t="shared" si="5"/>
        <v/>
      </c>
      <c r="R49">
        <v>71227.06</v>
      </c>
      <c r="S49" s="672">
        <f t="shared" si="6"/>
        <v>4757.9866399465591</v>
      </c>
      <c r="U49" s="672" t="str">
        <f t="shared" si="7"/>
        <v/>
      </c>
      <c r="V49">
        <v>8012.21</v>
      </c>
      <c r="W49" s="672">
        <f t="shared" si="8"/>
        <v>535.21776887107546</v>
      </c>
      <c r="Y49" s="672" t="str">
        <f t="shared" si="9"/>
        <v/>
      </c>
      <c r="Z49">
        <v>98.65</v>
      </c>
      <c r="AA49" s="672">
        <f t="shared" si="10"/>
        <v>6.5898463593854375</v>
      </c>
      <c r="AC49" s="672" t="str">
        <f t="shared" si="11"/>
        <v/>
      </c>
      <c r="AD49">
        <v>60852.98</v>
      </c>
      <c r="AE49" s="672">
        <f t="shared" si="12"/>
        <v>4064.9953239812958</v>
      </c>
      <c r="AG49" s="672" t="str">
        <f t="shared" si="13"/>
        <v/>
      </c>
      <c r="AI49" s="672" t="str">
        <f t="shared" si="14"/>
        <v/>
      </c>
      <c r="AJ49">
        <v>3566.27</v>
      </c>
      <c r="AK49" s="672">
        <f t="shared" si="15"/>
        <v>238.22778891115564</v>
      </c>
      <c r="AM49" s="672" t="str">
        <f t="shared" si="16"/>
        <v/>
      </c>
      <c r="AO49" s="672" t="str">
        <f t="shared" si="17"/>
        <v/>
      </c>
      <c r="AP49">
        <v>215314.17</v>
      </c>
      <c r="AQ49" s="672">
        <f t="shared" si="18"/>
        <v>14383.044088176353</v>
      </c>
    </row>
    <row r="50" spans="2:43">
      <c r="B50">
        <v>33.770000000000003</v>
      </c>
      <c r="D50">
        <v>558250</v>
      </c>
      <c r="E50" s="672">
        <f t="shared" si="20"/>
        <v>16530.944625407166</v>
      </c>
      <c r="F50">
        <v>76297</v>
      </c>
      <c r="G50" s="672">
        <f t="shared" si="20"/>
        <v>2259.3129997038791</v>
      </c>
      <c r="I50" s="672" t="str">
        <f t="shared" si="1"/>
        <v/>
      </c>
      <c r="K50" s="672" t="str">
        <f t="shared" si="2"/>
        <v/>
      </c>
      <c r="M50" s="672" t="str">
        <f t="shared" si="3"/>
        <v/>
      </c>
      <c r="N50">
        <v>1018</v>
      </c>
      <c r="O50" s="672">
        <f t="shared" si="4"/>
        <v>30.145099200473791</v>
      </c>
      <c r="Q50" s="672" t="str">
        <f t="shared" si="5"/>
        <v/>
      </c>
      <c r="R50">
        <v>126026</v>
      </c>
      <c r="S50" s="672">
        <f t="shared" si="6"/>
        <v>3731.8922120225047</v>
      </c>
      <c r="U50" s="672" t="str">
        <f t="shared" si="7"/>
        <v/>
      </c>
      <c r="V50">
        <v>9082</v>
      </c>
      <c r="W50" s="672">
        <f t="shared" si="8"/>
        <v>268.9369262659165</v>
      </c>
      <c r="Y50" s="672" t="str">
        <f t="shared" si="9"/>
        <v/>
      </c>
      <c r="AA50" s="672" t="str">
        <f t="shared" si="10"/>
        <v/>
      </c>
      <c r="AC50" s="672" t="str">
        <f t="shared" si="11"/>
        <v/>
      </c>
      <c r="AD50">
        <v>18377</v>
      </c>
      <c r="AE50" s="672">
        <f t="shared" si="12"/>
        <v>544.18122594018359</v>
      </c>
      <c r="AG50" s="672" t="str">
        <f t="shared" si="13"/>
        <v/>
      </c>
      <c r="AI50" s="672" t="str">
        <f t="shared" si="14"/>
        <v/>
      </c>
      <c r="AJ50">
        <v>50486</v>
      </c>
      <c r="AK50" s="672">
        <f t="shared" si="15"/>
        <v>1494.9955581877405</v>
      </c>
      <c r="AM50" s="672" t="str">
        <f t="shared" si="16"/>
        <v/>
      </c>
      <c r="AO50" s="672" t="str">
        <f t="shared" si="17"/>
        <v/>
      </c>
      <c r="AP50">
        <v>281286</v>
      </c>
      <c r="AQ50" s="672">
        <f t="shared" si="18"/>
        <v>8329.4640213206985</v>
      </c>
    </row>
    <row r="51" spans="2:43">
      <c r="B51">
        <v>16.03</v>
      </c>
      <c r="D51">
        <v>215107</v>
      </c>
      <c r="E51" s="672">
        <f t="shared" si="20"/>
        <v>13419.02682470368</v>
      </c>
      <c r="G51" s="672" t="str">
        <f t="shared" si="20"/>
        <v/>
      </c>
      <c r="I51" s="672" t="str">
        <f t="shared" si="1"/>
        <v/>
      </c>
      <c r="K51" s="672" t="str">
        <f t="shared" si="2"/>
        <v/>
      </c>
      <c r="M51" s="672" t="str">
        <f t="shared" si="3"/>
        <v/>
      </c>
      <c r="N51">
        <v>479</v>
      </c>
      <c r="O51" s="672">
        <f t="shared" si="4"/>
        <v>29.881472239550838</v>
      </c>
      <c r="P51">
        <v>1604</v>
      </c>
      <c r="Q51" s="672">
        <f t="shared" si="5"/>
        <v>100.06238303181534</v>
      </c>
      <c r="R51">
        <v>52285</v>
      </c>
      <c r="S51" s="672">
        <f t="shared" si="6"/>
        <v>3261.696818465377</v>
      </c>
      <c r="U51" s="672" t="str">
        <f t="shared" si="7"/>
        <v/>
      </c>
      <c r="V51">
        <v>6423</v>
      </c>
      <c r="W51" s="672">
        <f t="shared" si="8"/>
        <v>400.6862133499688</v>
      </c>
      <c r="X51">
        <v>1160</v>
      </c>
      <c r="Y51" s="672">
        <f t="shared" si="9"/>
        <v>72.364316905801616</v>
      </c>
      <c r="AA51" s="672" t="str">
        <f t="shared" si="10"/>
        <v/>
      </c>
      <c r="AC51" s="672" t="str">
        <f t="shared" si="11"/>
        <v/>
      </c>
      <c r="AD51">
        <v>16349</v>
      </c>
      <c r="AE51" s="672">
        <f t="shared" si="12"/>
        <v>1019.9001871490954</v>
      </c>
      <c r="AG51" s="672" t="str">
        <f t="shared" si="13"/>
        <v/>
      </c>
      <c r="AI51" s="672" t="str">
        <f t="shared" si="14"/>
        <v/>
      </c>
      <c r="AK51" s="672" t="str">
        <f t="shared" si="15"/>
        <v/>
      </c>
      <c r="AM51" s="672" t="str">
        <f t="shared" si="16"/>
        <v/>
      </c>
      <c r="AO51" s="672" t="str">
        <f t="shared" si="17"/>
        <v/>
      </c>
      <c r="AP51">
        <v>78300</v>
      </c>
      <c r="AQ51" s="672">
        <f t="shared" si="18"/>
        <v>4884.5913911416092</v>
      </c>
    </row>
    <row r="52" spans="2:43">
      <c r="B52">
        <v>19.13</v>
      </c>
      <c r="D52">
        <v>258069.26</v>
      </c>
      <c r="E52" s="672">
        <f t="shared" si="20"/>
        <v>13490.290642969159</v>
      </c>
      <c r="F52">
        <v>1942.52</v>
      </c>
      <c r="G52" s="672">
        <f t="shared" si="20"/>
        <v>101.54312598013591</v>
      </c>
      <c r="I52" s="672" t="str">
        <f t="shared" si="1"/>
        <v/>
      </c>
      <c r="K52" s="672" t="str">
        <f t="shared" si="2"/>
        <v/>
      </c>
      <c r="M52" s="672" t="str">
        <f t="shared" si="3"/>
        <v/>
      </c>
      <c r="N52">
        <v>67.61</v>
      </c>
      <c r="O52" s="672">
        <f t="shared" si="4"/>
        <v>3.5342394145321485</v>
      </c>
      <c r="P52">
        <v>748.89</v>
      </c>
      <c r="Q52" s="672">
        <f t="shared" si="5"/>
        <v>39.147412441191847</v>
      </c>
      <c r="R52">
        <v>346494.58</v>
      </c>
      <c r="S52" s="672">
        <f t="shared" si="6"/>
        <v>18112.628332462104</v>
      </c>
      <c r="T52">
        <v>3971.2</v>
      </c>
      <c r="U52" s="672">
        <f t="shared" si="7"/>
        <v>207.59017250392054</v>
      </c>
      <c r="V52">
        <v>4494.55</v>
      </c>
      <c r="W52" s="672">
        <f t="shared" si="8"/>
        <v>234.94772608468375</v>
      </c>
      <c r="X52">
        <v>348.41</v>
      </c>
      <c r="Y52" s="672">
        <f t="shared" si="9"/>
        <v>18.212754835337169</v>
      </c>
      <c r="Z52">
        <v>12961.81</v>
      </c>
      <c r="AA52" s="672">
        <f t="shared" si="10"/>
        <v>677.56455828541561</v>
      </c>
      <c r="AC52" s="672" t="str">
        <f t="shared" si="11"/>
        <v/>
      </c>
      <c r="AE52" s="672" t="str">
        <f t="shared" si="12"/>
        <v/>
      </c>
      <c r="AG52" s="672" t="str">
        <f t="shared" si="13"/>
        <v/>
      </c>
      <c r="AI52" s="672" t="str">
        <f t="shared" si="14"/>
        <v/>
      </c>
      <c r="AJ52">
        <v>46920.04</v>
      </c>
      <c r="AK52" s="672">
        <f t="shared" si="15"/>
        <v>2452.6941975954001</v>
      </c>
      <c r="AM52" s="672" t="str">
        <f t="shared" si="16"/>
        <v/>
      </c>
      <c r="AN52">
        <v>7819.42</v>
      </c>
      <c r="AO52" s="672">
        <f t="shared" si="17"/>
        <v>408.75169890224782</v>
      </c>
      <c r="AP52">
        <v>425769.03</v>
      </c>
      <c r="AQ52" s="672">
        <f t="shared" si="18"/>
        <v>22256.614218504968</v>
      </c>
    </row>
    <row r="53" spans="2:43">
      <c r="B53">
        <v>13.05</v>
      </c>
      <c r="D53">
        <v>182609.38</v>
      </c>
      <c r="E53" s="672">
        <f t="shared" si="20"/>
        <v>13993.055938697318</v>
      </c>
      <c r="F53">
        <v>423.98</v>
      </c>
      <c r="G53" s="672">
        <f t="shared" si="20"/>
        <v>32.488888888888887</v>
      </c>
      <c r="I53" s="672" t="str">
        <f t="shared" si="1"/>
        <v/>
      </c>
      <c r="K53" s="672" t="str">
        <f t="shared" si="2"/>
        <v/>
      </c>
      <c r="M53" s="672" t="str">
        <f t="shared" si="3"/>
        <v/>
      </c>
      <c r="N53">
        <v>89.12</v>
      </c>
      <c r="O53" s="672">
        <f t="shared" si="4"/>
        <v>6.8291187739463597</v>
      </c>
      <c r="P53">
        <v>1258.96</v>
      </c>
      <c r="Q53" s="672">
        <f t="shared" si="5"/>
        <v>96.472030651340987</v>
      </c>
      <c r="R53">
        <v>109631.08</v>
      </c>
      <c r="S53" s="672">
        <f t="shared" si="6"/>
        <v>8400.8490421455936</v>
      </c>
      <c r="T53">
        <v>868.14</v>
      </c>
      <c r="U53" s="672">
        <f t="shared" si="7"/>
        <v>66.524137931034474</v>
      </c>
      <c r="V53">
        <v>7084.74</v>
      </c>
      <c r="W53" s="672">
        <f t="shared" si="8"/>
        <v>542.89195402298844</v>
      </c>
      <c r="X53">
        <v>3846.23</v>
      </c>
      <c r="Y53" s="672">
        <f t="shared" si="9"/>
        <v>294.73026819923371</v>
      </c>
      <c r="Z53">
        <v>5669.12</v>
      </c>
      <c r="AA53" s="672">
        <f t="shared" si="10"/>
        <v>434.41532567049808</v>
      </c>
      <c r="AC53" s="672" t="str">
        <f t="shared" si="11"/>
        <v/>
      </c>
      <c r="AE53" s="672" t="str">
        <f t="shared" si="12"/>
        <v/>
      </c>
      <c r="AG53" s="672" t="str">
        <f t="shared" si="13"/>
        <v/>
      </c>
      <c r="AI53" s="672" t="str">
        <f t="shared" si="14"/>
        <v/>
      </c>
      <c r="AJ53">
        <v>30686.77</v>
      </c>
      <c r="AK53" s="672">
        <f t="shared" si="15"/>
        <v>2351.4766283524905</v>
      </c>
      <c r="AM53" s="672" t="str">
        <f t="shared" si="16"/>
        <v/>
      </c>
      <c r="AN53">
        <v>6358.19</v>
      </c>
      <c r="AO53" s="672">
        <f t="shared" si="17"/>
        <v>487.21762452107276</v>
      </c>
      <c r="AP53">
        <v>165916.32999999999</v>
      </c>
      <c r="AQ53" s="672">
        <f t="shared" si="18"/>
        <v>12713.895019157086</v>
      </c>
    </row>
    <row r="54" spans="2:43">
      <c r="B54">
        <v>10.5</v>
      </c>
      <c r="D54">
        <v>82914</v>
      </c>
      <c r="E54" s="672">
        <f t="shared" si="20"/>
        <v>7896.5714285714284</v>
      </c>
      <c r="F54">
        <v>1735</v>
      </c>
      <c r="G54" s="672">
        <f t="shared" si="20"/>
        <v>165.23809523809524</v>
      </c>
      <c r="I54" s="672" t="str">
        <f t="shared" si="1"/>
        <v/>
      </c>
      <c r="K54" s="672" t="str">
        <f t="shared" si="2"/>
        <v/>
      </c>
      <c r="M54" s="672" t="str">
        <f t="shared" si="3"/>
        <v/>
      </c>
      <c r="N54">
        <v>1277</v>
      </c>
      <c r="O54" s="672">
        <f t="shared" si="4"/>
        <v>121.61904761904762</v>
      </c>
      <c r="Q54" s="672" t="str">
        <f t="shared" si="5"/>
        <v/>
      </c>
      <c r="R54">
        <v>17049</v>
      </c>
      <c r="S54" s="672">
        <f t="shared" si="6"/>
        <v>1623.7142857142858</v>
      </c>
      <c r="U54" s="672" t="str">
        <f t="shared" si="7"/>
        <v/>
      </c>
      <c r="V54">
        <v>8177</v>
      </c>
      <c r="W54" s="672">
        <f t="shared" si="8"/>
        <v>778.76190476190482</v>
      </c>
      <c r="X54">
        <v>6162</v>
      </c>
      <c r="Y54" s="672">
        <f t="shared" si="9"/>
        <v>586.85714285714289</v>
      </c>
      <c r="Z54">
        <v>24042</v>
      </c>
      <c r="AA54" s="672">
        <f t="shared" si="10"/>
        <v>2289.7142857142858</v>
      </c>
      <c r="AC54" s="672" t="str">
        <f t="shared" si="11"/>
        <v/>
      </c>
      <c r="AE54" s="672" t="str">
        <f t="shared" si="12"/>
        <v/>
      </c>
      <c r="AG54" s="672" t="str">
        <f t="shared" si="13"/>
        <v/>
      </c>
      <c r="AH54">
        <v>80</v>
      </c>
      <c r="AI54" s="672">
        <f t="shared" si="14"/>
        <v>7.6190476190476186</v>
      </c>
      <c r="AJ54">
        <v>13183</v>
      </c>
      <c r="AK54" s="672">
        <f t="shared" si="15"/>
        <v>1255.5238095238096</v>
      </c>
      <c r="AM54" s="672" t="str">
        <f t="shared" si="16"/>
        <v/>
      </c>
      <c r="AO54" s="672" t="str">
        <f t="shared" si="17"/>
        <v/>
      </c>
      <c r="AP54">
        <v>71705</v>
      </c>
      <c r="AQ54" s="672">
        <f t="shared" si="18"/>
        <v>6829.0476190476193</v>
      </c>
    </row>
    <row r="55" spans="2:43">
      <c r="B55">
        <v>10.63</v>
      </c>
      <c r="D55">
        <v>107039</v>
      </c>
      <c r="E55" s="672">
        <f t="shared" si="20"/>
        <v>10069.520225776105</v>
      </c>
      <c r="G55" s="672" t="str">
        <f t="shared" si="20"/>
        <v/>
      </c>
      <c r="I55" s="672" t="str">
        <f t="shared" si="1"/>
        <v/>
      </c>
      <c r="K55" s="672" t="str">
        <f t="shared" si="2"/>
        <v/>
      </c>
      <c r="M55" s="672" t="str">
        <f t="shared" si="3"/>
        <v/>
      </c>
      <c r="N55">
        <v>1100</v>
      </c>
      <c r="O55" s="672">
        <f t="shared" si="4"/>
        <v>103.48071495766698</v>
      </c>
      <c r="Q55" s="672" t="str">
        <f t="shared" si="5"/>
        <v/>
      </c>
      <c r="R55">
        <v>20417</v>
      </c>
      <c r="S55" s="672">
        <f t="shared" si="6"/>
        <v>1920.6961429915332</v>
      </c>
      <c r="U55" s="672" t="str">
        <f t="shared" si="7"/>
        <v/>
      </c>
      <c r="V55">
        <v>9544</v>
      </c>
      <c r="W55" s="672">
        <f t="shared" si="8"/>
        <v>897.83631232361233</v>
      </c>
      <c r="X55">
        <v>460</v>
      </c>
      <c r="Y55" s="672">
        <f t="shared" si="9"/>
        <v>43.273753527751644</v>
      </c>
      <c r="Z55">
        <v>1715</v>
      </c>
      <c r="AA55" s="672">
        <f t="shared" si="10"/>
        <v>161.33584195672623</v>
      </c>
      <c r="AC55" s="672" t="str">
        <f t="shared" si="11"/>
        <v/>
      </c>
      <c r="AE55" s="672" t="str">
        <f t="shared" si="12"/>
        <v/>
      </c>
      <c r="AG55" s="672" t="str">
        <f t="shared" si="13"/>
        <v/>
      </c>
      <c r="AH55">
        <v>9002</v>
      </c>
      <c r="AI55" s="672">
        <f t="shared" si="14"/>
        <v>846.84854186265284</v>
      </c>
      <c r="AJ55">
        <v>6774</v>
      </c>
      <c r="AK55" s="672">
        <f t="shared" si="15"/>
        <v>637.25305738476004</v>
      </c>
      <c r="AM55" s="672" t="str">
        <f t="shared" si="16"/>
        <v/>
      </c>
      <c r="AO55" s="672" t="str">
        <f t="shared" si="17"/>
        <v/>
      </c>
      <c r="AP55">
        <v>49012</v>
      </c>
      <c r="AQ55" s="672">
        <f t="shared" si="18"/>
        <v>4610.724365004703</v>
      </c>
    </row>
    <row r="56" spans="2:43">
      <c r="B56">
        <v>8.85</v>
      </c>
      <c r="D56">
        <v>90606</v>
      </c>
      <c r="E56" s="672">
        <f t="shared" si="20"/>
        <v>10237.966101694916</v>
      </c>
      <c r="G56" s="672" t="str">
        <f t="shared" si="20"/>
        <v/>
      </c>
      <c r="I56" s="672" t="str">
        <f t="shared" si="1"/>
        <v/>
      </c>
      <c r="K56" s="672" t="str">
        <f t="shared" si="2"/>
        <v/>
      </c>
      <c r="M56" s="672" t="str">
        <f t="shared" si="3"/>
        <v/>
      </c>
      <c r="N56">
        <v>1186</v>
      </c>
      <c r="O56" s="672">
        <f t="shared" si="4"/>
        <v>134.01129943502826</v>
      </c>
      <c r="Q56" s="672" t="str">
        <f t="shared" si="5"/>
        <v/>
      </c>
      <c r="R56">
        <v>13453</v>
      </c>
      <c r="S56" s="672">
        <f t="shared" si="6"/>
        <v>1520.1129943502826</v>
      </c>
      <c r="U56" s="672" t="str">
        <f t="shared" si="7"/>
        <v/>
      </c>
      <c r="V56">
        <v>9580</v>
      </c>
      <c r="W56" s="672">
        <f t="shared" si="8"/>
        <v>1082.4858757062148</v>
      </c>
      <c r="Y56" s="672" t="str">
        <f t="shared" si="9"/>
        <v/>
      </c>
      <c r="Z56">
        <v>1785</v>
      </c>
      <c r="AA56" s="672">
        <f t="shared" si="10"/>
        <v>201.69491525423729</v>
      </c>
      <c r="AC56" s="672" t="str">
        <f t="shared" si="11"/>
        <v/>
      </c>
      <c r="AE56" s="672" t="str">
        <f t="shared" si="12"/>
        <v/>
      </c>
      <c r="AG56" s="672" t="str">
        <f t="shared" si="13"/>
        <v/>
      </c>
      <c r="AH56">
        <v>29</v>
      </c>
      <c r="AI56" s="672">
        <f t="shared" si="14"/>
        <v>3.2768361581920904</v>
      </c>
      <c r="AJ56">
        <v>5409</v>
      </c>
      <c r="AK56" s="672">
        <f t="shared" si="15"/>
        <v>611.18644067796617</v>
      </c>
      <c r="AM56" s="672" t="str">
        <f t="shared" si="16"/>
        <v/>
      </c>
      <c r="AO56" s="672" t="str">
        <f t="shared" si="17"/>
        <v/>
      </c>
      <c r="AP56">
        <v>31442</v>
      </c>
      <c r="AQ56" s="672">
        <f t="shared" si="18"/>
        <v>3552.768361581921</v>
      </c>
    </row>
    <row r="57" spans="2:43">
      <c r="B57">
        <v>11.3103</v>
      </c>
      <c r="D57">
        <v>149019</v>
      </c>
      <c r="E57" s="672">
        <f t="shared" si="20"/>
        <v>13175.512585873053</v>
      </c>
      <c r="G57" s="672" t="str">
        <f t="shared" si="20"/>
        <v/>
      </c>
      <c r="I57" s="672" t="str">
        <f t="shared" si="1"/>
        <v/>
      </c>
      <c r="K57" s="672" t="str">
        <f t="shared" si="2"/>
        <v/>
      </c>
      <c r="M57" s="672" t="str">
        <f t="shared" si="3"/>
        <v/>
      </c>
      <c r="N57">
        <v>-30</v>
      </c>
      <c r="O57" s="672">
        <f t="shared" si="4"/>
        <v>-2.6524495371475556</v>
      </c>
      <c r="P57">
        <v>1007</v>
      </c>
      <c r="Q57" s="672">
        <f t="shared" si="5"/>
        <v>89.033889463586291</v>
      </c>
      <c r="R57">
        <v>69119</v>
      </c>
      <c r="S57" s="672">
        <f t="shared" si="6"/>
        <v>6111.1553186033971</v>
      </c>
      <c r="U57" s="672" t="str">
        <f t="shared" si="7"/>
        <v/>
      </c>
      <c r="V57">
        <v>2893</v>
      </c>
      <c r="W57" s="672">
        <f t="shared" si="8"/>
        <v>255.78455036559598</v>
      </c>
      <c r="Y57" s="672" t="str">
        <f t="shared" si="9"/>
        <v/>
      </c>
      <c r="Z57">
        <v>470</v>
      </c>
      <c r="AA57" s="672">
        <f t="shared" si="10"/>
        <v>41.555042748645043</v>
      </c>
      <c r="AC57" s="672" t="str">
        <f t="shared" si="11"/>
        <v/>
      </c>
      <c r="AD57">
        <v>1968</v>
      </c>
      <c r="AE57" s="672">
        <f t="shared" si="12"/>
        <v>174.00068963687966</v>
      </c>
      <c r="AG57" s="672" t="str">
        <f t="shared" si="13"/>
        <v/>
      </c>
      <c r="AI57" s="672" t="str">
        <f t="shared" si="14"/>
        <v/>
      </c>
      <c r="AJ57">
        <v>3769</v>
      </c>
      <c r="AK57" s="672">
        <f t="shared" si="15"/>
        <v>333.23607685030458</v>
      </c>
      <c r="AM57" s="672" t="str">
        <f t="shared" si="16"/>
        <v/>
      </c>
      <c r="AO57" s="672" t="str">
        <f t="shared" si="17"/>
        <v/>
      </c>
      <c r="AP57">
        <v>79196</v>
      </c>
      <c r="AQ57" s="672">
        <f t="shared" si="18"/>
        <v>7002.1131181312612</v>
      </c>
    </row>
    <row r="58" spans="2:43">
      <c r="B58">
        <v>7.5</v>
      </c>
      <c r="D58">
        <v>47020</v>
      </c>
      <c r="E58" s="672">
        <f t="shared" si="20"/>
        <v>6269.333333333333</v>
      </c>
      <c r="G58" s="672" t="str">
        <f t="shared" si="20"/>
        <v/>
      </c>
      <c r="H58">
        <v>36038</v>
      </c>
      <c r="I58" s="672">
        <f t="shared" si="1"/>
        <v>4805.0666666666666</v>
      </c>
      <c r="K58" s="672" t="str">
        <f t="shared" si="2"/>
        <v/>
      </c>
      <c r="M58" s="672" t="str">
        <f t="shared" si="3"/>
        <v/>
      </c>
      <c r="N58">
        <v>25</v>
      </c>
      <c r="O58" s="672">
        <f t="shared" si="4"/>
        <v>3.3333333333333335</v>
      </c>
      <c r="Q58" s="672" t="str">
        <f t="shared" si="5"/>
        <v/>
      </c>
      <c r="S58" s="672" t="str">
        <f t="shared" si="6"/>
        <v/>
      </c>
      <c r="U58" s="672" t="str">
        <f t="shared" si="7"/>
        <v/>
      </c>
      <c r="V58">
        <v>8779</v>
      </c>
      <c r="W58" s="672">
        <f t="shared" si="8"/>
        <v>1170.5333333333333</v>
      </c>
      <c r="Y58" s="672" t="str">
        <f t="shared" si="9"/>
        <v/>
      </c>
      <c r="AA58" s="672" t="str">
        <f t="shared" si="10"/>
        <v/>
      </c>
      <c r="AB58">
        <v>6242</v>
      </c>
      <c r="AC58" s="672">
        <f t="shared" si="11"/>
        <v>832.26666666666665</v>
      </c>
      <c r="AD58">
        <v>7385</v>
      </c>
      <c r="AE58" s="672">
        <f t="shared" si="12"/>
        <v>984.66666666666663</v>
      </c>
      <c r="AG58" s="672" t="str">
        <f t="shared" si="13"/>
        <v/>
      </c>
      <c r="AI58" s="672" t="str">
        <f t="shared" si="14"/>
        <v/>
      </c>
      <c r="AJ58">
        <v>5647</v>
      </c>
      <c r="AK58" s="672">
        <f t="shared" si="15"/>
        <v>752.93333333333328</v>
      </c>
      <c r="AM58" s="672" t="str">
        <f t="shared" si="16"/>
        <v/>
      </c>
      <c r="AO58" s="672" t="str">
        <f t="shared" si="17"/>
        <v/>
      </c>
      <c r="AP58">
        <v>64116</v>
      </c>
      <c r="AQ58" s="672">
        <f t="shared" si="18"/>
        <v>8548.7999999999993</v>
      </c>
    </row>
    <row r="59" spans="2:43">
      <c r="B59">
        <v>45.01</v>
      </c>
      <c r="D59">
        <v>478841</v>
      </c>
      <c r="E59" s="672">
        <f t="shared" si="20"/>
        <v>10638.546989557877</v>
      </c>
      <c r="G59" s="672" t="str">
        <f t="shared" si="20"/>
        <v/>
      </c>
      <c r="H59">
        <v>6774</v>
      </c>
      <c r="I59" s="672">
        <f t="shared" si="1"/>
        <v>150.49988891357478</v>
      </c>
      <c r="K59" s="672" t="str">
        <f t="shared" si="2"/>
        <v/>
      </c>
      <c r="M59" s="672" t="str">
        <f t="shared" si="3"/>
        <v/>
      </c>
      <c r="N59">
        <v>12652</v>
      </c>
      <c r="O59" s="672">
        <f t="shared" si="4"/>
        <v>281.09309042435018</v>
      </c>
      <c r="P59">
        <v>1862</v>
      </c>
      <c r="Q59" s="672">
        <f t="shared" si="5"/>
        <v>41.368584758942461</v>
      </c>
      <c r="R59">
        <v>169708</v>
      </c>
      <c r="S59" s="672">
        <f t="shared" si="6"/>
        <v>3770.4510108864697</v>
      </c>
      <c r="T59" s="680">
        <f>SUM(T12:T53)</f>
        <v>43708.34</v>
      </c>
      <c r="U59" s="672">
        <f t="shared" si="7"/>
        <v>971.08064874472336</v>
      </c>
      <c r="V59">
        <v>15568</v>
      </c>
      <c r="W59" s="672">
        <f t="shared" si="8"/>
        <v>345.87869362363921</v>
      </c>
      <c r="Y59" s="672" t="str">
        <f t="shared" si="9"/>
        <v/>
      </c>
      <c r="AA59" s="672" t="str">
        <f t="shared" si="10"/>
        <v/>
      </c>
      <c r="AC59" s="672" t="str">
        <f t="shared" si="11"/>
        <v/>
      </c>
      <c r="AE59" s="672" t="str">
        <f t="shared" si="12"/>
        <v/>
      </c>
      <c r="AG59" s="672" t="str">
        <f t="shared" si="13"/>
        <v/>
      </c>
      <c r="AI59" s="672" t="str">
        <f t="shared" si="14"/>
        <v/>
      </c>
      <c r="AJ59">
        <v>72884</v>
      </c>
      <c r="AK59" s="672">
        <f t="shared" si="15"/>
        <v>1619.284603421462</v>
      </c>
      <c r="AM59" s="672" t="str">
        <f t="shared" si="16"/>
        <v/>
      </c>
      <c r="AN59">
        <v>18038</v>
      </c>
      <c r="AO59" s="672">
        <f t="shared" si="17"/>
        <v>400.75538769162409</v>
      </c>
      <c r="AP59">
        <v>297486</v>
      </c>
      <c r="AQ59" s="672">
        <f t="shared" si="18"/>
        <v>6609.3312597200629</v>
      </c>
    </row>
    <row r="60" spans="2:43">
      <c r="E60" s="672" t="str">
        <f t="shared" si="20"/>
        <v/>
      </c>
      <c r="G60" s="672" t="str">
        <f t="shared" si="20"/>
        <v/>
      </c>
      <c r="I60" s="672" t="str">
        <f t="shared" si="1"/>
        <v/>
      </c>
      <c r="K60" s="672" t="str">
        <f t="shared" si="2"/>
        <v/>
      </c>
      <c r="M60" s="672" t="str">
        <f t="shared" si="3"/>
        <v/>
      </c>
      <c r="O60" s="672" t="str">
        <f t="shared" si="4"/>
        <v/>
      </c>
      <c r="Q60" s="672" t="str">
        <f t="shared" si="5"/>
        <v/>
      </c>
      <c r="S60" s="672" t="str">
        <f t="shared" si="6"/>
        <v/>
      </c>
      <c r="U60" s="672" t="str">
        <f t="shared" si="7"/>
        <v/>
      </c>
      <c r="W60" s="672" t="str">
        <f t="shared" si="8"/>
        <v/>
      </c>
      <c r="Y60" s="672" t="str">
        <f t="shared" si="9"/>
        <v/>
      </c>
      <c r="AA60" s="672" t="str">
        <f t="shared" si="10"/>
        <v/>
      </c>
      <c r="AC60" s="672" t="str">
        <f t="shared" si="11"/>
        <v/>
      </c>
      <c r="AE60" s="672" t="str">
        <f t="shared" si="12"/>
        <v/>
      </c>
      <c r="AG60" s="672" t="str">
        <f t="shared" si="13"/>
        <v/>
      </c>
      <c r="AI60" s="672" t="str">
        <f t="shared" si="14"/>
        <v/>
      </c>
      <c r="AK60" s="672" t="str">
        <f t="shared" si="15"/>
        <v/>
      </c>
      <c r="AM60" s="672" t="str">
        <f t="shared" si="16"/>
        <v/>
      </c>
      <c r="AO60" s="672" t="str">
        <f t="shared" si="17"/>
        <v/>
      </c>
      <c r="AQ60" s="672" t="str">
        <f t="shared" si="18"/>
        <v/>
      </c>
    </row>
    <row r="61" spans="2:43">
      <c r="B61">
        <f>SUM(B12:B59)</f>
        <v>668.57805046153851</v>
      </c>
      <c r="D61" s="678">
        <f>SUM(D12:D59)</f>
        <v>6500184.6299999999</v>
      </c>
      <c r="E61" s="672">
        <f t="shared" ref="E61:G76" si="21">IF(OR($B61=0,D61=0),"",D61/$B61)</f>
        <v>9722.4020823189403</v>
      </c>
      <c r="G61" s="672" t="str">
        <f t="shared" si="21"/>
        <v/>
      </c>
      <c r="I61" s="672" t="str">
        <f t="shared" si="1"/>
        <v/>
      </c>
      <c r="K61" s="672" t="str">
        <f t="shared" si="2"/>
        <v/>
      </c>
      <c r="M61" s="672" t="str">
        <f t="shared" si="3"/>
        <v/>
      </c>
      <c r="N61">
        <f>SUM(N12:N59)</f>
        <v>84549.84</v>
      </c>
      <c r="O61" s="672">
        <f t="shared" si="4"/>
        <v>126.46218334812642</v>
      </c>
      <c r="P61">
        <f>SUM(P12:P59)</f>
        <v>42205.51</v>
      </c>
      <c r="Q61" s="672">
        <f t="shared" si="5"/>
        <v>63.127274326257549</v>
      </c>
      <c r="R61">
        <f>SUM(R12:R59)</f>
        <v>3042082.04</v>
      </c>
      <c r="S61" s="672">
        <f t="shared" si="6"/>
        <v>4550.0776429916659</v>
      </c>
      <c r="U61" s="672" t="str">
        <f t="shared" si="7"/>
        <v/>
      </c>
      <c r="W61" s="672" t="str">
        <f t="shared" si="8"/>
        <v/>
      </c>
      <c r="Y61" s="672" t="str">
        <f t="shared" si="9"/>
        <v/>
      </c>
      <c r="Z61">
        <f>SUM(Z12:Z57)</f>
        <v>74104.58</v>
      </c>
      <c r="AA61" s="672">
        <f t="shared" si="10"/>
        <v>110.83908595091253</v>
      </c>
      <c r="AC61" s="672" t="str">
        <f t="shared" si="11"/>
        <v/>
      </c>
      <c r="AE61" s="672" t="str">
        <f t="shared" si="12"/>
        <v/>
      </c>
      <c r="AG61" s="672" t="str">
        <f t="shared" si="13"/>
        <v/>
      </c>
      <c r="AI61" s="672" t="str">
        <f t="shared" si="14"/>
        <v/>
      </c>
      <c r="AK61" s="672" t="str">
        <f t="shared" si="15"/>
        <v/>
      </c>
      <c r="AM61" s="672" t="str">
        <f t="shared" si="16"/>
        <v/>
      </c>
      <c r="AO61" s="672" t="str">
        <f t="shared" si="17"/>
        <v/>
      </c>
      <c r="AQ61" s="672" t="str">
        <f t="shared" si="18"/>
        <v/>
      </c>
    </row>
    <row r="62" spans="2:43">
      <c r="D62" s="665">
        <f>D61/66</f>
        <v>98487.645909090905</v>
      </c>
      <c r="E62" s="672" t="str">
        <f t="shared" si="21"/>
        <v/>
      </c>
      <c r="G62" s="672" t="str">
        <f t="shared" si="21"/>
        <v/>
      </c>
      <c r="I62" s="672" t="str">
        <f t="shared" si="1"/>
        <v/>
      </c>
      <c r="K62" s="672" t="str">
        <f t="shared" si="2"/>
        <v/>
      </c>
      <c r="M62" s="672" t="str">
        <f t="shared" si="3"/>
        <v/>
      </c>
      <c r="N62">
        <f>N61/66</f>
        <v>1281.0581818181818</v>
      </c>
      <c r="O62" s="672" t="str">
        <f t="shared" si="4"/>
        <v/>
      </c>
      <c r="Q62" s="672" t="str">
        <f t="shared" si="5"/>
        <v/>
      </c>
      <c r="R62">
        <f>R61/66</f>
        <v>46092.152121212122</v>
      </c>
      <c r="S62" s="672" t="str">
        <f t="shared" si="6"/>
        <v/>
      </c>
      <c r="U62" s="672" t="str">
        <f t="shared" si="7"/>
        <v/>
      </c>
      <c r="V62" s="680">
        <f>SUM(V12:V59)</f>
        <v>261379.68999999997</v>
      </c>
      <c r="W62" s="672" t="str">
        <f t="shared" si="8"/>
        <v/>
      </c>
      <c r="X62" s="680">
        <f>SUM(X12:X55)</f>
        <v>49451.640000000007</v>
      </c>
      <c r="Y62" s="672" t="str">
        <f t="shared" si="9"/>
        <v/>
      </c>
      <c r="Z62">
        <f>Z61/66</f>
        <v>1122.7966666666666</v>
      </c>
      <c r="AA62" s="672" t="str">
        <f t="shared" si="10"/>
        <v/>
      </c>
      <c r="AC62" s="672" t="str">
        <f t="shared" si="11"/>
        <v/>
      </c>
      <c r="AE62" s="672" t="str">
        <f t="shared" si="12"/>
        <v/>
      </c>
      <c r="AG62" s="672" t="str">
        <f t="shared" si="13"/>
        <v/>
      </c>
      <c r="AI62" s="672" t="str">
        <f t="shared" si="14"/>
        <v/>
      </c>
      <c r="AK62" s="672" t="str">
        <f t="shared" si="15"/>
        <v/>
      </c>
      <c r="AM62" s="672" t="str">
        <f t="shared" si="16"/>
        <v/>
      </c>
      <c r="AO62" s="672" t="str">
        <f t="shared" si="17"/>
        <v/>
      </c>
      <c r="AQ62" s="672" t="str">
        <f t="shared" si="18"/>
        <v/>
      </c>
    </row>
    <row r="63" spans="2:43">
      <c r="D63" s="665">
        <f>D62/30</f>
        <v>3282.9215303030301</v>
      </c>
      <c r="E63" s="672" t="str">
        <f t="shared" si="21"/>
        <v/>
      </c>
      <c r="G63" s="672" t="str">
        <f t="shared" si="21"/>
        <v/>
      </c>
      <c r="I63" s="672" t="str">
        <f t="shared" si="1"/>
        <v/>
      </c>
      <c r="K63" s="672" t="str">
        <f t="shared" si="2"/>
        <v/>
      </c>
      <c r="M63" s="672" t="str">
        <f t="shared" si="3"/>
        <v/>
      </c>
      <c r="N63">
        <f>N62/30</f>
        <v>42.701939393939391</v>
      </c>
      <c r="O63" s="672" t="str">
        <f t="shared" si="4"/>
        <v/>
      </c>
      <c r="P63" s="665">
        <f>P61+T59+V62+X62</f>
        <v>396745.18</v>
      </c>
      <c r="Q63" s="672" t="str">
        <f t="shared" si="5"/>
        <v/>
      </c>
      <c r="R63">
        <f>R62/30</f>
        <v>1536.4050707070708</v>
      </c>
      <c r="S63" s="672" t="str">
        <f t="shared" si="6"/>
        <v/>
      </c>
      <c r="U63" s="672" t="str">
        <f t="shared" si="7"/>
        <v/>
      </c>
      <c r="W63" s="672" t="str">
        <f t="shared" si="8"/>
        <v/>
      </c>
      <c r="Y63" s="672" t="str">
        <f t="shared" si="9"/>
        <v/>
      </c>
      <c r="Z63">
        <f>Z62/30</f>
        <v>37.426555555555552</v>
      </c>
      <c r="AA63" s="672" t="str">
        <f t="shared" si="10"/>
        <v/>
      </c>
      <c r="AC63" s="672" t="str">
        <f t="shared" si="11"/>
        <v/>
      </c>
      <c r="AE63" s="672" t="str">
        <f t="shared" si="12"/>
        <v/>
      </c>
      <c r="AG63" s="672" t="str">
        <f t="shared" si="13"/>
        <v/>
      </c>
      <c r="AI63" s="672" t="str">
        <f t="shared" si="14"/>
        <v/>
      </c>
      <c r="AK63" s="672" t="str">
        <f t="shared" si="15"/>
        <v/>
      </c>
      <c r="AM63" s="672" t="str">
        <f t="shared" si="16"/>
        <v/>
      </c>
      <c r="AO63" s="672" t="str">
        <f t="shared" si="17"/>
        <v/>
      </c>
      <c r="AQ63" s="672" t="str">
        <f t="shared" si="18"/>
        <v/>
      </c>
    </row>
    <row r="64" spans="2:43">
      <c r="D64" s="679">
        <f>D63/365</f>
        <v>8.9943055624740555</v>
      </c>
      <c r="E64" s="672" t="str">
        <f t="shared" si="21"/>
        <v/>
      </c>
      <c r="G64" s="672" t="str">
        <f t="shared" si="21"/>
        <v/>
      </c>
      <c r="I64" s="672" t="str">
        <f t="shared" si="1"/>
        <v/>
      </c>
      <c r="K64" s="672" t="str">
        <f t="shared" si="2"/>
        <v/>
      </c>
      <c r="M64" s="672" t="str">
        <f t="shared" si="3"/>
        <v/>
      </c>
      <c r="N64" s="680">
        <f>N63/365</f>
        <v>0.11699161477791614</v>
      </c>
      <c r="O64" s="672" t="str">
        <f t="shared" si="4"/>
        <v/>
      </c>
      <c r="P64" s="680">
        <f>P63/66/30/365</f>
        <v>0.54897631105576306</v>
      </c>
      <c r="Q64" s="672" t="str">
        <f t="shared" si="5"/>
        <v/>
      </c>
      <c r="R64" s="680">
        <f>R63/365</f>
        <v>4.2093289608412894</v>
      </c>
      <c r="S64" s="672" t="str">
        <f t="shared" si="6"/>
        <v/>
      </c>
      <c r="U64" s="672" t="str">
        <f t="shared" si="7"/>
        <v/>
      </c>
      <c r="W64" s="672" t="str">
        <f t="shared" si="8"/>
        <v/>
      </c>
      <c r="Y64" s="672" t="str">
        <f t="shared" si="9"/>
        <v/>
      </c>
      <c r="Z64" s="680">
        <f>Z63/365</f>
        <v>0.10253850837138508</v>
      </c>
      <c r="AA64" s="672" t="str">
        <f t="shared" si="10"/>
        <v/>
      </c>
      <c r="AB64">
        <f>SUM(AB12:AB58)</f>
        <v>14503</v>
      </c>
      <c r="AC64" s="672" t="str">
        <f t="shared" si="11"/>
        <v/>
      </c>
      <c r="AD64">
        <f>SUM(AD12:AD58)</f>
        <v>106771.35</v>
      </c>
      <c r="AE64" s="672" t="str">
        <f t="shared" si="12"/>
        <v/>
      </c>
      <c r="AG64" s="672" t="str">
        <f t="shared" si="13"/>
        <v/>
      </c>
      <c r="AI64" s="672" t="str">
        <f t="shared" si="14"/>
        <v/>
      </c>
      <c r="AK64" s="672" t="str">
        <f t="shared" si="15"/>
        <v/>
      </c>
      <c r="AM64" s="672" t="str">
        <f t="shared" si="16"/>
        <v/>
      </c>
      <c r="AO64" s="672" t="str">
        <f t="shared" si="17"/>
        <v/>
      </c>
      <c r="AQ64" s="672" t="str">
        <f t="shared" si="18"/>
        <v/>
      </c>
    </row>
    <row r="65" spans="5:43">
      <c r="E65" s="672" t="str">
        <f t="shared" si="21"/>
        <v/>
      </c>
      <c r="G65" s="672" t="str">
        <f t="shared" si="21"/>
        <v/>
      </c>
      <c r="I65" s="672" t="str">
        <f t="shared" si="1"/>
        <v/>
      </c>
      <c r="K65" s="672" t="str">
        <f t="shared" si="2"/>
        <v/>
      </c>
      <c r="M65" s="672" t="str">
        <f t="shared" si="3"/>
        <v/>
      </c>
      <c r="O65" s="672" t="str">
        <f t="shared" si="4"/>
        <v/>
      </c>
      <c r="Q65" s="672" t="str">
        <f t="shared" si="5"/>
        <v/>
      </c>
      <c r="S65" s="672" t="str">
        <f t="shared" si="6"/>
        <v/>
      </c>
      <c r="U65" s="672" t="str">
        <f t="shared" si="7"/>
        <v/>
      </c>
      <c r="W65" s="672" t="str">
        <f t="shared" si="8"/>
        <v/>
      </c>
      <c r="Y65" s="672" t="str">
        <f t="shared" si="9"/>
        <v/>
      </c>
      <c r="AA65" s="672" t="str">
        <f t="shared" si="10"/>
        <v/>
      </c>
      <c r="AB65">
        <f>AB64/66</f>
        <v>219.74242424242425</v>
      </c>
      <c r="AC65" s="672" t="str">
        <f t="shared" si="11"/>
        <v/>
      </c>
      <c r="AD65">
        <f>AD64/66</f>
        <v>1617.7477272727274</v>
      </c>
      <c r="AE65" s="672" t="str">
        <f t="shared" si="12"/>
        <v/>
      </c>
      <c r="AG65" s="672" t="str">
        <f t="shared" si="13"/>
        <v/>
      </c>
      <c r="AI65" s="672" t="str">
        <f t="shared" si="14"/>
        <v/>
      </c>
      <c r="AK65" s="672" t="str">
        <f t="shared" si="15"/>
        <v/>
      </c>
      <c r="AM65" s="672" t="str">
        <f t="shared" si="16"/>
        <v/>
      </c>
      <c r="AO65" s="672" t="str">
        <f t="shared" si="17"/>
        <v/>
      </c>
      <c r="AQ65" s="672" t="str">
        <f t="shared" si="18"/>
        <v/>
      </c>
    </row>
    <row r="66" spans="5:43">
      <c r="E66" s="672" t="str">
        <f t="shared" si="21"/>
        <v/>
      </c>
      <c r="G66" s="672" t="str">
        <f t="shared" si="21"/>
        <v/>
      </c>
      <c r="I66" s="672" t="str">
        <f t="shared" si="1"/>
        <v/>
      </c>
      <c r="K66" s="672" t="str">
        <f t="shared" si="2"/>
        <v/>
      </c>
      <c r="M66" s="672" t="str">
        <f t="shared" si="3"/>
        <v/>
      </c>
      <c r="O66" s="672" t="str">
        <f t="shared" si="4"/>
        <v/>
      </c>
      <c r="Q66" s="672" t="str">
        <f t="shared" si="5"/>
        <v/>
      </c>
      <c r="S66" s="672" t="str">
        <f t="shared" si="6"/>
        <v/>
      </c>
      <c r="U66" s="672" t="str">
        <f t="shared" si="7"/>
        <v/>
      </c>
      <c r="W66" s="672" t="str">
        <f t="shared" si="8"/>
        <v/>
      </c>
      <c r="Y66" s="672" t="str">
        <f t="shared" si="9"/>
        <v/>
      </c>
      <c r="AA66" s="672" t="str">
        <f t="shared" si="10"/>
        <v/>
      </c>
      <c r="AB66">
        <f>AB65/30</f>
        <v>7.3247474747474746</v>
      </c>
      <c r="AC66" s="672" t="str">
        <f t="shared" si="11"/>
        <v/>
      </c>
      <c r="AD66">
        <f>AD65/30</f>
        <v>53.924924242424247</v>
      </c>
      <c r="AE66" s="672" t="str">
        <f t="shared" si="12"/>
        <v/>
      </c>
      <c r="AG66" s="672" t="str">
        <f t="shared" si="13"/>
        <v/>
      </c>
      <c r="AI66" s="672" t="str">
        <f t="shared" si="14"/>
        <v/>
      </c>
      <c r="AK66" s="672" t="str">
        <f t="shared" si="15"/>
        <v/>
      </c>
      <c r="AM66" s="672" t="str">
        <f t="shared" si="16"/>
        <v/>
      </c>
      <c r="AO66" s="672" t="str">
        <f t="shared" si="17"/>
        <v/>
      </c>
      <c r="AQ66" s="672" t="str">
        <f t="shared" si="18"/>
        <v/>
      </c>
    </row>
    <row r="67" spans="5:43">
      <c r="E67" s="672" t="str">
        <f t="shared" si="21"/>
        <v/>
      </c>
      <c r="G67" s="672" t="str">
        <f t="shared" si="21"/>
        <v/>
      </c>
      <c r="I67" s="672" t="str">
        <f t="shared" si="1"/>
        <v/>
      </c>
      <c r="K67" s="672" t="str">
        <f t="shared" si="2"/>
        <v/>
      </c>
      <c r="M67" s="672" t="str">
        <f t="shared" si="3"/>
        <v/>
      </c>
      <c r="O67" s="672" t="str">
        <f t="shared" si="4"/>
        <v/>
      </c>
      <c r="Q67" s="672" t="str">
        <f t="shared" si="5"/>
        <v/>
      </c>
      <c r="S67" s="672" t="str">
        <f t="shared" si="6"/>
        <v/>
      </c>
      <c r="U67" s="672" t="str">
        <f t="shared" si="7"/>
        <v/>
      </c>
      <c r="W67" s="672" t="str">
        <f t="shared" si="8"/>
        <v/>
      </c>
      <c r="Y67" s="672" t="str">
        <f t="shared" si="9"/>
        <v/>
      </c>
      <c r="AA67" s="672" t="str">
        <f t="shared" si="10"/>
        <v/>
      </c>
      <c r="AB67" s="680">
        <f>AB66/365</f>
        <v>2.0067801300678013E-2</v>
      </c>
      <c r="AC67" s="672" t="str">
        <f t="shared" si="11"/>
        <v/>
      </c>
      <c r="AD67" s="680">
        <f>AD66/365</f>
        <v>0.14773951847239519</v>
      </c>
      <c r="AE67" s="672" t="str">
        <f t="shared" si="12"/>
        <v/>
      </c>
      <c r="AG67" s="672" t="str">
        <f t="shared" si="13"/>
        <v/>
      </c>
      <c r="AI67" s="672" t="str">
        <f t="shared" si="14"/>
        <v/>
      </c>
      <c r="AK67" s="672" t="str">
        <f t="shared" si="15"/>
        <v/>
      </c>
      <c r="AM67" s="672" t="str">
        <f t="shared" si="16"/>
        <v/>
      </c>
      <c r="AO67" s="672" t="str">
        <f t="shared" si="17"/>
        <v/>
      </c>
      <c r="AQ67" s="672" t="str">
        <f t="shared" si="18"/>
        <v/>
      </c>
    </row>
    <row r="68" spans="5:43">
      <c r="E68" s="672" t="str">
        <f t="shared" si="21"/>
        <v/>
      </c>
      <c r="G68" s="672" t="str">
        <f t="shared" si="21"/>
        <v/>
      </c>
      <c r="I68" s="672" t="str">
        <f t="shared" si="1"/>
        <v/>
      </c>
      <c r="K68" s="672" t="str">
        <f t="shared" si="2"/>
        <v/>
      </c>
      <c r="M68" s="672" t="str">
        <f t="shared" si="3"/>
        <v/>
      </c>
      <c r="O68" s="672" t="str">
        <f t="shared" si="4"/>
        <v/>
      </c>
      <c r="Q68" s="672" t="str">
        <f t="shared" si="5"/>
        <v/>
      </c>
      <c r="S68" s="672" t="str">
        <f t="shared" si="6"/>
        <v/>
      </c>
      <c r="U68" s="672" t="str">
        <f t="shared" si="7"/>
        <v/>
      </c>
      <c r="W68" s="672" t="str">
        <f t="shared" si="8"/>
        <v/>
      </c>
      <c r="Y68" s="672" t="str">
        <f t="shared" si="9"/>
        <v/>
      </c>
      <c r="AA68" s="672" t="str">
        <f t="shared" si="10"/>
        <v/>
      </c>
      <c r="AC68" s="672" t="str">
        <f t="shared" si="11"/>
        <v/>
      </c>
      <c r="AE68" s="672" t="str">
        <f t="shared" si="12"/>
        <v/>
      </c>
      <c r="AG68" s="672" t="str">
        <f t="shared" si="13"/>
        <v/>
      </c>
      <c r="AI68" s="672" t="str">
        <f t="shared" si="14"/>
        <v/>
      </c>
      <c r="AK68" s="672" t="str">
        <f t="shared" si="15"/>
        <v/>
      </c>
      <c r="AM68" s="672" t="str">
        <f t="shared" si="16"/>
        <v/>
      </c>
      <c r="AO68" s="672" t="str">
        <f t="shared" si="17"/>
        <v/>
      </c>
      <c r="AQ68" s="672" t="str">
        <f t="shared" si="18"/>
        <v/>
      </c>
    </row>
    <row r="69" spans="5:43">
      <c r="E69" s="672" t="str">
        <f t="shared" si="21"/>
        <v/>
      </c>
      <c r="G69" s="672" t="str">
        <f t="shared" si="21"/>
        <v/>
      </c>
      <c r="I69" s="672" t="str">
        <f t="shared" si="1"/>
        <v/>
      </c>
      <c r="K69" s="672" t="str">
        <f t="shared" si="2"/>
        <v/>
      </c>
      <c r="M69" s="672" t="str">
        <f t="shared" si="3"/>
        <v/>
      </c>
      <c r="O69" s="672" t="str">
        <f t="shared" si="4"/>
        <v/>
      </c>
      <c r="Q69" s="672" t="str">
        <f t="shared" si="5"/>
        <v/>
      </c>
      <c r="S69" s="672" t="str">
        <f t="shared" si="6"/>
        <v/>
      </c>
      <c r="U69" s="672" t="str">
        <f t="shared" si="7"/>
        <v/>
      </c>
      <c r="W69" s="672" t="str">
        <f t="shared" si="8"/>
        <v/>
      </c>
      <c r="Y69" s="672" t="str">
        <f t="shared" si="9"/>
        <v/>
      </c>
      <c r="AA69" s="672" t="str">
        <f t="shared" si="10"/>
        <v/>
      </c>
      <c r="AC69" s="672" t="str">
        <f t="shared" si="11"/>
        <v/>
      </c>
      <c r="AE69" s="672" t="str">
        <f t="shared" si="12"/>
        <v/>
      </c>
      <c r="AG69" s="672" t="str">
        <f t="shared" si="13"/>
        <v/>
      </c>
      <c r="AI69" s="672" t="str">
        <f t="shared" si="14"/>
        <v/>
      </c>
      <c r="AK69" s="672" t="str">
        <f t="shared" si="15"/>
        <v/>
      </c>
      <c r="AM69" s="672" t="str">
        <f t="shared" si="16"/>
        <v/>
      </c>
      <c r="AO69" s="672" t="str">
        <f t="shared" si="17"/>
        <v/>
      </c>
      <c r="AQ69" s="672" t="str">
        <f t="shared" si="18"/>
        <v/>
      </c>
    </row>
    <row r="70" spans="5:43">
      <c r="E70" s="672" t="str">
        <f t="shared" si="21"/>
        <v/>
      </c>
      <c r="G70" s="672" t="str">
        <f t="shared" si="21"/>
        <v/>
      </c>
      <c r="I70" s="672" t="str">
        <f t="shared" si="1"/>
        <v/>
      </c>
      <c r="K70" s="672" t="str">
        <f t="shared" si="2"/>
        <v/>
      </c>
      <c r="M70" s="672" t="str">
        <f t="shared" si="3"/>
        <v/>
      </c>
      <c r="O70" s="672" t="str">
        <f t="shared" si="4"/>
        <v/>
      </c>
      <c r="Q70" s="672" t="str">
        <f t="shared" si="5"/>
        <v/>
      </c>
      <c r="S70" s="672" t="str">
        <f t="shared" si="6"/>
        <v/>
      </c>
      <c r="U70" s="672" t="str">
        <f t="shared" si="7"/>
        <v/>
      </c>
      <c r="W70" s="672" t="str">
        <f t="shared" si="8"/>
        <v/>
      </c>
      <c r="Y70" s="672" t="str">
        <f t="shared" si="9"/>
        <v/>
      </c>
      <c r="AA70" s="672" t="str">
        <f t="shared" si="10"/>
        <v/>
      </c>
      <c r="AC70" s="672" t="str">
        <f t="shared" si="11"/>
        <v/>
      </c>
      <c r="AE70" s="672" t="str">
        <f t="shared" si="12"/>
        <v/>
      </c>
      <c r="AG70" s="672" t="str">
        <f t="shared" si="13"/>
        <v/>
      </c>
      <c r="AI70" s="672" t="str">
        <f t="shared" si="14"/>
        <v/>
      </c>
      <c r="AK70" s="672" t="str">
        <f t="shared" si="15"/>
        <v/>
      </c>
      <c r="AM70" s="672" t="str">
        <f t="shared" si="16"/>
        <v/>
      </c>
      <c r="AO70" s="672" t="str">
        <f t="shared" si="17"/>
        <v/>
      </c>
      <c r="AQ70" s="672" t="str">
        <f t="shared" si="18"/>
        <v/>
      </c>
    </row>
    <row r="71" spans="5:43">
      <c r="E71" s="672" t="str">
        <f t="shared" si="21"/>
        <v/>
      </c>
      <c r="G71" s="672" t="str">
        <f t="shared" si="21"/>
        <v/>
      </c>
      <c r="I71" s="672" t="str">
        <f t="shared" si="1"/>
        <v/>
      </c>
      <c r="K71" s="672" t="str">
        <f t="shared" si="2"/>
        <v/>
      </c>
      <c r="M71" s="672" t="str">
        <f t="shared" si="3"/>
        <v/>
      </c>
      <c r="O71" s="672" t="str">
        <f t="shared" si="4"/>
        <v/>
      </c>
      <c r="Q71" s="672" t="str">
        <f t="shared" si="5"/>
        <v/>
      </c>
      <c r="S71" s="672" t="str">
        <f t="shared" si="6"/>
        <v/>
      </c>
      <c r="U71" s="672" t="str">
        <f t="shared" si="7"/>
        <v/>
      </c>
      <c r="W71" s="672" t="str">
        <f t="shared" si="8"/>
        <v/>
      </c>
      <c r="Y71" s="672" t="str">
        <f t="shared" si="9"/>
        <v/>
      </c>
      <c r="AA71" s="672" t="str">
        <f t="shared" si="10"/>
        <v/>
      </c>
      <c r="AC71" s="672" t="str">
        <f t="shared" si="11"/>
        <v/>
      </c>
      <c r="AE71" s="672" t="str">
        <f t="shared" si="12"/>
        <v/>
      </c>
      <c r="AG71" s="672" t="str">
        <f t="shared" si="13"/>
        <v/>
      </c>
      <c r="AI71" s="672" t="str">
        <f t="shared" si="14"/>
        <v/>
      </c>
      <c r="AK71" s="672" t="str">
        <f t="shared" si="15"/>
        <v/>
      </c>
      <c r="AM71" s="672" t="str">
        <f t="shared" si="16"/>
        <v/>
      </c>
      <c r="AO71" s="672" t="str">
        <f t="shared" si="17"/>
        <v/>
      </c>
      <c r="AQ71" s="672" t="str">
        <f t="shared" si="18"/>
        <v/>
      </c>
    </row>
    <row r="72" spans="5:43">
      <c r="E72" s="672" t="str">
        <f t="shared" si="21"/>
        <v/>
      </c>
      <c r="G72" s="672" t="str">
        <f t="shared" si="21"/>
        <v/>
      </c>
      <c r="I72" s="672" t="str">
        <f t="shared" si="1"/>
        <v/>
      </c>
      <c r="K72" s="672" t="str">
        <f t="shared" si="2"/>
        <v/>
      </c>
      <c r="M72" s="672" t="str">
        <f t="shared" si="3"/>
        <v/>
      </c>
      <c r="O72" s="672" t="str">
        <f t="shared" si="4"/>
        <v/>
      </c>
      <c r="Q72" s="672" t="str">
        <f t="shared" si="5"/>
        <v/>
      </c>
      <c r="S72" s="672" t="str">
        <f t="shared" si="6"/>
        <v/>
      </c>
      <c r="U72" s="672" t="str">
        <f t="shared" si="7"/>
        <v/>
      </c>
      <c r="W72" s="672" t="str">
        <f t="shared" si="8"/>
        <v/>
      </c>
      <c r="Y72" s="672" t="str">
        <f t="shared" si="9"/>
        <v/>
      </c>
      <c r="AA72" s="672" t="str">
        <f t="shared" si="10"/>
        <v/>
      </c>
      <c r="AC72" s="672" t="str">
        <f t="shared" si="11"/>
        <v/>
      </c>
      <c r="AE72" s="672" t="str">
        <f t="shared" si="12"/>
        <v/>
      </c>
      <c r="AG72" s="672" t="str">
        <f t="shared" si="13"/>
        <v/>
      </c>
      <c r="AI72" s="672" t="str">
        <f t="shared" si="14"/>
        <v/>
      </c>
      <c r="AK72" s="672" t="str">
        <f t="shared" si="15"/>
        <v/>
      </c>
      <c r="AM72" s="672" t="str">
        <f t="shared" si="16"/>
        <v/>
      </c>
      <c r="AO72" s="672" t="str">
        <f t="shared" si="17"/>
        <v/>
      </c>
      <c r="AQ72" s="672" t="str">
        <f t="shared" si="18"/>
        <v/>
      </c>
    </row>
    <row r="73" spans="5:43">
      <c r="E73" s="672" t="str">
        <f t="shared" si="21"/>
        <v/>
      </c>
      <c r="G73" s="672" t="str">
        <f t="shared" si="21"/>
        <v/>
      </c>
      <c r="I73" s="672" t="str">
        <f t="shared" si="1"/>
        <v/>
      </c>
      <c r="K73" s="672" t="str">
        <f t="shared" si="2"/>
        <v/>
      </c>
      <c r="M73" s="672" t="str">
        <f t="shared" si="3"/>
        <v/>
      </c>
      <c r="O73" s="672" t="str">
        <f t="shared" si="4"/>
        <v/>
      </c>
      <c r="Q73" s="672" t="str">
        <f t="shared" si="5"/>
        <v/>
      </c>
      <c r="S73" s="672" t="str">
        <f t="shared" si="6"/>
        <v/>
      </c>
      <c r="U73" s="672" t="str">
        <f t="shared" si="7"/>
        <v/>
      </c>
      <c r="W73" s="672" t="str">
        <f t="shared" si="8"/>
        <v/>
      </c>
      <c r="Y73" s="672" t="str">
        <f t="shared" si="9"/>
        <v/>
      </c>
      <c r="AA73" s="672" t="str">
        <f t="shared" si="10"/>
        <v/>
      </c>
      <c r="AC73" s="672" t="str">
        <f t="shared" si="11"/>
        <v/>
      </c>
      <c r="AE73" s="672" t="str">
        <f t="shared" si="12"/>
        <v/>
      </c>
      <c r="AG73" s="672" t="str">
        <f t="shared" si="13"/>
        <v/>
      </c>
      <c r="AI73" s="672" t="str">
        <f t="shared" si="14"/>
        <v/>
      </c>
      <c r="AK73" s="672" t="str">
        <f t="shared" si="15"/>
        <v/>
      </c>
      <c r="AM73" s="672" t="str">
        <f t="shared" si="16"/>
        <v/>
      </c>
      <c r="AO73" s="672" t="str">
        <f t="shared" si="17"/>
        <v/>
      </c>
      <c r="AQ73" s="672" t="str">
        <f t="shared" si="18"/>
        <v/>
      </c>
    </row>
    <row r="74" spans="5:43">
      <c r="E74" s="672" t="str">
        <f t="shared" si="21"/>
        <v/>
      </c>
      <c r="G74" s="672" t="str">
        <f t="shared" si="21"/>
        <v/>
      </c>
      <c r="I74" s="672" t="str">
        <f t="shared" si="1"/>
        <v/>
      </c>
      <c r="K74" s="672" t="str">
        <f t="shared" si="2"/>
        <v/>
      </c>
      <c r="M74" s="672" t="str">
        <f t="shared" si="3"/>
        <v/>
      </c>
      <c r="O74" s="672" t="str">
        <f t="shared" si="4"/>
        <v/>
      </c>
      <c r="Q74" s="672" t="str">
        <f t="shared" si="5"/>
        <v/>
      </c>
      <c r="S74" s="672" t="str">
        <f t="shared" si="6"/>
        <v/>
      </c>
      <c r="U74" s="672" t="str">
        <f t="shared" si="7"/>
        <v/>
      </c>
      <c r="W74" s="672" t="str">
        <f t="shared" si="8"/>
        <v/>
      </c>
      <c r="Y74" s="672" t="str">
        <f t="shared" si="9"/>
        <v/>
      </c>
      <c r="AA74" s="672" t="str">
        <f t="shared" si="10"/>
        <v/>
      </c>
      <c r="AC74" s="672" t="str">
        <f t="shared" si="11"/>
        <v/>
      </c>
      <c r="AE74" s="672" t="str">
        <f t="shared" si="12"/>
        <v/>
      </c>
      <c r="AG74" s="672" t="str">
        <f t="shared" si="13"/>
        <v/>
      </c>
      <c r="AI74" s="672" t="str">
        <f t="shared" si="14"/>
        <v/>
      </c>
      <c r="AK74" s="672" t="str">
        <f t="shared" si="15"/>
        <v/>
      </c>
      <c r="AM74" s="672" t="str">
        <f t="shared" si="16"/>
        <v/>
      </c>
      <c r="AO74" s="672" t="str">
        <f t="shared" si="17"/>
        <v/>
      </c>
      <c r="AQ74" s="672" t="str">
        <f t="shared" si="18"/>
        <v/>
      </c>
    </row>
    <row r="75" spans="5:43">
      <c r="E75" s="672" t="str">
        <f t="shared" si="21"/>
        <v/>
      </c>
      <c r="G75" s="672" t="str">
        <f t="shared" si="21"/>
        <v/>
      </c>
      <c r="I75" s="672" t="str">
        <f t="shared" si="1"/>
        <v/>
      </c>
      <c r="K75" s="672" t="str">
        <f t="shared" si="2"/>
        <v/>
      </c>
      <c r="M75" s="672" t="str">
        <f t="shared" si="3"/>
        <v/>
      </c>
      <c r="O75" s="672" t="str">
        <f t="shared" si="4"/>
        <v/>
      </c>
      <c r="Q75" s="672" t="str">
        <f t="shared" si="5"/>
        <v/>
      </c>
      <c r="S75" s="672" t="str">
        <f t="shared" si="6"/>
        <v/>
      </c>
      <c r="U75" s="672" t="str">
        <f t="shared" si="7"/>
        <v/>
      </c>
      <c r="W75" s="672" t="str">
        <f t="shared" si="8"/>
        <v/>
      </c>
      <c r="Y75" s="672" t="str">
        <f t="shared" si="9"/>
        <v/>
      </c>
      <c r="AA75" s="672" t="str">
        <f t="shared" si="10"/>
        <v/>
      </c>
      <c r="AC75" s="672" t="str">
        <f t="shared" si="11"/>
        <v/>
      </c>
      <c r="AE75" s="672" t="str">
        <f t="shared" si="12"/>
        <v/>
      </c>
      <c r="AG75" s="672" t="str">
        <f t="shared" si="13"/>
        <v/>
      </c>
      <c r="AI75" s="672" t="str">
        <f t="shared" si="14"/>
        <v/>
      </c>
      <c r="AK75" s="672" t="str">
        <f t="shared" si="15"/>
        <v/>
      </c>
      <c r="AM75" s="672" t="str">
        <f t="shared" si="16"/>
        <v/>
      </c>
      <c r="AO75" s="672" t="str">
        <f t="shared" si="17"/>
        <v/>
      </c>
      <c r="AQ75" s="672" t="str">
        <f t="shared" si="18"/>
        <v/>
      </c>
    </row>
    <row r="76" spans="5:43">
      <c r="E76" s="672" t="str">
        <f t="shared" si="21"/>
        <v/>
      </c>
      <c r="G76" s="672" t="str">
        <f t="shared" si="21"/>
        <v/>
      </c>
      <c r="I76" s="672" t="str">
        <f t="shared" si="1"/>
        <v/>
      </c>
      <c r="K76" s="672" t="str">
        <f t="shared" si="2"/>
        <v/>
      </c>
      <c r="M76" s="672" t="str">
        <f t="shared" si="3"/>
        <v/>
      </c>
      <c r="O76" s="672" t="str">
        <f t="shared" si="4"/>
        <v/>
      </c>
      <c r="Q76" s="672" t="str">
        <f t="shared" si="5"/>
        <v/>
      </c>
      <c r="S76" s="672" t="str">
        <f t="shared" si="6"/>
        <v/>
      </c>
      <c r="U76" s="672" t="str">
        <f t="shared" si="7"/>
        <v/>
      </c>
      <c r="W76" s="672" t="str">
        <f t="shared" si="8"/>
        <v/>
      </c>
      <c r="Y76" s="672" t="str">
        <f t="shared" si="9"/>
        <v/>
      </c>
      <c r="AA76" s="672" t="str">
        <f t="shared" si="10"/>
        <v/>
      </c>
      <c r="AC76" s="672" t="str">
        <f t="shared" si="11"/>
        <v/>
      </c>
      <c r="AE76" s="672" t="str">
        <f t="shared" si="12"/>
        <v/>
      </c>
      <c r="AG76" s="672" t="str">
        <f t="shared" si="13"/>
        <v/>
      </c>
      <c r="AI76" s="672" t="str">
        <f t="shared" si="14"/>
        <v/>
      </c>
      <c r="AK76" s="672" t="str">
        <f t="shared" si="15"/>
        <v/>
      </c>
      <c r="AM76" s="672" t="str">
        <f t="shared" si="16"/>
        <v/>
      </c>
      <c r="AO76" s="672" t="str">
        <f t="shared" si="17"/>
        <v/>
      </c>
      <c r="AQ76" s="672" t="str">
        <f t="shared" si="18"/>
        <v/>
      </c>
    </row>
    <row r="77" spans="5:43">
      <c r="E77" s="672" t="str">
        <f t="shared" ref="E77:G92" si="22">IF(OR($B77=0,D77=0),"",D77/$B77)</f>
        <v/>
      </c>
      <c r="G77" s="672" t="str">
        <f t="shared" si="22"/>
        <v/>
      </c>
      <c r="I77" s="672" t="str">
        <f t="shared" ref="I77:I140" si="23">IF(OR($B77=0,H77=0),"",H77/$B77)</f>
        <v/>
      </c>
      <c r="K77" s="672" t="str">
        <f t="shared" ref="K77:K140" si="24">IF(OR($B77=0,J77=0),"",J77/$B77)</f>
        <v/>
      </c>
      <c r="M77" s="672" t="str">
        <f t="shared" ref="M77:M140" si="25">IF(OR($B77=0,L77=0),"",L77/$B77)</f>
        <v/>
      </c>
      <c r="O77" s="672" t="str">
        <f t="shared" ref="O77:O140" si="26">IF(OR($B77=0,N77=0),"",N77/$B77)</f>
        <v/>
      </c>
      <c r="Q77" s="672" t="str">
        <f t="shared" ref="Q77:Q140" si="27">IF(OR($B77=0,P77=0),"",P77/$B77)</f>
        <v/>
      </c>
      <c r="S77" s="672" t="str">
        <f t="shared" ref="S77:S140" si="28">IF(OR($B77=0,R77=0),"",R77/$B77)</f>
        <v/>
      </c>
      <c r="U77" s="672" t="str">
        <f t="shared" ref="U77:U140" si="29">IF(OR($B77=0,T77=0),"",T77/$B77)</f>
        <v/>
      </c>
      <c r="W77" s="672" t="str">
        <f t="shared" ref="W77:W140" si="30">IF(OR($B77=0,V77=0),"",V77/$B77)</f>
        <v/>
      </c>
      <c r="Y77" s="672" t="str">
        <f t="shared" ref="Y77:Y140" si="31">IF(OR($B77=0,X77=0),"",X77/$B77)</f>
        <v/>
      </c>
      <c r="AA77" s="672" t="str">
        <f t="shared" ref="AA77:AA140" si="32">IF(OR($B77=0,Z77=0),"",Z77/$B77)</f>
        <v/>
      </c>
      <c r="AC77" s="672" t="str">
        <f t="shared" ref="AC77:AC140" si="33">IF(OR($B77=0,AB77=0),"",AB77/$B77)</f>
        <v/>
      </c>
      <c r="AE77" s="672" t="str">
        <f t="shared" ref="AE77:AE140" si="34">IF(OR($B77=0,AD77=0),"",AD77/$B77)</f>
        <v/>
      </c>
      <c r="AG77" s="672" t="str">
        <f t="shared" ref="AG77:AG140" si="35">IF(OR($B77=0,AF77=0),"",AF77/$B77)</f>
        <v/>
      </c>
      <c r="AI77" s="672" t="str">
        <f t="shared" ref="AI77:AI140" si="36">IF(OR($B77=0,AH77=0),"",AH77/$B77)</f>
        <v/>
      </c>
      <c r="AK77" s="672" t="str">
        <f t="shared" ref="AK77:AK140" si="37">IF(OR($B77=0,AJ77=0),"",AJ77/$B77)</f>
        <v/>
      </c>
      <c r="AM77" s="672" t="str">
        <f t="shared" ref="AM77:AM140" si="38">IF(OR($B77=0,AL77=0),"",AL77/$B77)</f>
        <v/>
      </c>
      <c r="AO77" s="672" t="str">
        <f t="shared" ref="AO77:AO140" si="39">IF(OR($B77=0,AN77=0),"",AN77/$B77)</f>
        <v/>
      </c>
      <c r="AQ77" s="672" t="str">
        <f t="shared" ref="AQ77:AQ140" si="40">IF(OR($B77=0,AP77=0),"",AP77/$B77)</f>
        <v/>
      </c>
    </row>
    <row r="78" spans="5:43">
      <c r="E78" s="672" t="str">
        <f t="shared" si="22"/>
        <v/>
      </c>
      <c r="G78" s="672" t="str">
        <f t="shared" si="22"/>
        <v/>
      </c>
      <c r="I78" s="672" t="str">
        <f t="shared" si="23"/>
        <v/>
      </c>
      <c r="K78" s="672" t="str">
        <f t="shared" si="24"/>
        <v/>
      </c>
      <c r="M78" s="672" t="str">
        <f t="shared" si="25"/>
        <v/>
      </c>
      <c r="O78" s="672" t="str">
        <f t="shared" si="26"/>
        <v/>
      </c>
      <c r="Q78" s="672" t="str">
        <f t="shared" si="27"/>
        <v/>
      </c>
      <c r="S78" s="672" t="str">
        <f t="shared" si="28"/>
        <v/>
      </c>
      <c r="U78" s="672" t="str">
        <f t="shared" si="29"/>
        <v/>
      </c>
      <c r="W78" s="672" t="str">
        <f t="shared" si="30"/>
        <v/>
      </c>
      <c r="Y78" s="672" t="str">
        <f t="shared" si="31"/>
        <v/>
      </c>
      <c r="AA78" s="672" t="str">
        <f t="shared" si="32"/>
        <v/>
      </c>
      <c r="AC78" s="672" t="str">
        <f t="shared" si="33"/>
        <v/>
      </c>
      <c r="AE78" s="672" t="str">
        <f t="shared" si="34"/>
        <v/>
      </c>
      <c r="AG78" s="672" t="str">
        <f t="shared" si="35"/>
        <v/>
      </c>
      <c r="AI78" s="672" t="str">
        <f t="shared" si="36"/>
        <v/>
      </c>
      <c r="AK78" s="672" t="str">
        <f t="shared" si="37"/>
        <v/>
      </c>
      <c r="AM78" s="672" t="str">
        <f t="shared" si="38"/>
        <v/>
      </c>
      <c r="AO78" s="672" t="str">
        <f t="shared" si="39"/>
        <v/>
      </c>
      <c r="AQ78" s="672" t="str">
        <f t="shared" si="40"/>
        <v/>
      </c>
    </row>
    <row r="79" spans="5:43">
      <c r="E79" s="672" t="str">
        <f t="shared" si="22"/>
        <v/>
      </c>
      <c r="G79" s="672" t="str">
        <f t="shared" si="22"/>
        <v/>
      </c>
      <c r="I79" s="672" t="str">
        <f t="shared" si="23"/>
        <v/>
      </c>
      <c r="K79" s="672" t="str">
        <f t="shared" si="24"/>
        <v/>
      </c>
      <c r="M79" s="672" t="str">
        <f t="shared" si="25"/>
        <v/>
      </c>
      <c r="O79" s="672" t="str">
        <f t="shared" si="26"/>
        <v/>
      </c>
      <c r="Q79" s="672" t="str">
        <f t="shared" si="27"/>
        <v/>
      </c>
      <c r="S79" s="672" t="str">
        <f t="shared" si="28"/>
        <v/>
      </c>
      <c r="U79" s="672" t="str">
        <f t="shared" si="29"/>
        <v/>
      </c>
      <c r="W79" s="672" t="str">
        <f t="shared" si="30"/>
        <v/>
      </c>
      <c r="Y79" s="672" t="str">
        <f t="shared" si="31"/>
        <v/>
      </c>
      <c r="AA79" s="672" t="str">
        <f t="shared" si="32"/>
        <v/>
      </c>
      <c r="AC79" s="672" t="str">
        <f t="shared" si="33"/>
        <v/>
      </c>
      <c r="AE79" s="672" t="str">
        <f t="shared" si="34"/>
        <v/>
      </c>
      <c r="AG79" s="672" t="str">
        <f t="shared" si="35"/>
        <v/>
      </c>
      <c r="AI79" s="672" t="str">
        <f t="shared" si="36"/>
        <v/>
      </c>
      <c r="AK79" s="672" t="str">
        <f t="shared" si="37"/>
        <v/>
      </c>
      <c r="AM79" s="672" t="str">
        <f t="shared" si="38"/>
        <v/>
      </c>
      <c r="AO79" s="672" t="str">
        <f t="shared" si="39"/>
        <v/>
      </c>
      <c r="AQ79" s="672" t="str">
        <f t="shared" si="40"/>
        <v/>
      </c>
    </row>
    <row r="80" spans="5:43">
      <c r="E80" s="672" t="str">
        <f t="shared" si="22"/>
        <v/>
      </c>
      <c r="G80" s="672" t="str">
        <f t="shared" si="22"/>
        <v/>
      </c>
      <c r="I80" s="672" t="str">
        <f t="shared" si="23"/>
        <v/>
      </c>
      <c r="K80" s="672" t="str">
        <f t="shared" si="24"/>
        <v/>
      </c>
      <c r="M80" s="672" t="str">
        <f t="shared" si="25"/>
        <v/>
      </c>
      <c r="O80" s="672" t="str">
        <f t="shared" si="26"/>
        <v/>
      </c>
      <c r="Q80" s="672" t="str">
        <f t="shared" si="27"/>
        <v/>
      </c>
      <c r="S80" s="672" t="str">
        <f t="shared" si="28"/>
        <v/>
      </c>
      <c r="U80" s="672" t="str">
        <f t="shared" si="29"/>
        <v/>
      </c>
      <c r="W80" s="672" t="str">
        <f t="shared" si="30"/>
        <v/>
      </c>
      <c r="Y80" s="672" t="str">
        <f t="shared" si="31"/>
        <v/>
      </c>
      <c r="AA80" s="672" t="str">
        <f t="shared" si="32"/>
        <v/>
      </c>
      <c r="AC80" s="672" t="str">
        <f t="shared" si="33"/>
        <v/>
      </c>
      <c r="AE80" s="672" t="str">
        <f t="shared" si="34"/>
        <v/>
      </c>
      <c r="AG80" s="672" t="str">
        <f t="shared" si="35"/>
        <v/>
      </c>
      <c r="AI80" s="672" t="str">
        <f t="shared" si="36"/>
        <v/>
      </c>
      <c r="AK80" s="672" t="str">
        <f t="shared" si="37"/>
        <v/>
      </c>
      <c r="AM80" s="672" t="str">
        <f t="shared" si="38"/>
        <v/>
      </c>
      <c r="AO80" s="672" t="str">
        <f t="shared" si="39"/>
        <v/>
      </c>
      <c r="AQ80" s="672" t="str">
        <f t="shared" si="40"/>
        <v/>
      </c>
    </row>
    <row r="81" spans="5:43">
      <c r="E81" s="672" t="str">
        <f t="shared" si="22"/>
        <v/>
      </c>
      <c r="G81" s="672" t="str">
        <f t="shared" si="22"/>
        <v/>
      </c>
      <c r="I81" s="672" t="str">
        <f t="shared" si="23"/>
        <v/>
      </c>
      <c r="K81" s="672" t="str">
        <f t="shared" si="24"/>
        <v/>
      </c>
      <c r="M81" s="672" t="str">
        <f t="shared" si="25"/>
        <v/>
      </c>
      <c r="O81" s="672" t="str">
        <f t="shared" si="26"/>
        <v/>
      </c>
      <c r="Q81" s="672" t="str">
        <f t="shared" si="27"/>
        <v/>
      </c>
      <c r="S81" s="672" t="str">
        <f t="shared" si="28"/>
        <v/>
      </c>
      <c r="U81" s="672" t="str">
        <f t="shared" si="29"/>
        <v/>
      </c>
      <c r="W81" s="672" t="str">
        <f t="shared" si="30"/>
        <v/>
      </c>
      <c r="Y81" s="672" t="str">
        <f t="shared" si="31"/>
        <v/>
      </c>
      <c r="AA81" s="672" t="str">
        <f t="shared" si="32"/>
        <v/>
      </c>
      <c r="AC81" s="672" t="str">
        <f t="shared" si="33"/>
        <v/>
      </c>
      <c r="AE81" s="672" t="str">
        <f t="shared" si="34"/>
        <v/>
      </c>
      <c r="AG81" s="672" t="str">
        <f t="shared" si="35"/>
        <v/>
      </c>
      <c r="AI81" s="672" t="str">
        <f t="shared" si="36"/>
        <v/>
      </c>
      <c r="AK81" s="672" t="str">
        <f t="shared" si="37"/>
        <v/>
      </c>
      <c r="AM81" s="672" t="str">
        <f t="shared" si="38"/>
        <v/>
      </c>
      <c r="AO81" s="672" t="str">
        <f t="shared" si="39"/>
        <v/>
      </c>
      <c r="AQ81" s="672" t="str">
        <f t="shared" si="40"/>
        <v/>
      </c>
    </row>
    <row r="82" spans="5:43">
      <c r="E82" s="672" t="str">
        <f t="shared" si="22"/>
        <v/>
      </c>
      <c r="G82" s="672" t="str">
        <f t="shared" si="22"/>
        <v/>
      </c>
      <c r="I82" s="672" t="str">
        <f t="shared" si="23"/>
        <v/>
      </c>
      <c r="K82" s="672" t="str">
        <f t="shared" si="24"/>
        <v/>
      </c>
      <c r="M82" s="672" t="str">
        <f t="shared" si="25"/>
        <v/>
      </c>
      <c r="O82" s="672" t="str">
        <f t="shared" si="26"/>
        <v/>
      </c>
      <c r="Q82" s="672" t="str">
        <f t="shared" si="27"/>
        <v/>
      </c>
      <c r="S82" s="672" t="str">
        <f t="shared" si="28"/>
        <v/>
      </c>
      <c r="U82" s="672" t="str">
        <f t="shared" si="29"/>
        <v/>
      </c>
      <c r="W82" s="672" t="str">
        <f t="shared" si="30"/>
        <v/>
      </c>
      <c r="Y82" s="672" t="str">
        <f t="shared" si="31"/>
        <v/>
      </c>
      <c r="AA82" s="672" t="str">
        <f t="shared" si="32"/>
        <v/>
      </c>
      <c r="AC82" s="672" t="str">
        <f t="shared" si="33"/>
        <v/>
      </c>
      <c r="AE82" s="672" t="str">
        <f t="shared" si="34"/>
        <v/>
      </c>
      <c r="AG82" s="672" t="str">
        <f t="shared" si="35"/>
        <v/>
      </c>
      <c r="AI82" s="672" t="str">
        <f t="shared" si="36"/>
        <v/>
      </c>
      <c r="AK82" s="672" t="str">
        <f t="shared" si="37"/>
        <v/>
      </c>
      <c r="AM82" s="672" t="str">
        <f t="shared" si="38"/>
        <v/>
      </c>
      <c r="AO82" s="672" t="str">
        <f t="shared" si="39"/>
        <v/>
      </c>
      <c r="AQ82" s="672" t="str">
        <f t="shared" si="40"/>
        <v/>
      </c>
    </row>
    <row r="83" spans="5:43">
      <c r="E83" s="672" t="str">
        <f t="shared" si="22"/>
        <v/>
      </c>
      <c r="G83" s="672" t="str">
        <f t="shared" si="22"/>
        <v/>
      </c>
      <c r="I83" s="672" t="str">
        <f t="shared" si="23"/>
        <v/>
      </c>
      <c r="K83" s="672" t="str">
        <f t="shared" si="24"/>
        <v/>
      </c>
      <c r="M83" s="672" t="str">
        <f t="shared" si="25"/>
        <v/>
      </c>
      <c r="O83" s="672" t="str">
        <f t="shared" si="26"/>
        <v/>
      </c>
      <c r="Q83" s="672" t="str">
        <f t="shared" si="27"/>
        <v/>
      </c>
      <c r="S83" s="672" t="str">
        <f t="shared" si="28"/>
        <v/>
      </c>
      <c r="U83" s="672" t="str">
        <f t="shared" si="29"/>
        <v/>
      </c>
      <c r="W83" s="672" t="str">
        <f t="shared" si="30"/>
        <v/>
      </c>
      <c r="Y83" s="672" t="str">
        <f t="shared" si="31"/>
        <v/>
      </c>
      <c r="AA83" s="672" t="str">
        <f t="shared" si="32"/>
        <v/>
      </c>
      <c r="AC83" s="672" t="str">
        <f t="shared" si="33"/>
        <v/>
      </c>
      <c r="AE83" s="672" t="str">
        <f t="shared" si="34"/>
        <v/>
      </c>
      <c r="AG83" s="672" t="str">
        <f t="shared" si="35"/>
        <v/>
      </c>
      <c r="AI83" s="672" t="str">
        <f t="shared" si="36"/>
        <v/>
      </c>
      <c r="AK83" s="672" t="str">
        <f t="shared" si="37"/>
        <v/>
      </c>
      <c r="AM83" s="672" t="str">
        <f t="shared" si="38"/>
        <v/>
      </c>
      <c r="AO83" s="672" t="str">
        <f t="shared" si="39"/>
        <v/>
      </c>
      <c r="AQ83" s="672" t="str">
        <f t="shared" si="40"/>
        <v/>
      </c>
    </row>
    <row r="84" spans="5:43">
      <c r="E84" s="672" t="str">
        <f t="shared" si="22"/>
        <v/>
      </c>
      <c r="G84" s="672" t="str">
        <f t="shared" si="22"/>
        <v/>
      </c>
      <c r="I84" s="672" t="str">
        <f t="shared" si="23"/>
        <v/>
      </c>
      <c r="K84" s="672" t="str">
        <f t="shared" si="24"/>
        <v/>
      </c>
      <c r="M84" s="672" t="str">
        <f t="shared" si="25"/>
        <v/>
      </c>
      <c r="O84" s="672" t="str">
        <f t="shared" si="26"/>
        <v/>
      </c>
      <c r="Q84" s="672" t="str">
        <f t="shared" si="27"/>
        <v/>
      </c>
      <c r="S84" s="672" t="str">
        <f t="shared" si="28"/>
        <v/>
      </c>
      <c r="U84" s="672" t="str">
        <f t="shared" si="29"/>
        <v/>
      </c>
      <c r="W84" s="672" t="str">
        <f t="shared" si="30"/>
        <v/>
      </c>
      <c r="Y84" s="672" t="str">
        <f t="shared" si="31"/>
        <v/>
      </c>
      <c r="AA84" s="672" t="str">
        <f t="shared" si="32"/>
        <v/>
      </c>
      <c r="AC84" s="672" t="str">
        <f t="shared" si="33"/>
        <v/>
      </c>
      <c r="AE84" s="672" t="str">
        <f t="shared" si="34"/>
        <v/>
      </c>
      <c r="AG84" s="672" t="str">
        <f t="shared" si="35"/>
        <v/>
      </c>
      <c r="AI84" s="672" t="str">
        <f t="shared" si="36"/>
        <v/>
      </c>
      <c r="AK84" s="672" t="str">
        <f t="shared" si="37"/>
        <v/>
      </c>
      <c r="AM84" s="672" t="str">
        <f t="shared" si="38"/>
        <v/>
      </c>
      <c r="AO84" s="672" t="str">
        <f t="shared" si="39"/>
        <v/>
      </c>
      <c r="AQ84" s="672" t="str">
        <f t="shared" si="40"/>
        <v/>
      </c>
    </row>
    <row r="85" spans="5:43">
      <c r="E85" s="672" t="str">
        <f t="shared" si="22"/>
        <v/>
      </c>
      <c r="G85" s="672" t="str">
        <f t="shared" si="22"/>
        <v/>
      </c>
      <c r="I85" s="672" t="str">
        <f t="shared" si="23"/>
        <v/>
      </c>
      <c r="K85" s="672" t="str">
        <f t="shared" si="24"/>
        <v/>
      </c>
      <c r="M85" s="672" t="str">
        <f t="shared" si="25"/>
        <v/>
      </c>
      <c r="O85" s="672" t="str">
        <f t="shared" si="26"/>
        <v/>
      </c>
      <c r="Q85" s="672" t="str">
        <f t="shared" si="27"/>
        <v/>
      </c>
      <c r="S85" s="672" t="str">
        <f t="shared" si="28"/>
        <v/>
      </c>
      <c r="U85" s="672" t="str">
        <f t="shared" si="29"/>
        <v/>
      </c>
      <c r="W85" s="672" t="str">
        <f t="shared" si="30"/>
        <v/>
      </c>
      <c r="Y85" s="672" t="str">
        <f t="shared" si="31"/>
        <v/>
      </c>
      <c r="AA85" s="672" t="str">
        <f t="shared" si="32"/>
        <v/>
      </c>
      <c r="AC85" s="672" t="str">
        <f t="shared" si="33"/>
        <v/>
      </c>
      <c r="AE85" s="672" t="str">
        <f t="shared" si="34"/>
        <v/>
      </c>
      <c r="AG85" s="672" t="str">
        <f t="shared" si="35"/>
        <v/>
      </c>
      <c r="AI85" s="672" t="str">
        <f t="shared" si="36"/>
        <v/>
      </c>
      <c r="AK85" s="672" t="str">
        <f t="shared" si="37"/>
        <v/>
      </c>
      <c r="AM85" s="672" t="str">
        <f t="shared" si="38"/>
        <v/>
      </c>
      <c r="AO85" s="672" t="str">
        <f t="shared" si="39"/>
        <v/>
      </c>
      <c r="AQ85" s="672" t="str">
        <f t="shared" si="40"/>
        <v/>
      </c>
    </row>
    <row r="86" spans="5:43">
      <c r="E86" s="672" t="str">
        <f t="shared" si="22"/>
        <v/>
      </c>
      <c r="G86" s="672" t="str">
        <f t="shared" si="22"/>
        <v/>
      </c>
      <c r="I86" s="672" t="str">
        <f t="shared" si="23"/>
        <v/>
      </c>
      <c r="K86" s="672" t="str">
        <f t="shared" si="24"/>
        <v/>
      </c>
      <c r="M86" s="672" t="str">
        <f t="shared" si="25"/>
        <v/>
      </c>
      <c r="O86" s="672" t="str">
        <f t="shared" si="26"/>
        <v/>
      </c>
      <c r="Q86" s="672" t="str">
        <f t="shared" si="27"/>
        <v/>
      </c>
      <c r="S86" s="672" t="str">
        <f t="shared" si="28"/>
        <v/>
      </c>
      <c r="U86" s="672" t="str">
        <f t="shared" si="29"/>
        <v/>
      </c>
      <c r="W86" s="672" t="str">
        <f t="shared" si="30"/>
        <v/>
      </c>
      <c r="Y86" s="672" t="str">
        <f t="shared" si="31"/>
        <v/>
      </c>
      <c r="AA86" s="672" t="str">
        <f t="shared" si="32"/>
        <v/>
      </c>
      <c r="AC86" s="672" t="str">
        <f t="shared" si="33"/>
        <v/>
      </c>
      <c r="AE86" s="672" t="str">
        <f t="shared" si="34"/>
        <v/>
      </c>
      <c r="AG86" s="672" t="str">
        <f t="shared" si="35"/>
        <v/>
      </c>
      <c r="AI86" s="672" t="str">
        <f t="shared" si="36"/>
        <v/>
      </c>
      <c r="AK86" s="672" t="str">
        <f t="shared" si="37"/>
        <v/>
      </c>
      <c r="AM86" s="672" t="str">
        <f t="shared" si="38"/>
        <v/>
      </c>
      <c r="AO86" s="672" t="str">
        <f t="shared" si="39"/>
        <v/>
      </c>
      <c r="AQ86" s="672" t="str">
        <f t="shared" si="40"/>
        <v/>
      </c>
    </row>
    <row r="87" spans="5:43">
      <c r="E87" s="672" t="str">
        <f t="shared" si="22"/>
        <v/>
      </c>
      <c r="G87" s="672" t="str">
        <f t="shared" si="22"/>
        <v/>
      </c>
      <c r="I87" s="672" t="str">
        <f t="shared" si="23"/>
        <v/>
      </c>
      <c r="K87" s="672" t="str">
        <f t="shared" si="24"/>
        <v/>
      </c>
      <c r="M87" s="672" t="str">
        <f t="shared" si="25"/>
        <v/>
      </c>
      <c r="O87" s="672" t="str">
        <f t="shared" si="26"/>
        <v/>
      </c>
      <c r="Q87" s="672" t="str">
        <f t="shared" si="27"/>
        <v/>
      </c>
      <c r="S87" s="672" t="str">
        <f t="shared" si="28"/>
        <v/>
      </c>
      <c r="U87" s="672" t="str">
        <f t="shared" si="29"/>
        <v/>
      </c>
      <c r="W87" s="672" t="str">
        <f t="shared" si="30"/>
        <v/>
      </c>
      <c r="Y87" s="672" t="str">
        <f t="shared" si="31"/>
        <v/>
      </c>
      <c r="AA87" s="672" t="str">
        <f t="shared" si="32"/>
        <v/>
      </c>
      <c r="AC87" s="672" t="str">
        <f t="shared" si="33"/>
        <v/>
      </c>
      <c r="AE87" s="672" t="str">
        <f t="shared" si="34"/>
        <v/>
      </c>
      <c r="AG87" s="672" t="str">
        <f t="shared" si="35"/>
        <v/>
      </c>
      <c r="AI87" s="672" t="str">
        <f t="shared" si="36"/>
        <v/>
      </c>
      <c r="AK87" s="672" t="str">
        <f t="shared" si="37"/>
        <v/>
      </c>
      <c r="AM87" s="672" t="str">
        <f t="shared" si="38"/>
        <v/>
      </c>
      <c r="AO87" s="672" t="str">
        <f t="shared" si="39"/>
        <v/>
      </c>
      <c r="AQ87" s="672" t="str">
        <f t="shared" si="40"/>
        <v/>
      </c>
    </row>
    <row r="88" spans="5:43">
      <c r="E88" s="672" t="str">
        <f t="shared" si="22"/>
        <v/>
      </c>
      <c r="G88" s="672" t="str">
        <f t="shared" si="22"/>
        <v/>
      </c>
      <c r="I88" s="672" t="str">
        <f t="shared" si="23"/>
        <v/>
      </c>
      <c r="K88" s="672" t="str">
        <f t="shared" si="24"/>
        <v/>
      </c>
      <c r="M88" s="672" t="str">
        <f t="shared" si="25"/>
        <v/>
      </c>
      <c r="O88" s="672" t="str">
        <f t="shared" si="26"/>
        <v/>
      </c>
      <c r="Q88" s="672" t="str">
        <f t="shared" si="27"/>
        <v/>
      </c>
      <c r="S88" s="672" t="str">
        <f t="shared" si="28"/>
        <v/>
      </c>
      <c r="U88" s="672" t="str">
        <f t="shared" si="29"/>
        <v/>
      </c>
      <c r="W88" s="672" t="str">
        <f t="shared" si="30"/>
        <v/>
      </c>
      <c r="Y88" s="672" t="str">
        <f t="shared" si="31"/>
        <v/>
      </c>
      <c r="AA88" s="672" t="str">
        <f t="shared" si="32"/>
        <v/>
      </c>
      <c r="AC88" s="672" t="str">
        <f t="shared" si="33"/>
        <v/>
      </c>
      <c r="AE88" s="672" t="str">
        <f t="shared" si="34"/>
        <v/>
      </c>
      <c r="AG88" s="672" t="str">
        <f t="shared" si="35"/>
        <v/>
      </c>
      <c r="AI88" s="672" t="str">
        <f t="shared" si="36"/>
        <v/>
      </c>
      <c r="AK88" s="672" t="str">
        <f t="shared" si="37"/>
        <v/>
      </c>
      <c r="AM88" s="672" t="str">
        <f t="shared" si="38"/>
        <v/>
      </c>
      <c r="AO88" s="672" t="str">
        <f t="shared" si="39"/>
        <v/>
      </c>
      <c r="AQ88" s="672" t="str">
        <f t="shared" si="40"/>
        <v/>
      </c>
    </row>
    <row r="89" spans="5:43">
      <c r="E89" s="672" t="str">
        <f t="shared" si="22"/>
        <v/>
      </c>
      <c r="G89" s="672" t="str">
        <f t="shared" si="22"/>
        <v/>
      </c>
      <c r="I89" s="672" t="str">
        <f t="shared" si="23"/>
        <v/>
      </c>
      <c r="K89" s="672" t="str">
        <f t="shared" si="24"/>
        <v/>
      </c>
      <c r="M89" s="672" t="str">
        <f t="shared" si="25"/>
        <v/>
      </c>
      <c r="O89" s="672" t="str">
        <f t="shared" si="26"/>
        <v/>
      </c>
      <c r="Q89" s="672" t="str">
        <f t="shared" si="27"/>
        <v/>
      </c>
      <c r="S89" s="672" t="str">
        <f t="shared" si="28"/>
        <v/>
      </c>
      <c r="U89" s="672" t="str">
        <f t="shared" si="29"/>
        <v/>
      </c>
      <c r="W89" s="672" t="str">
        <f t="shared" si="30"/>
        <v/>
      </c>
      <c r="Y89" s="672" t="str">
        <f t="shared" si="31"/>
        <v/>
      </c>
      <c r="AA89" s="672" t="str">
        <f t="shared" si="32"/>
        <v/>
      </c>
      <c r="AC89" s="672" t="str">
        <f t="shared" si="33"/>
        <v/>
      </c>
      <c r="AE89" s="672" t="str">
        <f t="shared" si="34"/>
        <v/>
      </c>
      <c r="AG89" s="672" t="str">
        <f t="shared" si="35"/>
        <v/>
      </c>
      <c r="AI89" s="672" t="str">
        <f t="shared" si="36"/>
        <v/>
      </c>
      <c r="AK89" s="672" t="str">
        <f t="shared" si="37"/>
        <v/>
      </c>
      <c r="AM89" s="672" t="str">
        <f t="shared" si="38"/>
        <v/>
      </c>
      <c r="AO89" s="672" t="str">
        <f t="shared" si="39"/>
        <v/>
      </c>
      <c r="AQ89" s="672" t="str">
        <f t="shared" si="40"/>
        <v/>
      </c>
    </row>
    <row r="90" spans="5:43">
      <c r="E90" s="672" t="str">
        <f t="shared" si="22"/>
        <v/>
      </c>
      <c r="G90" s="672" t="str">
        <f t="shared" si="22"/>
        <v/>
      </c>
      <c r="I90" s="672" t="str">
        <f t="shared" si="23"/>
        <v/>
      </c>
      <c r="K90" s="672" t="str">
        <f t="shared" si="24"/>
        <v/>
      </c>
      <c r="M90" s="672" t="str">
        <f t="shared" si="25"/>
        <v/>
      </c>
      <c r="O90" s="672" t="str">
        <f t="shared" si="26"/>
        <v/>
      </c>
      <c r="Q90" s="672" t="str">
        <f t="shared" si="27"/>
        <v/>
      </c>
      <c r="S90" s="672" t="str">
        <f t="shared" si="28"/>
        <v/>
      </c>
      <c r="U90" s="672" t="str">
        <f t="shared" si="29"/>
        <v/>
      </c>
      <c r="W90" s="672" t="str">
        <f t="shared" si="30"/>
        <v/>
      </c>
      <c r="Y90" s="672" t="str">
        <f t="shared" si="31"/>
        <v/>
      </c>
      <c r="AA90" s="672" t="str">
        <f t="shared" si="32"/>
        <v/>
      </c>
      <c r="AC90" s="672" t="str">
        <f t="shared" si="33"/>
        <v/>
      </c>
      <c r="AE90" s="672" t="str">
        <f t="shared" si="34"/>
        <v/>
      </c>
      <c r="AG90" s="672" t="str">
        <f t="shared" si="35"/>
        <v/>
      </c>
      <c r="AI90" s="672" t="str">
        <f t="shared" si="36"/>
        <v/>
      </c>
      <c r="AK90" s="672" t="str">
        <f t="shared" si="37"/>
        <v/>
      </c>
      <c r="AM90" s="672" t="str">
        <f t="shared" si="38"/>
        <v/>
      </c>
      <c r="AO90" s="672" t="str">
        <f t="shared" si="39"/>
        <v/>
      </c>
      <c r="AQ90" s="672" t="str">
        <f t="shared" si="40"/>
        <v/>
      </c>
    </row>
    <row r="91" spans="5:43">
      <c r="E91" s="672" t="str">
        <f t="shared" si="22"/>
        <v/>
      </c>
      <c r="G91" s="672" t="str">
        <f t="shared" si="22"/>
        <v/>
      </c>
      <c r="I91" s="672" t="str">
        <f t="shared" si="23"/>
        <v/>
      </c>
      <c r="K91" s="672" t="str">
        <f t="shared" si="24"/>
        <v/>
      </c>
      <c r="M91" s="672" t="str">
        <f t="shared" si="25"/>
        <v/>
      </c>
      <c r="O91" s="672" t="str">
        <f t="shared" si="26"/>
        <v/>
      </c>
      <c r="Q91" s="672" t="str">
        <f t="shared" si="27"/>
        <v/>
      </c>
      <c r="S91" s="672" t="str">
        <f t="shared" si="28"/>
        <v/>
      </c>
      <c r="U91" s="672" t="str">
        <f t="shared" si="29"/>
        <v/>
      </c>
      <c r="W91" s="672" t="str">
        <f t="shared" si="30"/>
        <v/>
      </c>
      <c r="Y91" s="672" t="str">
        <f t="shared" si="31"/>
        <v/>
      </c>
      <c r="AA91" s="672" t="str">
        <f t="shared" si="32"/>
        <v/>
      </c>
      <c r="AC91" s="672" t="str">
        <f t="shared" si="33"/>
        <v/>
      </c>
      <c r="AE91" s="672" t="str">
        <f t="shared" si="34"/>
        <v/>
      </c>
      <c r="AG91" s="672" t="str">
        <f t="shared" si="35"/>
        <v/>
      </c>
      <c r="AI91" s="672" t="str">
        <f t="shared" si="36"/>
        <v/>
      </c>
      <c r="AK91" s="672" t="str">
        <f t="shared" si="37"/>
        <v/>
      </c>
      <c r="AM91" s="672" t="str">
        <f t="shared" si="38"/>
        <v/>
      </c>
      <c r="AO91" s="672" t="str">
        <f t="shared" si="39"/>
        <v/>
      </c>
      <c r="AQ91" s="672" t="str">
        <f t="shared" si="40"/>
        <v/>
      </c>
    </row>
    <row r="92" spans="5:43">
      <c r="E92" s="672" t="str">
        <f t="shared" si="22"/>
        <v/>
      </c>
      <c r="G92" s="672" t="str">
        <f t="shared" si="22"/>
        <v/>
      </c>
      <c r="I92" s="672" t="str">
        <f t="shared" si="23"/>
        <v/>
      </c>
      <c r="K92" s="672" t="str">
        <f t="shared" si="24"/>
        <v/>
      </c>
      <c r="M92" s="672" t="str">
        <f t="shared" si="25"/>
        <v/>
      </c>
      <c r="O92" s="672" t="str">
        <f t="shared" si="26"/>
        <v/>
      </c>
      <c r="Q92" s="672" t="str">
        <f t="shared" si="27"/>
        <v/>
      </c>
      <c r="S92" s="672" t="str">
        <f t="shared" si="28"/>
        <v/>
      </c>
      <c r="U92" s="672" t="str">
        <f t="shared" si="29"/>
        <v/>
      </c>
      <c r="W92" s="672" t="str">
        <f t="shared" si="30"/>
        <v/>
      </c>
      <c r="Y92" s="672" t="str">
        <f t="shared" si="31"/>
        <v/>
      </c>
      <c r="AA92" s="672" t="str">
        <f t="shared" si="32"/>
        <v/>
      </c>
      <c r="AC92" s="672" t="str">
        <f t="shared" si="33"/>
        <v/>
      </c>
      <c r="AE92" s="672" t="str">
        <f t="shared" si="34"/>
        <v/>
      </c>
      <c r="AG92" s="672" t="str">
        <f t="shared" si="35"/>
        <v/>
      </c>
      <c r="AI92" s="672" t="str">
        <f t="shared" si="36"/>
        <v/>
      </c>
      <c r="AK92" s="672" t="str">
        <f t="shared" si="37"/>
        <v/>
      </c>
      <c r="AM92" s="672" t="str">
        <f t="shared" si="38"/>
        <v/>
      </c>
      <c r="AO92" s="672" t="str">
        <f t="shared" si="39"/>
        <v/>
      </c>
      <c r="AQ92" s="672" t="str">
        <f t="shared" si="40"/>
        <v/>
      </c>
    </row>
    <row r="93" spans="5:43">
      <c r="E93" s="672" t="str">
        <f t="shared" ref="E93:G108" si="41">IF(OR($B93=0,D93=0),"",D93/$B93)</f>
        <v/>
      </c>
      <c r="G93" s="672" t="str">
        <f t="shared" si="41"/>
        <v/>
      </c>
      <c r="I93" s="672" t="str">
        <f t="shared" si="23"/>
        <v/>
      </c>
      <c r="K93" s="672" t="str">
        <f t="shared" si="24"/>
        <v/>
      </c>
      <c r="M93" s="672" t="str">
        <f t="shared" si="25"/>
        <v/>
      </c>
      <c r="O93" s="672" t="str">
        <f t="shared" si="26"/>
        <v/>
      </c>
      <c r="Q93" s="672" t="str">
        <f t="shared" si="27"/>
        <v/>
      </c>
      <c r="S93" s="672" t="str">
        <f t="shared" si="28"/>
        <v/>
      </c>
      <c r="U93" s="672" t="str">
        <f t="shared" si="29"/>
        <v/>
      </c>
      <c r="W93" s="672" t="str">
        <f t="shared" si="30"/>
        <v/>
      </c>
      <c r="Y93" s="672" t="str">
        <f t="shared" si="31"/>
        <v/>
      </c>
      <c r="AA93" s="672" t="str">
        <f t="shared" si="32"/>
        <v/>
      </c>
      <c r="AC93" s="672" t="str">
        <f t="shared" si="33"/>
        <v/>
      </c>
      <c r="AE93" s="672" t="str">
        <f t="shared" si="34"/>
        <v/>
      </c>
      <c r="AG93" s="672" t="str">
        <f t="shared" si="35"/>
        <v/>
      </c>
      <c r="AI93" s="672" t="str">
        <f t="shared" si="36"/>
        <v/>
      </c>
      <c r="AK93" s="672" t="str">
        <f t="shared" si="37"/>
        <v/>
      </c>
      <c r="AM93" s="672" t="str">
        <f t="shared" si="38"/>
        <v/>
      </c>
      <c r="AO93" s="672" t="str">
        <f t="shared" si="39"/>
        <v/>
      </c>
      <c r="AQ93" s="672" t="str">
        <f t="shared" si="40"/>
        <v/>
      </c>
    </row>
    <row r="94" spans="5:43">
      <c r="E94" s="672" t="str">
        <f t="shared" si="41"/>
        <v/>
      </c>
      <c r="G94" s="672" t="str">
        <f t="shared" si="41"/>
        <v/>
      </c>
      <c r="I94" s="672" t="str">
        <f t="shared" si="23"/>
        <v/>
      </c>
      <c r="K94" s="672" t="str">
        <f t="shared" si="24"/>
        <v/>
      </c>
      <c r="M94" s="672" t="str">
        <f t="shared" si="25"/>
        <v/>
      </c>
      <c r="O94" s="672" t="str">
        <f t="shared" si="26"/>
        <v/>
      </c>
      <c r="Q94" s="672" t="str">
        <f t="shared" si="27"/>
        <v/>
      </c>
      <c r="S94" s="672" t="str">
        <f t="shared" si="28"/>
        <v/>
      </c>
      <c r="U94" s="672" t="str">
        <f t="shared" si="29"/>
        <v/>
      </c>
      <c r="W94" s="672" t="str">
        <f t="shared" si="30"/>
        <v/>
      </c>
      <c r="Y94" s="672" t="str">
        <f t="shared" si="31"/>
        <v/>
      </c>
      <c r="AA94" s="672" t="str">
        <f t="shared" si="32"/>
        <v/>
      </c>
      <c r="AC94" s="672" t="str">
        <f t="shared" si="33"/>
        <v/>
      </c>
      <c r="AE94" s="672" t="str">
        <f t="shared" si="34"/>
        <v/>
      </c>
      <c r="AG94" s="672" t="str">
        <f t="shared" si="35"/>
        <v/>
      </c>
      <c r="AI94" s="672" t="str">
        <f t="shared" si="36"/>
        <v/>
      </c>
      <c r="AK94" s="672" t="str">
        <f t="shared" si="37"/>
        <v/>
      </c>
      <c r="AM94" s="672" t="str">
        <f t="shared" si="38"/>
        <v/>
      </c>
      <c r="AO94" s="672" t="str">
        <f t="shared" si="39"/>
        <v/>
      </c>
      <c r="AQ94" s="672" t="str">
        <f t="shared" si="40"/>
        <v/>
      </c>
    </row>
    <row r="95" spans="5:43">
      <c r="E95" s="672" t="str">
        <f t="shared" si="41"/>
        <v/>
      </c>
      <c r="G95" s="672" t="str">
        <f t="shared" si="41"/>
        <v/>
      </c>
      <c r="I95" s="672" t="str">
        <f t="shared" si="23"/>
        <v/>
      </c>
      <c r="K95" s="672" t="str">
        <f t="shared" si="24"/>
        <v/>
      </c>
      <c r="M95" s="672" t="str">
        <f t="shared" si="25"/>
        <v/>
      </c>
      <c r="O95" s="672" t="str">
        <f t="shared" si="26"/>
        <v/>
      </c>
      <c r="Q95" s="672" t="str">
        <f t="shared" si="27"/>
        <v/>
      </c>
      <c r="S95" s="672" t="str">
        <f t="shared" si="28"/>
        <v/>
      </c>
      <c r="U95" s="672" t="str">
        <f t="shared" si="29"/>
        <v/>
      </c>
      <c r="W95" s="672" t="str">
        <f t="shared" si="30"/>
        <v/>
      </c>
      <c r="Y95" s="672" t="str">
        <f t="shared" si="31"/>
        <v/>
      </c>
      <c r="AA95" s="672" t="str">
        <f t="shared" si="32"/>
        <v/>
      </c>
      <c r="AC95" s="672" t="str">
        <f t="shared" si="33"/>
        <v/>
      </c>
      <c r="AE95" s="672" t="str">
        <f t="shared" si="34"/>
        <v/>
      </c>
      <c r="AG95" s="672" t="str">
        <f t="shared" si="35"/>
        <v/>
      </c>
      <c r="AI95" s="672" t="str">
        <f t="shared" si="36"/>
        <v/>
      </c>
      <c r="AK95" s="672" t="str">
        <f t="shared" si="37"/>
        <v/>
      </c>
      <c r="AM95" s="672" t="str">
        <f t="shared" si="38"/>
        <v/>
      </c>
      <c r="AO95" s="672" t="str">
        <f t="shared" si="39"/>
        <v/>
      </c>
      <c r="AQ95" s="672" t="str">
        <f t="shared" si="40"/>
        <v/>
      </c>
    </row>
    <row r="96" spans="5:43">
      <c r="E96" s="672" t="str">
        <f t="shared" si="41"/>
        <v/>
      </c>
      <c r="G96" s="672" t="str">
        <f t="shared" si="41"/>
        <v/>
      </c>
      <c r="I96" s="672" t="str">
        <f t="shared" si="23"/>
        <v/>
      </c>
      <c r="K96" s="672" t="str">
        <f t="shared" si="24"/>
        <v/>
      </c>
      <c r="M96" s="672" t="str">
        <f t="shared" si="25"/>
        <v/>
      </c>
      <c r="O96" s="672" t="str">
        <f t="shared" si="26"/>
        <v/>
      </c>
      <c r="Q96" s="672" t="str">
        <f t="shared" si="27"/>
        <v/>
      </c>
      <c r="S96" s="672" t="str">
        <f t="shared" si="28"/>
        <v/>
      </c>
      <c r="U96" s="672" t="str">
        <f t="shared" si="29"/>
        <v/>
      </c>
      <c r="W96" s="672" t="str">
        <f t="shared" si="30"/>
        <v/>
      </c>
      <c r="Y96" s="672" t="str">
        <f t="shared" si="31"/>
        <v/>
      </c>
      <c r="AA96" s="672" t="str">
        <f t="shared" si="32"/>
        <v/>
      </c>
      <c r="AC96" s="672" t="str">
        <f t="shared" si="33"/>
        <v/>
      </c>
      <c r="AE96" s="672" t="str">
        <f t="shared" si="34"/>
        <v/>
      </c>
      <c r="AG96" s="672" t="str">
        <f t="shared" si="35"/>
        <v/>
      </c>
      <c r="AI96" s="672" t="str">
        <f t="shared" si="36"/>
        <v/>
      </c>
      <c r="AK96" s="672" t="str">
        <f t="shared" si="37"/>
        <v/>
      </c>
      <c r="AM96" s="672" t="str">
        <f t="shared" si="38"/>
        <v/>
      </c>
      <c r="AO96" s="672" t="str">
        <f t="shared" si="39"/>
        <v/>
      </c>
      <c r="AQ96" s="672" t="str">
        <f t="shared" si="40"/>
        <v/>
      </c>
    </row>
    <row r="97" spans="5:43">
      <c r="E97" s="672" t="str">
        <f t="shared" si="41"/>
        <v/>
      </c>
      <c r="G97" s="672" t="str">
        <f t="shared" si="41"/>
        <v/>
      </c>
      <c r="I97" s="672" t="str">
        <f t="shared" si="23"/>
        <v/>
      </c>
      <c r="K97" s="672" t="str">
        <f t="shared" si="24"/>
        <v/>
      </c>
      <c r="M97" s="672" t="str">
        <f t="shared" si="25"/>
        <v/>
      </c>
      <c r="O97" s="672" t="str">
        <f t="shared" si="26"/>
        <v/>
      </c>
      <c r="Q97" s="672" t="str">
        <f t="shared" si="27"/>
        <v/>
      </c>
      <c r="S97" s="672" t="str">
        <f t="shared" si="28"/>
        <v/>
      </c>
      <c r="U97" s="672" t="str">
        <f t="shared" si="29"/>
        <v/>
      </c>
      <c r="W97" s="672" t="str">
        <f t="shared" si="30"/>
        <v/>
      </c>
      <c r="Y97" s="672" t="str">
        <f t="shared" si="31"/>
        <v/>
      </c>
      <c r="AA97" s="672" t="str">
        <f t="shared" si="32"/>
        <v/>
      </c>
      <c r="AC97" s="672" t="str">
        <f t="shared" si="33"/>
        <v/>
      </c>
      <c r="AE97" s="672" t="str">
        <f t="shared" si="34"/>
        <v/>
      </c>
      <c r="AG97" s="672" t="str">
        <f t="shared" si="35"/>
        <v/>
      </c>
      <c r="AI97" s="672" t="str">
        <f t="shared" si="36"/>
        <v/>
      </c>
      <c r="AK97" s="672" t="str">
        <f t="shared" si="37"/>
        <v/>
      </c>
      <c r="AM97" s="672" t="str">
        <f t="shared" si="38"/>
        <v/>
      </c>
      <c r="AO97" s="672" t="str">
        <f t="shared" si="39"/>
        <v/>
      </c>
      <c r="AQ97" s="672" t="str">
        <f t="shared" si="40"/>
        <v/>
      </c>
    </row>
    <row r="98" spans="5:43">
      <c r="E98" s="672" t="str">
        <f t="shared" si="41"/>
        <v/>
      </c>
      <c r="G98" s="672" t="str">
        <f t="shared" si="41"/>
        <v/>
      </c>
      <c r="I98" s="672" t="str">
        <f t="shared" si="23"/>
        <v/>
      </c>
      <c r="K98" s="672" t="str">
        <f t="shared" si="24"/>
        <v/>
      </c>
      <c r="M98" s="672" t="str">
        <f t="shared" si="25"/>
        <v/>
      </c>
      <c r="O98" s="672" t="str">
        <f t="shared" si="26"/>
        <v/>
      </c>
      <c r="Q98" s="672" t="str">
        <f t="shared" si="27"/>
        <v/>
      </c>
      <c r="S98" s="672" t="str">
        <f t="shared" si="28"/>
        <v/>
      </c>
      <c r="U98" s="672" t="str">
        <f t="shared" si="29"/>
        <v/>
      </c>
      <c r="W98" s="672" t="str">
        <f t="shared" si="30"/>
        <v/>
      </c>
      <c r="Y98" s="672" t="str">
        <f t="shared" si="31"/>
        <v/>
      </c>
      <c r="AA98" s="672" t="str">
        <f t="shared" si="32"/>
        <v/>
      </c>
      <c r="AC98" s="672" t="str">
        <f t="shared" si="33"/>
        <v/>
      </c>
      <c r="AE98" s="672" t="str">
        <f t="shared" si="34"/>
        <v/>
      </c>
      <c r="AG98" s="672" t="str">
        <f t="shared" si="35"/>
        <v/>
      </c>
      <c r="AI98" s="672" t="str">
        <f t="shared" si="36"/>
        <v/>
      </c>
      <c r="AK98" s="672" t="str">
        <f t="shared" si="37"/>
        <v/>
      </c>
      <c r="AM98" s="672" t="str">
        <f t="shared" si="38"/>
        <v/>
      </c>
      <c r="AO98" s="672" t="str">
        <f t="shared" si="39"/>
        <v/>
      </c>
      <c r="AQ98" s="672" t="str">
        <f t="shared" si="40"/>
        <v/>
      </c>
    </row>
    <row r="99" spans="5:43">
      <c r="E99" s="672" t="str">
        <f t="shared" si="41"/>
        <v/>
      </c>
      <c r="G99" s="672" t="str">
        <f t="shared" si="41"/>
        <v/>
      </c>
      <c r="I99" s="672" t="str">
        <f t="shared" si="23"/>
        <v/>
      </c>
      <c r="K99" s="672" t="str">
        <f t="shared" si="24"/>
        <v/>
      </c>
      <c r="M99" s="672" t="str">
        <f t="shared" si="25"/>
        <v/>
      </c>
      <c r="O99" s="672" t="str">
        <f t="shared" si="26"/>
        <v/>
      </c>
      <c r="Q99" s="672" t="str">
        <f t="shared" si="27"/>
        <v/>
      </c>
      <c r="S99" s="672" t="str">
        <f t="shared" si="28"/>
        <v/>
      </c>
      <c r="U99" s="672" t="str">
        <f t="shared" si="29"/>
        <v/>
      </c>
      <c r="W99" s="672" t="str">
        <f t="shared" si="30"/>
        <v/>
      </c>
      <c r="Y99" s="672" t="str">
        <f t="shared" si="31"/>
        <v/>
      </c>
      <c r="AA99" s="672" t="str">
        <f t="shared" si="32"/>
        <v/>
      </c>
      <c r="AC99" s="672" t="str">
        <f t="shared" si="33"/>
        <v/>
      </c>
      <c r="AE99" s="672" t="str">
        <f t="shared" si="34"/>
        <v/>
      </c>
      <c r="AG99" s="672" t="str">
        <f t="shared" si="35"/>
        <v/>
      </c>
      <c r="AI99" s="672" t="str">
        <f t="shared" si="36"/>
        <v/>
      </c>
      <c r="AK99" s="672" t="str">
        <f t="shared" si="37"/>
        <v/>
      </c>
      <c r="AM99" s="672" t="str">
        <f t="shared" si="38"/>
        <v/>
      </c>
      <c r="AO99" s="672" t="str">
        <f t="shared" si="39"/>
        <v/>
      </c>
      <c r="AQ99" s="672" t="str">
        <f t="shared" si="40"/>
        <v/>
      </c>
    </row>
    <row r="100" spans="5:43">
      <c r="E100" s="672" t="str">
        <f t="shared" si="41"/>
        <v/>
      </c>
      <c r="G100" s="672" t="str">
        <f t="shared" si="41"/>
        <v/>
      </c>
      <c r="I100" s="672" t="str">
        <f t="shared" si="23"/>
        <v/>
      </c>
      <c r="K100" s="672" t="str">
        <f t="shared" si="24"/>
        <v/>
      </c>
      <c r="M100" s="672" t="str">
        <f t="shared" si="25"/>
        <v/>
      </c>
      <c r="O100" s="672" t="str">
        <f t="shared" si="26"/>
        <v/>
      </c>
      <c r="Q100" s="672" t="str">
        <f t="shared" si="27"/>
        <v/>
      </c>
      <c r="S100" s="672" t="str">
        <f t="shared" si="28"/>
        <v/>
      </c>
      <c r="U100" s="672" t="str">
        <f t="shared" si="29"/>
        <v/>
      </c>
      <c r="W100" s="672" t="str">
        <f t="shared" si="30"/>
        <v/>
      </c>
      <c r="Y100" s="672" t="str">
        <f t="shared" si="31"/>
        <v/>
      </c>
      <c r="AA100" s="672" t="str">
        <f t="shared" si="32"/>
        <v/>
      </c>
      <c r="AC100" s="672" t="str">
        <f t="shared" si="33"/>
        <v/>
      </c>
      <c r="AE100" s="672" t="str">
        <f t="shared" si="34"/>
        <v/>
      </c>
      <c r="AG100" s="672" t="str">
        <f t="shared" si="35"/>
        <v/>
      </c>
      <c r="AI100" s="672" t="str">
        <f t="shared" si="36"/>
        <v/>
      </c>
      <c r="AK100" s="672" t="str">
        <f t="shared" si="37"/>
        <v/>
      </c>
      <c r="AM100" s="672" t="str">
        <f t="shared" si="38"/>
        <v/>
      </c>
      <c r="AO100" s="672" t="str">
        <f t="shared" si="39"/>
        <v/>
      </c>
      <c r="AQ100" s="672" t="str">
        <f t="shared" si="40"/>
        <v/>
      </c>
    </row>
    <row r="101" spans="5:43">
      <c r="E101" s="672" t="str">
        <f t="shared" si="41"/>
        <v/>
      </c>
      <c r="G101" s="672" t="str">
        <f t="shared" si="41"/>
        <v/>
      </c>
      <c r="I101" s="672" t="str">
        <f t="shared" si="23"/>
        <v/>
      </c>
      <c r="K101" s="672" t="str">
        <f t="shared" si="24"/>
        <v/>
      </c>
      <c r="M101" s="672" t="str">
        <f t="shared" si="25"/>
        <v/>
      </c>
      <c r="O101" s="672" t="str">
        <f t="shared" si="26"/>
        <v/>
      </c>
      <c r="Q101" s="672" t="str">
        <f t="shared" si="27"/>
        <v/>
      </c>
      <c r="S101" s="672" t="str">
        <f t="shared" si="28"/>
        <v/>
      </c>
      <c r="U101" s="672" t="str">
        <f t="shared" si="29"/>
        <v/>
      </c>
      <c r="W101" s="672" t="str">
        <f t="shared" si="30"/>
        <v/>
      </c>
      <c r="Y101" s="672" t="str">
        <f t="shared" si="31"/>
        <v/>
      </c>
      <c r="AA101" s="672" t="str">
        <f t="shared" si="32"/>
        <v/>
      </c>
      <c r="AC101" s="672" t="str">
        <f t="shared" si="33"/>
        <v/>
      </c>
      <c r="AE101" s="672" t="str">
        <f t="shared" si="34"/>
        <v/>
      </c>
      <c r="AG101" s="672" t="str">
        <f t="shared" si="35"/>
        <v/>
      </c>
      <c r="AI101" s="672" t="str">
        <f t="shared" si="36"/>
        <v/>
      </c>
      <c r="AK101" s="672" t="str">
        <f t="shared" si="37"/>
        <v/>
      </c>
      <c r="AM101" s="672" t="str">
        <f t="shared" si="38"/>
        <v/>
      </c>
      <c r="AO101" s="672" t="str">
        <f t="shared" si="39"/>
        <v/>
      </c>
      <c r="AQ101" s="672" t="str">
        <f t="shared" si="40"/>
        <v/>
      </c>
    </row>
    <row r="102" spans="5:43">
      <c r="E102" s="672" t="str">
        <f t="shared" si="41"/>
        <v/>
      </c>
      <c r="G102" s="672" t="str">
        <f t="shared" si="41"/>
        <v/>
      </c>
      <c r="I102" s="672" t="str">
        <f t="shared" si="23"/>
        <v/>
      </c>
      <c r="K102" s="672" t="str">
        <f t="shared" si="24"/>
        <v/>
      </c>
      <c r="M102" s="672" t="str">
        <f t="shared" si="25"/>
        <v/>
      </c>
      <c r="O102" s="672" t="str">
        <f t="shared" si="26"/>
        <v/>
      </c>
      <c r="Q102" s="672" t="str">
        <f t="shared" si="27"/>
        <v/>
      </c>
      <c r="S102" s="672" t="str">
        <f t="shared" si="28"/>
        <v/>
      </c>
      <c r="U102" s="672" t="str">
        <f t="shared" si="29"/>
        <v/>
      </c>
      <c r="W102" s="672" t="str">
        <f t="shared" si="30"/>
        <v/>
      </c>
      <c r="Y102" s="672" t="str">
        <f t="shared" si="31"/>
        <v/>
      </c>
      <c r="AA102" s="672" t="str">
        <f t="shared" si="32"/>
        <v/>
      </c>
      <c r="AC102" s="672" t="str">
        <f t="shared" si="33"/>
        <v/>
      </c>
      <c r="AE102" s="672" t="str">
        <f t="shared" si="34"/>
        <v/>
      </c>
      <c r="AG102" s="672" t="str">
        <f t="shared" si="35"/>
        <v/>
      </c>
      <c r="AI102" s="672" t="str">
        <f t="shared" si="36"/>
        <v/>
      </c>
      <c r="AK102" s="672" t="str">
        <f t="shared" si="37"/>
        <v/>
      </c>
      <c r="AM102" s="672" t="str">
        <f t="shared" si="38"/>
        <v/>
      </c>
      <c r="AO102" s="672" t="str">
        <f t="shared" si="39"/>
        <v/>
      </c>
      <c r="AQ102" s="672" t="str">
        <f t="shared" si="40"/>
        <v/>
      </c>
    </row>
    <row r="103" spans="5:43">
      <c r="E103" s="672" t="str">
        <f t="shared" si="41"/>
        <v/>
      </c>
      <c r="G103" s="672" t="str">
        <f t="shared" si="41"/>
        <v/>
      </c>
      <c r="I103" s="672" t="str">
        <f t="shared" si="23"/>
        <v/>
      </c>
      <c r="K103" s="672" t="str">
        <f t="shared" si="24"/>
        <v/>
      </c>
      <c r="M103" s="672" t="str">
        <f t="shared" si="25"/>
        <v/>
      </c>
      <c r="O103" s="672" t="str">
        <f t="shared" si="26"/>
        <v/>
      </c>
      <c r="Q103" s="672" t="str">
        <f t="shared" si="27"/>
        <v/>
      </c>
      <c r="S103" s="672" t="str">
        <f t="shared" si="28"/>
        <v/>
      </c>
      <c r="U103" s="672" t="str">
        <f t="shared" si="29"/>
        <v/>
      </c>
      <c r="W103" s="672" t="str">
        <f t="shared" si="30"/>
        <v/>
      </c>
      <c r="Y103" s="672" t="str">
        <f t="shared" si="31"/>
        <v/>
      </c>
      <c r="AA103" s="672" t="str">
        <f t="shared" si="32"/>
        <v/>
      </c>
      <c r="AC103" s="672" t="str">
        <f t="shared" si="33"/>
        <v/>
      </c>
      <c r="AE103" s="672" t="str">
        <f t="shared" si="34"/>
        <v/>
      </c>
      <c r="AG103" s="672" t="str">
        <f t="shared" si="35"/>
        <v/>
      </c>
      <c r="AI103" s="672" t="str">
        <f t="shared" si="36"/>
        <v/>
      </c>
      <c r="AK103" s="672" t="str">
        <f t="shared" si="37"/>
        <v/>
      </c>
      <c r="AM103" s="672" t="str">
        <f t="shared" si="38"/>
        <v/>
      </c>
      <c r="AO103" s="672" t="str">
        <f t="shared" si="39"/>
        <v/>
      </c>
      <c r="AQ103" s="672" t="str">
        <f t="shared" si="40"/>
        <v/>
      </c>
    </row>
    <row r="104" spans="5:43">
      <c r="E104" s="672" t="str">
        <f t="shared" si="41"/>
        <v/>
      </c>
      <c r="G104" s="672" t="str">
        <f t="shared" si="41"/>
        <v/>
      </c>
      <c r="I104" s="672" t="str">
        <f t="shared" si="23"/>
        <v/>
      </c>
      <c r="K104" s="672" t="str">
        <f t="shared" si="24"/>
        <v/>
      </c>
      <c r="M104" s="672" t="str">
        <f t="shared" si="25"/>
        <v/>
      </c>
      <c r="O104" s="672" t="str">
        <f t="shared" si="26"/>
        <v/>
      </c>
      <c r="Q104" s="672" t="str">
        <f t="shared" si="27"/>
        <v/>
      </c>
      <c r="S104" s="672" t="str">
        <f t="shared" si="28"/>
        <v/>
      </c>
      <c r="U104" s="672" t="str">
        <f t="shared" si="29"/>
        <v/>
      </c>
      <c r="W104" s="672" t="str">
        <f t="shared" si="30"/>
        <v/>
      </c>
      <c r="Y104" s="672" t="str">
        <f t="shared" si="31"/>
        <v/>
      </c>
      <c r="AA104" s="672" t="str">
        <f t="shared" si="32"/>
        <v/>
      </c>
      <c r="AC104" s="672" t="str">
        <f t="shared" si="33"/>
        <v/>
      </c>
      <c r="AE104" s="672" t="str">
        <f t="shared" si="34"/>
        <v/>
      </c>
      <c r="AG104" s="672" t="str">
        <f t="shared" si="35"/>
        <v/>
      </c>
      <c r="AI104" s="672" t="str">
        <f t="shared" si="36"/>
        <v/>
      </c>
      <c r="AK104" s="672" t="str">
        <f t="shared" si="37"/>
        <v/>
      </c>
      <c r="AM104" s="672" t="str">
        <f t="shared" si="38"/>
        <v/>
      </c>
      <c r="AO104" s="672" t="str">
        <f t="shared" si="39"/>
        <v/>
      </c>
      <c r="AQ104" s="672" t="str">
        <f t="shared" si="40"/>
        <v/>
      </c>
    </row>
    <row r="105" spans="5:43">
      <c r="E105" s="672" t="str">
        <f t="shared" si="41"/>
        <v/>
      </c>
      <c r="G105" s="672" t="str">
        <f t="shared" si="41"/>
        <v/>
      </c>
      <c r="I105" s="672" t="str">
        <f t="shared" si="23"/>
        <v/>
      </c>
      <c r="K105" s="672" t="str">
        <f t="shared" si="24"/>
        <v/>
      </c>
      <c r="M105" s="672" t="str">
        <f t="shared" si="25"/>
        <v/>
      </c>
      <c r="O105" s="672" t="str">
        <f t="shared" si="26"/>
        <v/>
      </c>
      <c r="Q105" s="672" t="str">
        <f t="shared" si="27"/>
        <v/>
      </c>
      <c r="S105" s="672" t="str">
        <f t="shared" si="28"/>
        <v/>
      </c>
      <c r="U105" s="672" t="str">
        <f t="shared" si="29"/>
        <v/>
      </c>
      <c r="W105" s="672" t="str">
        <f t="shared" si="30"/>
        <v/>
      </c>
      <c r="Y105" s="672" t="str">
        <f t="shared" si="31"/>
        <v/>
      </c>
      <c r="AA105" s="672" t="str">
        <f t="shared" si="32"/>
        <v/>
      </c>
      <c r="AC105" s="672" t="str">
        <f t="shared" si="33"/>
        <v/>
      </c>
      <c r="AE105" s="672" t="str">
        <f t="shared" si="34"/>
        <v/>
      </c>
      <c r="AG105" s="672" t="str">
        <f t="shared" si="35"/>
        <v/>
      </c>
      <c r="AI105" s="672" t="str">
        <f t="shared" si="36"/>
        <v/>
      </c>
      <c r="AK105" s="672" t="str">
        <f t="shared" si="37"/>
        <v/>
      </c>
      <c r="AM105" s="672" t="str">
        <f t="shared" si="38"/>
        <v/>
      </c>
      <c r="AO105" s="672" t="str">
        <f t="shared" si="39"/>
        <v/>
      </c>
      <c r="AQ105" s="672" t="str">
        <f t="shared" si="40"/>
        <v/>
      </c>
    </row>
    <row r="106" spans="5:43">
      <c r="E106" s="672" t="str">
        <f t="shared" si="41"/>
        <v/>
      </c>
      <c r="G106" s="672" t="str">
        <f t="shared" si="41"/>
        <v/>
      </c>
      <c r="I106" s="672" t="str">
        <f t="shared" si="23"/>
        <v/>
      </c>
      <c r="K106" s="672" t="str">
        <f t="shared" si="24"/>
        <v/>
      </c>
      <c r="M106" s="672" t="str">
        <f t="shared" si="25"/>
        <v/>
      </c>
      <c r="O106" s="672" t="str">
        <f t="shared" si="26"/>
        <v/>
      </c>
      <c r="Q106" s="672" t="str">
        <f t="shared" si="27"/>
        <v/>
      </c>
      <c r="S106" s="672" t="str">
        <f t="shared" si="28"/>
        <v/>
      </c>
      <c r="U106" s="672" t="str">
        <f t="shared" si="29"/>
        <v/>
      </c>
      <c r="W106" s="672" t="str">
        <f t="shared" si="30"/>
        <v/>
      </c>
      <c r="Y106" s="672" t="str">
        <f t="shared" si="31"/>
        <v/>
      </c>
      <c r="AA106" s="672" t="str">
        <f t="shared" si="32"/>
        <v/>
      </c>
      <c r="AC106" s="672" t="str">
        <f t="shared" si="33"/>
        <v/>
      </c>
      <c r="AE106" s="672" t="str">
        <f t="shared" si="34"/>
        <v/>
      </c>
      <c r="AG106" s="672" t="str">
        <f t="shared" si="35"/>
        <v/>
      </c>
      <c r="AI106" s="672" t="str">
        <f t="shared" si="36"/>
        <v/>
      </c>
      <c r="AK106" s="672" t="str">
        <f t="shared" si="37"/>
        <v/>
      </c>
      <c r="AM106" s="672" t="str">
        <f t="shared" si="38"/>
        <v/>
      </c>
      <c r="AO106" s="672" t="str">
        <f t="shared" si="39"/>
        <v/>
      </c>
      <c r="AQ106" s="672" t="str">
        <f t="shared" si="40"/>
        <v/>
      </c>
    </row>
    <row r="107" spans="5:43">
      <c r="E107" s="672" t="str">
        <f t="shared" si="41"/>
        <v/>
      </c>
      <c r="G107" s="672" t="str">
        <f t="shared" si="41"/>
        <v/>
      </c>
      <c r="I107" s="672" t="str">
        <f t="shared" si="23"/>
        <v/>
      </c>
      <c r="K107" s="672" t="str">
        <f t="shared" si="24"/>
        <v/>
      </c>
      <c r="M107" s="672" t="str">
        <f t="shared" si="25"/>
        <v/>
      </c>
      <c r="O107" s="672" t="str">
        <f t="shared" si="26"/>
        <v/>
      </c>
      <c r="Q107" s="672" t="str">
        <f t="shared" si="27"/>
        <v/>
      </c>
      <c r="S107" s="672" t="str">
        <f t="shared" si="28"/>
        <v/>
      </c>
      <c r="U107" s="672" t="str">
        <f t="shared" si="29"/>
        <v/>
      </c>
      <c r="W107" s="672" t="str">
        <f t="shared" si="30"/>
        <v/>
      </c>
      <c r="Y107" s="672" t="str">
        <f t="shared" si="31"/>
        <v/>
      </c>
      <c r="AA107" s="672" t="str">
        <f t="shared" si="32"/>
        <v/>
      </c>
      <c r="AC107" s="672" t="str">
        <f t="shared" si="33"/>
        <v/>
      </c>
      <c r="AE107" s="672" t="str">
        <f t="shared" si="34"/>
        <v/>
      </c>
      <c r="AG107" s="672" t="str">
        <f t="shared" si="35"/>
        <v/>
      </c>
      <c r="AI107" s="672" t="str">
        <f t="shared" si="36"/>
        <v/>
      </c>
      <c r="AK107" s="672" t="str">
        <f t="shared" si="37"/>
        <v/>
      </c>
      <c r="AM107" s="672" t="str">
        <f t="shared" si="38"/>
        <v/>
      </c>
      <c r="AO107" s="672" t="str">
        <f t="shared" si="39"/>
        <v/>
      </c>
      <c r="AQ107" s="672" t="str">
        <f t="shared" si="40"/>
        <v/>
      </c>
    </row>
    <row r="108" spans="5:43">
      <c r="E108" s="672" t="str">
        <f t="shared" si="41"/>
        <v/>
      </c>
      <c r="G108" s="672" t="str">
        <f t="shared" si="41"/>
        <v/>
      </c>
      <c r="I108" s="672" t="str">
        <f t="shared" si="23"/>
        <v/>
      </c>
      <c r="K108" s="672" t="str">
        <f t="shared" si="24"/>
        <v/>
      </c>
      <c r="M108" s="672" t="str">
        <f t="shared" si="25"/>
        <v/>
      </c>
      <c r="O108" s="672" t="str">
        <f t="shared" si="26"/>
        <v/>
      </c>
      <c r="Q108" s="672" t="str">
        <f t="shared" si="27"/>
        <v/>
      </c>
      <c r="S108" s="672" t="str">
        <f t="shared" si="28"/>
        <v/>
      </c>
      <c r="U108" s="672" t="str">
        <f t="shared" si="29"/>
        <v/>
      </c>
      <c r="W108" s="672" t="str">
        <f t="shared" si="30"/>
        <v/>
      </c>
      <c r="Y108" s="672" t="str">
        <f t="shared" si="31"/>
        <v/>
      </c>
      <c r="AA108" s="672" t="str">
        <f t="shared" si="32"/>
        <v/>
      </c>
      <c r="AC108" s="672" t="str">
        <f t="shared" si="33"/>
        <v/>
      </c>
      <c r="AE108" s="672" t="str">
        <f t="shared" si="34"/>
        <v/>
      </c>
      <c r="AG108" s="672" t="str">
        <f t="shared" si="35"/>
        <v/>
      </c>
      <c r="AI108" s="672" t="str">
        <f t="shared" si="36"/>
        <v/>
      </c>
      <c r="AK108" s="672" t="str">
        <f t="shared" si="37"/>
        <v/>
      </c>
      <c r="AM108" s="672" t="str">
        <f t="shared" si="38"/>
        <v/>
      </c>
      <c r="AO108" s="672" t="str">
        <f t="shared" si="39"/>
        <v/>
      </c>
      <c r="AQ108" s="672" t="str">
        <f t="shared" si="40"/>
        <v/>
      </c>
    </row>
    <row r="109" spans="5:43">
      <c r="E109" s="672" t="str">
        <f t="shared" ref="E109:G124" si="42">IF(OR($B109=0,D109=0),"",D109/$B109)</f>
        <v/>
      </c>
      <c r="G109" s="672" t="str">
        <f t="shared" si="42"/>
        <v/>
      </c>
      <c r="I109" s="672" t="str">
        <f t="shared" si="23"/>
        <v/>
      </c>
      <c r="K109" s="672" t="str">
        <f t="shared" si="24"/>
        <v/>
      </c>
      <c r="M109" s="672" t="str">
        <f t="shared" si="25"/>
        <v/>
      </c>
      <c r="O109" s="672" t="str">
        <f t="shared" si="26"/>
        <v/>
      </c>
      <c r="Q109" s="672" t="str">
        <f t="shared" si="27"/>
        <v/>
      </c>
      <c r="S109" s="672" t="str">
        <f t="shared" si="28"/>
        <v/>
      </c>
      <c r="U109" s="672" t="str">
        <f t="shared" si="29"/>
        <v/>
      </c>
      <c r="W109" s="672" t="str">
        <f t="shared" si="30"/>
        <v/>
      </c>
      <c r="Y109" s="672" t="str">
        <f t="shared" si="31"/>
        <v/>
      </c>
      <c r="AA109" s="672" t="str">
        <f t="shared" si="32"/>
        <v/>
      </c>
      <c r="AC109" s="672" t="str">
        <f t="shared" si="33"/>
        <v/>
      </c>
      <c r="AE109" s="672" t="str">
        <f t="shared" si="34"/>
        <v/>
      </c>
      <c r="AG109" s="672" t="str">
        <f t="shared" si="35"/>
        <v/>
      </c>
      <c r="AI109" s="672" t="str">
        <f t="shared" si="36"/>
        <v/>
      </c>
      <c r="AK109" s="672" t="str">
        <f t="shared" si="37"/>
        <v/>
      </c>
      <c r="AM109" s="672" t="str">
        <f t="shared" si="38"/>
        <v/>
      </c>
      <c r="AO109" s="672" t="str">
        <f t="shared" si="39"/>
        <v/>
      </c>
      <c r="AQ109" s="672" t="str">
        <f t="shared" si="40"/>
        <v/>
      </c>
    </row>
    <row r="110" spans="5:43">
      <c r="E110" s="672" t="str">
        <f t="shared" si="42"/>
        <v/>
      </c>
      <c r="G110" s="672" t="str">
        <f t="shared" si="42"/>
        <v/>
      </c>
      <c r="I110" s="672" t="str">
        <f t="shared" si="23"/>
        <v/>
      </c>
      <c r="K110" s="672" t="str">
        <f t="shared" si="24"/>
        <v/>
      </c>
      <c r="M110" s="672" t="str">
        <f t="shared" si="25"/>
        <v/>
      </c>
      <c r="O110" s="672" t="str">
        <f t="shared" si="26"/>
        <v/>
      </c>
      <c r="Q110" s="672" t="str">
        <f t="shared" si="27"/>
        <v/>
      </c>
      <c r="S110" s="672" t="str">
        <f t="shared" si="28"/>
        <v/>
      </c>
      <c r="U110" s="672" t="str">
        <f t="shared" si="29"/>
        <v/>
      </c>
      <c r="W110" s="672" t="str">
        <f t="shared" si="30"/>
        <v/>
      </c>
      <c r="Y110" s="672" t="str">
        <f t="shared" si="31"/>
        <v/>
      </c>
      <c r="AA110" s="672" t="str">
        <f t="shared" si="32"/>
        <v/>
      </c>
      <c r="AC110" s="672" t="str">
        <f t="shared" si="33"/>
        <v/>
      </c>
      <c r="AE110" s="672" t="str">
        <f t="shared" si="34"/>
        <v/>
      </c>
      <c r="AG110" s="672" t="str">
        <f t="shared" si="35"/>
        <v/>
      </c>
      <c r="AI110" s="672" t="str">
        <f t="shared" si="36"/>
        <v/>
      </c>
      <c r="AK110" s="672" t="str">
        <f t="shared" si="37"/>
        <v/>
      </c>
      <c r="AM110" s="672" t="str">
        <f t="shared" si="38"/>
        <v/>
      </c>
      <c r="AO110" s="672" t="str">
        <f t="shared" si="39"/>
        <v/>
      </c>
      <c r="AQ110" s="672" t="str">
        <f t="shared" si="40"/>
        <v/>
      </c>
    </row>
    <row r="111" spans="5:43">
      <c r="E111" s="672" t="str">
        <f t="shared" si="42"/>
        <v/>
      </c>
      <c r="G111" s="672" t="str">
        <f t="shared" si="42"/>
        <v/>
      </c>
      <c r="I111" s="672" t="str">
        <f t="shared" si="23"/>
        <v/>
      </c>
      <c r="K111" s="672" t="str">
        <f t="shared" si="24"/>
        <v/>
      </c>
      <c r="M111" s="672" t="str">
        <f t="shared" si="25"/>
        <v/>
      </c>
      <c r="O111" s="672" t="str">
        <f t="shared" si="26"/>
        <v/>
      </c>
      <c r="Q111" s="672" t="str">
        <f t="shared" si="27"/>
        <v/>
      </c>
      <c r="S111" s="672" t="str">
        <f t="shared" si="28"/>
        <v/>
      </c>
      <c r="U111" s="672" t="str">
        <f t="shared" si="29"/>
        <v/>
      </c>
      <c r="W111" s="672" t="str">
        <f t="shared" si="30"/>
        <v/>
      </c>
      <c r="Y111" s="672" t="str">
        <f t="shared" si="31"/>
        <v/>
      </c>
      <c r="AA111" s="672" t="str">
        <f t="shared" si="32"/>
        <v/>
      </c>
      <c r="AC111" s="672" t="str">
        <f t="shared" si="33"/>
        <v/>
      </c>
      <c r="AE111" s="672" t="str">
        <f t="shared" si="34"/>
        <v/>
      </c>
      <c r="AG111" s="672" t="str">
        <f t="shared" si="35"/>
        <v/>
      </c>
      <c r="AI111" s="672" t="str">
        <f t="shared" si="36"/>
        <v/>
      </c>
      <c r="AK111" s="672" t="str">
        <f t="shared" si="37"/>
        <v/>
      </c>
      <c r="AM111" s="672" t="str">
        <f t="shared" si="38"/>
        <v/>
      </c>
      <c r="AO111" s="672" t="str">
        <f t="shared" si="39"/>
        <v/>
      </c>
      <c r="AQ111" s="672" t="str">
        <f t="shared" si="40"/>
        <v/>
      </c>
    </row>
    <row r="112" spans="5:43">
      <c r="E112" s="672" t="str">
        <f t="shared" si="42"/>
        <v/>
      </c>
      <c r="G112" s="672" t="str">
        <f t="shared" si="42"/>
        <v/>
      </c>
      <c r="I112" s="672" t="str">
        <f t="shared" si="23"/>
        <v/>
      </c>
      <c r="K112" s="672" t="str">
        <f t="shared" si="24"/>
        <v/>
      </c>
      <c r="M112" s="672" t="str">
        <f t="shared" si="25"/>
        <v/>
      </c>
      <c r="O112" s="672" t="str">
        <f t="shared" si="26"/>
        <v/>
      </c>
      <c r="Q112" s="672" t="str">
        <f t="shared" si="27"/>
        <v/>
      </c>
      <c r="S112" s="672" t="str">
        <f t="shared" si="28"/>
        <v/>
      </c>
      <c r="U112" s="672" t="str">
        <f t="shared" si="29"/>
        <v/>
      </c>
      <c r="W112" s="672" t="str">
        <f t="shared" si="30"/>
        <v/>
      </c>
      <c r="Y112" s="672" t="str">
        <f t="shared" si="31"/>
        <v/>
      </c>
      <c r="AA112" s="672" t="str">
        <f t="shared" si="32"/>
        <v/>
      </c>
      <c r="AC112" s="672" t="str">
        <f t="shared" si="33"/>
        <v/>
      </c>
      <c r="AE112" s="672" t="str">
        <f t="shared" si="34"/>
        <v/>
      </c>
      <c r="AG112" s="672" t="str">
        <f t="shared" si="35"/>
        <v/>
      </c>
      <c r="AI112" s="672" t="str">
        <f t="shared" si="36"/>
        <v/>
      </c>
      <c r="AK112" s="672" t="str">
        <f t="shared" si="37"/>
        <v/>
      </c>
      <c r="AM112" s="672" t="str">
        <f t="shared" si="38"/>
        <v/>
      </c>
      <c r="AO112" s="672" t="str">
        <f t="shared" si="39"/>
        <v/>
      </c>
      <c r="AQ112" s="672" t="str">
        <f t="shared" si="40"/>
        <v/>
      </c>
    </row>
    <row r="113" spans="5:43">
      <c r="E113" s="672" t="str">
        <f t="shared" si="42"/>
        <v/>
      </c>
      <c r="G113" s="672" t="str">
        <f t="shared" si="42"/>
        <v/>
      </c>
      <c r="I113" s="672" t="str">
        <f t="shared" si="23"/>
        <v/>
      </c>
      <c r="K113" s="672" t="str">
        <f t="shared" si="24"/>
        <v/>
      </c>
      <c r="M113" s="672" t="str">
        <f t="shared" si="25"/>
        <v/>
      </c>
      <c r="O113" s="672" t="str">
        <f t="shared" si="26"/>
        <v/>
      </c>
      <c r="Q113" s="672" t="str">
        <f t="shared" si="27"/>
        <v/>
      </c>
      <c r="S113" s="672" t="str">
        <f t="shared" si="28"/>
        <v/>
      </c>
      <c r="U113" s="672" t="str">
        <f t="shared" si="29"/>
        <v/>
      </c>
      <c r="W113" s="672" t="str">
        <f t="shared" si="30"/>
        <v/>
      </c>
      <c r="Y113" s="672" t="str">
        <f t="shared" si="31"/>
        <v/>
      </c>
      <c r="AA113" s="672" t="str">
        <f t="shared" si="32"/>
        <v/>
      </c>
      <c r="AC113" s="672" t="str">
        <f t="shared" si="33"/>
        <v/>
      </c>
      <c r="AE113" s="672" t="str">
        <f t="shared" si="34"/>
        <v/>
      </c>
      <c r="AG113" s="672" t="str">
        <f t="shared" si="35"/>
        <v/>
      </c>
      <c r="AI113" s="672" t="str">
        <f t="shared" si="36"/>
        <v/>
      </c>
      <c r="AK113" s="672" t="str">
        <f t="shared" si="37"/>
        <v/>
      </c>
      <c r="AM113" s="672" t="str">
        <f t="shared" si="38"/>
        <v/>
      </c>
      <c r="AO113" s="672" t="str">
        <f t="shared" si="39"/>
        <v/>
      </c>
      <c r="AQ113" s="672" t="str">
        <f t="shared" si="40"/>
        <v/>
      </c>
    </row>
    <row r="114" spans="5:43">
      <c r="E114" s="672" t="str">
        <f t="shared" si="42"/>
        <v/>
      </c>
      <c r="G114" s="672" t="str">
        <f t="shared" si="42"/>
        <v/>
      </c>
      <c r="I114" s="672" t="str">
        <f t="shared" si="23"/>
        <v/>
      </c>
      <c r="K114" s="672" t="str">
        <f t="shared" si="24"/>
        <v/>
      </c>
      <c r="M114" s="672" t="str">
        <f t="shared" si="25"/>
        <v/>
      </c>
      <c r="O114" s="672" t="str">
        <f t="shared" si="26"/>
        <v/>
      </c>
      <c r="Q114" s="672" t="str">
        <f t="shared" si="27"/>
        <v/>
      </c>
      <c r="S114" s="672" t="str">
        <f t="shared" si="28"/>
        <v/>
      </c>
      <c r="U114" s="672" t="str">
        <f t="shared" si="29"/>
        <v/>
      </c>
      <c r="W114" s="672" t="str">
        <f t="shared" si="30"/>
        <v/>
      </c>
      <c r="Y114" s="672" t="str">
        <f t="shared" si="31"/>
        <v/>
      </c>
      <c r="AA114" s="672" t="str">
        <f t="shared" si="32"/>
        <v/>
      </c>
      <c r="AC114" s="672" t="str">
        <f t="shared" si="33"/>
        <v/>
      </c>
      <c r="AE114" s="672" t="str">
        <f t="shared" si="34"/>
        <v/>
      </c>
      <c r="AG114" s="672" t="str">
        <f t="shared" si="35"/>
        <v/>
      </c>
      <c r="AI114" s="672" t="str">
        <f t="shared" si="36"/>
        <v/>
      </c>
      <c r="AK114" s="672" t="str">
        <f t="shared" si="37"/>
        <v/>
      </c>
      <c r="AM114" s="672" t="str">
        <f t="shared" si="38"/>
        <v/>
      </c>
      <c r="AO114" s="672" t="str">
        <f t="shared" si="39"/>
        <v/>
      </c>
      <c r="AQ114" s="672" t="str">
        <f t="shared" si="40"/>
        <v/>
      </c>
    </row>
    <row r="115" spans="5:43">
      <c r="E115" s="672" t="str">
        <f t="shared" si="42"/>
        <v/>
      </c>
      <c r="G115" s="672" t="str">
        <f t="shared" si="42"/>
        <v/>
      </c>
      <c r="I115" s="672" t="str">
        <f t="shared" si="23"/>
        <v/>
      </c>
      <c r="K115" s="672" t="str">
        <f t="shared" si="24"/>
        <v/>
      </c>
      <c r="M115" s="672" t="str">
        <f t="shared" si="25"/>
        <v/>
      </c>
      <c r="O115" s="672" t="str">
        <f t="shared" si="26"/>
        <v/>
      </c>
      <c r="Q115" s="672" t="str">
        <f t="shared" si="27"/>
        <v/>
      </c>
      <c r="S115" s="672" t="str">
        <f t="shared" si="28"/>
        <v/>
      </c>
      <c r="U115" s="672" t="str">
        <f t="shared" si="29"/>
        <v/>
      </c>
      <c r="W115" s="672" t="str">
        <f t="shared" si="30"/>
        <v/>
      </c>
      <c r="Y115" s="672" t="str">
        <f t="shared" si="31"/>
        <v/>
      </c>
      <c r="AA115" s="672" t="str">
        <f t="shared" si="32"/>
        <v/>
      </c>
      <c r="AC115" s="672" t="str">
        <f t="shared" si="33"/>
        <v/>
      </c>
      <c r="AE115" s="672" t="str">
        <f t="shared" si="34"/>
        <v/>
      </c>
      <c r="AG115" s="672" t="str">
        <f t="shared" si="35"/>
        <v/>
      </c>
      <c r="AI115" s="672" t="str">
        <f t="shared" si="36"/>
        <v/>
      </c>
      <c r="AK115" s="672" t="str">
        <f t="shared" si="37"/>
        <v/>
      </c>
      <c r="AM115" s="672" t="str">
        <f t="shared" si="38"/>
        <v/>
      </c>
      <c r="AO115" s="672" t="str">
        <f t="shared" si="39"/>
        <v/>
      </c>
      <c r="AQ115" s="672" t="str">
        <f t="shared" si="40"/>
        <v/>
      </c>
    </row>
    <row r="116" spans="5:43">
      <c r="E116" s="672" t="str">
        <f t="shared" si="42"/>
        <v/>
      </c>
      <c r="G116" s="672" t="str">
        <f t="shared" si="42"/>
        <v/>
      </c>
      <c r="I116" s="672" t="str">
        <f t="shared" si="23"/>
        <v/>
      </c>
      <c r="K116" s="672" t="str">
        <f t="shared" si="24"/>
        <v/>
      </c>
      <c r="M116" s="672" t="str">
        <f t="shared" si="25"/>
        <v/>
      </c>
      <c r="O116" s="672" t="str">
        <f t="shared" si="26"/>
        <v/>
      </c>
      <c r="Q116" s="672" t="str">
        <f t="shared" si="27"/>
        <v/>
      </c>
      <c r="S116" s="672" t="str">
        <f t="shared" si="28"/>
        <v/>
      </c>
      <c r="U116" s="672" t="str">
        <f t="shared" si="29"/>
        <v/>
      </c>
      <c r="W116" s="672" t="str">
        <f t="shared" si="30"/>
        <v/>
      </c>
      <c r="Y116" s="672" t="str">
        <f t="shared" si="31"/>
        <v/>
      </c>
      <c r="AA116" s="672" t="str">
        <f t="shared" si="32"/>
        <v/>
      </c>
      <c r="AC116" s="672" t="str">
        <f t="shared" si="33"/>
        <v/>
      </c>
      <c r="AE116" s="672" t="str">
        <f t="shared" si="34"/>
        <v/>
      </c>
      <c r="AG116" s="672" t="str">
        <f t="shared" si="35"/>
        <v/>
      </c>
      <c r="AI116" s="672" t="str">
        <f t="shared" si="36"/>
        <v/>
      </c>
      <c r="AK116" s="672" t="str">
        <f t="shared" si="37"/>
        <v/>
      </c>
      <c r="AM116" s="672" t="str">
        <f t="shared" si="38"/>
        <v/>
      </c>
      <c r="AO116" s="672" t="str">
        <f t="shared" si="39"/>
        <v/>
      </c>
      <c r="AQ116" s="672" t="str">
        <f t="shared" si="40"/>
        <v/>
      </c>
    </row>
    <row r="117" spans="5:43">
      <c r="E117" s="672" t="str">
        <f t="shared" si="42"/>
        <v/>
      </c>
      <c r="G117" s="672" t="str">
        <f t="shared" si="42"/>
        <v/>
      </c>
      <c r="I117" s="672" t="str">
        <f t="shared" si="23"/>
        <v/>
      </c>
      <c r="K117" s="672" t="str">
        <f t="shared" si="24"/>
        <v/>
      </c>
      <c r="M117" s="672" t="str">
        <f t="shared" si="25"/>
        <v/>
      </c>
      <c r="O117" s="672" t="str">
        <f t="shared" si="26"/>
        <v/>
      </c>
      <c r="Q117" s="672" t="str">
        <f t="shared" si="27"/>
        <v/>
      </c>
      <c r="S117" s="672" t="str">
        <f t="shared" si="28"/>
        <v/>
      </c>
      <c r="U117" s="672" t="str">
        <f t="shared" si="29"/>
        <v/>
      </c>
      <c r="W117" s="672" t="str">
        <f t="shared" si="30"/>
        <v/>
      </c>
      <c r="Y117" s="672" t="str">
        <f t="shared" si="31"/>
        <v/>
      </c>
      <c r="AA117" s="672" t="str">
        <f t="shared" si="32"/>
        <v/>
      </c>
      <c r="AC117" s="672" t="str">
        <f t="shared" si="33"/>
        <v/>
      </c>
      <c r="AE117" s="672" t="str">
        <f t="shared" si="34"/>
        <v/>
      </c>
      <c r="AG117" s="672" t="str">
        <f t="shared" si="35"/>
        <v/>
      </c>
      <c r="AI117" s="672" t="str">
        <f t="shared" si="36"/>
        <v/>
      </c>
      <c r="AK117" s="672" t="str">
        <f t="shared" si="37"/>
        <v/>
      </c>
      <c r="AM117" s="672" t="str">
        <f t="shared" si="38"/>
        <v/>
      </c>
      <c r="AO117" s="672" t="str">
        <f t="shared" si="39"/>
        <v/>
      </c>
      <c r="AQ117" s="672" t="str">
        <f t="shared" si="40"/>
        <v/>
      </c>
    </row>
    <row r="118" spans="5:43">
      <c r="E118" s="672" t="str">
        <f t="shared" si="42"/>
        <v/>
      </c>
      <c r="G118" s="672" t="str">
        <f t="shared" si="42"/>
        <v/>
      </c>
      <c r="I118" s="672" t="str">
        <f t="shared" si="23"/>
        <v/>
      </c>
      <c r="K118" s="672" t="str">
        <f t="shared" si="24"/>
        <v/>
      </c>
      <c r="M118" s="672" t="str">
        <f t="shared" si="25"/>
        <v/>
      </c>
      <c r="O118" s="672" t="str">
        <f t="shared" si="26"/>
        <v/>
      </c>
      <c r="Q118" s="672" t="str">
        <f t="shared" si="27"/>
        <v/>
      </c>
      <c r="S118" s="672" t="str">
        <f t="shared" si="28"/>
        <v/>
      </c>
      <c r="U118" s="672" t="str">
        <f t="shared" si="29"/>
        <v/>
      </c>
      <c r="W118" s="672" t="str">
        <f t="shared" si="30"/>
        <v/>
      </c>
      <c r="Y118" s="672" t="str">
        <f t="shared" si="31"/>
        <v/>
      </c>
      <c r="AA118" s="672" t="str">
        <f t="shared" si="32"/>
        <v/>
      </c>
      <c r="AC118" s="672" t="str">
        <f t="shared" si="33"/>
        <v/>
      </c>
      <c r="AE118" s="672" t="str">
        <f t="shared" si="34"/>
        <v/>
      </c>
      <c r="AG118" s="672" t="str">
        <f t="shared" si="35"/>
        <v/>
      </c>
      <c r="AI118" s="672" t="str">
        <f t="shared" si="36"/>
        <v/>
      </c>
      <c r="AK118" s="672" t="str">
        <f t="shared" si="37"/>
        <v/>
      </c>
      <c r="AM118" s="672" t="str">
        <f t="shared" si="38"/>
        <v/>
      </c>
      <c r="AO118" s="672" t="str">
        <f t="shared" si="39"/>
        <v/>
      </c>
      <c r="AQ118" s="672" t="str">
        <f t="shared" si="40"/>
        <v/>
      </c>
    </row>
    <row r="119" spans="5:43">
      <c r="E119" s="672" t="str">
        <f t="shared" si="42"/>
        <v/>
      </c>
      <c r="G119" s="672" t="str">
        <f t="shared" si="42"/>
        <v/>
      </c>
      <c r="I119" s="672" t="str">
        <f t="shared" si="23"/>
        <v/>
      </c>
      <c r="K119" s="672" t="str">
        <f t="shared" si="24"/>
        <v/>
      </c>
      <c r="M119" s="672" t="str">
        <f t="shared" si="25"/>
        <v/>
      </c>
      <c r="O119" s="672" t="str">
        <f t="shared" si="26"/>
        <v/>
      </c>
      <c r="Q119" s="672" t="str">
        <f t="shared" si="27"/>
        <v/>
      </c>
      <c r="S119" s="672" t="str">
        <f t="shared" si="28"/>
        <v/>
      </c>
      <c r="U119" s="672" t="str">
        <f t="shared" si="29"/>
        <v/>
      </c>
      <c r="W119" s="672" t="str">
        <f t="shared" si="30"/>
        <v/>
      </c>
      <c r="Y119" s="672" t="str">
        <f t="shared" si="31"/>
        <v/>
      </c>
      <c r="AA119" s="672" t="str">
        <f t="shared" si="32"/>
        <v/>
      </c>
      <c r="AC119" s="672" t="str">
        <f t="shared" si="33"/>
        <v/>
      </c>
      <c r="AE119" s="672" t="str">
        <f t="shared" si="34"/>
        <v/>
      </c>
      <c r="AG119" s="672" t="str">
        <f t="shared" si="35"/>
        <v/>
      </c>
      <c r="AI119" s="672" t="str">
        <f t="shared" si="36"/>
        <v/>
      </c>
      <c r="AK119" s="672" t="str">
        <f t="shared" si="37"/>
        <v/>
      </c>
      <c r="AM119" s="672" t="str">
        <f t="shared" si="38"/>
        <v/>
      </c>
      <c r="AO119" s="672" t="str">
        <f t="shared" si="39"/>
        <v/>
      </c>
      <c r="AQ119" s="672" t="str">
        <f t="shared" si="40"/>
        <v/>
      </c>
    </row>
    <row r="120" spans="5:43">
      <c r="E120" s="672" t="str">
        <f t="shared" si="42"/>
        <v/>
      </c>
      <c r="G120" s="672" t="str">
        <f t="shared" si="42"/>
        <v/>
      </c>
      <c r="I120" s="672" t="str">
        <f t="shared" si="23"/>
        <v/>
      </c>
      <c r="K120" s="672" t="str">
        <f t="shared" si="24"/>
        <v/>
      </c>
      <c r="M120" s="672" t="str">
        <f t="shared" si="25"/>
        <v/>
      </c>
      <c r="O120" s="672" t="str">
        <f t="shared" si="26"/>
        <v/>
      </c>
      <c r="Q120" s="672" t="str">
        <f t="shared" si="27"/>
        <v/>
      </c>
      <c r="S120" s="672" t="str">
        <f t="shared" si="28"/>
        <v/>
      </c>
      <c r="U120" s="672" t="str">
        <f t="shared" si="29"/>
        <v/>
      </c>
      <c r="W120" s="672" t="str">
        <f t="shared" si="30"/>
        <v/>
      </c>
      <c r="Y120" s="672" t="str">
        <f t="shared" si="31"/>
        <v/>
      </c>
      <c r="AA120" s="672" t="str">
        <f t="shared" si="32"/>
        <v/>
      </c>
      <c r="AC120" s="672" t="str">
        <f t="shared" si="33"/>
        <v/>
      </c>
      <c r="AE120" s="672" t="str">
        <f t="shared" si="34"/>
        <v/>
      </c>
      <c r="AG120" s="672" t="str">
        <f t="shared" si="35"/>
        <v/>
      </c>
      <c r="AI120" s="672" t="str">
        <f t="shared" si="36"/>
        <v/>
      </c>
      <c r="AK120" s="672" t="str">
        <f t="shared" si="37"/>
        <v/>
      </c>
      <c r="AM120" s="672" t="str">
        <f t="shared" si="38"/>
        <v/>
      </c>
      <c r="AO120" s="672" t="str">
        <f t="shared" si="39"/>
        <v/>
      </c>
      <c r="AQ120" s="672" t="str">
        <f t="shared" si="40"/>
        <v/>
      </c>
    </row>
    <row r="121" spans="5:43">
      <c r="E121" s="672" t="str">
        <f t="shared" si="42"/>
        <v/>
      </c>
      <c r="G121" s="672" t="str">
        <f t="shared" si="42"/>
        <v/>
      </c>
      <c r="I121" s="672" t="str">
        <f t="shared" si="23"/>
        <v/>
      </c>
      <c r="K121" s="672" t="str">
        <f t="shared" si="24"/>
        <v/>
      </c>
      <c r="M121" s="672" t="str">
        <f t="shared" si="25"/>
        <v/>
      </c>
      <c r="O121" s="672" t="str">
        <f t="shared" si="26"/>
        <v/>
      </c>
      <c r="Q121" s="672" t="str">
        <f t="shared" si="27"/>
        <v/>
      </c>
      <c r="S121" s="672" t="str">
        <f t="shared" si="28"/>
        <v/>
      </c>
      <c r="U121" s="672" t="str">
        <f t="shared" si="29"/>
        <v/>
      </c>
      <c r="W121" s="672" t="str">
        <f t="shared" si="30"/>
        <v/>
      </c>
      <c r="Y121" s="672" t="str">
        <f t="shared" si="31"/>
        <v/>
      </c>
      <c r="AA121" s="672" t="str">
        <f t="shared" si="32"/>
        <v/>
      </c>
      <c r="AC121" s="672" t="str">
        <f t="shared" si="33"/>
        <v/>
      </c>
      <c r="AE121" s="672" t="str">
        <f t="shared" si="34"/>
        <v/>
      </c>
      <c r="AG121" s="672" t="str">
        <f t="shared" si="35"/>
        <v/>
      </c>
      <c r="AI121" s="672" t="str">
        <f t="shared" si="36"/>
        <v/>
      </c>
      <c r="AK121" s="672" t="str">
        <f t="shared" si="37"/>
        <v/>
      </c>
      <c r="AM121" s="672" t="str">
        <f t="shared" si="38"/>
        <v/>
      </c>
      <c r="AO121" s="672" t="str">
        <f t="shared" si="39"/>
        <v/>
      </c>
      <c r="AQ121" s="672" t="str">
        <f t="shared" si="40"/>
        <v/>
      </c>
    </row>
    <row r="122" spans="5:43">
      <c r="E122" s="672" t="str">
        <f t="shared" si="42"/>
        <v/>
      </c>
      <c r="G122" s="672" t="str">
        <f t="shared" si="42"/>
        <v/>
      </c>
      <c r="I122" s="672" t="str">
        <f t="shared" si="23"/>
        <v/>
      </c>
      <c r="K122" s="672" t="str">
        <f t="shared" si="24"/>
        <v/>
      </c>
      <c r="M122" s="672" t="str">
        <f t="shared" si="25"/>
        <v/>
      </c>
      <c r="O122" s="672" t="str">
        <f t="shared" si="26"/>
        <v/>
      </c>
      <c r="Q122" s="672" t="str">
        <f t="shared" si="27"/>
        <v/>
      </c>
      <c r="S122" s="672" t="str">
        <f t="shared" si="28"/>
        <v/>
      </c>
      <c r="U122" s="672" t="str">
        <f t="shared" si="29"/>
        <v/>
      </c>
      <c r="W122" s="672" t="str">
        <f t="shared" si="30"/>
        <v/>
      </c>
      <c r="Y122" s="672" t="str">
        <f t="shared" si="31"/>
        <v/>
      </c>
      <c r="AA122" s="672" t="str">
        <f t="shared" si="32"/>
        <v/>
      </c>
      <c r="AC122" s="672" t="str">
        <f t="shared" si="33"/>
        <v/>
      </c>
      <c r="AE122" s="672" t="str">
        <f t="shared" si="34"/>
        <v/>
      </c>
      <c r="AG122" s="672" t="str">
        <f t="shared" si="35"/>
        <v/>
      </c>
      <c r="AI122" s="672" t="str">
        <f t="shared" si="36"/>
        <v/>
      </c>
      <c r="AK122" s="672" t="str">
        <f t="shared" si="37"/>
        <v/>
      </c>
      <c r="AM122" s="672" t="str">
        <f t="shared" si="38"/>
        <v/>
      </c>
      <c r="AO122" s="672" t="str">
        <f t="shared" si="39"/>
        <v/>
      </c>
      <c r="AQ122" s="672" t="str">
        <f t="shared" si="40"/>
        <v/>
      </c>
    </row>
    <row r="123" spans="5:43">
      <c r="E123" s="672" t="str">
        <f t="shared" si="42"/>
        <v/>
      </c>
      <c r="G123" s="672" t="str">
        <f t="shared" si="42"/>
        <v/>
      </c>
      <c r="I123" s="672" t="str">
        <f t="shared" si="23"/>
        <v/>
      </c>
      <c r="K123" s="672" t="str">
        <f t="shared" si="24"/>
        <v/>
      </c>
      <c r="M123" s="672" t="str">
        <f t="shared" si="25"/>
        <v/>
      </c>
      <c r="O123" s="672" t="str">
        <f t="shared" si="26"/>
        <v/>
      </c>
      <c r="Q123" s="672" t="str">
        <f t="shared" si="27"/>
        <v/>
      </c>
      <c r="S123" s="672" t="str">
        <f t="shared" si="28"/>
        <v/>
      </c>
      <c r="U123" s="672" t="str">
        <f t="shared" si="29"/>
        <v/>
      </c>
      <c r="W123" s="672" t="str">
        <f t="shared" si="30"/>
        <v/>
      </c>
      <c r="Y123" s="672" t="str">
        <f t="shared" si="31"/>
        <v/>
      </c>
      <c r="AA123" s="672" t="str">
        <f t="shared" si="32"/>
        <v/>
      </c>
      <c r="AC123" s="672" t="str">
        <f t="shared" si="33"/>
        <v/>
      </c>
      <c r="AE123" s="672" t="str">
        <f t="shared" si="34"/>
        <v/>
      </c>
      <c r="AG123" s="672" t="str">
        <f t="shared" si="35"/>
        <v/>
      </c>
      <c r="AI123" s="672" t="str">
        <f t="shared" si="36"/>
        <v/>
      </c>
      <c r="AK123" s="672" t="str">
        <f t="shared" si="37"/>
        <v/>
      </c>
      <c r="AM123" s="672" t="str">
        <f t="shared" si="38"/>
        <v/>
      </c>
      <c r="AO123" s="672" t="str">
        <f t="shared" si="39"/>
        <v/>
      </c>
      <c r="AQ123" s="672" t="str">
        <f t="shared" si="40"/>
        <v/>
      </c>
    </row>
    <row r="124" spans="5:43">
      <c r="E124" s="672" t="str">
        <f t="shared" si="42"/>
        <v/>
      </c>
      <c r="G124" s="672" t="str">
        <f t="shared" si="42"/>
        <v/>
      </c>
      <c r="I124" s="672" t="str">
        <f t="shared" si="23"/>
        <v/>
      </c>
      <c r="K124" s="672" t="str">
        <f t="shared" si="24"/>
        <v/>
      </c>
      <c r="M124" s="672" t="str">
        <f t="shared" si="25"/>
        <v/>
      </c>
      <c r="O124" s="672" t="str">
        <f t="shared" si="26"/>
        <v/>
      </c>
      <c r="Q124" s="672" t="str">
        <f t="shared" si="27"/>
        <v/>
      </c>
      <c r="S124" s="672" t="str">
        <f t="shared" si="28"/>
        <v/>
      </c>
      <c r="U124" s="672" t="str">
        <f t="shared" si="29"/>
        <v/>
      </c>
      <c r="W124" s="672" t="str">
        <f t="shared" si="30"/>
        <v/>
      </c>
      <c r="Y124" s="672" t="str">
        <f t="shared" si="31"/>
        <v/>
      </c>
      <c r="AA124" s="672" t="str">
        <f t="shared" si="32"/>
        <v/>
      </c>
      <c r="AC124" s="672" t="str">
        <f t="shared" si="33"/>
        <v/>
      </c>
      <c r="AE124" s="672" t="str">
        <f t="shared" si="34"/>
        <v/>
      </c>
      <c r="AG124" s="672" t="str">
        <f t="shared" si="35"/>
        <v/>
      </c>
      <c r="AI124" s="672" t="str">
        <f t="shared" si="36"/>
        <v/>
      </c>
      <c r="AK124" s="672" t="str">
        <f t="shared" si="37"/>
        <v/>
      </c>
      <c r="AM124" s="672" t="str">
        <f t="shared" si="38"/>
        <v/>
      </c>
      <c r="AO124" s="672" t="str">
        <f t="shared" si="39"/>
        <v/>
      </c>
      <c r="AQ124" s="672" t="str">
        <f t="shared" si="40"/>
        <v/>
      </c>
    </row>
    <row r="125" spans="5:43">
      <c r="E125" s="672" t="str">
        <f t="shared" ref="E125:G140" si="43">IF(OR($B125=0,D125=0),"",D125/$B125)</f>
        <v/>
      </c>
      <c r="G125" s="672" t="str">
        <f t="shared" si="43"/>
        <v/>
      </c>
      <c r="I125" s="672" t="str">
        <f t="shared" si="23"/>
        <v/>
      </c>
      <c r="K125" s="672" t="str">
        <f t="shared" si="24"/>
        <v/>
      </c>
      <c r="M125" s="672" t="str">
        <f t="shared" si="25"/>
        <v/>
      </c>
      <c r="O125" s="672" t="str">
        <f t="shared" si="26"/>
        <v/>
      </c>
      <c r="Q125" s="672" t="str">
        <f t="shared" si="27"/>
        <v/>
      </c>
      <c r="S125" s="672" t="str">
        <f t="shared" si="28"/>
        <v/>
      </c>
      <c r="U125" s="672" t="str">
        <f t="shared" si="29"/>
        <v/>
      </c>
      <c r="W125" s="672" t="str">
        <f t="shared" si="30"/>
        <v/>
      </c>
      <c r="Y125" s="672" t="str">
        <f t="shared" si="31"/>
        <v/>
      </c>
      <c r="AA125" s="672" t="str">
        <f t="shared" si="32"/>
        <v/>
      </c>
      <c r="AC125" s="672" t="str">
        <f t="shared" si="33"/>
        <v/>
      </c>
      <c r="AE125" s="672" t="str">
        <f t="shared" si="34"/>
        <v/>
      </c>
      <c r="AG125" s="672" t="str">
        <f t="shared" si="35"/>
        <v/>
      </c>
      <c r="AI125" s="672" t="str">
        <f t="shared" si="36"/>
        <v/>
      </c>
      <c r="AK125" s="672" t="str">
        <f t="shared" si="37"/>
        <v/>
      </c>
      <c r="AM125" s="672" t="str">
        <f t="shared" si="38"/>
        <v/>
      </c>
      <c r="AO125" s="672" t="str">
        <f t="shared" si="39"/>
        <v/>
      </c>
      <c r="AQ125" s="672" t="str">
        <f t="shared" si="40"/>
        <v/>
      </c>
    </row>
    <row r="126" spans="5:43">
      <c r="E126" s="672" t="str">
        <f t="shared" si="43"/>
        <v/>
      </c>
      <c r="G126" s="672" t="str">
        <f t="shared" si="43"/>
        <v/>
      </c>
      <c r="I126" s="672" t="str">
        <f t="shared" si="23"/>
        <v/>
      </c>
      <c r="K126" s="672" t="str">
        <f t="shared" si="24"/>
        <v/>
      </c>
      <c r="M126" s="672" t="str">
        <f t="shared" si="25"/>
        <v/>
      </c>
      <c r="O126" s="672" t="str">
        <f t="shared" si="26"/>
        <v/>
      </c>
      <c r="Q126" s="672" t="str">
        <f t="shared" si="27"/>
        <v/>
      </c>
      <c r="S126" s="672" t="str">
        <f t="shared" si="28"/>
        <v/>
      </c>
      <c r="U126" s="672" t="str">
        <f t="shared" si="29"/>
        <v/>
      </c>
      <c r="W126" s="672" t="str">
        <f t="shared" si="30"/>
        <v/>
      </c>
      <c r="Y126" s="672" t="str">
        <f t="shared" si="31"/>
        <v/>
      </c>
      <c r="AA126" s="672" t="str">
        <f t="shared" si="32"/>
        <v/>
      </c>
      <c r="AC126" s="672" t="str">
        <f t="shared" si="33"/>
        <v/>
      </c>
      <c r="AE126" s="672" t="str">
        <f t="shared" si="34"/>
        <v/>
      </c>
      <c r="AG126" s="672" t="str">
        <f t="shared" si="35"/>
        <v/>
      </c>
      <c r="AI126" s="672" t="str">
        <f t="shared" si="36"/>
        <v/>
      </c>
      <c r="AK126" s="672" t="str">
        <f t="shared" si="37"/>
        <v/>
      </c>
      <c r="AM126" s="672" t="str">
        <f t="shared" si="38"/>
        <v/>
      </c>
      <c r="AO126" s="672" t="str">
        <f t="shared" si="39"/>
        <v/>
      </c>
      <c r="AQ126" s="672" t="str">
        <f t="shared" si="40"/>
        <v/>
      </c>
    </row>
    <row r="127" spans="5:43">
      <c r="E127" s="672" t="str">
        <f t="shared" si="43"/>
        <v/>
      </c>
      <c r="G127" s="672" t="str">
        <f t="shared" si="43"/>
        <v/>
      </c>
      <c r="I127" s="672" t="str">
        <f t="shared" si="23"/>
        <v/>
      </c>
      <c r="K127" s="672" t="str">
        <f t="shared" si="24"/>
        <v/>
      </c>
      <c r="M127" s="672" t="str">
        <f t="shared" si="25"/>
        <v/>
      </c>
      <c r="O127" s="672" t="str">
        <f t="shared" si="26"/>
        <v/>
      </c>
      <c r="Q127" s="672" t="str">
        <f t="shared" si="27"/>
        <v/>
      </c>
      <c r="S127" s="672" t="str">
        <f t="shared" si="28"/>
        <v/>
      </c>
      <c r="U127" s="672" t="str">
        <f t="shared" si="29"/>
        <v/>
      </c>
      <c r="W127" s="672" t="str">
        <f t="shared" si="30"/>
        <v/>
      </c>
      <c r="Y127" s="672" t="str">
        <f t="shared" si="31"/>
        <v/>
      </c>
      <c r="AA127" s="672" t="str">
        <f t="shared" si="32"/>
        <v/>
      </c>
      <c r="AC127" s="672" t="str">
        <f t="shared" si="33"/>
        <v/>
      </c>
      <c r="AE127" s="672" t="str">
        <f t="shared" si="34"/>
        <v/>
      </c>
      <c r="AG127" s="672" t="str">
        <f t="shared" si="35"/>
        <v/>
      </c>
      <c r="AI127" s="672" t="str">
        <f t="shared" si="36"/>
        <v/>
      </c>
      <c r="AK127" s="672" t="str">
        <f t="shared" si="37"/>
        <v/>
      </c>
      <c r="AM127" s="672" t="str">
        <f t="shared" si="38"/>
        <v/>
      </c>
      <c r="AO127" s="672" t="str">
        <f t="shared" si="39"/>
        <v/>
      </c>
      <c r="AQ127" s="672" t="str">
        <f t="shared" si="40"/>
        <v/>
      </c>
    </row>
    <row r="128" spans="5:43">
      <c r="E128" s="672" t="str">
        <f t="shared" si="43"/>
        <v/>
      </c>
      <c r="G128" s="672" t="str">
        <f t="shared" si="43"/>
        <v/>
      </c>
      <c r="I128" s="672" t="str">
        <f t="shared" si="23"/>
        <v/>
      </c>
      <c r="K128" s="672" t="str">
        <f t="shared" si="24"/>
        <v/>
      </c>
      <c r="M128" s="672" t="str">
        <f t="shared" si="25"/>
        <v/>
      </c>
      <c r="O128" s="672" t="str">
        <f t="shared" si="26"/>
        <v/>
      </c>
      <c r="Q128" s="672" t="str">
        <f t="shared" si="27"/>
        <v/>
      </c>
      <c r="S128" s="672" t="str">
        <f t="shared" si="28"/>
        <v/>
      </c>
      <c r="U128" s="672" t="str">
        <f t="shared" si="29"/>
        <v/>
      </c>
      <c r="W128" s="672" t="str">
        <f t="shared" si="30"/>
        <v/>
      </c>
      <c r="Y128" s="672" t="str">
        <f t="shared" si="31"/>
        <v/>
      </c>
      <c r="AA128" s="672" t="str">
        <f t="shared" si="32"/>
        <v/>
      </c>
      <c r="AC128" s="672" t="str">
        <f t="shared" si="33"/>
        <v/>
      </c>
      <c r="AE128" s="672" t="str">
        <f t="shared" si="34"/>
        <v/>
      </c>
      <c r="AG128" s="672" t="str">
        <f t="shared" si="35"/>
        <v/>
      </c>
      <c r="AI128" s="672" t="str">
        <f t="shared" si="36"/>
        <v/>
      </c>
      <c r="AK128" s="672" t="str">
        <f t="shared" si="37"/>
        <v/>
      </c>
      <c r="AM128" s="672" t="str">
        <f t="shared" si="38"/>
        <v/>
      </c>
      <c r="AO128" s="672" t="str">
        <f t="shared" si="39"/>
        <v/>
      </c>
      <c r="AQ128" s="672" t="str">
        <f t="shared" si="40"/>
        <v/>
      </c>
    </row>
    <row r="129" spans="5:43">
      <c r="E129" s="672" t="str">
        <f t="shared" si="43"/>
        <v/>
      </c>
      <c r="G129" s="672" t="str">
        <f t="shared" si="43"/>
        <v/>
      </c>
      <c r="I129" s="672" t="str">
        <f t="shared" si="23"/>
        <v/>
      </c>
      <c r="K129" s="672" t="str">
        <f t="shared" si="24"/>
        <v/>
      </c>
      <c r="M129" s="672" t="str">
        <f t="shared" si="25"/>
        <v/>
      </c>
      <c r="O129" s="672" t="str">
        <f t="shared" si="26"/>
        <v/>
      </c>
      <c r="Q129" s="672" t="str">
        <f t="shared" si="27"/>
        <v/>
      </c>
      <c r="S129" s="672" t="str">
        <f t="shared" si="28"/>
        <v/>
      </c>
      <c r="U129" s="672" t="str">
        <f t="shared" si="29"/>
        <v/>
      </c>
      <c r="W129" s="672" t="str">
        <f t="shared" si="30"/>
        <v/>
      </c>
      <c r="Y129" s="672" t="str">
        <f t="shared" si="31"/>
        <v/>
      </c>
      <c r="AA129" s="672" t="str">
        <f t="shared" si="32"/>
        <v/>
      </c>
      <c r="AC129" s="672" t="str">
        <f t="shared" si="33"/>
        <v/>
      </c>
      <c r="AE129" s="672" t="str">
        <f t="shared" si="34"/>
        <v/>
      </c>
      <c r="AG129" s="672" t="str">
        <f t="shared" si="35"/>
        <v/>
      </c>
      <c r="AI129" s="672" t="str">
        <f t="shared" si="36"/>
        <v/>
      </c>
      <c r="AK129" s="672" t="str">
        <f t="shared" si="37"/>
        <v/>
      </c>
      <c r="AM129" s="672" t="str">
        <f t="shared" si="38"/>
        <v/>
      </c>
      <c r="AO129" s="672" t="str">
        <f t="shared" si="39"/>
        <v/>
      </c>
      <c r="AQ129" s="672" t="str">
        <f t="shared" si="40"/>
        <v/>
      </c>
    </row>
    <row r="130" spans="5:43">
      <c r="E130" s="672" t="str">
        <f t="shared" si="43"/>
        <v/>
      </c>
      <c r="G130" s="672" t="str">
        <f t="shared" si="43"/>
        <v/>
      </c>
      <c r="I130" s="672" t="str">
        <f t="shared" si="23"/>
        <v/>
      </c>
      <c r="K130" s="672" t="str">
        <f t="shared" si="24"/>
        <v/>
      </c>
      <c r="M130" s="672" t="str">
        <f t="shared" si="25"/>
        <v/>
      </c>
      <c r="O130" s="672" t="str">
        <f t="shared" si="26"/>
        <v/>
      </c>
      <c r="Q130" s="672" t="str">
        <f t="shared" si="27"/>
        <v/>
      </c>
      <c r="S130" s="672" t="str">
        <f t="shared" si="28"/>
        <v/>
      </c>
      <c r="U130" s="672" t="str">
        <f t="shared" si="29"/>
        <v/>
      </c>
      <c r="W130" s="672" t="str">
        <f t="shared" si="30"/>
        <v/>
      </c>
      <c r="Y130" s="672" t="str">
        <f t="shared" si="31"/>
        <v/>
      </c>
      <c r="AA130" s="672" t="str">
        <f t="shared" si="32"/>
        <v/>
      </c>
      <c r="AC130" s="672" t="str">
        <f t="shared" si="33"/>
        <v/>
      </c>
      <c r="AE130" s="672" t="str">
        <f t="shared" si="34"/>
        <v/>
      </c>
      <c r="AG130" s="672" t="str">
        <f t="shared" si="35"/>
        <v/>
      </c>
      <c r="AI130" s="672" t="str">
        <f t="shared" si="36"/>
        <v/>
      </c>
      <c r="AK130" s="672" t="str">
        <f t="shared" si="37"/>
        <v/>
      </c>
      <c r="AM130" s="672" t="str">
        <f t="shared" si="38"/>
        <v/>
      </c>
      <c r="AO130" s="672" t="str">
        <f t="shared" si="39"/>
        <v/>
      </c>
      <c r="AQ130" s="672" t="str">
        <f t="shared" si="40"/>
        <v/>
      </c>
    </row>
    <row r="131" spans="5:43">
      <c r="E131" s="672" t="str">
        <f t="shared" si="43"/>
        <v/>
      </c>
      <c r="G131" s="672" t="str">
        <f t="shared" si="43"/>
        <v/>
      </c>
      <c r="I131" s="672" t="str">
        <f t="shared" si="23"/>
        <v/>
      </c>
      <c r="K131" s="672" t="str">
        <f t="shared" si="24"/>
        <v/>
      </c>
      <c r="M131" s="672" t="str">
        <f t="shared" si="25"/>
        <v/>
      </c>
      <c r="O131" s="672" t="str">
        <f t="shared" si="26"/>
        <v/>
      </c>
      <c r="Q131" s="672" t="str">
        <f t="shared" si="27"/>
        <v/>
      </c>
      <c r="S131" s="672" t="str">
        <f t="shared" si="28"/>
        <v/>
      </c>
      <c r="U131" s="672" t="str">
        <f t="shared" si="29"/>
        <v/>
      </c>
      <c r="W131" s="672" t="str">
        <f t="shared" si="30"/>
        <v/>
      </c>
      <c r="Y131" s="672" t="str">
        <f t="shared" si="31"/>
        <v/>
      </c>
      <c r="AA131" s="672" t="str">
        <f t="shared" si="32"/>
        <v/>
      </c>
      <c r="AC131" s="672" t="str">
        <f t="shared" si="33"/>
        <v/>
      </c>
      <c r="AE131" s="672" t="str">
        <f t="shared" si="34"/>
        <v/>
      </c>
      <c r="AG131" s="672" t="str">
        <f t="shared" si="35"/>
        <v/>
      </c>
      <c r="AI131" s="672" t="str">
        <f t="shared" si="36"/>
        <v/>
      </c>
      <c r="AK131" s="672" t="str">
        <f t="shared" si="37"/>
        <v/>
      </c>
      <c r="AM131" s="672" t="str">
        <f t="shared" si="38"/>
        <v/>
      </c>
      <c r="AO131" s="672" t="str">
        <f t="shared" si="39"/>
        <v/>
      </c>
      <c r="AQ131" s="672" t="str">
        <f t="shared" si="40"/>
        <v/>
      </c>
    </row>
    <row r="132" spans="5:43">
      <c r="E132" s="672" t="str">
        <f t="shared" si="43"/>
        <v/>
      </c>
      <c r="G132" s="672" t="str">
        <f t="shared" si="43"/>
        <v/>
      </c>
      <c r="I132" s="672" t="str">
        <f t="shared" si="23"/>
        <v/>
      </c>
      <c r="K132" s="672" t="str">
        <f t="shared" si="24"/>
        <v/>
      </c>
      <c r="M132" s="672" t="str">
        <f t="shared" si="25"/>
        <v/>
      </c>
      <c r="O132" s="672" t="str">
        <f t="shared" si="26"/>
        <v/>
      </c>
      <c r="Q132" s="672" t="str">
        <f t="shared" si="27"/>
        <v/>
      </c>
      <c r="S132" s="672" t="str">
        <f t="shared" si="28"/>
        <v/>
      </c>
      <c r="U132" s="672" t="str">
        <f t="shared" si="29"/>
        <v/>
      </c>
      <c r="W132" s="672" t="str">
        <f t="shared" si="30"/>
        <v/>
      </c>
      <c r="Y132" s="672" t="str">
        <f t="shared" si="31"/>
        <v/>
      </c>
      <c r="AA132" s="672" t="str">
        <f t="shared" si="32"/>
        <v/>
      </c>
      <c r="AC132" s="672" t="str">
        <f t="shared" si="33"/>
        <v/>
      </c>
      <c r="AE132" s="672" t="str">
        <f t="shared" si="34"/>
        <v/>
      </c>
      <c r="AG132" s="672" t="str">
        <f t="shared" si="35"/>
        <v/>
      </c>
      <c r="AI132" s="672" t="str">
        <f t="shared" si="36"/>
        <v/>
      </c>
      <c r="AK132" s="672" t="str">
        <f t="shared" si="37"/>
        <v/>
      </c>
      <c r="AM132" s="672" t="str">
        <f t="shared" si="38"/>
        <v/>
      </c>
      <c r="AO132" s="672" t="str">
        <f t="shared" si="39"/>
        <v/>
      </c>
      <c r="AQ132" s="672" t="str">
        <f t="shared" si="40"/>
        <v/>
      </c>
    </row>
    <row r="133" spans="5:43">
      <c r="E133" s="672" t="str">
        <f t="shared" si="43"/>
        <v/>
      </c>
      <c r="G133" s="672" t="str">
        <f t="shared" si="43"/>
        <v/>
      </c>
      <c r="I133" s="672" t="str">
        <f t="shared" si="23"/>
        <v/>
      </c>
      <c r="K133" s="672" t="str">
        <f t="shared" si="24"/>
        <v/>
      </c>
      <c r="M133" s="672" t="str">
        <f t="shared" si="25"/>
        <v/>
      </c>
      <c r="O133" s="672" t="str">
        <f t="shared" si="26"/>
        <v/>
      </c>
      <c r="Q133" s="672" t="str">
        <f t="shared" si="27"/>
        <v/>
      </c>
      <c r="S133" s="672" t="str">
        <f t="shared" si="28"/>
        <v/>
      </c>
      <c r="U133" s="672" t="str">
        <f t="shared" si="29"/>
        <v/>
      </c>
      <c r="W133" s="672" t="str">
        <f t="shared" si="30"/>
        <v/>
      </c>
      <c r="Y133" s="672" t="str">
        <f t="shared" si="31"/>
        <v/>
      </c>
      <c r="AA133" s="672" t="str">
        <f t="shared" si="32"/>
        <v/>
      </c>
      <c r="AC133" s="672" t="str">
        <f t="shared" si="33"/>
        <v/>
      </c>
      <c r="AE133" s="672" t="str">
        <f t="shared" si="34"/>
        <v/>
      </c>
      <c r="AG133" s="672" t="str">
        <f t="shared" si="35"/>
        <v/>
      </c>
      <c r="AI133" s="672" t="str">
        <f t="shared" si="36"/>
        <v/>
      </c>
      <c r="AK133" s="672" t="str">
        <f t="shared" si="37"/>
        <v/>
      </c>
      <c r="AM133" s="672" t="str">
        <f t="shared" si="38"/>
        <v/>
      </c>
      <c r="AO133" s="672" t="str">
        <f t="shared" si="39"/>
        <v/>
      </c>
      <c r="AQ133" s="672" t="str">
        <f t="shared" si="40"/>
        <v/>
      </c>
    </row>
    <row r="134" spans="5:43">
      <c r="E134" s="672" t="str">
        <f t="shared" si="43"/>
        <v/>
      </c>
      <c r="G134" s="672" t="str">
        <f t="shared" si="43"/>
        <v/>
      </c>
      <c r="I134" s="672" t="str">
        <f t="shared" si="23"/>
        <v/>
      </c>
      <c r="K134" s="672" t="str">
        <f t="shared" si="24"/>
        <v/>
      </c>
      <c r="M134" s="672" t="str">
        <f t="shared" si="25"/>
        <v/>
      </c>
      <c r="O134" s="672" t="str">
        <f t="shared" si="26"/>
        <v/>
      </c>
      <c r="Q134" s="672" t="str">
        <f t="shared" si="27"/>
        <v/>
      </c>
      <c r="S134" s="672" t="str">
        <f t="shared" si="28"/>
        <v/>
      </c>
      <c r="U134" s="672" t="str">
        <f t="shared" si="29"/>
        <v/>
      </c>
      <c r="W134" s="672" t="str">
        <f t="shared" si="30"/>
        <v/>
      </c>
      <c r="Y134" s="672" t="str">
        <f t="shared" si="31"/>
        <v/>
      </c>
      <c r="AA134" s="672" t="str">
        <f t="shared" si="32"/>
        <v/>
      </c>
      <c r="AC134" s="672" t="str">
        <f t="shared" si="33"/>
        <v/>
      </c>
      <c r="AE134" s="672" t="str">
        <f t="shared" si="34"/>
        <v/>
      </c>
      <c r="AG134" s="672" t="str">
        <f t="shared" si="35"/>
        <v/>
      </c>
      <c r="AI134" s="672" t="str">
        <f t="shared" si="36"/>
        <v/>
      </c>
      <c r="AK134" s="672" t="str">
        <f t="shared" si="37"/>
        <v/>
      </c>
      <c r="AM134" s="672" t="str">
        <f t="shared" si="38"/>
        <v/>
      </c>
      <c r="AO134" s="672" t="str">
        <f t="shared" si="39"/>
        <v/>
      </c>
      <c r="AQ134" s="672" t="str">
        <f t="shared" si="40"/>
        <v/>
      </c>
    </row>
    <row r="135" spans="5:43">
      <c r="E135" s="672" t="str">
        <f t="shared" si="43"/>
        <v/>
      </c>
      <c r="G135" s="672" t="str">
        <f t="shared" si="43"/>
        <v/>
      </c>
      <c r="I135" s="672" t="str">
        <f t="shared" si="23"/>
        <v/>
      </c>
      <c r="K135" s="672" t="str">
        <f t="shared" si="24"/>
        <v/>
      </c>
      <c r="M135" s="672" t="str">
        <f t="shared" si="25"/>
        <v/>
      </c>
      <c r="O135" s="672" t="str">
        <f t="shared" si="26"/>
        <v/>
      </c>
      <c r="Q135" s="672" t="str">
        <f t="shared" si="27"/>
        <v/>
      </c>
      <c r="S135" s="672" t="str">
        <f t="shared" si="28"/>
        <v/>
      </c>
      <c r="U135" s="672" t="str">
        <f t="shared" si="29"/>
        <v/>
      </c>
      <c r="W135" s="672" t="str">
        <f t="shared" si="30"/>
        <v/>
      </c>
      <c r="Y135" s="672" t="str">
        <f t="shared" si="31"/>
        <v/>
      </c>
      <c r="AA135" s="672" t="str">
        <f t="shared" si="32"/>
        <v/>
      </c>
      <c r="AC135" s="672" t="str">
        <f t="shared" si="33"/>
        <v/>
      </c>
      <c r="AE135" s="672" t="str">
        <f t="shared" si="34"/>
        <v/>
      </c>
      <c r="AG135" s="672" t="str">
        <f t="shared" si="35"/>
        <v/>
      </c>
      <c r="AI135" s="672" t="str">
        <f t="shared" si="36"/>
        <v/>
      </c>
      <c r="AK135" s="672" t="str">
        <f t="shared" si="37"/>
        <v/>
      </c>
      <c r="AM135" s="672" t="str">
        <f t="shared" si="38"/>
        <v/>
      </c>
      <c r="AO135" s="672" t="str">
        <f t="shared" si="39"/>
        <v/>
      </c>
      <c r="AQ135" s="672" t="str">
        <f t="shared" si="40"/>
        <v/>
      </c>
    </row>
    <row r="136" spans="5:43">
      <c r="E136" s="672" t="str">
        <f t="shared" si="43"/>
        <v/>
      </c>
      <c r="G136" s="672" t="str">
        <f t="shared" si="43"/>
        <v/>
      </c>
      <c r="I136" s="672" t="str">
        <f t="shared" si="23"/>
        <v/>
      </c>
      <c r="K136" s="672" t="str">
        <f t="shared" si="24"/>
        <v/>
      </c>
      <c r="M136" s="672" t="str">
        <f t="shared" si="25"/>
        <v/>
      </c>
      <c r="O136" s="672" t="str">
        <f t="shared" si="26"/>
        <v/>
      </c>
      <c r="Q136" s="672" t="str">
        <f t="shared" si="27"/>
        <v/>
      </c>
      <c r="S136" s="672" t="str">
        <f t="shared" si="28"/>
        <v/>
      </c>
      <c r="U136" s="672" t="str">
        <f t="shared" si="29"/>
        <v/>
      </c>
      <c r="W136" s="672" t="str">
        <f t="shared" si="30"/>
        <v/>
      </c>
      <c r="Y136" s="672" t="str">
        <f t="shared" si="31"/>
        <v/>
      </c>
      <c r="AA136" s="672" t="str">
        <f t="shared" si="32"/>
        <v/>
      </c>
      <c r="AC136" s="672" t="str">
        <f t="shared" si="33"/>
        <v/>
      </c>
      <c r="AE136" s="672" t="str">
        <f t="shared" si="34"/>
        <v/>
      </c>
      <c r="AG136" s="672" t="str">
        <f t="shared" si="35"/>
        <v/>
      </c>
      <c r="AI136" s="672" t="str">
        <f t="shared" si="36"/>
        <v/>
      </c>
      <c r="AK136" s="672" t="str">
        <f t="shared" si="37"/>
        <v/>
      </c>
      <c r="AM136" s="672" t="str">
        <f t="shared" si="38"/>
        <v/>
      </c>
      <c r="AO136" s="672" t="str">
        <f t="shared" si="39"/>
        <v/>
      </c>
      <c r="AQ136" s="672" t="str">
        <f t="shared" si="40"/>
        <v/>
      </c>
    </row>
    <row r="137" spans="5:43">
      <c r="E137" s="672" t="str">
        <f t="shared" si="43"/>
        <v/>
      </c>
      <c r="G137" s="672" t="str">
        <f t="shared" si="43"/>
        <v/>
      </c>
      <c r="I137" s="672" t="str">
        <f t="shared" si="23"/>
        <v/>
      </c>
      <c r="K137" s="672" t="str">
        <f t="shared" si="24"/>
        <v/>
      </c>
      <c r="M137" s="672" t="str">
        <f t="shared" si="25"/>
        <v/>
      </c>
      <c r="O137" s="672" t="str">
        <f t="shared" si="26"/>
        <v/>
      </c>
      <c r="Q137" s="672" t="str">
        <f t="shared" si="27"/>
        <v/>
      </c>
      <c r="S137" s="672" t="str">
        <f t="shared" si="28"/>
        <v/>
      </c>
      <c r="U137" s="672" t="str">
        <f t="shared" si="29"/>
        <v/>
      </c>
      <c r="W137" s="672" t="str">
        <f t="shared" si="30"/>
        <v/>
      </c>
      <c r="Y137" s="672" t="str">
        <f t="shared" si="31"/>
        <v/>
      </c>
      <c r="AA137" s="672" t="str">
        <f t="shared" si="32"/>
        <v/>
      </c>
      <c r="AC137" s="672" t="str">
        <f t="shared" si="33"/>
        <v/>
      </c>
      <c r="AE137" s="672" t="str">
        <f t="shared" si="34"/>
        <v/>
      </c>
      <c r="AG137" s="672" t="str">
        <f t="shared" si="35"/>
        <v/>
      </c>
      <c r="AI137" s="672" t="str">
        <f t="shared" si="36"/>
        <v/>
      </c>
      <c r="AK137" s="672" t="str">
        <f t="shared" si="37"/>
        <v/>
      </c>
      <c r="AM137" s="672" t="str">
        <f t="shared" si="38"/>
        <v/>
      </c>
      <c r="AO137" s="672" t="str">
        <f t="shared" si="39"/>
        <v/>
      </c>
      <c r="AQ137" s="672" t="str">
        <f t="shared" si="40"/>
        <v/>
      </c>
    </row>
    <row r="138" spans="5:43">
      <c r="E138" s="672" t="str">
        <f t="shared" si="43"/>
        <v/>
      </c>
      <c r="G138" s="672" t="str">
        <f t="shared" si="43"/>
        <v/>
      </c>
      <c r="I138" s="672" t="str">
        <f t="shared" si="23"/>
        <v/>
      </c>
      <c r="K138" s="672" t="str">
        <f t="shared" si="24"/>
        <v/>
      </c>
      <c r="M138" s="672" t="str">
        <f t="shared" si="25"/>
        <v/>
      </c>
      <c r="O138" s="672" t="str">
        <f t="shared" si="26"/>
        <v/>
      </c>
      <c r="Q138" s="672" t="str">
        <f t="shared" si="27"/>
        <v/>
      </c>
      <c r="S138" s="672" t="str">
        <f t="shared" si="28"/>
        <v/>
      </c>
      <c r="U138" s="672" t="str">
        <f t="shared" si="29"/>
        <v/>
      </c>
      <c r="W138" s="672" t="str">
        <f t="shared" si="30"/>
        <v/>
      </c>
      <c r="Y138" s="672" t="str">
        <f t="shared" si="31"/>
        <v/>
      </c>
      <c r="AA138" s="672" t="str">
        <f t="shared" si="32"/>
        <v/>
      </c>
      <c r="AC138" s="672" t="str">
        <f t="shared" si="33"/>
        <v/>
      </c>
      <c r="AE138" s="672" t="str">
        <f t="shared" si="34"/>
        <v/>
      </c>
      <c r="AG138" s="672" t="str">
        <f t="shared" si="35"/>
        <v/>
      </c>
      <c r="AI138" s="672" t="str">
        <f t="shared" si="36"/>
        <v/>
      </c>
      <c r="AK138" s="672" t="str">
        <f t="shared" si="37"/>
        <v/>
      </c>
      <c r="AM138" s="672" t="str">
        <f t="shared" si="38"/>
        <v/>
      </c>
      <c r="AO138" s="672" t="str">
        <f t="shared" si="39"/>
        <v/>
      </c>
      <c r="AQ138" s="672" t="str">
        <f t="shared" si="40"/>
        <v/>
      </c>
    </row>
    <row r="139" spans="5:43">
      <c r="E139" s="672" t="str">
        <f t="shared" si="43"/>
        <v/>
      </c>
      <c r="G139" s="672" t="str">
        <f t="shared" si="43"/>
        <v/>
      </c>
      <c r="I139" s="672" t="str">
        <f t="shared" si="23"/>
        <v/>
      </c>
      <c r="K139" s="672" t="str">
        <f t="shared" si="24"/>
        <v/>
      </c>
      <c r="M139" s="672" t="str">
        <f t="shared" si="25"/>
        <v/>
      </c>
      <c r="O139" s="672" t="str">
        <f t="shared" si="26"/>
        <v/>
      </c>
      <c r="Q139" s="672" t="str">
        <f t="shared" si="27"/>
        <v/>
      </c>
      <c r="S139" s="672" t="str">
        <f t="shared" si="28"/>
        <v/>
      </c>
      <c r="U139" s="672" t="str">
        <f t="shared" si="29"/>
        <v/>
      </c>
      <c r="W139" s="672" t="str">
        <f t="shared" si="30"/>
        <v/>
      </c>
      <c r="Y139" s="672" t="str">
        <f t="shared" si="31"/>
        <v/>
      </c>
      <c r="AA139" s="672" t="str">
        <f t="shared" si="32"/>
        <v/>
      </c>
      <c r="AC139" s="672" t="str">
        <f t="shared" si="33"/>
        <v/>
      </c>
      <c r="AE139" s="672" t="str">
        <f t="shared" si="34"/>
        <v/>
      </c>
      <c r="AG139" s="672" t="str">
        <f t="shared" si="35"/>
        <v/>
      </c>
      <c r="AI139" s="672" t="str">
        <f t="shared" si="36"/>
        <v/>
      </c>
      <c r="AK139" s="672" t="str">
        <f t="shared" si="37"/>
        <v/>
      </c>
      <c r="AM139" s="672" t="str">
        <f t="shared" si="38"/>
        <v/>
      </c>
      <c r="AO139" s="672" t="str">
        <f t="shared" si="39"/>
        <v/>
      </c>
      <c r="AQ139" s="672" t="str">
        <f t="shared" si="40"/>
        <v/>
      </c>
    </row>
    <row r="140" spans="5:43">
      <c r="E140" s="672" t="str">
        <f t="shared" si="43"/>
        <v/>
      </c>
      <c r="G140" s="672" t="str">
        <f t="shared" si="43"/>
        <v/>
      </c>
      <c r="I140" s="672" t="str">
        <f t="shared" si="23"/>
        <v/>
      </c>
      <c r="K140" s="672" t="str">
        <f t="shared" si="24"/>
        <v/>
      </c>
      <c r="M140" s="672" t="str">
        <f t="shared" si="25"/>
        <v/>
      </c>
      <c r="O140" s="672" t="str">
        <f t="shared" si="26"/>
        <v/>
      </c>
      <c r="Q140" s="672" t="str">
        <f t="shared" si="27"/>
        <v/>
      </c>
      <c r="S140" s="672" t="str">
        <f t="shared" si="28"/>
        <v/>
      </c>
      <c r="U140" s="672" t="str">
        <f t="shared" si="29"/>
        <v/>
      </c>
      <c r="W140" s="672" t="str">
        <f t="shared" si="30"/>
        <v/>
      </c>
      <c r="Y140" s="672" t="str">
        <f t="shared" si="31"/>
        <v/>
      </c>
      <c r="AA140" s="672" t="str">
        <f t="shared" si="32"/>
        <v/>
      </c>
      <c r="AC140" s="672" t="str">
        <f t="shared" si="33"/>
        <v/>
      </c>
      <c r="AE140" s="672" t="str">
        <f t="shared" si="34"/>
        <v/>
      </c>
      <c r="AG140" s="672" t="str">
        <f t="shared" si="35"/>
        <v/>
      </c>
      <c r="AI140" s="672" t="str">
        <f t="shared" si="36"/>
        <v/>
      </c>
      <c r="AK140" s="672" t="str">
        <f t="shared" si="37"/>
        <v/>
      </c>
      <c r="AM140" s="672" t="str">
        <f t="shared" si="38"/>
        <v/>
      </c>
      <c r="AO140" s="672" t="str">
        <f t="shared" si="39"/>
        <v/>
      </c>
      <c r="AQ140" s="672" t="str">
        <f t="shared" si="40"/>
        <v/>
      </c>
    </row>
    <row r="141" spans="5:43">
      <c r="E141" s="672" t="str">
        <f t="shared" ref="E141:G156" si="44">IF(OR($B141=0,D141=0),"",D141/$B141)</f>
        <v/>
      </c>
      <c r="G141" s="672" t="str">
        <f t="shared" si="44"/>
        <v/>
      </c>
      <c r="I141" s="672" t="str">
        <f t="shared" ref="I141:I204" si="45">IF(OR($B141=0,H141=0),"",H141/$B141)</f>
        <v/>
      </c>
      <c r="K141" s="672" t="str">
        <f t="shared" ref="K141:K204" si="46">IF(OR($B141=0,J141=0),"",J141/$B141)</f>
        <v/>
      </c>
      <c r="M141" s="672" t="str">
        <f t="shared" ref="M141:M204" si="47">IF(OR($B141=0,L141=0),"",L141/$B141)</f>
        <v/>
      </c>
      <c r="O141" s="672" t="str">
        <f t="shared" ref="O141:O204" si="48">IF(OR($B141=0,N141=0),"",N141/$B141)</f>
        <v/>
      </c>
      <c r="Q141" s="672" t="str">
        <f t="shared" ref="Q141:Q204" si="49">IF(OR($B141=0,P141=0),"",P141/$B141)</f>
        <v/>
      </c>
      <c r="S141" s="672" t="str">
        <f t="shared" ref="S141:S204" si="50">IF(OR($B141=0,R141=0),"",R141/$B141)</f>
        <v/>
      </c>
      <c r="U141" s="672" t="str">
        <f t="shared" ref="U141:U204" si="51">IF(OR($B141=0,T141=0),"",T141/$B141)</f>
        <v/>
      </c>
      <c r="W141" s="672" t="str">
        <f t="shared" ref="W141:W204" si="52">IF(OR($B141=0,V141=0),"",V141/$B141)</f>
        <v/>
      </c>
      <c r="Y141" s="672" t="str">
        <f t="shared" ref="Y141:Y204" si="53">IF(OR($B141=0,X141=0),"",X141/$B141)</f>
        <v/>
      </c>
      <c r="AA141" s="672" t="str">
        <f t="shared" ref="AA141:AA204" si="54">IF(OR($B141=0,Z141=0),"",Z141/$B141)</f>
        <v/>
      </c>
      <c r="AC141" s="672" t="str">
        <f t="shared" ref="AC141:AC204" si="55">IF(OR($B141=0,AB141=0),"",AB141/$B141)</f>
        <v/>
      </c>
      <c r="AE141" s="672" t="str">
        <f t="shared" ref="AE141:AE204" si="56">IF(OR($B141=0,AD141=0),"",AD141/$B141)</f>
        <v/>
      </c>
      <c r="AG141" s="672" t="str">
        <f t="shared" ref="AG141:AG204" si="57">IF(OR($B141=0,AF141=0),"",AF141/$B141)</f>
        <v/>
      </c>
      <c r="AI141" s="672" t="str">
        <f t="shared" ref="AI141:AI204" si="58">IF(OR($B141=0,AH141=0),"",AH141/$B141)</f>
        <v/>
      </c>
      <c r="AK141" s="672" t="str">
        <f t="shared" ref="AK141:AK204" si="59">IF(OR($B141=0,AJ141=0),"",AJ141/$B141)</f>
        <v/>
      </c>
      <c r="AM141" s="672" t="str">
        <f t="shared" ref="AM141:AM204" si="60">IF(OR($B141=0,AL141=0),"",AL141/$B141)</f>
        <v/>
      </c>
      <c r="AO141" s="672" t="str">
        <f t="shared" ref="AO141:AO204" si="61">IF(OR($B141=0,AN141=0),"",AN141/$B141)</f>
        <v/>
      </c>
      <c r="AQ141" s="672" t="str">
        <f t="shared" ref="AQ141:AQ204" si="62">IF(OR($B141=0,AP141=0),"",AP141/$B141)</f>
        <v/>
      </c>
    </row>
    <row r="142" spans="5:43">
      <c r="E142" s="672" t="str">
        <f t="shared" si="44"/>
        <v/>
      </c>
      <c r="G142" s="672" t="str">
        <f t="shared" si="44"/>
        <v/>
      </c>
      <c r="I142" s="672" t="str">
        <f t="shared" si="45"/>
        <v/>
      </c>
      <c r="K142" s="672" t="str">
        <f t="shared" si="46"/>
        <v/>
      </c>
      <c r="M142" s="672" t="str">
        <f t="shared" si="47"/>
        <v/>
      </c>
      <c r="O142" s="672" t="str">
        <f t="shared" si="48"/>
        <v/>
      </c>
      <c r="Q142" s="672" t="str">
        <f t="shared" si="49"/>
        <v/>
      </c>
      <c r="S142" s="672" t="str">
        <f t="shared" si="50"/>
        <v/>
      </c>
      <c r="U142" s="672" t="str">
        <f t="shared" si="51"/>
        <v/>
      </c>
      <c r="W142" s="672" t="str">
        <f t="shared" si="52"/>
        <v/>
      </c>
      <c r="Y142" s="672" t="str">
        <f t="shared" si="53"/>
        <v/>
      </c>
      <c r="AA142" s="672" t="str">
        <f t="shared" si="54"/>
        <v/>
      </c>
      <c r="AC142" s="672" t="str">
        <f t="shared" si="55"/>
        <v/>
      </c>
      <c r="AE142" s="672" t="str">
        <f t="shared" si="56"/>
        <v/>
      </c>
      <c r="AG142" s="672" t="str">
        <f t="shared" si="57"/>
        <v/>
      </c>
      <c r="AI142" s="672" t="str">
        <f t="shared" si="58"/>
        <v/>
      </c>
      <c r="AK142" s="672" t="str">
        <f t="shared" si="59"/>
        <v/>
      </c>
      <c r="AM142" s="672" t="str">
        <f t="shared" si="60"/>
        <v/>
      </c>
      <c r="AO142" s="672" t="str">
        <f t="shared" si="61"/>
        <v/>
      </c>
      <c r="AQ142" s="672" t="str">
        <f t="shared" si="62"/>
        <v/>
      </c>
    </row>
    <row r="143" spans="5:43">
      <c r="E143" s="672" t="str">
        <f t="shared" si="44"/>
        <v/>
      </c>
      <c r="G143" s="672" t="str">
        <f t="shared" si="44"/>
        <v/>
      </c>
      <c r="I143" s="672" t="str">
        <f t="shared" si="45"/>
        <v/>
      </c>
      <c r="K143" s="672" t="str">
        <f t="shared" si="46"/>
        <v/>
      </c>
      <c r="M143" s="672" t="str">
        <f t="shared" si="47"/>
        <v/>
      </c>
      <c r="O143" s="672" t="str">
        <f t="shared" si="48"/>
        <v/>
      </c>
      <c r="Q143" s="672" t="str">
        <f t="shared" si="49"/>
        <v/>
      </c>
      <c r="S143" s="672" t="str">
        <f t="shared" si="50"/>
        <v/>
      </c>
      <c r="U143" s="672" t="str">
        <f t="shared" si="51"/>
        <v/>
      </c>
      <c r="W143" s="672" t="str">
        <f t="shared" si="52"/>
        <v/>
      </c>
      <c r="Y143" s="672" t="str">
        <f t="shared" si="53"/>
        <v/>
      </c>
      <c r="AA143" s="672" t="str">
        <f t="shared" si="54"/>
        <v/>
      </c>
      <c r="AC143" s="672" t="str">
        <f t="shared" si="55"/>
        <v/>
      </c>
      <c r="AE143" s="672" t="str">
        <f t="shared" si="56"/>
        <v/>
      </c>
      <c r="AG143" s="672" t="str">
        <f t="shared" si="57"/>
        <v/>
      </c>
      <c r="AI143" s="672" t="str">
        <f t="shared" si="58"/>
        <v/>
      </c>
      <c r="AK143" s="672" t="str">
        <f t="shared" si="59"/>
        <v/>
      </c>
      <c r="AM143" s="672" t="str">
        <f t="shared" si="60"/>
        <v/>
      </c>
      <c r="AO143" s="672" t="str">
        <f t="shared" si="61"/>
        <v/>
      </c>
      <c r="AQ143" s="672" t="str">
        <f t="shared" si="62"/>
        <v/>
      </c>
    </row>
    <row r="144" spans="5:43">
      <c r="E144" s="672" t="str">
        <f t="shared" si="44"/>
        <v/>
      </c>
      <c r="G144" s="672" t="str">
        <f t="shared" si="44"/>
        <v/>
      </c>
      <c r="I144" s="672" t="str">
        <f t="shared" si="45"/>
        <v/>
      </c>
      <c r="K144" s="672" t="str">
        <f t="shared" si="46"/>
        <v/>
      </c>
      <c r="M144" s="672" t="str">
        <f t="shared" si="47"/>
        <v/>
      </c>
      <c r="O144" s="672" t="str">
        <f t="shared" si="48"/>
        <v/>
      </c>
      <c r="Q144" s="672" t="str">
        <f t="shared" si="49"/>
        <v/>
      </c>
      <c r="S144" s="672" t="str">
        <f t="shared" si="50"/>
        <v/>
      </c>
      <c r="U144" s="672" t="str">
        <f t="shared" si="51"/>
        <v/>
      </c>
      <c r="W144" s="672" t="str">
        <f t="shared" si="52"/>
        <v/>
      </c>
      <c r="Y144" s="672" t="str">
        <f t="shared" si="53"/>
        <v/>
      </c>
      <c r="AA144" s="672" t="str">
        <f t="shared" si="54"/>
        <v/>
      </c>
      <c r="AC144" s="672" t="str">
        <f t="shared" si="55"/>
        <v/>
      </c>
      <c r="AE144" s="672" t="str">
        <f t="shared" si="56"/>
        <v/>
      </c>
      <c r="AG144" s="672" t="str">
        <f t="shared" si="57"/>
        <v/>
      </c>
      <c r="AI144" s="672" t="str">
        <f t="shared" si="58"/>
        <v/>
      </c>
      <c r="AK144" s="672" t="str">
        <f t="shared" si="59"/>
        <v/>
      </c>
      <c r="AM144" s="672" t="str">
        <f t="shared" si="60"/>
        <v/>
      </c>
      <c r="AO144" s="672" t="str">
        <f t="shared" si="61"/>
        <v/>
      </c>
      <c r="AQ144" s="672" t="str">
        <f t="shared" si="62"/>
        <v/>
      </c>
    </row>
    <row r="145" spans="5:43">
      <c r="E145" s="672" t="str">
        <f t="shared" si="44"/>
        <v/>
      </c>
      <c r="G145" s="672" t="str">
        <f t="shared" si="44"/>
        <v/>
      </c>
      <c r="I145" s="672" t="str">
        <f t="shared" si="45"/>
        <v/>
      </c>
      <c r="K145" s="672" t="str">
        <f t="shared" si="46"/>
        <v/>
      </c>
      <c r="M145" s="672" t="str">
        <f t="shared" si="47"/>
        <v/>
      </c>
      <c r="O145" s="672" t="str">
        <f t="shared" si="48"/>
        <v/>
      </c>
      <c r="Q145" s="672" t="str">
        <f t="shared" si="49"/>
        <v/>
      </c>
      <c r="S145" s="672" t="str">
        <f t="shared" si="50"/>
        <v/>
      </c>
      <c r="U145" s="672" t="str">
        <f t="shared" si="51"/>
        <v/>
      </c>
      <c r="W145" s="672" t="str">
        <f t="shared" si="52"/>
        <v/>
      </c>
      <c r="Y145" s="672" t="str">
        <f t="shared" si="53"/>
        <v/>
      </c>
      <c r="AA145" s="672" t="str">
        <f t="shared" si="54"/>
        <v/>
      </c>
      <c r="AC145" s="672" t="str">
        <f t="shared" si="55"/>
        <v/>
      </c>
      <c r="AE145" s="672" t="str">
        <f t="shared" si="56"/>
        <v/>
      </c>
      <c r="AG145" s="672" t="str">
        <f t="shared" si="57"/>
        <v/>
      </c>
      <c r="AI145" s="672" t="str">
        <f t="shared" si="58"/>
        <v/>
      </c>
      <c r="AK145" s="672" t="str">
        <f t="shared" si="59"/>
        <v/>
      </c>
      <c r="AM145" s="672" t="str">
        <f t="shared" si="60"/>
        <v/>
      </c>
      <c r="AO145" s="672" t="str">
        <f t="shared" si="61"/>
        <v/>
      </c>
      <c r="AQ145" s="672" t="str">
        <f t="shared" si="62"/>
        <v/>
      </c>
    </row>
    <row r="146" spans="5:43">
      <c r="E146" s="672" t="str">
        <f t="shared" si="44"/>
        <v/>
      </c>
      <c r="G146" s="672" t="str">
        <f t="shared" si="44"/>
        <v/>
      </c>
      <c r="I146" s="672" t="str">
        <f t="shared" si="45"/>
        <v/>
      </c>
      <c r="K146" s="672" t="str">
        <f t="shared" si="46"/>
        <v/>
      </c>
      <c r="M146" s="672" t="str">
        <f t="shared" si="47"/>
        <v/>
      </c>
      <c r="O146" s="672" t="str">
        <f t="shared" si="48"/>
        <v/>
      </c>
      <c r="Q146" s="672" t="str">
        <f t="shared" si="49"/>
        <v/>
      </c>
      <c r="S146" s="672" t="str">
        <f t="shared" si="50"/>
        <v/>
      </c>
      <c r="U146" s="672" t="str">
        <f t="shared" si="51"/>
        <v/>
      </c>
      <c r="W146" s="672" t="str">
        <f t="shared" si="52"/>
        <v/>
      </c>
      <c r="Y146" s="672" t="str">
        <f t="shared" si="53"/>
        <v/>
      </c>
      <c r="AA146" s="672" t="str">
        <f t="shared" si="54"/>
        <v/>
      </c>
      <c r="AC146" s="672" t="str">
        <f t="shared" si="55"/>
        <v/>
      </c>
      <c r="AE146" s="672" t="str">
        <f t="shared" si="56"/>
        <v/>
      </c>
      <c r="AG146" s="672" t="str">
        <f t="shared" si="57"/>
        <v/>
      </c>
      <c r="AI146" s="672" t="str">
        <f t="shared" si="58"/>
        <v/>
      </c>
      <c r="AK146" s="672" t="str">
        <f t="shared" si="59"/>
        <v/>
      </c>
      <c r="AM146" s="672" t="str">
        <f t="shared" si="60"/>
        <v/>
      </c>
      <c r="AO146" s="672" t="str">
        <f t="shared" si="61"/>
        <v/>
      </c>
      <c r="AQ146" s="672" t="str">
        <f t="shared" si="62"/>
        <v/>
      </c>
    </row>
    <row r="147" spans="5:43">
      <c r="E147" s="672" t="str">
        <f t="shared" si="44"/>
        <v/>
      </c>
      <c r="G147" s="672" t="str">
        <f t="shared" si="44"/>
        <v/>
      </c>
      <c r="I147" s="672" t="str">
        <f t="shared" si="45"/>
        <v/>
      </c>
      <c r="K147" s="672" t="str">
        <f t="shared" si="46"/>
        <v/>
      </c>
      <c r="M147" s="672" t="str">
        <f t="shared" si="47"/>
        <v/>
      </c>
      <c r="O147" s="672" t="str">
        <f t="shared" si="48"/>
        <v/>
      </c>
      <c r="Q147" s="672" t="str">
        <f t="shared" si="49"/>
        <v/>
      </c>
      <c r="S147" s="672" t="str">
        <f t="shared" si="50"/>
        <v/>
      </c>
      <c r="U147" s="672" t="str">
        <f t="shared" si="51"/>
        <v/>
      </c>
      <c r="W147" s="672" t="str">
        <f t="shared" si="52"/>
        <v/>
      </c>
      <c r="Y147" s="672" t="str">
        <f t="shared" si="53"/>
        <v/>
      </c>
      <c r="AA147" s="672" t="str">
        <f t="shared" si="54"/>
        <v/>
      </c>
      <c r="AC147" s="672" t="str">
        <f t="shared" si="55"/>
        <v/>
      </c>
      <c r="AE147" s="672" t="str">
        <f t="shared" si="56"/>
        <v/>
      </c>
      <c r="AG147" s="672" t="str">
        <f t="shared" si="57"/>
        <v/>
      </c>
      <c r="AI147" s="672" t="str">
        <f t="shared" si="58"/>
        <v/>
      </c>
      <c r="AK147" s="672" t="str">
        <f t="shared" si="59"/>
        <v/>
      </c>
      <c r="AM147" s="672" t="str">
        <f t="shared" si="60"/>
        <v/>
      </c>
      <c r="AO147" s="672" t="str">
        <f t="shared" si="61"/>
        <v/>
      </c>
      <c r="AQ147" s="672" t="str">
        <f t="shared" si="62"/>
        <v/>
      </c>
    </row>
    <row r="148" spans="5:43">
      <c r="E148" s="672" t="str">
        <f t="shared" si="44"/>
        <v/>
      </c>
      <c r="G148" s="672" t="str">
        <f t="shared" si="44"/>
        <v/>
      </c>
      <c r="I148" s="672" t="str">
        <f t="shared" si="45"/>
        <v/>
      </c>
      <c r="K148" s="672" t="str">
        <f t="shared" si="46"/>
        <v/>
      </c>
      <c r="M148" s="672" t="str">
        <f t="shared" si="47"/>
        <v/>
      </c>
      <c r="O148" s="672" t="str">
        <f t="shared" si="48"/>
        <v/>
      </c>
      <c r="Q148" s="672" t="str">
        <f t="shared" si="49"/>
        <v/>
      </c>
      <c r="S148" s="672" t="str">
        <f t="shared" si="50"/>
        <v/>
      </c>
      <c r="U148" s="672" t="str">
        <f t="shared" si="51"/>
        <v/>
      </c>
      <c r="W148" s="672" t="str">
        <f t="shared" si="52"/>
        <v/>
      </c>
      <c r="Y148" s="672" t="str">
        <f t="shared" si="53"/>
        <v/>
      </c>
      <c r="AA148" s="672" t="str">
        <f t="shared" si="54"/>
        <v/>
      </c>
      <c r="AC148" s="672" t="str">
        <f t="shared" si="55"/>
        <v/>
      </c>
      <c r="AE148" s="672" t="str">
        <f t="shared" si="56"/>
        <v/>
      </c>
      <c r="AG148" s="672" t="str">
        <f t="shared" si="57"/>
        <v/>
      </c>
      <c r="AI148" s="672" t="str">
        <f t="shared" si="58"/>
        <v/>
      </c>
      <c r="AK148" s="672" t="str">
        <f t="shared" si="59"/>
        <v/>
      </c>
      <c r="AM148" s="672" t="str">
        <f t="shared" si="60"/>
        <v/>
      </c>
      <c r="AO148" s="672" t="str">
        <f t="shared" si="61"/>
        <v/>
      </c>
      <c r="AQ148" s="672" t="str">
        <f t="shared" si="62"/>
        <v/>
      </c>
    </row>
    <row r="149" spans="5:43">
      <c r="E149" s="672" t="str">
        <f t="shared" si="44"/>
        <v/>
      </c>
      <c r="G149" s="672" t="str">
        <f t="shared" si="44"/>
        <v/>
      </c>
      <c r="I149" s="672" t="str">
        <f t="shared" si="45"/>
        <v/>
      </c>
      <c r="K149" s="672" t="str">
        <f t="shared" si="46"/>
        <v/>
      </c>
      <c r="M149" s="672" t="str">
        <f t="shared" si="47"/>
        <v/>
      </c>
      <c r="O149" s="672" t="str">
        <f t="shared" si="48"/>
        <v/>
      </c>
      <c r="Q149" s="672" t="str">
        <f t="shared" si="49"/>
        <v/>
      </c>
      <c r="S149" s="672" t="str">
        <f t="shared" si="50"/>
        <v/>
      </c>
      <c r="U149" s="672" t="str">
        <f t="shared" si="51"/>
        <v/>
      </c>
      <c r="W149" s="672" t="str">
        <f t="shared" si="52"/>
        <v/>
      </c>
      <c r="Y149" s="672" t="str">
        <f t="shared" si="53"/>
        <v/>
      </c>
      <c r="AA149" s="672" t="str">
        <f t="shared" si="54"/>
        <v/>
      </c>
      <c r="AC149" s="672" t="str">
        <f t="shared" si="55"/>
        <v/>
      </c>
      <c r="AE149" s="672" t="str">
        <f t="shared" si="56"/>
        <v/>
      </c>
      <c r="AG149" s="672" t="str">
        <f t="shared" si="57"/>
        <v/>
      </c>
      <c r="AI149" s="672" t="str">
        <f t="shared" si="58"/>
        <v/>
      </c>
      <c r="AK149" s="672" t="str">
        <f t="shared" si="59"/>
        <v/>
      </c>
      <c r="AM149" s="672" t="str">
        <f t="shared" si="60"/>
        <v/>
      </c>
      <c r="AO149" s="672" t="str">
        <f t="shared" si="61"/>
        <v/>
      </c>
      <c r="AQ149" s="672" t="str">
        <f t="shared" si="62"/>
        <v/>
      </c>
    </row>
    <row r="150" spans="5:43">
      <c r="E150" s="672" t="str">
        <f t="shared" si="44"/>
        <v/>
      </c>
      <c r="G150" s="672" t="str">
        <f t="shared" si="44"/>
        <v/>
      </c>
      <c r="I150" s="672" t="str">
        <f t="shared" si="45"/>
        <v/>
      </c>
      <c r="K150" s="672" t="str">
        <f t="shared" si="46"/>
        <v/>
      </c>
      <c r="M150" s="672" t="str">
        <f t="shared" si="47"/>
        <v/>
      </c>
      <c r="O150" s="672" t="str">
        <f t="shared" si="48"/>
        <v/>
      </c>
      <c r="Q150" s="672" t="str">
        <f t="shared" si="49"/>
        <v/>
      </c>
      <c r="S150" s="672" t="str">
        <f t="shared" si="50"/>
        <v/>
      </c>
      <c r="U150" s="672" t="str">
        <f t="shared" si="51"/>
        <v/>
      </c>
      <c r="W150" s="672" t="str">
        <f t="shared" si="52"/>
        <v/>
      </c>
      <c r="Y150" s="672" t="str">
        <f t="shared" si="53"/>
        <v/>
      </c>
      <c r="AA150" s="672" t="str">
        <f t="shared" si="54"/>
        <v/>
      </c>
      <c r="AC150" s="672" t="str">
        <f t="shared" si="55"/>
        <v/>
      </c>
      <c r="AE150" s="672" t="str">
        <f t="shared" si="56"/>
        <v/>
      </c>
      <c r="AG150" s="672" t="str">
        <f t="shared" si="57"/>
        <v/>
      </c>
      <c r="AI150" s="672" t="str">
        <f t="shared" si="58"/>
        <v/>
      </c>
      <c r="AK150" s="672" t="str">
        <f t="shared" si="59"/>
        <v/>
      </c>
      <c r="AM150" s="672" t="str">
        <f t="shared" si="60"/>
        <v/>
      </c>
      <c r="AO150" s="672" t="str">
        <f t="shared" si="61"/>
        <v/>
      </c>
      <c r="AQ150" s="672" t="str">
        <f t="shared" si="62"/>
        <v/>
      </c>
    </row>
    <row r="151" spans="5:43">
      <c r="E151" s="672" t="str">
        <f t="shared" si="44"/>
        <v/>
      </c>
      <c r="G151" s="672" t="str">
        <f t="shared" si="44"/>
        <v/>
      </c>
      <c r="I151" s="672" t="str">
        <f t="shared" si="45"/>
        <v/>
      </c>
      <c r="K151" s="672" t="str">
        <f t="shared" si="46"/>
        <v/>
      </c>
      <c r="M151" s="672" t="str">
        <f t="shared" si="47"/>
        <v/>
      </c>
      <c r="O151" s="672" t="str">
        <f t="shared" si="48"/>
        <v/>
      </c>
      <c r="Q151" s="672" t="str">
        <f t="shared" si="49"/>
        <v/>
      </c>
      <c r="S151" s="672" t="str">
        <f t="shared" si="50"/>
        <v/>
      </c>
      <c r="U151" s="672" t="str">
        <f t="shared" si="51"/>
        <v/>
      </c>
      <c r="W151" s="672" t="str">
        <f t="shared" si="52"/>
        <v/>
      </c>
      <c r="Y151" s="672" t="str">
        <f t="shared" si="53"/>
        <v/>
      </c>
      <c r="AA151" s="672" t="str">
        <f t="shared" si="54"/>
        <v/>
      </c>
      <c r="AC151" s="672" t="str">
        <f t="shared" si="55"/>
        <v/>
      </c>
      <c r="AE151" s="672" t="str">
        <f t="shared" si="56"/>
        <v/>
      </c>
      <c r="AG151" s="672" t="str">
        <f t="shared" si="57"/>
        <v/>
      </c>
      <c r="AI151" s="672" t="str">
        <f t="shared" si="58"/>
        <v/>
      </c>
      <c r="AK151" s="672" t="str">
        <f t="shared" si="59"/>
        <v/>
      </c>
      <c r="AM151" s="672" t="str">
        <f t="shared" si="60"/>
        <v/>
      </c>
      <c r="AO151" s="672" t="str">
        <f t="shared" si="61"/>
        <v/>
      </c>
      <c r="AQ151" s="672" t="str">
        <f t="shared" si="62"/>
        <v/>
      </c>
    </row>
    <row r="152" spans="5:43">
      <c r="E152" s="672" t="str">
        <f t="shared" si="44"/>
        <v/>
      </c>
      <c r="G152" s="672" t="str">
        <f t="shared" si="44"/>
        <v/>
      </c>
      <c r="I152" s="672" t="str">
        <f t="shared" si="45"/>
        <v/>
      </c>
      <c r="K152" s="672" t="str">
        <f t="shared" si="46"/>
        <v/>
      </c>
      <c r="M152" s="672" t="str">
        <f t="shared" si="47"/>
        <v/>
      </c>
      <c r="O152" s="672" t="str">
        <f t="shared" si="48"/>
        <v/>
      </c>
      <c r="Q152" s="672" t="str">
        <f t="shared" si="49"/>
        <v/>
      </c>
      <c r="S152" s="672" t="str">
        <f t="shared" si="50"/>
        <v/>
      </c>
      <c r="U152" s="672" t="str">
        <f t="shared" si="51"/>
        <v/>
      </c>
      <c r="W152" s="672" t="str">
        <f t="shared" si="52"/>
        <v/>
      </c>
      <c r="Y152" s="672" t="str">
        <f t="shared" si="53"/>
        <v/>
      </c>
      <c r="AA152" s="672" t="str">
        <f t="shared" si="54"/>
        <v/>
      </c>
      <c r="AC152" s="672" t="str">
        <f t="shared" si="55"/>
        <v/>
      </c>
      <c r="AE152" s="672" t="str">
        <f t="shared" si="56"/>
        <v/>
      </c>
      <c r="AG152" s="672" t="str">
        <f t="shared" si="57"/>
        <v/>
      </c>
      <c r="AI152" s="672" t="str">
        <f t="shared" si="58"/>
        <v/>
      </c>
      <c r="AK152" s="672" t="str">
        <f t="shared" si="59"/>
        <v/>
      </c>
      <c r="AM152" s="672" t="str">
        <f t="shared" si="60"/>
        <v/>
      </c>
      <c r="AO152" s="672" t="str">
        <f t="shared" si="61"/>
        <v/>
      </c>
      <c r="AQ152" s="672" t="str">
        <f t="shared" si="62"/>
        <v/>
      </c>
    </row>
    <row r="153" spans="5:43">
      <c r="E153" s="672" t="str">
        <f t="shared" si="44"/>
        <v/>
      </c>
      <c r="G153" s="672" t="str">
        <f t="shared" si="44"/>
        <v/>
      </c>
      <c r="I153" s="672" t="str">
        <f t="shared" si="45"/>
        <v/>
      </c>
      <c r="K153" s="672" t="str">
        <f t="shared" si="46"/>
        <v/>
      </c>
      <c r="M153" s="672" t="str">
        <f t="shared" si="47"/>
        <v/>
      </c>
      <c r="O153" s="672" t="str">
        <f t="shared" si="48"/>
        <v/>
      </c>
      <c r="Q153" s="672" t="str">
        <f t="shared" si="49"/>
        <v/>
      </c>
      <c r="S153" s="672" t="str">
        <f t="shared" si="50"/>
        <v/>
      </c>
      <c r="U153" s="672" t="str">
        <f t="shared" si="51"/>
        <v/>
      </c>
      <c r="W153" s="672" t="str">
        <f t="shared" si="52"/>
        <v/>
      </c>
      <c r="Y153" s="672" t="str">
        <f t="shared" si="53"/>
        <v/>
      </c>
      <c r="AA153" s="672" t="str">
        <f t="shared" si="54"/>
        <v/>
      </c>
      <c r="AC153" s="672" t="str">
        <f t="shared" si="55"/>
        <v/>
      </c>
      <c r="AE153" s="672" t="str">
        <f t="shared" si="56"/>
        <v/>
      </c>
      <c r="AG153" s="672" t="str">
        <f t="shared" si="57"/>
        <v/>
      </c>
      <c r="AI153" s="672" t="str">
        <f t="shared" si="58"/>
        <v/>
      </c>
      <c r="AK153" s="672" t="str">
        <f t="shared" si="59"/>
        <v/>
      </c>
      <c r="AM153" s="672" t="str">
        <f t="shared" si="60"/>
        <v/>
      </c>
      <c r="AO153" s="672" t="str">
        <f t="shared" si="61"/>
        <v/>
      </c>
      <c r="AQ153" s="672" t="str">
        <f t="shared" si="62"/>
        <v/>
      </c>
    </row>
    <row r="154" spans="5:43">
      <c r="E154" s="672" t="str">
        <f t="shared" si="44"/>
        <v/>
      </c>
      <c r="G154" s="672" t="str">
        <f t="shared" si="44"/>
        <v/>
      </c>
      <c r="I154" s="672" t="str">
        <f t="shared" si="45"/>
        <v/>
      </c>
      <c r="K154" s="672" t="str">
        <f t="shared" si="46"/>
        <v/>
      </c>
      <c r="M154" s="672" t="str">
        <f t="shared" si="47"/>
        <v/>
      </c>
      <c r="O154" s="672" t="str">
        <f t="shared" si="48"/>
        <v/>
      </c>
      <c r="Q154" s="672" t="str">
        <f t="shared" si="49"/>
        <v/>
      </c>
      <c r="S154" s="672" t="str">
        <f t="shared" si="50"/>
        <v/>
      </c>
      <c r="U154" s="672" t="str">
        <f t="shared" si="51"/>
        <v/>
      </c>
      <c r="W154" s="672" t="str">
        <f t="shared" si="52"/>
        <v/>
      </c>
      <c r="Y154" s="672" t="str">
        <f t="shared" si="53"/>
        <v/>
      </c>
      <c r="AA154" s="672" t="str">
        <f t="shared" si="54"/>
        <v/>
      </c>
      <c r="AC154" s="672" t="str">
        <f t="shared" si="55"/>
        <v/>
      </c>
      <c r="AE154" s="672" t="str">
        <f t="shared" si="56"/>
        <v/>
      </c>
      <c r="AG154" s="672" t="str">
        <f t="shared" si="57"/>
        <v/>
      </c>
      <c r="AI154" s="672" t="str">
        <f t="shared" si="58"/>
        <v/>
      </c>
      <c r="AK154" s="672" t="str">
        <f t="shared" si="59"/>
        <v/>
      </c>
      <c r="AM154" s="672" t="str">
        <f t="shared" si="60"/>
        <v/>
      </c>
      <c r="AO154" s="672" t="str">
        <f t="shared" si="61"/>
        <v/>
      </c>
      <c r="AQ154" s="672" t="str">
        <f t="shared" si="62"/>
        <v/>
      </c>
    </row>
    <row r="155" spans="5:43">
      <c r="E155" s="672" t="str">
        <f t="shared" si="44"/>
        <v/>
      </c>
      <c r="G155" s="672" t="str">
        <f t="shared" si="44"/>
        <v/>
      </c>
      <c r="I155" s="672" t="str">
        <f t="shared" si="45"/>
        <v/>
      </c>
      <c r="K155" s="672" t="str">
        <f t="shared" si="46"/>
        <v/>
      </c>
      <c r="M155" s="672" t="str">
        <f t="shared" si="47"/>
        <v/>
      </c>
      <c r="O155" s="672" t="str">
        <f t="shared" si="48"/>
        <v/>
      </c>
      <c r="Q155" s="672" t="str">
        <f t="shared" si="49"/>
        <v/>
      </c>
      <c r="S155" s="672" t="str">
        <f t="shared" si="50"/>
        <v/>
      </c>
      <c r="U155" s="672" t="str">
        <f t="shared" si="51"/>
        <v/>
      </c>
      <c r="W155" s="672" t="str">
        <f t="shared" si="52"/>
        <v/>
      </c>
      <c r="Y155" s="672" t="str">
        <f t="shared" si="53"/>
        <v/>
      </c>
      <c r="AA155" s="672" t="str">
        <f t="shared" si="54"/>
        <v/>
      </c>
      <c r="AC155" s="672" t="str">
        <f t="shared" si="55"/>
        <v/>
      </c>
      <c r="AE155" s="672" t="str">
        <f t="shared" si="56"/>
        <v/>
      </c>
      <c r="AG155" s="672" t="str">
        <f t="shared" si="57"/>
        <v/>
      </c>
      <c r="AI155" s="672" t="str">
        <f t="shared" si="58"/>
        <v/>
      </c>
      <c r="AK155" s="672" t="str">
        <f t="shared" si="59"/>
        <v/>
      </c>
      <c r="AM155" s="672" t="str">
        <f t="shared" si="60"/>
        <v/>
      </c>
      <c r="AO155" s="672" t="str">
        <f t="shared" si="61"/>
        <v/>
      </c>
      <c r="AQ155" s="672" t="str">
        <f t="shared" si="62"/>
        <v/>
      </c>
    </row>
    <row r="156" spans="5:43">
      <c r="E156" s="672" t="str">
        <f t="shared" si="44"/>
        <v/>
      </c>
      <c r="G156" s="672" t="str">
        <f t="shared" si="44"/>
        <v/>
      </c>
      <c r="I156" s="672" t="str">
        <f t="shared" si="45"/>
        <v/>
      </c>
      <c r="K156" s="672" t="str">
        <f t="shared" si="46"/>
        <v/>
      </c>
      <c r="M156" s="672" t="str">
        <f t="shared" si="47"/>
        <v/>
      </c>
      <c r="O156" s="672" t="str">
        <f t="shared" si="48"/>
        <v/>
      </c>
      <c r="Q156" s="672" t="str">
        <f t="shared" si="49"/>
        <v/>
      </c>
      <c r="S156" s="672" t="str">
        <f t="shared" si="50"/>
        <v/>
      </c>
      <c r="U156" s="672" t="str">
        <f t="shared" si="51"/>
        <v/>
      </c>
      <c r="W156" s="672" t="str">
        <f t="shared" si="52"/>
        <v/>
      </c>
      <c r="Y156" s="672" t="str">
        <f t="shared" si="53"/>
        <v/>
      </c>
      <c r="AA156" s="672" t="str">
        <f t="shared" si="54"/>
        <v/>
      </c>
      <c r="AC156" s="672" t="str">
        <f t="shared" si="55"/>
        <v/>
      </c>
      <c r="AE156" s="672" t="str">
        <f t="shared" si="56"/>
        <v/>
      </c>
      <c r="AG156" s="672" t="str">
        <f t="shared" si="57"/>
        <v/>
      </c>
      <c r="AI156" s="672" t="str">
        <f t="shared" si="58"/>
        <v/>
      </c>
      <c r="AK156" s="672" t="str">
        <f t="shared" si="59"/>
        <v/>
      </c>
      <c r="AM156" s="672" t="str">
        <f t="shared" si="60"/>
        <v/>
      </c>
      <c r="AO156" s="672" t="str">
        <f t="shared" si="61"/>
        <v/>
      </c>
      <c r="AQ156" s="672" t="str">
        <f t="shared" si="62"/>
        <v/>
      </c>
    </row>
    <row r="157" spans="5:43">
      <c r="E157" s="672" t="str">
        <f t="shared" ref="E157:G172" si="63">IF(OR($B157=0,D157=0),"",D157/$B157)</f>
        <v/>
      </c>
      <c r="G157" s="672" t="str">
        <f t="shared" si="63"/>
        <v/>
      </c>
      <c r="I157" s="672" t="str">
        <f t="shared" si="45"/>
        <v/>
      </c>
      <c r="K157" s="672" t="str">
        <f t="shared" si="46"/>
        <v/>
      </c>
      <c r="M157" s="672" t="str">
        <f t="shared" si="47"/>
        <v/>
      </c>
      <c r="O157" s="672" t="str">
        <f t="shared" si="48"/>
        <v/>
      </c>
      <c r="Q157" s="672" t="str">
        <f t="shared" si="49"/>
        <v/>
      </c>
      <c r="S157" s="672" t="str">
        <f t="shared" si="50"/>
        <v/>
      </c>
      <c r="U157" s="672" t="str">
        <f t="shared" si="51"/>
        <v/>
      </c>
      <c r="W157" s="672" t="str">
        <f t="shared" si="52"/>
        <v/>
      </c>
      <c r="Y157" s="672" t="str">
        <f t="shared" si="53"/>
        <v/>
      </c>
      <c r="AA157" s="672" t="str">
        <f t="shared" si="54"/>
        <v/>
      </c>
      <c r="AC157" s="672" t="str">
        <f t="shared" si="55"/>
        <v/>
      </c>
      <c r="AE157" s="672" t="str">
        <f t="shared" si="56"/>
        <v/>
      </c>
      <c r="AG157" s="672" t="str">
        <f t="shared" si="57"/>
        <v/>
      </c>
      <c r="AI157" s="672" t="str">
        <f t="shared" si="58"/>
        <v/>
      </c>
      <c r="AK157" s="672" t="str">
        <f t="shared" si="59"/>
        <v/>
      </c>
      <c r="AM157" s="672" t="str">
        <f t="shared" si="60"/>
        <v/>
      </c>
      <c r="AO157" s="672" t="str">
        <f t="shared" si="61"/>
        <v/>
      </c>
      <c r="AQ157" s="672" t="str">
        <f t="shared" si="62"/>
        <v/>
      </c>
    </row>
    <row r="158" spans="5:43">
      <c r="E158" s="672" t="str">
        <f t="shared" si="63"/>
        <v/>
      </c>
      <c r="G158" s="672" t="str">
        <f t="shared" si="63"/>
        <v/>
      </c>
      <c r="I158" s="672" t="str">
        <f t="shared" si="45"/>
        <v/>
      </c>
      <c r="K158" s="672" t="str">
        <f t="shared" si="46"/>
        <v/>
      </c>
      <c r="M158" s="672" t="str">
        <f t="shared" si="47"/>
        <v/>
      </c>
      <c r="O158" s="672" t="str">
        <f t="shared" si="48"/>
        <v/>
      </c>
      <c r="Q158" s="672" t="str">
        <f t="shared" si="49"/>
        <v/>
      </c>
      <c r="S158" s="672" t="str">
        <f t="shared" si="50"/>
        <v/>
      </c>
      <c r="U158" s="672" t="str">
        <f t="shared" si="51"/>
        <v/>
      </c>
      <c r="W158" s="672" t="str">
        <f t="shared" si="52"/>
        <v/>
      </c>
      <c r="Y158" s="672" t="str">
        <f t="shared" si="53"/>
        <v/>
      </c>
      <c r="AA158" s="672" t="str">
        <f t="shared" si="54"/>
        <v/>
      </c>
      <c r="AC158" s="672" t="str">
        <f t="shared" si="55"/>
        <v/>
      </c>
      <c r="AE158" s="672" t="str">
        <f t="shared" si="56"/>
        <v/>
      </c>
      <c r="AG158" s="672" t="str">
        <f t="shared" si="57"/>
        <v/>
      </c>
      <c r="AI158" s="672" t="str">
        <f t="shared" si="58"/>
        <v/>
      </c>
      <c r="AK158" s="672" t="str">
        <f t="shared" si="59"/>
        <v/>
      </c>
      <c r="AM158" s="672" t="str">
        <f t="shared" si="60"/>
        <v/>
      </c>
      <c r="AO158" s="672" t="str">
        <f t="shared" si="61"/>
        <v/>
      </c>
      <c r="AQ158" s="672" t="str">
        <f t="shared" si="62"/>
        <v/>
      </c>
    </row>
    <row r="159" spans="5:43">
      <c r="E159" s="672" t="str">
        <f t="shared" si="63"/>
        <v/>
      </c>
      <c r="G159" s="672" t="str">
        <f t="shared" si="63"/>
        <v/>
      </c>
      <c r="I159" s="672" t="str">
        <f t="shared" si="45"/>
        <v/>
      </c>
      <c r="K159" s="672" t="str">
        <f t="shared" si="46"/>
        <v/>
      </c>
      <c r="M159" s="672" t="str">
        <f t="shared" si="47"/>
        <v/>
      </c>
      <c r="O159" s="672" t="str">
        <f t="shared" si="48"/>
        <v/>
      </c>
      <c r="Q159" s="672" t="str">
        <f t="shared" si="49"/>
        <v/>
      </c>
      <c r="S159" s="672" t="str">
        <f t="shared" si="50"/>
        <v/>
      </c>
      <c r="U159" s="672" t="str">
        <f t="shared" si="51"/>
        <v/>
      </c>
      <c r="W159" s="672" t="str">
        <f t="shared" si="52"/>
        <v/>
      </c>
      <c r="Y159" s="672" t="str">
        <f t="shared" si="53"/>
        <v/>
      </c>
      <c r="AA159" s="672" t="str">
        <f t="shared" si="54"/>
        <v/>
      </c>
      <c r="AC159" s="672" t="str">
        <f t="shared" si="55"/>
        <v/>
      </c>
      <c r="AE159" s="672" t="str">
        <f t="shared" si="56"/>
        <v/>
      </c>
      <c r="AG159" s="672" t="str">
        <f t="shared" si="57"/>
        <v/>
      </c>
      <c r="AI159" s="672" t="str">
        <f t="shared" si="58"/>
        <v/>
      </c>
      <c r="AK159" s="672" t="str">
        <f t="shared" si="59"/>
        <v/>
      </c>
      <c r="AM159" s="672" t="str">
        <f t="shared" si="60"/>
        <v/>
      </c>
      <c r="AO159" s="672" t="str">
        <f t="shared" si="61"/>
        <v/>
      </c>
      <c r="AQ159" s="672" t="str">
        <f t="shared" si="62"/>
        <v/>
      </c>
    </row>
    <row r="160" spans="5:43">
      <c r="E160" s="672" t="str">
        <f t="shared" si="63"/>
        <v/>
      </c>
      <c r="G160" s="672" t="str">
        <f t="shared" si="63"/>
        <v/>
      </c>
      <c r="I160" s="672" t="str">
        <f t="shared" si="45"/>
        <v/>
      </c>
      <c r="K160" s="672" t="str">
        <f t="shared" si="46"/>
        <v/>
      </c>
      <c r="M160" s="672" t="str">
        <f t="shared" si="47"/>
        <v/>
      </c>
      <c r="O160" s="672" t="str">
        <f t="shared" si="48"/>
        <v/>
      </c>
      <c r="Q160" s="672" t="str">
        <f t="shared" si="49"/>
        <v/>
      </c>
      <c r="S160" s="672" t="str">
        <f t="shared" si="50"/>
        <v/>
      </c>
      <c r="U160" s="672" t="str">
        <f t="shared" si="51"/>
        <v/>
      </c>
      <c r="W160" s="672" t="str">
        <f t="shared" si="52"/>
        <v/>
      </c>
      <c r="Y160" s="672" t="str">
        <f t="shared" si="53"/>
        <v/>
      </c>
      <c r="AA160" s="672" t="str">
        <f t="shared" si="54"/>
        <v/>
      </c>
      <c r="AC160" s="672" t="str">
        <f t="shared" si="55"/>
        <v/>
      </c>
      <c r="AE160" s="672" t="str">
        <f t="shared" si="56"/>
        <v/>
      </c>
      <c r="AG160" s="672" t="str">
        <f t="shared" si="57"/>
        <v/>
      </c>
      <c r="AI160" s="672" t="str">
        <f t="shared" si="58"/>
        <v/>
      </c>
      <c r="AK160" s="672" t="str">
        <f t="shared" si="59"/>
        <v/>
      </c>
      <c r="AM160" s="672" t="str">
        <f t="shared" si="60"/>
        <v/>
      </c>
      <c r="AO160" s="672" t="str">
        <f t="shared" si="61"/>
        <v/>
      </c>
      <c r="AQ160" s="672" t="str">
        <f t="shared" si="62"/>
        <v/>
      </c>
    </row>
    <row r="161" spans="5:43">
      <c r="E161" s="672" t="str">
        <f t="shared" si="63"/>
        <v/>
      </c>
      <c r="G161" s="672" t="str">
        <f t="shared" si="63"/>
        <v/>
      </c>
      <c r="I161" s="672" t="str">
        <f t="shared" si="45"/>
        <v/>
      </c>
      <c r="K161" s="672" t="str">
        <f t="shared" si="46"/>
        <v/>
      </c>
      <c r="M161" s="672" t="str">
        <f t="shared" si="47"/>
        <v/>
      </c>
      <c r="O161" s="672" t="str">
        <f t="shared" si="48"/>
        <v/>
      </c>
      <c r="Q161" s="672" t="str">
        <f t="shared" si="49"/>
        <v/>
      </c>
      <c r="S161" s="672" t="str">
        <f t="shared" si="50"/>
        <v/>
      </c>
      <c r="U161" s="672" t="str">
        <f t="shared" si="51"/>
        <v/>
      </c>
      <c r="W161" s="672" t="str">
        <f t="shared" si="52"/>
        <v/>
      </c>
      <c r="Y161" s="672" t="str">
        <f t="shared" si="53"/>
        <v/>
      </c>
      <c r="AA161" s="672" t="str">
        <f t="shared" si="54"/>
        <v/>
      </c>
      <c r="AC161" s="672" t="str">
        <f t="shared" si="55"/>
        <v/>
      </c>
      <c r="AE161" s="672" t="str">
        <f t="shared" si="56"/>
        <v/>
      </c>
      <c r="AG161" s="672" t="str">
        <f t="shared" si="57"/>
        <v/>
      </c>
      <c r="AI161" s="672" t="str">
        <f t="shared" si="58"/>
        <v/>
      </c>
      <c r="AK161" s="672" t="str">
        <f t="shared" si="59"/>
        <v/>
      </c>
      <c r="AM161" s="672" t="str">
        <f t="shared" si="60"/>
        <v/>
      </c>
      <c r="AO161" s="672" t="str">
        <f t="shared" si="61"/>
        <v/>
      </c>
      <c r="AQ161" s="672" t="str">
        <f t="shared" si="62"/>
        <v/>
      </c>
    </row>
    <row r="162" spans="5:43">
      <c r="E162" s="672" t="str">
        <f t="shared" si="63"/>
        <v/>
      </c>
      <c r="G162" s="672" t="str">
        <f t="shared" si="63"/>
        <v/>
      </c>
      <c r="I162" s="672" t="str">
        <f t="shared" si="45"/>
        <v/>
      </c>
      <c r="K162" s="672" t="str">
        <f t="shared" si="46"/>
        <v/>
      </c>
      <c r="M162" s="672" t="str">
        <f t="shared" si="47"/>
        <v/>
      </c>
      <c r="O162" s="672" t="str">
        <f t="shared" si="48"/>
        <v/>
      </c>
      <c r="Q162" s="672" t="str">
        <f t="shared" si="49"/>
        <v/>
      </c>
      <c r="S162" s="672" t="str">
        <f t="shared" si="50"/>
        <v/>
      </c>
      <c r="U162" s="672" t="str">
        <f t="shared" si="51"/>
        <v/>
      </c>
      <c r="W162" s="672" t="str">
        <f t="shared" si="52"/>
        <v/>
      </c>
      <c r="Y162" s="672" t="str">
        <f t="shared" si="53"/>
        <v/>
      </c>
      <c r="AA162" s="672" t="str">
        <f t="shared" si="54"/>
        <v/>
      </c>
      <c r="AC162" s="672" t="str">
        <f t="shared" si="55"/>
        <v/>
      </c>
      <c r="AE162" s="672" t="str">
        <f t="shared" si="56"/>
        <v/>
      </c>
      <c r="AG162" s="672" t="str">
        <f t="shared" si="57"/>
        <v/>
      </c>
      <c r="AI162" s="672" t="str">
        <f t="shared" si="58"/>
        <v/>
      </c>
      <c r="AK162" s="672" t="str">
        <f t="shared" si="59"/>
        <v/>
      </c>
      <c r="AM162" s="672" t="str">
        <f t="shared" si="60"/>
        <v/>
      </c>
      <c r="AO162" s="672" t="str">
        <f t="shared" si="61"/>
        <v/>
      </c>
      <c r="AQ162" s="672" t="str">
        <f t="shared" si="62"/>
        <v/>
      </c>
    </row>
    <row r="163" spans="5:43">
      <c r="E163" s="672" t="str">
        <f t="shared" si="63"/>
        <v/>
      </c>
      <c r="G163" s="672" t="str">
        <f t="shared" si="63"/>
        <v/>
      </c>
      <c r="I163" s="672" t="str">
        <f t="shared" si="45"/>
        <v/>
      </c>
      <c r="K163" s="672" t="str">
        <f t="shared" si="46"/>
        <v/>
      </c>
      <c r="M163" s="672" t="str">
        <f t="shared" si="47"/>
        <v/>
      </c>
      <c r="O163" s="672" t="str">
        <f t="shared" si="48"/>
        <v/>
      </c>
      <c r="Q163" s="672" t="str">
        <f t="shared" si="49"/>
        <v/>
      </c>
      <c r="S163" s="672" t="str">
        <f t="shared" si="50"/>
        <v/>
      </c>
      <c r="U163" s="672" t="str">
        <f t="shared" si="51"/>
        <v/>
      </c>
      <c r="W163" s="672" t="str">
        <f t="shared" si="52"/>
        <v/>
      </c>
      <c r="Y163" s="672" t="str">
        <f t="shared" si="53"/>
        <v/>
      </c>
      <c r="AA163" s="672" t="str">
        <f t="shared" si="54"/>
        <v/>
      </c>
      <c r="AC163" s="672" t="str">
        <f t="shared" si="55"/>
        <v/>
      </c>
      <c r="AE163" s="672" t="str">
        <f t="shared" si="56"/>
        <v/>
      </c>
      <c r="AG163" s="672" t="str">
        <f t="shared" si="57"/>
        <v/>
      </c>
      <c r="AI163" s="672" t="str">
        <f t="shared" si="58"/>
        <v/>
      </c>
      <c r="AK163" s="672" t="str">
        <f t="shared" si="59"/>
        <v/>
      </c>
      <c r="AM163" s="672" t="str">
        <f t="shared" si="60"/>
        <v/>
      </c>
      <c r="AO163" s="672" t="str">
        <f t="shared" si="61"/>
        <v/>
      </c>
      <c r="AQ163" s="672" t="str">
        <f t="shared" si="62"/>
        <v/>
      </c>
    </row>
    <row r="164" spans="5:43">
      <c r="E164" s="672" t="str">
        <f t="shared" si="63"/>
        <v/>
      </c>
      <c r="G164" s="672" t="str">
        <f t="shared" si="63"/>
        <v/>
      </c>
      <c r="I164" s="672" t="str">
        <f t="shared" si="45"/>
        <v/>
      </c>
      <c r="K164" s="672" t="str">
        <f t="shared" si="46"/>
        <v/>
      </c>
      <c r="M164" s="672" t="str">
        <f t="shared" si="47"/>
        <v/>
      </c>
      <c r="O164" s="672" t="str">
        <f t="shared" si="48"/>
        <v/>
      </c>
      <c r="Q164" s="672" t="str">
        <f t="shared" si="49"/>
        <v/>
      </c>
      <c r="S164" s="672" t="str">
        <f t="shared" si="50"/>
        <v/>
      </c>
      <c r="U164" s="672" t="str">
        <f t="shared" si="51"/>
        <v/>
      </c>
      <c r="W164" s="672" t="str">
        <f t="shared" si="52"/>
        <v/>
      </c>
      <c r="Y164" s="672" t="str">
        <f t="shared" si="53"/>
        <v/>
      </c>
      <c r="AA164" s="672" t="str">
        <f t="shared" si="54"/>
        <v/>
      </c>
      <c r="AC164" s="672" t="str">
        <f t="shared" si="55"/>
        <v/>
      </c>
      <c r="AE164" s="672" t="str">
        <f t="shared" si="56"/>
        <v/>
      </c>
      <c r="AG164" s="672" t="str">
        <f t="shared" si="57"/>
        <v/>
      </c>
      <c r="AI164" s="672" t="str">
        <f t="shared" si="58"/>
        <v/>
      </c>
      <c r="AK164" s="672" t="str">
        <f t="shared" si="59"/>
        <v/>
      </c>
      <c r="AM164" s="672" t="str">
        <f t="shared" si="60"/>
        <v/>
      </c>
      <c r="AO164" s="672" t="str">
        <f t="shared" si="61"/>
        <v/>
      </c>
      <c r="AQ164" s="672" t="str">
        <f t="shared" si="62"/>
        <v/>
      </c>
    </row>
    <row r="165" spans="5:43">
      <c r="E165" s="672" t="str">
        <f t="shared" si="63"/>
        <v/>
      </c>
      <c r="G165" s="672" t="str">
        <f t="shared" si="63"/>
        <v/>
      </c>
      <c r="I165" s="672" t="str">
        <f t="shared" si="45"/>
        <v/>
      </c>
      <c r="K165" s="672" t="str">
        <f t="shared" si="46"/>
        <v/>
      </c>
      <c r="M165" s="672" t="str">
        <f t="shared" si="47"/>
        <v/>
      </c>
      <c r="O165" s="672" t="str">
        <f t="shared" si="48"/>
        <v/>
      </c>
      <c r="Q165" s="672" t="str">
        <f t="shared" si="49"/>
        <v/>
      </c>
      <c r="S165" s="672" t="str">
        <f t="shared" si="50"/>
        <v/>
      </c>
      <c r="U165" s="672" t="str">
        <f t="shared" si="51"/>
        <v/>
      </c>
      <c r="W165" s="672" t="str">
        <f t="shared" si="52"/>
        <v/>
      </c>
      <c r="Y165" s="672" t="str">
        <f t="shared" si="53"/>
        <v/>
      </c>
      <c r="AA165" s="672" t="str">
        <f t="shared" si="54"/>
        <v/>
      </c>
      <c r="AC165" s="672" t="str">
        <f t="shared" si="55"/>
        <v/>
      </c>
      <c r="AE165" s="672" t="str">
        <f t="shared" si="56"/>
        <v/>
      </c>
      <c r="AG165" s="672" t="str">
        <f t="shared" si="57"/>
        <v/>
      </c>
      <c r="AI165" s="672" t="str">
        <f t="shared" si="58"/>
        <v/>
      </c>
      <c r="AK165" s="672" t="str">
        <f t="shared" si="59"/>
        <v/>
      </c>
      <c r="AM165" s="672" t="str">
        <f t="shared" si="60"/>
        <v/>
      </c>
      <c r="AO165" s="672" t="str">
        <f t="shared" si="61"/>
        <v/>
      </c>
      <c r="AQ165" s="672" t="str">
        <f t="shared" si="62"/>
        <v/>
      </c>
    </row>
    <row r="166" spans="5:43">
      <c r="E166" s="672" t="str">
        <f t="shared" si="63"/>
        <v/>
      </c>
      <c r="G166" s="672" t="str">
        <f t="shared" si="63"/>
        <v/>
      </c>
      <c r="I166" s="672" t="str">
        <f t="shared" si="45"/>
        <v/>
      </c>
      <c r="K166" s="672" t="str">
        <f t="shared" si="46"/>
        <v/>
      </c>
      <c r="M166" s="672" t="str">
        <f t="shared" si="47"/>
        <v/>
      </c>
      <c r="O166" s="672" t="str">
        <f t="shared" si="48"/>
        <v/>
      </c>
      <c r="Q166" s="672" t="str">
        <f t="shared" si="49"/>
        <v/>
      </c>
      <c r="S166" s="672" t="str">
        <f t="shared" si="50"/>
        <v/>
      </c>
      <c r="U166" s="672" t="str">
        <f t="shared" si="51"/>
        <v/>
      </c>
      <c r="W166" s="672" t="str">
        <f t="shared" si="52"/>
        <v/>
      </c>
      <c r="Y166" s="672" t="str">
        <f t="shared" si="53"/>
        <v/>
      </c>
      <c r="AA166" s="672" t="str">
        <f t="shared" si="54"/>
        <v/>
      </c>
      <c r="AC166" s="672" t="str">
        <f t="shared" si="55"/>
        <v/>
      </c>
      <c r="AE166" s="672" t="str">
        <f t="shared" si="56"/>
        <v/>
      </c>
      <c r="AG166" s="672" t="str">
        <f t="shared" si="57"/>
        <v/>
      </c>
      <c r="AI166" s="672" t="str">
        <f t="shared" si="58"/>
        <v/>
      </c>
      <c r="AK166" s="672" t="str">
        <f t="shared" si="59"/>
        <v/>
      </c>
      <c r="AM166" s="672" t="str">
        <f t="shared" si="60"/>
        <v/>
      </c>
      <c r="AO166" s="672" t="str">
        <f t="shared" si="61"/>
        <v/>
      </c>
      <c r="AQ166" s="672" t="str">
        <f t="shared" si="62"/>
        <v/>
      </c>
    </row>
    <row r="167" spans="5:43">
      <c r="E167" s="672" t="str">
        <f t="shared" si="63"/>
        <v/>
      </c>
      <c r="G167" s="672" t="str">
        <f t="shared" si="63"/>
        <v/>
      </c>
      <c r="I167" s="672" t="str">
        <f t="shared" si="45"/>
        <v/>
      </c>
      <c r="K167" s="672" t="str">
        <f t="shared" si="46"/>
        <v/>
      </c>
      <c r="M167" s="672" t="str">
        <f t="shared" si="47"/>
        <v/>
      </c>
      <c r="O167" s="672" t="str">
        <f t="shared" si="48"/>
        <v/>
      </c>
      <c r="Q167" s="672" t="str">
        <f t="shared" si="49"/>
        <v/>
      </c>
      <c r="S167" s="672" t="str">
        <f t="shared" si="50"/>
        <v/>
      </c>
      <c r="U167" s="672" t="str">
        <f t="shared" si="51"/>
        <v/>
      </c>
      <c r="W167" s="672" t="str">
        <f t="shared" si="52"/>
        <v/>
      </c>
      <c r="Y167" s="672" t="str">
        <f t="shared" si="53"/>
        <v/>
      </c>
      <c r="AA167" s="672" t="str">
        <f t="shared" si="54"/>
        <v/>
      </c>
      <c r="AC167" s="672" t="str">
        <f t="shared" si="55"/>
        <v/>
      </c>
      <c r="AE167" s="672" t="str">
        <f t="shared" si="56"/>
        <v/>
      </c>
      <c r="AG167" s="672" t="str">
        <f t="shared" si="57"/>
        <v/>
      </c>
      <c r="AI167" s="672" t="str">
        <f t="shared" si="58"/>
        <v/>
      </c>
      <c r="AK167" s="672" t="str">
        <f t="shared" si="59"/>
        <v/>
      </c>
      <c r="AM167" s="672" t="str">
        <f t="shared" si="60"/>
        <v/>
      </c>
      <c r="AO167" s="672" t="str">
        <f t="shared" si="61"/>
        <v/>
      </c>
      <c r="AQ167" s="672" t="str">
        <f t="shared" si="62"/>
        <v/>
      </c>
    </row>
    <row r="168" spans="5:43">
      <c r="E168" s="672" t="str">
        <f t="shared" si="63"/>
        <v/>
      </c>
      <c r="G168" s="672" t="str">
        <f t="shared" si="63"/>
        <v/>
      </c>
      <c r="I168" s="672" t="str">
        <f t="shared" si="45"/>
        <v/>
      </c>
      <c r="K168" s="672" t="str">
        <f t="shared" si="46"/>
        <v/>
      </c>
      <c r="M168" s="672" t="str">
        <f t="shared" si="47"/>
        <v/>
      </c>
      <c r="O168" s="672" t="str">
        <f t="shared" si="48"/>
        <v/>
      </c>
      <c r="Q168" s="672" t="str">
        <f t="shared" si="49"/>
        <v/>
      </c>
      <c r="S168" s="672" t="str">
        <f t="shared" si="50"/>
        <v/>
      </c>
      <c r="U168" s="672" t="str">
        <f t="shared" si="51"/>
        <v/>
      </c>
      <c r="W168" s="672" t="str">
        <f t="shared" si="52"/>
        <v/>
      </c>
      <c r="Y168" s="672" t="str">
        <f t="shared" si="53"/>
        <v/>
      </c>
      <c r="AA168" s="672" t="str">
        <f t="shared" si="54"/>
        <v/>
      </c>
      <c r="AC168" s="672" t="str">
        <f t="shared" si="55"/>
        <v/>
      </c>
      <c r="AE168" s="672" t="str">
        <f t="shared" si="56"/>
        <v/>
      </c>
      <c r="AG168" s="672" t="str">
        <f t="shared" si="57"/>
        <v/>
      </c>
      <c r="AI168" s="672" t="str">
        <f t="shared" si="58"/>
        <v/>
      </c>
      <c r="AK168" s="672" t="str">
        <f t="shared" si="59"/>
        <v/>
      </c>
      <c r="AM168" s="672" t="str">
        <f t="shared" si="60"/>
        <v/>
      </c>
      <c r="AO168" s="672" t="str">
        <f t="shared" si="61"/>
        <v/>
      </c>
      <c r="AQ168" s="672" t="str">
        <f t="shared" si="62"/>
        <v/>
      </c>
    </row>
    <row r="169" spans="5:43">
      <c r="E169" s="672" t="str">
        <f t="shared" si="63"/>
        <v/>
      </c>
      <c r="G169" s="672" t="str">
        <f t="shared" si="63"/>
        <v/>
      </c>
      <c r="I169" s="672" t="str">
        <f t="shared" si="45"/>
        <v/>
      </c>
      <c r="K169" s="672" t="str">
        <f t="shared" si="46"/>
        <v/>
      </c>
      <c r="M169" s="672" t="str">
        <f t="shared" si="47"/>
        <v/>
      </c>
      <c r="O169" s="672" t="str">
        <f t="shared" si="48"/>
        <v/>
      </c>
      <c r="Q169" s="672" t="str">
        <f t="shared" si="49"/>
        <v/>
      </c>
      <c r="S169" s="672" t="str">
        <f t="shared" si="50"/>
        <v/>
      </c>
      <c r="U169" s="672" t="str">
        <f t="shared" si="51"/>
        <v/>
      </c>
      <c r="W169" s="672" t="str">
        <f t="shared" si="52"/>
        <v/>
      </c>
      <c r="Y169" s="672" t="str">
        <f t="shared" si="53"/>
        <v/>
      </c>
      <c r="AA169" s="672" t="str">
        <f t="shared" si="54"/>
        <v/>
      </c>
      <c r="AC169" s="672" t="str">
        <f t="shared" si="55"/>
        <v/>
      </c>
      <c r="AE169" s="672" t="str">
        <f t="shared" si="56"/>
        <v/>
      </c>
      <c r="AG169" s="672" t="str">
        <f t="shared" si="57"/>
        <v/>
      </c>
      <c r="AI169" s="672" t="str">
        <f t="shared" si="58"/>
        <v/>
      </c>
      <c r="AK169" s="672" t="str">
        <f t="shared" si="59"/>
        <v/>
      </c>
      <c r="AM169" s="672" t="str">
        <f t="shared" si="60"/>
        <v/>
      </c>
      <c r="AO169" s="672" t="str">
        <f t="shared" si="61"/>
        <v/>
      </c>
      <c r="AQ169" s="672" t="str">
        <f t="shared" si="62"/>
        <v/>
      </c>
    </row>
    <row r="170" spans="5:43">
      <c r="E170" s="672" t="str">
        <f t="shared" si="63"/>
        <v/>
      </c>
      <c r="G170" s="672" t="str">
        <f t="shared" si="63"/>
        <v/>
      </c>
      <c r="I170" s="672" t="str">
        <f t="shared" si="45"/>
        <v/>
      </c>
      <c r="K170" s="672" t="str">
        <f t="shared" si="46"/>
        <v/>
      </c>
      <c r="M170" s="672" t="str">
        <f t="shared" si="47"/>
        <v/>
      </c>
      <c r="O170" s="672" t="str">
        <f t="shared" si="48"/>
        <v/>
      </c>
      <c r="Q170" s="672" t="str">
        <f t="shared" si="49"/>
        <v/>
      </c>
      <c r="S170" s="672" t="str">
        <f t="shared" si="50"/>
        <v/>
      </c>
      <c r="U170" s="672" t="str">
        <f t="shared" si="51"/>
        <v/>
      </c>
      <c r="W170" s="672" t="str">
        <f t="shared" si="52"/>
        <v/>
      </c>
      <c r="Y170" s="672" t="str">
        <f t="shared" si="53"/>
        <v/>
      </c>
      <c r="AA170" s="672" t="str">
        <f t="shared" si="54"/>
        <v/>
      </c>
      <c r="AC170" s="672" t="str">
        <f t="shared" si="55"/>
        <v/>
      </c>
      <c r="AE170" s="672" t="str">
        <f t="shared" si="56"/>
        <v/>
      </c>
      <c r="AG170" s="672" t="str">
        <f t="shared" si="57"/>
        <v/>
      </c>
      <c r="AI170" s="672" t="str">
        <f t="shared" si="58"/>
        <v/>
      </c>
      <c r="AK170" s="672" t="str">
        <f t="shared" si="59"/>
        <v/>
      </c>
      <c r="AM170" s="672" t="str">
        <f t="shared" si="60"/>
        <v/>
      </c>
      <c r="AO170" s="672" t="str">
        <f t="shared" si="61"/>
        <v/>
      </c>
      <c r="AQ170" s="672" t="str">
        <f t="shared" si="62"/>
        <v/>
      </c>
    </row>
    <row r="171" spans="5:43">
      <c r="E171" s="672" t="str">
        <f t="shared" si="63"/>
        <v/>
      </c>
      <c r="G171" s="672" t="str">
        <f t="shared" si="63"/>
        <v/>
      </c>
      <c r="I171" s="672" t="str">
        <f t="shared" si="45"/>
        <v/>
      </c>
      <c r="K171" s="672" t="str">
        <f t="shared" si="46"/>
        <v/>
      </c>
      <c r="M171" s="672" t="str">
        <f t="shared" si="47"/>
        <v/>
      </c>
      <c r="O171" s="672" t="str">
        <f t="shared" si="48"/>
        <v/>
      </c>
      <c r="Q171" s="672" t="str">
        <f t="shared" si="49"/>
        <v/>
      </c>
      <c r="S171" s="672" t="str">
        <f t="shared" si="50"/>
        <v/>
      </c>
      <c r="U171" s="672" t="str">
        <f t="shared" si="51"/>
        <v/>
      </c>
      <c r="W171" s="672" t="str">
        <f t="shared" si="52"/>
        <v/>
      </c>
      <c r="Y171" s="672" t="str">
        <f t="shared" si="53"/>
        <v/>
      </c>
      <c r="AA171" s="672" t="str">
        <f t="shared" si="54"/>
        <v/>
      </c>
      <c r="AC171" s="672" t="str">
        <f t="shared" si="55"/>
        <v/>
      </c>
      <c r="AE171" s="672" t="str">
        <f t="shared" si="56"/>
        <v/>
      </c>
      <c r="AG171" s="672" t="str">
        <f t="shared" si="57"/>
        <v/>
      </c>
      <c r="AI171" s="672" t="str">
        <f t="shared" si="58"/>
        <v/>
      </c>
      <c r="AK171" s="672" t="str">
        <f t="shared" si="59"/>
        <v/>
      </c>
      <c r="AM171" s="672" t="str">
        <f t="shared" si="60"/>
        <v/>
      </c>
      <c r="AO171" s="672" t="str">
        <f t="shared" si="61"/>
        <v/>
      </c>
      <c r="AQ171" s="672" t="str">
        <f t="shared" si="62"/>
        <v/>
      </c>
    </row>
    <row r="172" spans="5:43">
      <c r="E172" s="672" t="str">
        <f t="shared" si="63"/>
        <v/>
      </c>
      <c r="G172" s="672" t="str">
        <f t="shared" si="63"/>
        <v/>
      </c>
      <c r="I172" s="672" t="str">
        <f t="shared" si="45"/>
        <v/>
      </c>
      <c r="K172" s="672" t="str">
        <f t="shared" si="46"/>
        <v/>
      </c>
      <c r="M172" s="672" t="str">
        <f t="shared" si="47"/>
        <v/>
      </c>
      <c r="O172" s="672" t="str">
        <f t="shared" si="48"/>
        <v/>
      </c>
      <c r="Q172" s="672" t="str">
        <f t="shared" si="49"/>
        <v/>
      </c>
      <c r="S172" s="672" t="str">
        <f t="shared" si="50"/>
        <v/>
      </c>
      <c r="U172" s="672" t="str">
        <f t="shared" si="51"/>
        <v/>
      </c>
      <c r="W172" s="672" t="str">
        <f t="shared" si="52"/>
        <v/>
      </c>
      <c r="Y172" s="672" t="str">
        <f t="shared" si="53"/>
        <v/>
      </c>
      <c r="AA172" s="672" t="str">
        <f t="shared" si="54"/>
        <v/>
      </c>
      <c r="AC172" s="672" t="str">
        <f t="shared" si="55"/>
        <v/>
      </c>
      <c r="AE172" s="672" t="str">
        <f t="shared" si="56"/>
        <v/>
      </c>
      <c r="AG172" s="672" t="str">
        <f t="shared" si="57"/>
        <v/>
      </c>
      <c r="AI172" s="672" t="str">
        <f t="shared" si="58"/>
        <v/>
      </c>
      <c r="AK172" s="672" t="str">
        <f t="shared" si="59"/>
        <v/>
      </c>
      <c r="AM172" s="672" t="str">
        <f t="shared" si="60"/>
        <v/>
      </c>
      <c r="AO172" s="672" t="str">
        <f t="shared" si="61"/>
        <v/>
      </c>
      <c r="AQ172" s="672" t="str">
        <f t="shared" si="62"/>
        <v/>
      </c>
    </row>
    <row r="173" spans="5:43">
      <c r="E173" s="672" t="str">
        <f t="shared" ref="E173:G188" si="64">IF(OR($B173=0,D173=0),"",D173/$B173)</f>
        <v/>
      </c>
      <c r="G173" s="672" t="str">
        <f t="shared" si="64"/>
        <v/>
      </c>
      <c r="I173" s="672" t="str">
        <f t="shared" si="45"/>
        <v/>
      </c>
      <c r="K173" s="672" t="str">
        <f t="shared" si="46"/>
        <v/>
      </c>
      <c r="M173" s="672" t="str">
        <f t="shared" si="47"/>
        <v/>
      </c>
      <c r="O173" s="672" t="str">
        <f t="shared" si="48"/>
        <v/>
      </c>
      <c r="Q173" s="672" t="str">
        <f t="shared" si="49"/>
        <v/>
      </c>
      <c r="S173" s="672" t="str">
        <f t="shared" si="50"/>
        <v/>
      </c>
      <c r="U173" s="672" t="str">
        <f t="shared" si="51"/>
        <v/>
      </c>
      <c r="W173" s="672" t="str">
        <f t="shared" si="52"/>
        <v/>
      </c>
      <c r="Y173" s="672" t="str">
        <f t="shared" si="53"/>
        <v/>
      </c>
      <c r="AA173" s="672" t="str">
        <f t="shared" si="54"/>
        <v/>
      </c>
      <c r="AC173" s="672" t="str">
        <f t="shared" si="55"/>
        <v/>
      </c>
      <c r="AE173" s="672" t="str">
        <f t="shared" si="56"/>
        <v/>
      </c>
      <c r="AG173" s="672" t="str">
        <f t="shared" si="57"/>
        <v/>
      </c>
      <c r="AI173" s="672" t="str">
        <f t="shared" si="58"/>
        <v/>
      </c>
      <c r="AK173" s="672" t="str">
        <f t="shared" si="59"/>
        <v/>
      </c>
      <c r="AM173" s="672" t="str">
        <f t="shared" si="60"/>
        <v/>
      </c>
      <c r="AO173" s="672" t="str">
        <f t="shared" si="61"/>
        <v/>
      </c>
      <c r="AQ173" s="672" t="str">
        <f t="shared" si="62"/>
        <v/>
      </c>
    </row>
    <row r="174" spans="5:43">
      <c r="E174" s="672" t="str">
        <f t="shared" si="64"/>
        <v/>
      </c>
      <c r="G174" s="672" t="str">
        <f t="shared" si="64"/>
        <v/>
      </c>
      <c r="I174" s="672" t="str">
        <f t="shared" si="45"/>
        <v/>
      </c>
      <c r="K174" s="672" t="str">
        <f t="shared" si="46"/>
        <v/>
      </c>
      <c r="M174" s="672" t="str">
        <f t="shared" si="47"/>
        <v/>
      </c>
      <c r="O174" s="672" t="str">
        <f t="shared" si="48"/>
        <v/>
      </c>
      <c r="Q174" s="672" t="str">
        <f t="shared" si="49"/>
        <v/>
      </c>
      <c r="S174" s="672" t="str">
        <f t="shared" si="50"/>
        <v/>
      </c>
      <c r="U174" s="672" t="str">
        <f t="shared" si="51"/>
        <v/>
      </c>
      <c r="W174" s="672" t="str">
        <f t="shared" si="52"/>
        <v/>
      </c>
      <c r="Y174" s="672" t="str">
        <f t="shared" si="53"/>
        <v/>
      </c>
      <c r="AA174" s="672" t="str">
        <f t="shared" si="54"/>
        <v/>
      </c>
      <c r="AC174" s="672" t="str">
        <f t="shared" si="55"/>
        <v/>
      </c>
      <c r="AE174" s="672" t="str">
        <f t="shared" si="56"/>
        <v/>
      </c>
      <c r="AG174" s="672" t="str">
        <f t="shared" si="57"/>
        <v/>
      </c>
      <c r="AI174" s="672" t="str">
        <f t="shared" si="58"/>
        <v/>
      </c>
      <c r="AK174" s="672" t="str">
        <f t="shared" si="59"/>
        <v/>
      </c>
      <c r="AM174" s="672" t="str">
        <f t="shared" si="60"/>
        <v/>
      </c>
      <c r="AO174" s="672" t="str">
        <f t="shared" si="61"/>
        <v/>
      </c>
      <c r="AQ174" s="672" t="str">
        <f t="shared" si="62"/>
        <v/>
      </c>
    </row>
    <row r="175" spans="5:43">
      <c r="E175" s="672" t="str">
        <f t="shared" si="64"/>
        <v/>
      </c>
      <c r="G175" s="672" t="str">
        <f t="shared" si="64"/>
        <v/>
      </c>
      <c r="I175" s="672" t="str">
        <f t="shared" si="45"/>
        <v/>
      </c>
      <c r="K175" s="672" t="str">
        <f t="shared" si="46"/>
        <v/>
      </c>
      <c r="M175" s="672" t="str">
        <f t="shared" si="47"/>
        <v/>
      </c>
      <c r="O175" s="672" t="str">
        <f t="shared" si="48"/>
        <v/>
      </c>
      <c r="Q175" s="672" t="str">
        <f t="shared" si="49"/>
        <v/>
      </c>
      <c r="S175" s="672" t="str">
        <f t="shared" si="50"/>
        <v/>
      </c>
      <c r="U175" s="672" t="str">
        <f t="shared" si="51"/>
        <v/>
      </c>
      <c r="W175" s="672" t="str">
        <f t="shared" si="52"/>
        <v/>
      </c>
      <c r="Y175" s="672" t="str">
        <f t="shared" si="53"/>
        <v/>
      </c>
      <c r="AA175" s="672" t="str">
        <f t="shared" si="54"/>
        <v/>
      </c>
      <c r="AC175" s="672" t="str">
        <f t="shared" si="55"/>
        <v/>
      </c>
      <c r="AE175" s="672" t="str">
        <f t="shared" si="56"/>
        <v/>
      </c>
      <c r="AG175" s="672" t="str">
        <f t="shared" si="57"/>
        <v/>
      </c>
      <c r="AI175" s="672" t="str">
        <f t="shared" si="58"/>
        <v/>
      </c>
      <c r="AK175" s="672" t="str">
        <f t="shared" si="59"/>
        <v/>
      </c>
      <c r="AM175" s="672" t="str">
        <f t="shared" si="60"/>
        <v/>
      </c>
      <c r="AO175" s="672" t="str">
        <f t="shared" si="61"/>
        <v/>
      </c>
      <c r="AQ175" s="672" t="str">
        <f t="shared" si="62"/>
        <v/>
      </c>
    </row>
    <row r="176" spans="5:43">
      <c r="E176" s="672" t="str">
        <f t="shared" si="64"/>
        <v/>
      </c>
      <c r="G176" s="672" t="str">
        <f t="shared" si="64"/>
        <v/>
      </c>
      <c r="I176" s="672" t="str">
        <f t="shared" si="45"/>
        <v/>
      </c>
      <c r="K176" s="672" t="str">
        <f t="shared" si="46"/>
        <v/>
      </c>
      <c r="M176" s="672" t="str">
        <f t="shared" si="47"/>
        <v/>
      </c>
      <c r="O176" s="672" t="str">
        <f t="shared" si="48"/>
        <v/>
      </c>
      <c r="Q176" s="672" t="str">
        <f t="shared" si="49"/>
        <v/>
      </c>
      <c r="S176" s="672" t="str">
        <f t="shared" si="50"/>
        <v/>
      </c>
      <c r="U176" s="672" t="str">
        <f t="shared" si="51"/>
        <v/>
      </c>
      <c r="W176" s="672" t="str">
        <f t="shared" si="52"/>
        <v/>
      </c>
      <c r="Y176" s="672" t="str">
        <f t="shared" si="53"/>
        <v/>
      </c>
      <c r="AA176" s="672" t="str">
        <f t="shared" si="54"/>
        <v/>
      </c>
      <c r="AC176" s="672" t="str">
        <f t="shared" si="55"/>
        <v/>
      </c>
      <c r="AE176" s="672" t="str">
        <f t="shared" si="56"/>
        <v/>
      </c>
      <c r="AG176" s="672" t="str">
        <f t="shared" si="57"/>
        <v/>
      </c>
      <c r="AI176" s="672" t="str">
        <f t="shared" si="58"/>
        <v/>
      </c>
      <c r="AK176" s="672" t="str">
        <f t="shared" si="59"/>
        <v/>
      </c>
      <c r="AM176" s="672" t="str">
        <f t="shared" si="60"/>
        <v/>
      </c>
      <c r="AO176" s="672" t="str">
        <f t="shared" si="61"/>
        <v/>
      </c>
      <c r="AQ176" s="672" t="str">
        <f t="shared" si="62"/>
        <v/>
      </c>
    </row>
    <row r="177" spans="5:43">
      <c r="E177" s="672" t="str">
        <f t="shared" si="64"/>
        <v/>
      </c>
      <c r="G177" s="672" t="str">
        <f t="shared" si="64"/>
        <v/>
      </c>
      <c r="I177" s="672" t="str">
        <f t="shared" si="45"/>
        <v/>
      </c>
      <c r="K177" s="672" t="str">
        <f t="shared" si="46"/>
        <v/>
      </c>
      <c r="M177" s="672" t="str">
        <f t="shared" si="47"/>
        <v/>
      </c>
      <c r="O177" s="672" t="str">
        <f t="shared" si="48"/>
        <v/>
      </c>
      <c r="Q177" s="672" t="str">
        <f t="shared" si="49"/>
        <v/>
      </c>
      <c r="S177" s="672" t="str">
        <f t="shared" si="50"/>
        <v/>
      </c>
      <c r="U177" s="672" t="str">
        <f t="shared" si="51"/>
        <v/>
      </c>
      <c r="W177" s="672" t="str">
        <f t="shared" si="52"/>
        <v/>
      </c>
      <c r="Y177" s="672" t="str">
        <f t="shared" si="53"/>
        <v/>
      </c>
      <c r="AA177" s="672" t="str">
        <f t="shared" si="54"/>
        <v/>
      </c>
      <c r="AC177" s="672" t="str">
        <f t="shared" si="55"/>
        <v/>
      </c>
      <c r="AE177" s="672" t="str">
        <f t="shared" si="56"/>
        <v/>
      </c>
      <c r="AG177" s="672" t="str">
        <f t="shared" si="57"/>
        <v/>
      </c>
      <c r="AI177" s="672" t="str">
        <f t="shared" si="58"/>
        <v/>
      </c>
      <c r="AK177" s="672" t="str">
        <f t="shared" si="59"/>
        <v/>
      </c>
      <c r="AM177" s="672" t="str">
        <f t="shared" si="60"/>
        <v/>
      </c>
      <c r="AO177" s="672" t="str">
        <f t="shared" si="61"/>
        <v/>
      </c>
      <c r="AQ177" s="672" t="str">
        <f t="shared" si="62"/>
        <v/>
      </c>
    </row>
    <row r="178" spans="5:43">
      <c r="E178" s="672" t="str">
        <f t="shared" si="64"/>
        <v/>
      </c>
      <c r="G178" s="672" t="str">
        <f t="shared" si="64"/>
        <v/>
      </c>
      <c r="I178" s="672" t="str">
        <f t="shared" si="45"/>
        <v/>
      </c>
      <c r="K178" s="672" t="str">
        <f t="shared" si="46"/>
        <v/>
      </c>
      <c r="M178" s="672" t="str">
        <f t="shared" si="47"/>
        <v/>
      </c>
      <c r="O178" s="672" t="str">
        <f t="shared" si="48"/>
        <v/>
      </c>
      <c r="Q178" s="672" t="str">
        <f t="shared" si="49"/>
        <v/>
      </c>
      <c r="S178" s="672" t="str">
        <f t="shared" si="50"/>
        <v/>
      </c>
      <c r="U178" s="672" t="str">
        <f t="shared" si="51"/>
        <v/>
      </c>
      <c r="W178" s="672" t="str">
        <f t="shared" si="52"/>
        <v/>
      </c>
      <c r="Y178" s="672" t="str">
        <f t="shared" si="53"/>
        <v/>
      </c>
      <c r="AA178" s="672" t="str">
        <f t="shared" si="54"/>
        <v/>
      </c>
      <c r="AC178" s="672" t="str">
        <f t="shared" si="55"/>
        <v/>
      </c>
      <c r="AE178" s="672" t="str">
        <f t="shared" si="56"/>
        <v/>
      </c>
      <c r="AG178" s="672" t="str">
        <f t="shared" si="57"/>
        <v/>
      </c>
      <c r="AI178" s="672" t="str">
        <f t="shared" si="58"/>
        <v/>
      </c>
      <c r="AK178" s="672" t="str">
        <f t="shared" si="59"/>
        <v/>
      </c>
      <c r="AM178" s="672" t="str">
        <f t="shared" si="60"/>
        <v/>
      </c>
      <c r="AO178" s="672" t="str">
        <f t="shared" si="61"/>
        <v/>
      </c>
      <c r="AQ178" s="672" t="str">
        <f t="shared" si="62"/>
        <v/>
      </c>
    </row>
    <row r="179" spans="5:43">
      <c r="E179" s="672" t="str">
        <f t="shared" si="64"/>
        <v/>
      </c>
      <c r="G179" s="672" t="str">
        <f t="shared" si="64"/>
        <v/>
      </c>
      <c r="I179" s="672" t="str">
        <f t="shared" si="45"/>
        <v/>
      </c>
      <c r="K179" s="672" t="str">
        <f t="shared" si="46"/>
        <v/>
      </c>
      <c r="M179" s="672" t="str">
        <f t="shared" si="47"/>
        <v/>
      </c>
      <c r="O179" s="672" t="str">
        <f t="shared" si="48"/>
        <v/>
      </c>
      <c r="Q179" s="672" t="str">
        <f t="shared" si="49"/>
        <v/>
      </c>
      <c r="S179" s="672" t="str">
        <f t="shared" si="50"/>
        <v/>
      </c>
      <c r="U179" s="672" t="str">
        <f t="shared" si="51"/>
        <v/>
      </c>
      <c r="W179" s="672" t="str">
        <f t="shared" si="52"/>
        <v/>
      </c>
      <c r="Y179" s="672" t="str">
        <f t="shared" si="53"/>
        <v/>
      </c>
      <c r="AA179" s="672" t="str">
        <f t="shared" si="54"/>
        <v/>
      </c>
      <c r="AC179" s="672" t="str">
        <f t="shared" si="55"/>
        <v/>
      </c>
      <c r="AE179" s="672" t="str">
        <f t="shared" si="56"/>
        <v/>
      </c>
      <c r="AG179" s="672" t="str">
        <f t="shared" si="57"/>
        <v/>
      </c>
      <c r="AI179" s="672" t="str">
        <f t="shared" si="58"/>
        <v/>
      </c>
      <c r="AK179" s="672" t="str">
        <f t="shared" si="59"/>
        <v/>
      </c>
      <c r="AM179" s="672" t="str">
        <f t="shared" si="60"/>
        <v/>
      </c>
      <c r="AO179" s="672" t="str">
        <f t="shared" si="61"/>
        <v/>
      </c>
      <c r="AQ179" s="672" t="str">
        <f t="shared" si="62"/>
        <v/>
      </c>
    </row>
    <row r="180" spans="5:43">
      <c r="E180" s="672" t="str">
        <f t="shared" si="64"/>
        <v/>
      </c>
      <c r="G180" s="672" t="str">
        <f t="shared" si="64"/>
        <v/>
      </c>
      <c r="I180" s="672" t="str">
        <f t="shared" si="45"/>
        <v/>
      </c>
      <c r="K180" s="672" t="str">
        <f t="shared" si="46"/>
        <v/>
      </c>
      <c r="M180" s="672" t="str">
        <f t="shared" si="47"/>
        <v/>
      </c>
      <c r="O180" s="672" t="str">
        <f t="shared" si="48"/>
        <v/>
      </c>
      <c r="Q180" s="672" t="str">
        <f t="shared" si="49"/>
        <v/>
      </c>
      <c r="S180" s="672" t="str">
        <f t="shared" si="50"/>
        <v/>
      </c>
      <c r="U180" s="672" t="str">
        <f t="shared" si="51"/>
        <v/>
      </c>
      <c r="W180" s="672" t="str">
        <f t="shared" si="52"/>
        <v/>
      </c>
      <c r="Y180" s="672" t="str">
        <f t="shared" si="53"/>
        <v/>
      </c>
      <c r="AA180" s="672" t="str">
        <f t="shared" si="54"/>
        <v/>
      </c>
      <c r="AC180" s="672" t="str">
        <f t="shared" si="55"/>
        <v/>
      </c>
      <c r="AE180" s="672" t="str">
        <f t="shared" si="56"/>
        <v/>
      </c>
      <c r="AG180" s="672" t="str">
        <f t="shared" si="57"/>
        <v/>
      </c>
      <c r="AI180" s="672" t="str">
        <f t="shared" si="58"/>
        <v/>
      </c>
      <c r="AK180" s="672" t="str">
        <f t="shared" si="59"/>
        <v/>
      </c>
      <c r="AM180" s="672" t="str">
        <f t="shared" si="60"/>
        <v/>
      </c>
      <c r="AO180" s="672" t="str">
        <f t="shared" si="61"/>
        <v/>
      </c>
      <c r="AQ180" s="672" t="str">
        <f t="shared" si="62"/>
        <v/>
      </c>
    </row>
    <row r="181" spans="5:43">
      <c r="E181" s="672" t="str">
        <f t="shared" si="64"/>
        <v/>
      </c>
      <c r="G181" s="672" t="str">
        <f t="shared" si="64"/>
        <v/>
      </c>
      <c r="I181" s="672" t="str">
        <f t="shared" si="45"/>
        <v/>
      </c>
      <c r="K181" s="672" t="str">
        <f t="shared" si="46"/>
        <v/>
      </c>
      <c r="M181" s="672" t="str">
        <f t="shared" si="47"/>
        <v/>
      </c>
      <c r="O181" s="672" t="str">
        <f t="shared" si="48"/>
        <v/>
      </c>
      <c r="Q181" s="672" t="str">
        <f t="shared" si="49"/>
        <v/>
      </c>
      <c r="S181" s="672" t="str">
        <f t="shared" si="50"/>
        <v/>
      </c>
      <c r="U181" s="672" t="str">
        <f t="shared" si="51"/>
        <v/>
      </c>
      <c r="W181" s="672" t="str">
        <f t="shared" si="52"/>
        <v/>
      </c>
      <c r="Y181" s="672" t="str">
        <f t="shared" si="53"/>
        <v/>
      </c>
      <c r="AA181" s="672" t="str">
        <f t="shared" si="54"/>
        <v/>
      </c>
      <c r="AC181" s="672" t="str">
        <f t="shared" si="55"/>
        <v/>
      </c>
      <c r="AE181" s="672" t="str">
        <f t="shared" si="56"/>
        <v/>
      </c>
      <c r="AG181" s="672" t="str">
        <f t="shared" si="57"/>
        <v/>
      </c>
      <c r="AI181" s="672" t="str">
        <f t="shared" si="58"/>
        <v/>
      </c>
      <c r="AK181" s="672" t="str">
        <f t="shared" si="59"/>
        <v/>
      </c>
      <c r="AM181" s="672" t="str">
        <f t="shared" si="60"/>
        <v/>
      </c>
      <c r="AO181" s="672" t="str">
        <f t="shared" si="61"/>
        <v/>
      </c>
      <c r="AQ181" s="672" t="str">
        <f t="shared" si="62"/>
        <v/>
      </c>
    </row>
    <row r="182" spans="5:43">
      <c r="E182" s="672" t="str">
        <f t="shared" si="64"/>
        <v/>
      </c>
      <c r="G182" s="672" t="str">
        <f t="shared" si="64"/>
        <v/>
      </c>
      <c r="I182" s="672" t="str">
        <f t="shared" si="45"/>
        <v/>
      </c>
      <c r="K182" s="672" t="str">
        <f t="shared" si="46"/>
        <v/>
      </c>
      <c r="M182" s="672" t="str">
        <f t="shared" si="47"/>
        <v/>
      </c>
      <c r="O182" s="672" t="str">
        <f t="shared" si="48"/>
        <v/>
      </c>
      <c r="Q182" s="672" t="str">
        <f t="shared" si="49"/>
        <v/>
      </c>
      <c r="S182" s="672" t="str">
        <f t="shared" si="50"/>
        <v/>
      </c>
      <c r="U182" s="672" t="str">
        <f t="shared" si="51"/>
        <v/>
      </c>
      <c r="W182" s="672" t="str">
        <f t="shared" si="52"/>
        <v/>
      </c>
      <c r="Y182" s="672" t="str">
        <f t="shared" si="53"/>
        <v/>
      </c>
      <c r="AA182" s="672" t="str">
        <f t="shared" si="54"/>
        <v/>
      </c>
      <c r="AC182" s="672" t="str">
        <f t="shared" si="55"/>
        <v/>
      </c>
      <c r="AE182" s="672" t="str">
        <f t="shared" si="56"/>
        <v/>
      </c>
      <c r="AG182" s="672" t="str">
        <f t="shared" si="57"/>
        <v/>
      </c>
      <c r="AI182" s="672" t="str">
        <f t="shared" si="58"/>
        <v/>
      </c>
      <c r="AK182" s="672" t="str">
        <f t="shared" si="59"/>
        <v/>
      </c>
      <c r="AM182" s="672" t="str">
        <f t="shared" si="60"/>
        <v/>
      </c>
      <c r="AO182" s="672" t="str">
        <f t="shared" si="61"/>
        <v/>
      </c>
      <c r="AQ182" s="672" t="str">
        <f t="shared" si="62"/>
        <v/>
      </c>
    </row>
    <row r="183" spans="5:43">
      <c r="E183" s="672" t="str">
        <f t="shared" si="64"/>
        <v/>
      </c>
      <c r="G183" s="672" t="str">
        <f t="shared" si="64"/>
        <v/>
      </c>
      <c r="I183" s="672" t="str">
        <f t="shared" si="45"/>
        <v/>
      </c>
      <c r="K183" s="672" t="str">
        <f t="shared" si="46"/>
        <v/>
      </c>
      <c r="M183" s="672" t="str">
        <f t="shared" si="47"/>
        <v/>
      </c>
      <c r="O183" s="672" t="str">
        <f t="shared" si="48"/>
        <v/>
      </c>
      <c r="Q183" s="672" t="str">
        <f t="shared" si="49"/>
        <v/>
      </c>
      <c r="S183" s="672" t="str">
        <f t="shared" si="50"/>
        <v/>
      </c>
      <c r="U183" s="672" t="str">
        <f t="shared" si="51"/>
        <v/>
      </c>
      <c r="W183" s="672" t="str">
        <f t="shared" si="52"/>
        <v/>
      </c>
      <c r="Y183" s="672" t="str">
        <f t="shared" si="53"/>
        <v/>
      </c>
      <c r="AA183" s="672" t="str">
        <f t="shared" si="54"/>
        <v/>
      </c>
      <c r="AC183" s="672" t="str">
        <f t="shared" si="55"/>
        <v/>
      </c>
      <c r="AE183" s="672" t="str">
        <f t="shared" si="56"/>
        <v/>
      </c>
      <c r="AG183" s="672" t="str">
        <f t="shared" si="57"/>
        <v/>
      </c>
      <c r="AI183" s="672" t="str">
        <f t="shared" si="58"/>
        <v/>
      </c>
      <c r="AK183" s="672" t="str">
        <f t="shared" si="59"/>
        <v/>
      </c>
      <c r="AM183" s="672" t="str">
        <f t="shared" si="60"/>
        <v/>
      </c>
      <c r="AO183" s="672" t="str">
        <f t="shared" si="61"/>
        <v/>
      </c>
      <c r="AQ183" s="672" t="str">
        <f t="shared" si="62"/>
        <v/>
      </c>
    </row>
    <row r="184" spans="5:43">
      <c r="E184" s="672" t="str">
        <f t="shared" si="64"/>
        <v/>
      </c>
      <c r="G184" s="672" t="str">
        <f t="shared" si="64"/>
        <v/>
      </c>
      <c r="I184" s="672" t="str">
        <f t="shared" si="45"/>
        <v/>
      </c>
      <c r="K184" s="672" t="str">
        <f t="shared" si="46"/>
        <v/>
      </c>
      <c r="M184" s="672" t="str">
        <f t="shared" si="47"/>
        <v/>
      </c>
      <c r="O184" s="672" t="str">
        <f t="shared" si="48"/>
        <v/>
      </c>
      <c r="Q184" s="672" t="str">
        <f t="shared" si="49"/>
        <v/>
      </c>
      <c r="S184" s="672" t="str">
        <f t="shared" si="50"/>
        <v/>
      </c>
      <c r="U184" s="672" t="str">
        <f t="shared" si="51"/>
        <v/>
      </c>
      <c r="W184" s="672" t="str">
        <f t="shared" si="52"/>
        <v/>
      </c>
      <c r="Y184" s="672" t="str">
        <f t="shared" si="53"/>
        <v/>
      </c>
      <c r="AA184" s="672" t="str">
        <f t="shared" si="54"/>
        <v/>
      </c>
      <c r="AC184" s="672" t="str">
        <f t="shared" si="55"/>
        <v/>
      </c>
      <c r="AE184" s="672" t="str">
        <f t="shared" si="56"/>
        <v/>
      </c>
      <c r="AG184" s="672" t="str">
        <f t="shared" si="57"/>
        <v/>
      </c>
      <c r="AI184" s="672" t="str">
        <f t="shared" si="58"/>
        <v/>
      </c>
      <c r="AK184" s="672" t="str">
        <f t="shared" si="59"/>
        <v/>
      </c>
      <c r="AM184" s="672" t="str">
        <f t="shared" si="60"/>
        <v/>
      </c>
      <c r="AO184" s="672" t="str">
        <f t="shared" si="61"/>
        <v/>
      </c>
      <c r="AQ184" s="672" t="str">
        <f t="shared" si="62"/>
        <v/>
      </c>
    </row>
    <row r="185" spans="5:43">
      <c r="E185" s="672" t="str">
        <f t="shared" si="64"/>
        <v/>
      </c>
      <c r="G185" s="672" t="str">
        <f t="shared" si="64"/>
        <v/>
      </c>
      <c r="I185" s="672" t="str">
        <f t="shared" si="45"/>
        <v/>
      </c>
      <c r="K185" s="672" t="str">
        <f t="shared" si="46"/>
        <v/>
      </c>
      <c r="M185" s="672" t="str">
        <f t="shared" si="47"/>
        <v/>
      </c>
      <c r="O185" s="672" t="str">
        <f t="shared" si="48"/>
        <v/>
      </c>
      <c r="Q185" s="672" t="str">
        <f t="shared" si="49"/>
        <v/>
      </c>
      <c r="S185" s="672" t="str">
        <f t="shared" si="50"/>
        <v/>
      </c>
      <c r="U185" s="672" t="str">
        <f t="shared" si="51"/>
        <v/>
      </c>
      <c r="W185" s="672" t="str">
        <f t="shared" si="52"/>
        <v/>
      </c>
      <c r="Y185" s="672" t="str">
        <f t="shared" si="53"/>
        <v/>
      </c>
      <c r="AA185" s="672" t="str">
        <f t="shared" si="54"/>
        <v/>
      </c>
      <c r="AC185" s="672" t="str">
        <f t="shared" si="55"/>
        <v/>
      </c>
      <c r="AE185" s="672" t="str">
        <f t="shared" si="56"/>
        <v/>
      </c>
      <c r="AG185" s="672" t="str">
        <f t="shared" si="57"/>
        <v/>
      </c>
      <c r="AI185" s="672" t="str">
        <f t="shared" si="58"/>
        <v/>
      </c>
      <c r="AK185" s="672" t="str">
        <f t="shared" si="59"/>
        <v/>
      </c>
      <c r="AM185" s="672" t="str">
        <f t="shared" si="60"/>
        <v/>
      </c>
      <c r="AO185" s="672" t="str">
        <f t="shared" si="61"/>
        <v/>
      </c>
      <c r="AQ185" s="672" t="str">
        <f t="shared" si="62"/>
        <v/>
      </c>
    </row>
    <row r="186" spans="5:43">
      <c r="E186" s="672" t="str">
        <f t="shared" si="64"/>
        <v/>
      </c>
      <c r="G186" s="672" t="str">
        <f t="shared" si="64"/>
        <v/>
      </c>
      <c r="I186" s="672" t="str">
        <f t="shared" si="45"/>
        <v/>
      </c>
      <c r="K186" s="672" t="str">
        <f t="shared" si="46"/>
        <v/>
      </c>
      <c r="M186" s="672" t="str">
        <f t="shared" si="47"/>
        <v/>
      </c>
      <c r="O186" s="672" t="str">
        <f t="shared" si="48"/>
        <v/>
      </c>
      <c r="Q186" s="672" t="str">
        <f t="shared" si="49"/>
        <v/>
      </c>
      <c r="S186" s="672" t="str">
        <f t="shared" si="50"/>
        <v/>
      </c>
      <c r="U186" s="672" t="str">
        <f t="shared" si="51"/>
        <v/>
      </c>
      <c r="W186" s="672" t="str">
        <f t="shared" si="52"/>
        <v/>
      </c>
      <c r="Y186" s="672" t="str">
        <f t="shared" si="53"/>
        <v/>
      </c>
      <c r="AA186" s="672" t="str">
        <f t="shared" si="54"/>
        <v/>
      </c>
      <c r="AC186" s="672" t="str">
        <f t="shared" si="55"/>
        <v/>
      </c>
      <c r="AE186" s="672" t="str">
        <f t="shared" si="56"/>
        <v/>
      </c>
      <c r="AG186" s="672" t="str">
        <f t="shared" si="57"/>
        <v/>
      </c>
      <c r="AI186" s="672" t="str">
        <f t="shared" si="58"/>
        <v/>
      </c>
      <c r="AK186" s="672" t="str">
        <f t="shared" si="59"/>
        <v/>
      </c>
      <c r="AM186" s="672" t="str">
        <f t="shared" si="60"/>
        <v/>
      </c>
      <c r="AO186" s="672" t="str">
        <f t="shared" si="61"/>
        <v/>
      </c>
      <c r="AQ186" s="672" t="str">
        <f t="shared" si="62"/>
        <v/>
      </c>
    </row>
    <row r="187" spans="5:43">
      <c r="E187" s="672" t="str">
        <f t="shared" si="64"/>
        <v/>
      </c>
      <c r="G187" s="672" t="str">
        <f t="shared" si="64"/>
        <v/>
      </c>
      <c r="I187" s="672" t="str">
        <f t="shared" si="45"/>
        <v/>
      </c>
      <c r="K187" s="672" t="str">
        <f t="shared" si="46"/>
        <v/>
      </c>
      <c r="M187" s="672" t="str">
        <f t="shared" si="47"/>
        <v/>
      </c>
      <c r="O187" s="672" t="str">
        <f t="shared" si="48"/>
        <v/>
      </c>
      <c r="Q187" s="672" t="str">
        <f t="shared" si="49"/>
        <v/>
      </c>
      <c r="S187" s="672" t="str">
        <f t="shared" si="50"/>
        <v/>
      </c>
      <c r="U187" s="672" t="str">
        <f t="shared" si="51"/>
        <v/>
      </c>
      <c r="W187" s="672" t="str">
        <f t="shared" si="52"/>
        <v/>
      </c>
      <c r="Y187" s="672" t="str">
        <f t="shared" si="53"/>
        <v/>
      </c>
      <c r="AA187" s="672" t="str">
        <f t="shared" si="54"/>
        <v/>
      </c>
      <c r="AC187" s="672" t="str">
        <f t="shared" si="55"/>
        <v/>
      </c>
      <c r="AE187" s="672" t="str">
        <f t="shared" si="56"/>
        <v/>
      </c>
      <c r="AG187" s="672" t="str">
        <f t="shared" si="57"/>
        <v/>
      </c>
      <c r="AI187" s="672" t="str">
        <f t="shared" si="58"/>
        <v/>
      </c>
      <c r="AK187" s="672" t="str">
        <f t="shared" si="59"/>
        <v/>
      </c>
      <c r="AM187" s="672" t="str">
        <f t="shared" si="60"/>
        <v/>
      </c>
      <c r="AO187" s="672" t="str">
        <f t="shared" si="61"/>
        <v/>
      </c>
      <c r="AQ187" s="672" t="str">
        <f t="shared" si="62"/>
        <v/>
      </c>
    </row>
    <row r="188" spans="5:43">
      <c r="E188" s="672" t="str">
        <f t="shared" si="64"/>
        <v/>
      </c>
      <c r="G188" s="672" t="str">
        <f t="shared" si="64"/>
        <v/>
      </c>
      <c r="I188" s="672" t="str">
        <f t="shared" si="45"/>
        <v/>
      </c>
      <c r="K188" s="672" t="str">
        <f t="shared" si="46"/>
        <v/>
      </c>
      <c r="M188" s="672" t="str">
        <f t="shared" si="47"/>
        <v/>
      </c>
      <c r="O188" s="672" t="str">
        <f t="shared" si="48"/>
        <v/>
      </c>
      <c r="Q188" s="672" t="str">
        <f t="shared" si="49"/>
        <v/>
      </c>
      <c r="S188" s="672" t="str">
        <f t="shared" si="50"/>
        <v/>
      </c>
      <c r="U188" s="672" t="str">
        <f t="shared" si="51"/>
        <v/>
      </c>
      <c r="W188" s="672" t="str">
        <f t="shared" si="52"/>
        <v/>
      </c>
      <c r="Y188" s="672" t="str">
        <f t="shared" si="53"/>
        <v/>
      </c>
      <c r="AA188" s="672" t="str">
        <f t="shared" si="54"/>
        <v/>
      </c>
      <c r="AC188" s="672" t="str">
        <f t="shared" si="55"/>
        <v/>
      </c>
      <c r="AE188" s="672" t="str">
        <f t="shared" si="56"/>
        <v/>
      </c>
      <c r="AG188" s="672" t="str">
        <f t="shared" si="57"/>
        <v/>
      </c>
      <c r="AI188" s="672" t="str">
        <f t="shared" si="58"/>
        <v/>
      </c>
      <c r="AK188" s="672" t="str">
        <f t="shared" si="59"/>
        <v/>
      </c>
      <c r="AM188" s="672" t="str">
        <f t="shared" si="60"/>
        <v/>
      </c>
      <c r="AO188" s="672" t="str">
        <f t="shared" si="61"/>
        <v/>
      </c>
      <c r="AQ188" s="672" t="str">
        <f t="shared" si="62"/>
        <v/>
      </c>
    </row>
    <row r="189" spans="5:43">
      <c r="E189" s="672" t="str">
        <f t="shared" ref="E189:G204" si="65">IF(OR($B189=0,D189=0),"",D189/$B189)</f>
        <v/>
      </c>
      <c r="G189" s="672" t="str">
        <f t="shared" si="65"/>
        <v/>
      </c>
      <c r="I189" s="672" t="str">
        <f t="shared" si="45"/>
        <v/>
      </c>
      <c r="K189" s="672" t="str">
        <f t="shared" si="46"/>
        <v/>
      </c>
      <c r="M189" s="672" t="str">
        <f t="shared" si="47"/>
        <v/>
      </c>
      <c r="O189" s="672" t="str">
        <f t="shared" si="48"/>
        <v/>
      </c>
      <c r="Q189" s="672" t="str">
        <f t="shared" si="49"/>
        <v/>
      </c>
      <c r="S189" s="672" t="str">
        <f t="shared" si="50"/>
        <v/>
      </c>
      <c r="U189" s="672" t="str">
        <f t="shared" si="51"/>
        <v/>
      </c>
      <c r="W189" s="672" t="str">
        <f t="shared" si="52"/>
        <v/>
      </c>
      <c r="Y189" s="672" t="str">
        <f t="shared" si="53"/>
        <v/>
      </c>
      <c r="AA189" s="672" t="str">
        <f t="shared" si="54"/>
        <v/>
      </c>
      <c r="AC189" s="672" t="str">
        <f t="shared" si="55"/>
        <v/>
      </c>
      <c r="AE189" s="672" t="str">
        <f t="shared" si="56"/>
        <v/>
      </c>
      <c r="AG189" s="672" t="str">
        <f t="shared" si="57"/>
        <v/>
      </c>
      <c r="AI189" s="672" t="str">
        <f t="shared" si="58"/>
        <v/>
      </c>
      <c r="AK189" s="672" t="str">
        <f t="shared" si="59"/>
        <v/>
      </c>
      <c r="AM189" s="672" t="str">
        <f t="shared" si="60"/>
        <v/>
      </c>
      <c r="AO189" s="672" t="str">
        <f t="shared" si="61"/>
        <v/>
      </c>
      <c r="AQ189" s="672" t="str">
        <f t="shared" si="62"/>
        <v/>
      </c>
    </row>
    <row r="190" spans="5:43">
      <c r="E190" s="672" t="str">
        <f t="shared" si="65"/>
        <v/>
      </c>
      <c r="G190" s="672" t="str">
        <f t="shared" si="65"/>
        <v/>
      </c>
      <c r="I190" s="672" t="str">
        <f t="shared" si="45"/>
        <v/>
      </c>
      <c r="K190" s="672" t="str">
        <f t="shared" si="46"/>
        <v/>
      </c>
      <c r="M190" s="672" t="str">
        <f t="shared" si="47"/>
        <v/>
      </c>
      <c r="O190" s="672" t="str">
        <f t="shared" si="48"/>
        <v/>
      </c>
      <c r="Q190" s="672" t="str">
        <f t="shared" si="49"/>
        <v/>
      </c>
      <c r="S190" s="672" t="str">
        <f t="shared" si="50"/>
        <v/>
      </c>
      <c r="U190" s="672" t="str">
        <f t="shared" si="51"/>
        <v/>
      </c>
      <c r="W190" s="672" t="str">
        <f t="shared" si="52"/>
        <v/>
      </c>
      <c r="Y190" s="672" t="str">
        <f t="shared" si="53"/>
        <v/>
      </c>
      <c r="AA190" s="672" t="str">
        <f t="shared" si="54"/>
        <v/>
      </c>
      <c r="AC190" s="672" t="str">
        <f t="shared" si="55"/>
        <v/>
      </c>
      <c r="AE190" s="672" t="str">
        <f t="shared" si="56"/>
        <v/>
      </c>
      <c r="AG190" s="672" t="str">
        <f t="shared" si="57"/>
        <v/>
      </c>
      <c r="AI190" s="672" t="str">
        <f t="shared" si="58"/>
        <v/>
      </c>
      <c r="AK190" s="672" t="str">
        <f t="shared" si="59"/>
        <v/>
      </c>
      <c r="AM190" s="672" t="str">
        <f t="shared" si="60"/>
        <v/>
      </c>
      <c r="AO190" s="672" t="str">
        <f t="shared" si="61"/>
        <v/>
      </c>
      <c r="AQ190" s="672" t="str">
        <f t="shared" si="62"/>
        <v/>
      </c>
    </row>
    <row r="191" spans="5:43">
      <c r="E191" s="672" t="str">
        <f t="shared" si="65"/>
        <v/>
      </c>
      <c r="G191" s="672" t="str">
        <f t="shared" si="65"/>
        <v/>
      </c>
      <c r="I191" s="672" t="str">
        <f t="shared" si="45"/>
        <v/>
      </c>
      <c r="K191" s="672" t="str">
        <f t="shared" si="46"/>
        <v/>
      </c>
      <c r="M191" s="672" t="str">
        <f t="shared" si="47"/>
        <v/>
      </c>
      <c r="O191" s="672" t="str">
        <f t="shared" si="48"/>
        <v/>
      </c>
      <c r="Q191" s="672" t="str">
        <f t="shared" si="49"/>
        <v/>
      </c>
      <c r="S191" s="672" t="str">
        <f t="shared" si="50"/>
        <v/>
      </c>
      <c r="U191" s="672" t="str">
        <f t="shared" si="51"/>
        <v/>
      </c>
      <c r="W191" s="672" t="str">
        <f t="shared" si="52"/>
        <v/>
      </c>
      <c r="Y191" s="672" t="str">
        <f t="shared" si="53"/>
        <v/>
      </c>
      <c r="AA191" s="672" t="str">
        <f t="shared" si="54"/>
        <v/>
      </c>
      <c r="AC191" s="672" t="str">
        <f t="shared" si="55"/>
        <v/>
      </c>
      <c r="AE191" s="672" t="str">
        <f t="shared" si="56"/>
        <v/>
      </c>
      <c r="AG191" s="672" t="str">
        <f t="shared" si="57"/>
        <v/>
      </c>
      <c r="AI191" s="672" t="str">
        <f t="shared" si="58"/>
        <v/>
      </c>
      <c r="AK191" s="672" t="str">
        <f t="shared" si="59"/>
        <v/>
      </c>
      <c r="AM191" s="672" t="str">
        <f t="shared" si="60"/>
        <v/>
      </c>
      <c r="AO191" s="672" t="str">
        <f t="shared" si="61"/>
        <v/>
      </c>
      <c r="AQ191" s="672" t="str">
        <f t="shared" si="62"/>
        <v/>
      </c>
    </row>
    <row r="192" spans="5:43">
      <c r="E192" s="672" t="str">
        <f t="shared" si="65"/>
        <v/>
      </c>
      <c r="G192" s="672" t="str">
        <f t="shared" si="65"/>
        <v/>
      </c>
      <c r="I192" s="672" t="str">
        <f t="shared" si="45"/>
        <v/>
      </c>
      <c r="K192" s="672" t="str">
        <f t="shared" si="46"/>
        <v/>
      </c>
      <c r="M192" s="672" t="str">
        <f t="shared" si="47"/>
        <v/>
      </c>
      <c r="O192" s="672" t="str">
        <f t="shared" si="48"/>
        <v/>
      </c>
      <c r="Q192" s="672" t="str">
        <f t="shared" si="49"/>
        <v/>
      </c>
      <c r="S192" s="672" t="str">
        <f t="shared" si="50"/>
        <v/>
      </c>
      <c r="U192" s="672" t="str">
        <f t="shared" si="51"/>
        <v/>
      </c>
      <c r="W192" s="672" t="str">
        <f t="shared" si="52"/>
        <v/>
      </c>
      <c r="Y192" s="672" t="str">
        <f t="shared" si="53"/>
        <v/>
      </c>
      <c r="AA192" s="672" t="str">
        <f t="shared" si="54"/>
        <v/>
      </c>
      <c r="AC192" s="672" t="str">
        <f t="shared" si="55"/>
        <v/>
      </c>
      <c r="AE192" s="672" t="str">
        <f t="shared" si="56"/>
        <v/>
      </c>
      <c r="AG192" s="672" t="str">
        <f t="shared" si="57"/>
        <v/>
      </c>
      <c r="AI192" s="672" t="str">
        <f t="shared" si="58"/>
        <v/>
      </c>
      <c r="AK192" s="672" t="str">
        <f t="shared" si="59"/>
        <v/>
      </c>
      <c r="AM192" s="672" t="str">
        <f t="shared" si="60"/>
        <v/>
      </c>
      <c r="AO192" s="672" t="str">
        <f t="shared" si="61"/>
        <v/>
      </c>
      <c r="AQ192" s="672" t="str">
        <f t="shared" si="62"/>
        <v/>
      </c>
    </row>
    <row r="193" spans="5:43">
      <c r="E193" s="672" t="str">
        <f t="shared" si="65"/>
        <v/>
      </c>
      <c r="G193" s="672" t="str">
        <f t="shared" si="65"/>
        <v/>
      </c>
      <c r="I193" s="672" t="str">
        <f t="shared" si="45"/>
        <v/>
      </c>
      <c r="K193" s="672" t="str">
        <f t="shared" si="46"/>
        <v/>
      </c>
      <c r="M193" s="672" t="str">
        <f t="shared" si="47"/>
        <v/>
      </c>
      <c r="O193" s="672" t="str">
        <f t="shared" si="48"/>
        <v/>
      </c>
      <c r="Q193" s="672" t="str">
        <f t="shared" si="49"/>
        <v/>
      </c>
      <c r="S193" s="672" t="str">
        <f t="shared" si="50"/>
        <v/>
      </c>
      <c r="U193" s="672" t="str">
        <f t="shared" si="51"/>
        <v/>
      </c>
      <c r="W193" s="672" t="str">
        <f t="shared" si="52"/>
        <v/>
      </c>
      <c r="Y193" s="672" t="str">
        <f t="shared" si="53"/>
        <v/>
      </c>
      <c r="AA193" s="672" t="str">
        <f t="shared" si="54"/>
        <v/>
      </c>
      <c r="AC193" s="672" t="str">
        <f t="shared" si="55"/>
        <v/>
      </c>
      <c r="AE193" s="672" t="str">
        <f t="shared" si="56"/>
        <v/>
      </c>
      <c r="AG193" s="672" t="str">
        <f t="shared" si="57"/>
        <v/>
      </c>
      <c r="AI193" s="672" t="str">
        <f t="shared" si="58"/>
        <v/>
      </c>
      <c r="AK193" s="672" t="str">
        <f t="shared" si="59"/>
        <v/>
      </c>
      <c r="AM193" s="672" t="str">
        <f t="shared" si="60"/>
        <v/>
      </c>
      <c r="AO193" s="672" t="str">
        <f t="shared" si="61"/>
        <v/>
      </c>
      <c r="AQ193" s="672" t="str">
        <f t="shared" si="62"/>
        <v/>
      </c>
    </row>
    <row r="194" spans="5:43">
      <c r="E194" s="672" t="str">
        <f t="shared" si="65"/>
        <v/>
      </c>
      <c r="G194" s="672" t="str">
        <f t="shared" si="65"/>
        <v/>
      </c>
      <c r="I194" s="672" t="str">
        <f t="shared" si="45"/>
        <v/>
      </c>
      <c r="K194" s="672" t="str">
        <f t="shared" si="46"/>
        <v/>
      </c>
      <c r="M194" s="672" t="str">
        <f t="shared" si="47"/>
        <v/>
      </c>
      <c r="O194" s="672" t="str">
        <f t="shared" si="48"/>
        <v/>
      </c>
      <c r="Q194" s="672" t="str">
        <f t="shared" si="49"/>
        <v/>
      </c>
      <c r="S194" s="672" t="str">
        <f t="shared" si="50"/>
        <v/>
      </c>
      <c r="U194" s="672" t="str">
        <f t="shared" si="51"/>
        <v/>
      </c>
      <c r="W194" s="672" t="str">
        <f t="shared" si="52"/>
        <v/>
      </c>
      <c r="Y194" s="672" t="str">
        <f t="shared" si="53"/>
        <v/>
      </c>
      <c r="AA194" s="672" t="str">
        <f t="shared" si="54"/>
        <v/>
      </c>
      <c r="AC194" s="672" t="str">
        <f t="shared" si="55"/>
        <v/>
      </c>
      <c r="AE194" s="672" t="str">
        <f t="shared" si="56"/>
        <v/>
      </c>
      <c r="AG194" s="672" t="str">
        <f t="shared" si="57"/>
        <v/>
      </c>
      <c r="AI194" s="672" t="str">
        <f t="shared" si="58"/>
        <v/>
      </c>
      <c r="AK194" s="672" t="str">
        <f t="shared" si="59"/>
        <v/>
      </c>
      <c r="AM194" s="672" t="str">
        <f t="shared" si="60"/>
        <v/>
      </c>
      <c r="AO194" s="672" t="str">
        <f t="shared" si="61"/>
        <v/>
      </c>
      <c r="AQ194" s="672" t="str">
        <f t="shared" si="62"/>
        <v/>
      </c>
    </row>
    <row r="195" spans="5:43">
      <c r="E195" s="672" t="str">
        <f t="shared" si="65"/>
        <v/>
      </c>
      <c r="G195" s="672" t="str">
        <f t="shared" si="65"/>
        <v/>
      </c>
      <c r="I195" s="672" t="str">
        <f t="shared" si="45"/>
        <v/>
      </c>
      <c r="K195" s="672" t="str">
        <f t="shared" si="46"/>
        <v/>
      </c>
      <c r="M195" s="672" t="str">
        <f t="shared" si="47"/>
        <v/>
      </c>
      <c r="O195" s="672" t="str">
        <f t="shared" si="48"/>
        <v/>
      </c>
      <c r="Q195" s="672" t="str">
        <f t="shared" si="49"/>
        <v/>
      </c>
      <c r="S195" s="672" t="str">
        <f t="shared" si="50"/>
        <v/>
      </c>
      <c r="U195" s="672" t="str">
        <f t="shared" si="51"/>
        <v/>
      </c>
      <c r="W195" s="672" t="str">
        <f t="shared" si="52"/>
        <v/>
      </c>
      <c r="Y195" s="672" t="str">
        <f t="shared" si="53"/>
        <v/>
      </c>
      <c r="AA195" s="672" t="str">
        <f t="shared" si="54"/>
        <v/>
      </c>
      <c r="AC195" s="672" t="str">
        <f t="shared" si="55"/>
        <v/>
      </c>
      <c r="AE195" s="672" t="str">
        <f t="shared" si="56"/>
        <v/>
      </c>
      <c r="AG195" s="672" t="str">
        <f t="shared" si="57"/>
        <v/>
      </c>
      <c r="AI195" s="672" t="str">
        <f t="shared" si="58"/>
        <v/>
      </c>
      <c r="AK195" s="672" t="str">
        <f t="shared" si="59"/>
        <v/>
      </c>
      <c r="AM195" s="672" t="str">
        <f t="shared" si="60"/>
        <v/>
      </c>
      <c r="AO195" s="672" t="str">
        <f t="shared" si="61"/>
        <v/>
      </c>
      <c r="AQ195" s="672" t="str">
        <f t="shared" si="62"/>
        <v/>
      </c>
    </row>
    <row r="196" spans="5:43">
      <c r="E196" s="672" t="str">
        <f t="shared" si="65"/>
        <v/>
      </c>
      <c r="G196" s="672" t="str">
        <f t="shared" si="65"/>
        <v/>
      </c>
      <c r="I196" s="672" t="str">
        <f t="shared" si="45"/>
        <v/>
      </c>
      <c r="K196" s="672" t="str">
        <f t="shared" si="46"/>
        <v/>
      </c>
      <c r="M196" s="672" t="str">
        <f t="shared" si="47"/>
        <v/>
      </c>
      <c r="O196" s="672" t="str">
        <f t="shared" si="48"/>
        <v/>
      </c>
      <c r="Q196" s="672" t="str">
        <f t="shared" si="49"/>
        <v/>
      </c>
      <c r="S196" s="672" t="str">
        <f t="shared" si="50"/>
        <v/>
      </c>
      <c r="U196" s="672" t="str">
        <f t="shared" si="51"/>
        <v/>
      </c>
      <c r="W196" s="672" t="str">
        <f t="shared" si="52"/>
        <v/>
      </c>
      <c r="Y196" s="672" t="str">
        <f t="shared" si="53"/>
        <v/>
      </c>
      <c r="AA196" s="672" t="str">
        <f t="shared" si="54"/>
        <v/>
      </c>
      <c r="AC196" s="672" t="str">
        <f t="shared" si="55"/>
        <v/>
      </c>
      <c r="AE196" s="672" t="str">
        <f t="shared" si="56"/>
        <v/>
      </c>
      <c r="AG196" s="672" t="str">
        <f t="shared" si="57"/>
        <v/>
      </c>
      <c r="AI196" s="672" t="str">
        <f t="shared" si="58"/>
        <v/>
      </c>
      <c r="AK196" s="672" t="str">
        <f t="shared" si="59"/>
        <v/>
      </c>
      <c r="AM196" s="672" t="str">
        <f t="shared" si="60"/>
        <v/>
      </c>
      <c r="AO196" s="672" t="str">
        <f t="shared" si="61"/>
        <v/>
      </c>
      <c r="AQ196" s="672" t="str">
        <f t="shared" si="62"/>
        <v/>
      </c>
    </row>
    <row r="197" spans="5:43">
      <c r="E197" s="672" t="str">
        <f t="shared" si="65"/>
        <v/>
      </c>
      <c r="G197" s="672" t="str">
        <f t="shared" si="65"/>
        <v/>
      </c>
      <c r="I197" s="672" t="str">
        <f t="shared" si="45"/>
        <v/>
      </c>
      <c r="K197" s="672" t="str">
        <f t="shared" si="46"/>
        <v/>
      </c>
      <c r="M197" s="672" t="str">
        <f t="shared" si="47"/>
        <v/>
      </c>
      <c r="O197" s="672" t="str">
        <f t="shared" si="48"/>
        <v/>
      </c>
      <c r="Q197" s="672" t="str">
        <f t="shared" si="49"/>
        <v/>
      </c>
      <c r="S197" s="672" t="str">
        <f t="shared" si="50"/>
        <v/>
      </c>
      <c r="U197" s="672" t="str">
        <f t="shared" si="51"/>
        <v/>
      </c>
      <c r="W197" s="672" t="str">
        <f t="shared" si="52"/>
        <v/>
      </c>
      <c r="Y197" s="672" t="str">
        <f t="shared" si="53"/>
        <v/>
      </c>
      <c r="AA197" s="672" t="str">
        <f t="shared" si="54"/>
        <v/>
      </c>
      <c r="AC197" s="672" t="str">
        <f t="shared" si="55"/>
        <v/>
      </c>
      <c r="AE197" s="672" t="str">
        <f t="shared" si="56"/>
        <v/>
      </c>
      <c r="AG197" s="672" t="str">
        <f t="shared" si="57"/>
        <v/>
      </c>
      <c r="AI197" s="672" t="str">
        <f t="shared" si="58"/>
        <v/>
      </c>
      <c r="AK197" s="672" t="str">
        <f t="shared" si="59"/>
        <v/>
      </c>
      <c r="AM197" s="672" t="str">
        <f t="shared" si="60"/>
        <v/>
      </c>
      <c r="AO197" s="672" t="str">
        <f t="shared" si="61"/>
        <v/>
      </c>
      <c r="AQ197" s="672" t="str">
        <f t="shared" si="62"/>
        <v/>
      </c>
    </row>
    <row r="198" spans="5:43">
      <c r="E198" s="672" t="str">
        <f t="shared" si="65"/>
        <v/>
      </c>
      <c r="G198" s="672" t="str">
        <f t="shared" si="65"/>
        <v/>
      </c>
      <c r="I198" s="672" t="str">
        <f t="shared" si="45"/>
        <v/>
      </c>
      <c r="K198" s="672" t="str">
        <f t="shared" si="46"/>
        <v/>
      </c>
      <c r="M198" s="672" t="str">
        <f t="shared" si="47"/>
        <v/>
      </c>
      <c r="O198" s="672" t="str">
        <f t="shared" si="48"/>
        <v/>
      </c>
      <c r="Q198" s="672" t="str">
        <f t="shared" si="49"/>
        <v/>
      </c>
      <c r="S198" s="672" t="str">
        <f t="shared" si="50"/>
        <v/>
      </c>
      <c r="U198" s="672" t="str">
        <f t="shared" si="51"/>
        <v/>
      </c>
      <c r="W198" s="672" t="str">
        <f t="shared" si="52"/>
        <v/>
      </c>
      <c r="Y198" s="672" t="str">
        <f t="shared" si="53"/>
        <v/>
      </c>
      <c r="AA198" s="672" t="str">
        <f t="shared" si="54"/>
        <v/>
      </c>
      <c r="AC198" s="672" t="str">
        <f t="shared" si="55"/>
        <v/>
      </c>
      <c r="AE198" s="672" t="str">
        <f t="shared" si="56"/>
        <v/>
      </c>
      <c r="AG198" s="672" t="str">
        <f t="shared" si="57"/>
        <v/>
      </c>
      <c r="AI198" s="672" t="str">
        <f t="shared" si="58"/>
        <v/>
      </c>
      <c r="AK198" s="672" t="str">
        <f t="shared" si="59"/>
        <v/>
      </c>
      <c r="AM198" s="672" t="str">
        <f t="shared" si="60"/>
        <v/>
      </c>
      <c r="AO198" s="672" t="str">
        <f t="shared" si="61"/>
        <v/>
      </c>
      <c r="AQ198" s="672" t="str">
        <f t="shared" si="62"/>
        <v/>
      </c>
    </row>
    <row r="199" spans="5:43">
      <c r="E199" s="672" t="str">
        <f t="shared" si="65"/>
        <v/>
      </c>
      <c r="G199" s="672" t="str">
        <f t="shared" si="65"/>
        <v/>
      </c>
      <c r="I199" s="672" t="str">
        <f t="shared" si="45"/>
        <v/>
      </c>
      <c r="K199" s="672" t="str">
        <f t="shared" si="46"/>
        <v/>
      </c>
      <c r="M199" s="672" t="str">
        <f t="shared" si="47"/>
        <v/>
      </c>
      <c r="O199" s="672" t="str">
        <f t="shared" si="48"/>
        <v/>
      </c>
      <c r="Q199" s="672" t="str">
        <f t="shared" si="49"/>
        <v/>
      </c>
      <c r="S199" s="672" t="str">
        <f t="shared" si="50"/>
        <v/>
      </c>
      <c r="U199" s="672" t="str">
        <f t="shared" si="51"/>
        <v/>
      </c>
      <c r="W199" s="672" t="str">
        <f t="shared" si="52"/>
        <v/>
      </c>
      <c r="Y199" s="672" t="str">
        <f t="shared" si="53"/>
        <v/>
      </c>
      <c r="AA199" s="672" t="str">
        <f t="shared" si="54"/>
        <v/>
      </c>
      <c r="AC199" s="672" t="str">
        <f t="shared" si="55"/>
        <v/>
      </c>
      <c r="AE199" s="672" t="str">
        <f t="shared" si="56"/>
        <v/>
      </c>
      <c r="AG199" s="672" t="str">
        <f t="shared" si="57"/>
        <v/>
      </c>
      <c r="AI199" s="672" t="str">
        <f t="shared" si="58"/>
        <v/>
      </c>
      <c r="AK199" s="672" t="str">
        <f t="shared" si="59"/>
        <v/>
      </c>
      <c r="AM199" s="672" t="str">
        <f t="shared" si="60"/>
        <v/>
      </c>
      <c r="AO199" s="672" t="str">
        <f t="shared" si="61"/>
        <v/>
      </c>
      <c r="AQ199" s="672" t="str">
        <f t="shared" si="62"/>
        <v/>
      </c>
    </row>
    <row r="200" spans="5:43">
      <c r="E200" s="672" t="str">
        <f t="shared" si="65"/>
        <v/>
      </c>
      <c r="G200" s="672" t="str">
        <f t="shared" si="65"/>
        <v/>
      </c>
      <c r="I200" s="672" t="str">
        <f t="shared" si="45"/>
        <v/>
      </c>
      <c r="K200" s="672" t="str">
        <f t="shared" si="46"/>
        <v/>
      </c>
      <c r="M200" s="672" t="str">
        <f t="shared" si="47"/>
        <v/>
      </c>
      <c r="O200" s="672" t="str">
        <f t="shared" si="48"/>
        <v/>
      </c>
      <c r="Q200" s="672" t="str">
        <f t="shared" si="49"/>
        <v/>
      </c>
      <c r="S200" s="672" t="str">
        <f t="shared" si="50"/>
        <v/>
      </c>
      <c r="U200" s="672" t="str">
        <f t="shared" si="51"/>
        <v/>
      </c>
      <c r="W200" s="672" t="str">
        <f t="shared" si="52"/>
        <v/>
      </c>
      <c r="Y200" s="672" t="str">
        <f t="shared" si="53"/>
        <v/>
      </c>
      <c r="AA200" s="672" t="str">
        <f t="shared" si="54"/>
        <v/>
      </c>
      <c r="AC200" s="672" t="str">
        <f t="shared" si="55"/>
        <v/>
      </c>
      <c r="AE200" s="672" t="str">
        <f t="shared" si="56"/>
        <v/>
      </c>
      <c r="AG200" s="672" t="str">
        <f t="shared" si="57"/>
        <v/>
      </c>
      <c r="AI200" s="672" t="str">
        <f t="shared" si="58"/>
        <v/>
      </c>
      <c r="AK200" s="672" t="str">
        <f t="shared" si="59"/>
        <v/>
      </c>
      <c r="AM200" s="672" t="str">
        <f t="shared" si="60"/>
        <v/>
      </c>
      <c r="AO200" s="672" t="str">
        <f t="shared" si="61"/>
        <v/>
      </c>
      <c r="AQ200" s="672" t="str">
        <f t="shared" si="62"/>
        <v/>
      </c>
    </row>
    <row r="201" spans="5:43">
      <c r="E201" s="672" t="str">
        <f t="shared" si="65"/>
        <v/>
      </c>
      <c r="G201" s="672" t="str">
        <f t="shared" si="65"/>
        <v/>
      </c>
      <c r="I201" s="672" t="str">
        <f t="shared" si="45"/>
        <v/>
      </c>
      <c r="K201" s="672" t="str">
        <f t="shared" si="46"/>
        <v/>
      </c>
      <c r="M201" s="672" t="str">
        <f t="shared" si="47"/>
        <v/>
      </c>
      <c r="O201" s="672" t="str">
        <f t="shared" si="48"/>
        <v/>
      </c>
      <c r="Q201" s="672" t="str">
        <f t="shared" si="49"/>
        <v/>
      </c>
      <c r="S201" s="672" t="str">
        <f t="shared" si="50"/>
        <v/>
      </c>
      <c r="U201" s="672" t="str">
        <f t="shared" si="51"/>
        <v/>
      </c>
      <c r="W201" s="672" t="str">
        <f t="shared" si="52"/>
        <v/>
      </c>
      <c r="Y201" s="672" t="str">
        <f t="shared" si="53"/>
        <v/>
      </c>
      <c r="AA201" s="672" t="str">
        <f t="shared" si="54"/>
        <v/>
      </c>
      <c r="AC201" s="672" t="str">
        <f t="shared" si="55"/>
        <v/>
      </c>
      <c r="AE201" s="672" t="str">
        <f t="shared" si="56"/>
        <v/>
      </c>
      <c r="AG201" s="672" t="str">
        <f t="shared" si="57"/>
        <v/>
      </c>
      <c r="AI201" s="672" t="str">
        <f t="shared" si="58"/>
        <v/>
      </c>
      <c r="AK201" s="672" t="str">
        <f t="shared" si="59"/>
        <v/>
      </c>
      <c r="AM201" s="672" t="str">
        <f t="shared" si="60"/>
        <v/>
      </c>
      <c r="AO201" s="672" t="str">
        <f t="shared" si="61"/>
        <v/>
      </c>
      <c r="AQ201" s="672" t="str">
        <f t="shared" si="62"/>
        <v/>
      </c>
    </row>
    <row r="202" spans="5:43">
      <c r="E202" s="672" t="str">
        <f t="shared" si="65"/>
        <v/>
      </c>
      <c r="G202" s="672" t="str">
        <f t="shared" si="65"/>
        <v/>
      </c>
      <c r="I202" s="672" t="str">
        <f t="shared" si="45"/>
        <v/>
      </c>
      <c r="K202" s="672" t="str">
        <f t="shared" si="46"/>
        <v/>
      </c>
      <c r="M202" s="672" t="str">
        <f t="shared" si="47"/>
        <v/>
      </c>
      <c r="O202" s="672" t="str">
        <f t="shared" si="48"/>
        <v/>
      </c>
      <c r="Q202" s="672" t="str">
        <f t="shared" si="49"/>
        <v/>
      </c>
      <c r="S202" s="672" t="str">
        <f t="shared" si="50"/>
        <v/>
      </c>
      <c r="U202" s="672" t="str">
        <f t="shared" si="51"/>
        <v/>
      </c>
      <c r="W202" s="672" t="str">
        <f t="shared" si="52"/>
        <v/>
      </c>
      <c r="Y202" s="672" t="str">
        <f t="shared" si="53"/>
        <v/>
      </c>
      <c r="AA202" s="672" t="str">
        <f t="shared" si="54"/>
        <v/>
      </c>
      <c r="AC202" s="672" t="str">
        <f t="shared" si="55"/>
        <v/>
      </c>
      <c r="AE202" s="672" t="str">
        <f t="shared" si="56"/>
        <v/>
      </c>
      <c r="AG202" s="672" t="str">
        <f t="shared" si="57"/>
        <v/>
      </c>
      <c r="AI202" s="672" t="str">
        <f t="shared" si="58"/>
        <v/>
      </c>
      <c r="AK202" s="672" t="str">
        <f t="shared" si="59"/>
        <v/>
      </c>
      <c r="AM202" s="672" t="str">
        <f t="shared" si="60"/>
        <v/>
      </c>
      <c r="AO202" s="672" t="str">
        <f t="shared" si="61"/>
        <v/>
      </c>
      <c r="AQ202" s="672" t="str">
        <f t="shared" si="62"/>
        <v/>
      </c>
    </row>
    <row r="203" spans="5:43">
      <c r="E203" s="672" t="str">
        <f t="shared" si="65"/>
        <v/>
      </c>
      <c r="G203" s="672" t="str">
        <f t="shared" si="65"/>
        <v/>
      </c>
      <c r="I203" s="672" t="str">
        <f t="shared" si="45"/>
        <v/>
      </c>
      <c r="K203" s="672" t="str">
        <f t="shared" si="46"/>
        <v/>
      </c>
      <c r="M203" s="672" t="str">
        <f t="shared" si="47"/>
        <v/>
      </c>
      <c r="O203" s="672" t="str">
        <f t="shared" si="48"/>
        <v/>
      </c>
      <c r="Q203" s="672" t="str">
        <f t="shared" si="49"/>
        <v/>
      </c>
      <c r="S203" s="672" t="str">
        <f t="shared" si="50"/>
        <v/>
      </c>
      <c r="U203" s="672" t="str">
        <f t="shared" si="51"/>
        <v/>
      </c>
      <c r="W203" s="672" t="str">
        <f t="shared" si="52"/>
        <v/>
      </c>
      <c r="Y203" s="672" t="str">
        <f t="shared" si="53"/>
        <v/>
      </c>
      <c r="AA203" s="672" t="str">
        <f t="shared" si="54"/>
        <v/>
      </c>
      <c r="AC203" s="672" t="str">
        <f t="shared" si="55"/>
        <v/>
      </c>
      <c r="AE203" s="672" t="str">
        <f t="shared" si="56"/>
        <v/>
      </c>
      <c r="AG203" s="672" t="str">
        <f t="shared" si="57"/>
        <v/>
      </c>
      <c r="AI203" s="672" t="str">
        <f t="shared" si="58"/>
        <v/>
      </c>
      <c r="AK203" s="672" t="str">
        <f t="shared" si="59"/>
        <v/>
      </c>
      <c r="AM203" s="672" t="str">
        <f t="shared" si="60"/>
        <v/>
      </c>
      <c r="AO203" s="672" t="str">
        <f t="shared" si="61"/>
        <v/>
      </c>
      <c r="AQ203" s="672" t="str">
        <f t="shared" si="62"/>
        <v/>
      </c>
    </row>
    <row r="204" spans="5:43">
      <c r="E204" s="672" t="str">
        <f t="shared" si="65"/>
        <v/>
      </c>
      <c r="G204" s="672" t="str">
        <f t="shared" si="65"/>
        <v/>
      </c>
      <c r="I204" s="672" t="str">
        <f t="shared" si="45"/>
        <v/>
      </c>
      <c r="K204" s="672" t="str">
        <f t="shared" si="46"/>
        <v/>
      </c>
      <c r="M204" s="672" t="str">
        <f t="shared" si="47"/>
        <v/>
      </c>
      <c r="O204" s="672" t="str">
        <f t="shared" si="48"/>
        <v/>
      </c>
      <c r="Q204" s="672" t="str">
        <f t="shared" si="49"/>
        <v/>
      </c>
      <c r="S204" s="672" t="str">
        <f t="shared" si="50"/>
        <v/>
      </c>
      <c r="U204" s="672" t="str">
        <f t="shared" si="51"/>
        <v/>
      </c>
      <c r="W204" s="672" t="str">
        <f t="shared" si="52"/>
        <v/>
      </c>
      <c r="Y204" s="672" t="str">
        <f t="shared" si="53"/>
        <v/>
      </c>
      <c r="AA204" s="672" t="str">
        <f t="shared" si="54"/>
        <v/>
      </c>
      <c r="AC204" s="672" t="str">
        <f t="shared" si="55"/>
        <v/>
      </c>
      <c r="AE204" s="672" t="str">
        <f t="shared" si="56"/>
        <v/>
      </c>
      <c r="AG204" s="672" t="str">
        <f t="shared" si="57"/>
        <v/>
      </c>
      <c r="AI204" s="672" t="str">
        <f t="shared" si="58"/>
        <v/>
      </c>
      <c r="AK204" s="672" t="str">
        <f t="shared" si="59"/>
        <v/>
      </c>
      <c r="AM204" s="672" t="str">
        <f t="shared" si="60"/>
        <v/>
      </c>
      <c r="AO204" s="672" t="str">
        <f t="shared" si="61"/>
        <v/>
      </c>
      <c r="AQ204" s="672" t="str">
        <f t="shared" si="62"/>
        <v/>
      </c>
    </row>
    <row r="205" spans="5:43">
      <c r="E205" s="672" t="str">
        <f t="shared" ref="E205:G220" si="66">IF(OR($B205=0,D205=0),"",D205/$B205)</f>
        <v/>
      </c>
      <c r="G205" s="672" t="str">
        <f t="shared" si="66"/>
        <v/>
      </c>
      <c r="I205" s="672" t="str">
        <f t="shared" ref="I205:I268" si="67">IF(OR($B205=0,H205=0),"",H205/$B205)</f>
        <v/>
      </c>
      <c r="K205" s="672" t="str">
        <f t="shared" ref="K205:K268" si="68">IF(OR($B205=0,J205=0),"",J205/$B205)</f>
        <v/>
      </c>
      <c r="M205" s="672" t="str">
        <f t="shared" ref="M205:M268" si="69">IF(OR($B205=0,L205=0),"",L205/$B205)</f>
        <v/>
      </c>
      <c r="O205" s="672" t="str">
        <f t="shared" ref="O205:O268" si="70">IF(OR($B205=0,N205=0),"",N205/$B205)</f>
        <v/>
      </c>
      <c r="Q205" s="672" t="str">
        <f t="shared" ref="Q205:Q268" si="71">IF(OR($B205=0,P205=0),"",P205/$B205)</f>
        <v/>
      </c>
      <c r="S205" s="672" t="str">
        <f t="shared" ref="S205:S268" si="72">IF(OR($B205=0,R205=0),"",R205/$B205)</f>
        <v/>
      </c>
      <c r="U205" s="672" t="str">
        <f t="shared" ref="U205:U268" si="73">IF(OR($B205=0,T205=0),"",T205/$B205)</f>
        <v/>
      </c>
      <c r="W205" s="672" t="str">
        <f t="shared" ref="W205:W268" si="74">IF(OR($B205=0,V205=0),"",V205/$B205)</f>
        <v/>
      </c>
      <c r="Y205" s="672" t="str">
        <f t="shared" ref="Y205:Y268" si="75">IF(OR($B205=0,X205=0),"",X205/$B205)</f>
        <v/>
      </c>
      <c r="AA205" s="672" t="str">
        <f t="shared" ref="AA205:AA268" si="76">IF(OR($B205=0,Z205=0),"",Z205/$B205)</f>
        <v/>
      </c>
      <c r="AC205" s="672" t="str">
        <f t="shared" ref="AC205:AC268" si="77">IF(OR($B205=0,AB205=0),"",AB205/$B205)</f>
        <v/>
      </c>
      <c r="AE205" s="672" t="str">
        <f t="shared" ref="AE205:AE268" si="78">IF(OR($B205=0,AD205=0),"",AD205/$B205)</f>
        <v/>
      </c>
      <c r="AG205" s="672" t="str">
        <f t="shared" ref="AG205:AG268" si="79">IF(OR($B205=0,AF205=0),"",AF205/$B205)</f>
        <v/>
      </c>
      <c r="AI205" s="672" t="str">
        <f t="shared" ref="AI205:AI268" si="80">IF(OR($B205=0,AH205=0),"",AH205/$B205)</f>
        <v/>
      </c>
      <c r="AK205" s="672" t="str">
        <f t="shared" ref="AK205:AK268" si="81">IF(OR($B205=0,AJ205=0),"",AJ205/$B205)</f>
        <v/>
      </c>
      <c r="AM205" s="672" t="str">
        <f t="shared" ref="AM205:AM268" si="82">IF(OR($B205=0,AL205=0),"",AL205/$B205)</f>
        <v/>
      </c>
      <c r="AO205" s="672" t="str">
        <f t="shared" ref="AO205:AO268" si="83">IF(OR($B205=0,AN205=0),"",AN205/$B205)</f>
        <v/>
      </c>
      <c r="AQ205" s="672" t="str">
        <f t="shared" ref="AQ205:AQ268" si="84">IF(OR($B205=0,AP205=0),"",AP205/$B205)</f>
        <v/>
      </c>
    </row>
    <row r="206" spans="5:43">
      <c r="E206" s="672" t="str">
        <f t="shared" si="66"/>
        <v/>
      </c>
      <c r="G206" s="672" t="str">
        <f t="shared" si="66"/>
        <v/>
      </c>
      <c r="I206" s="672" t="str">
        <f t="shared" si="67"/>
        <v/>
      </c>
      <c r="K206" s="672" t="str">
        <f t="shared" si="68"/>
        <v/>
      </c>
      <c r="M206" s="672" t="str">
        <f t="shared" si="69"/>
        <v/>
      </c>
      <c r="O206" s="672" t="str">
        <f t="shared" si="70"/>
        <v/>
      </c>
      <c r="Q206" s="672" t="str">
        <f t="shared" si="71"/>
        <v/>
      </c>
      <c r="S206" s="672" t="str">
        <f t="shared" si="72"/>
        <v/>
      </c>
      <c r="U206" s="672" t="str">
        <f t="shared" si="73"/>
        <v/>
      </c>
      <c r="W206" s="672" t="str">
        <f t="shared" si="74"/>
        <v/>
      </c>
      <c r="Y206" s="672" t="str">
        <f t="shared" si="75"/>
        <v/>
      </c>
      <c r="AA206" s="672" t="str">
        <f t="shared" si="76"/>
        <v/>
      </c>
      <c r="AC206" s="672" t="str">
        <f t="shared" si="77"/>
        <v/>
      </c>
      <c r="AE206" s="672" t="str">
        <f t="shared" si="78"/>
        <v/>
      </c>
      <c r="AG206" s="672" t="str">
        <f t="shared" si="79"/>
        <v/>
      </c>
      <c r="AI206" s="672" t="str">
        <f t="shared" si="80"/>
        <v/>
      </c>
      <c r="AK206" s="672" t="str">
        <f t="shared" si="81"/>
        <v/>
      </c>
      <c r="AM206" s="672" t="str">
        <f t="shared" si="82"/>
        <v/>
      </c>
      <c r="AO206" s="672" t="str">
        <f t="shared" si="83"/>
        <v/>
      </c>
      <c r="AQ206" s="672" t="str">
        <f t="shared" si="84"/>
        <v/>
      </c>
    </row>
    <row r="207" spans="5:43">
      <c r="E207" s="672" t="str">
        <f t="shared" si="66"/>
        <v/>
      </c>
      <c r="G207" s="672" t="str">
        <f t="shared" si="66"/>
        <v/>
      </c>
      <c r="I207" s="672" t="str">
        <f t="shared" si="67"/>
        <v/>
      </c>
      <c r="K207" s="672" t="str">
        <f t="shared" si="68"/>
        <v/>
      </c>
      <c r="M207" s="672" t="str">
        <f t="shared" si="69"/>
        <v/>
      </c>
      <c r="O207" s="672" t="str">
        <f t="shared" si="70"/>
        <v/>
      </c>
      <c r="Q207" s="672" t="str">
        <f t="shared" si="71"/>
        <v/>
      </c>
      <c r="S207" s="672" t="str">
        <f t="shared" si="72"/>
        <v/>
      </c>
      <c r="U207" s="672" t="str">
        <f t="shared" si="73"/>
        <v/>
      </c>
      <c r="W207" s="672" t="str">
        <f t="shared" si="74"/>
        <v/>
      </c>
      <c r="Y207" s="672" t="str">
        <f t="shared" si="75"/>
        <v/>
      </c>
      <c r="AA207" s="672" t="str">
        <f t="shared" si="76"/>
        <v/>
      </c>
      <c r="AC207" s="672" t="str">
        <f t="shared" si="77"/>
        <v/>
      </c>
      <c r="AE207" s="672" t="str">
        <f t="shared" si="78"/>
        <v/>
      </c>
      <c r="AG207" s="672" t="str">
        <f t="shared" si="79"/>
        <v/>
      </c>
      <c r="AI207" s="672" t="str">
        <f t="shared" si="80"/>
        <v/>
      </c>
      <c r="AK207" s="672" t="str">
        <f t="shared" si="81"/>
        <v/>
      </c>
      <c r="AM207" s="672" t="str">
        <f t="shared" si="82"/>
        <v/>
      </c>
      <c r="AO207" s="672" t="str">
        <f t="shared" si="83"/>
        <v/>
      </c>
      <c r="AQ207" s="672" t="str">
        <f t="shared" si="84"/>
        <v/>
      </c>
    </row>
    <row r="208" spans="5:43">
      <c r="E208" s="672" t="str">
        <f t="shared" si="66"/>
        <v/>
      </c>
      <c r="G208" s="672" t="str">
        <f t="shared" si="66"/>
        <v/>
      </c>
      <c r="I208" s="672" t="str">
        <f t="shared" si="67"/>
        <v/>
      </c>
      <c r="K208" s="672" t="str">
        <f t="shared" si="68"/>
        <v/>
      </c>
      <c r="M208" s="672" t="str">
        <f t="shared" si="69"/>
        <v/>
      </c>
      <c r="O208" s="672" t="str">
        <f t="shared" si="70"/>
        <v/>
      </c>
      <c r="Q208" s="672" t="str">
        <f t="shared" si="71"/>
        <v/>
      </c>
      <c r="S208" s="672" t="str">
        <f t="shared" si="72"/>
        <v/>
      </c>
      <c r="U208" s="672" t="str">
        <f t="shared" si="73"/>
        <v/>
      </c>
      <c r="W208" s="672" t="str">
        <f t="shared" si="74"/>
        <v/>
      </c>
      <c r="Y208" s="672" t="str">
        <f t="shared" si="75"/>
        <v/>
      </c>
      <c r="AA208" s="672" t="str">
        <f t="shared" si="76"/>
        <v/>
      </c>
      <c r="AC208" s="672" t="str">
        <f t="shared" si="77"/>
        <v/>
      </c>
      <c r="AE208" s="672" t="str">
        <f t="shared" si="78"/>
        <v/>
      </c>
      <c r="AG208" s="672" t="str">
        <f t="shared" si="79"/>
        <v/>
      </c>
      <c r="AI208" s="672" t="str">
        <f t="shared" si="80"/>
        <v/>
      </c>
      <c r="AK208" s="672" t="str">
        <f t="shared" si="81"/>
        <v/>
      </c>
      <c r="AM208" s="672" t="str">
        <f t="shared" si="82"/>
        <v/>
      </c>
      <c r="AO208" s="672" t="str">
        <f t="shared" si="83"/>
        <v/>
      </c>
      <c r="AQ208" s="672" t="str">
        <f t="shared" si="84"/>
        <v/>
      </c>
    </row>
    <row r="209" spans="5:43">
      <c r="E209" s="672" t="str">
        <f t="shared" si="66"/>
        <v/>
      </c>
      <c r="G209" s="672" t="str">
        <f t="shared" si="66"/>
        <v/>
      </c>
      <c r="I209" s="672" t="str">
        <f t="shared" si="67"/>
        <v/>
      </c>
      <c r="K209" s="672" t="str">
        <f t="shared" si="68"/>
        <v/>
      </c>
      <c r="M209" s="672" t="str">
        <f t="shared" si="69"/>
        <v/>
      </c>
      <c r="O209" s="672" t="str">
        <f t="shared" si="70"/>
        <v/>
      </c>
      <c r="Q209" s="672" t="str">
        <f t="shared" si="71"/>
        <v/>
      </c>
      <c r="S209" s="672" t="str">
        <f t="shared" si="72"/>
        <v/>
      </c>
      <c r="U209" s="672" t="str">
        <f t="shared" si="73"/>
        <v/>
      </c>
      <c r="W209" s="672" t="str">
        <f t="shared" si="74"/>
        <v/>
      </c>
      <c r="Y209" s="672" t="str">
        <f t="shared" si="75"/>
        <v/>
      </c>
      <c r="AA209" s="672" t="str">
        <f t="shared" si="76"/>
        <v/>
      </c>
      <c r="AC209" s="672" t="str">
        <f t="shared" si="77"/>
        <v/>
      </c>
      <c r="AE209" s="672" t="str">
        <f t="shared" si="78"/>
        <v/>
      </c>
      <c r="AG209" s="672" t="str">
        <f t="shared" si="79"/>
        <v/>
      </c>
      <c r="AI209" s="672" t="str">
        <f t="shared" si="80"/>
        <v/>
      </c>
      <c r="AK209" s="672" t="str">
        <f t="shared" si="81"/>
        <v/>
      </c>
      <c r="AM209" s="672" t="str">
        <f t="shared" si="82"/>
        <v/>
      </c>
      <c r="AO209" s="672" t="str">
        <f t="shared" si="83"/>
        <v/>
      </c>
      <c r="AQ209" s="672" t="str">
        <f t="shared" si="84"/>
        <v/>
      </c>
    </row>
    <row r="210" spans="5:43">
      <c r="E210" s="672" t="str">
        <f t="shared" si="66"/>
        <v/>
      </c>
      <c r="G210" s="672" t="str">
        <f t="shared" si="66"/>
        <v/>
      </c>
      <c r="I210" s="672" t="str">
        <f t="shared" si="67"/>
        <v/>
      </c>
      <c r="K210" s="672" t="str">
        <f t="shared" si="68"/>
        <v/>
      </c>
      <c r="M210" s="672" t="str">
        <f t="shared" si="69"/>
        <v/>
      </c>
      <c r="O210" s="672" t="str">
        <f t="shared" si="70"/>
        <v/>
      </c>
      <c r="Q210" s="672" t="str">
        <f t="shared" si="71"/>
        <v/>
      </c>
      <c r="S210" s="672" t="str">
        <f t="shared" si="72"/>
        <v/>
      </c>
      <c r="U210" s="672" t="str">
        <f t="shared" si="73"/>
        <v/>
      </c>
      <c r="W210" s="672" t="str">
        <f t="shared" si="74"/>
        <v/>
      </c>
      <c r="Y210" s="672" t="str">
        <f t="shared" si="75"/>
        <v/>
      </c>
      <c r="AA210" s="672" t="str">
        <f t="shared" si="76"/>
        <v/>
      </c>
      <c r="AC210" s="672" t="str">
        <f t="shared" si="77"/>
        <v/>
      </c>
      <c r="AE210" s="672" t="str">
        <f t="shared" si="78"/>
        <v/>
      </c>
      <c r="AG210" s="672" t="str">
        <f t="shared" si="79"/>
        <v/>
      </c>
      <c r="AI210" s="672" t="str">
        <f t="shared" si="80"/>
        <v/>
      </c>
      <c r="AK210" s="672" t="str">
        <f t="shared" si="81"/>
        <v/>
      </c>
      <c r="AM210" s="672" t="str">
        <f t="shared" si="82"/>
        <v/>
      </c>
      <c r="AO210" s="672" t="str">
        <f t="shared" si="83"/>
        <v/>
      </c>
      <c r="AQ210" s="672" t="str">
        <f t="shared" si="84"/>
        <v/>
      </c>
    </row>
    <row r="211" spans="5:43">
      <c r="E211" s="672" t="str">
        <f t="shared" si="66"/>
        <v/>
      </c>
      <c r="G211" s="672" t="str">
        <f t="shared" si="66"/>
        <v/>
      </c>
      <c r="I211" s="672" t="str">
        <f t="shared" si="67"/>
        <v/>
      </c>
      <c r="K211" s="672" t="str">
        <f t="shared" si="68"/>
        <v/>
      </c>
      <c r="M211" s="672" t="str">
        <f t="shared" si="69"/>
        <v/>
      </c>
      <c r="O211" s="672" t="str">
        <f t="shared" si="70"/>
        <v/>
      </c>
      <c r="Q211" s="672" t="str">
        <f t="shared" si="71"/>
        <v/>
      </c>
      <c r="S211" s="672" t="str">
        <f t="shared" si="72"/>
        <v/>
      </c>
      <c r="U211" s="672" t="str">
        <f t="shared" si="73"/>
        <v/>
      </c>
      <c r="W211" s="672" t="str">
        <f t="shared" si="74"/>
        <v/>
      </c>
      <c r="Y211" s="672" t="str">
        <f t="shared" si="75"/>
        <v/>
      </c>
      <c r="AA211" s="672" t="str">
        <f t="shared" si="76"/>
        <v/>
      </c>
      <c r="AC211" s="672" t="str">
        <f t="shared" si="77"/>
        <v/>
      </c>
      <c r="AE211" s="672" t="str">
        <f t="shared" si="78"/>
        <v/>
      </c>
      <c r="AG211" s="672" t="str">
        <f t="shared" si="79"/>
        <v/>
      </c>
      <c r="AI211" s="672" t="str">
        <f t="shared" si="80"/>
        <v/>
      </c>
      <c r="AK211" s="672" t="str">
        <f t="shared" si="81"/>
        <v/>
      </c>
      <c r="AM211" s="672" t="str">
        <f t="shared" si="82"/>
        <v/>
      </c>
      <c r="AO211" s="672" t="str">
        <f t="shared" si="83"/>
        <v/>
      </c>
      <c r="AQ211" s="672" t="str">
        <f t="shared" si="84"/>
        <v/>
      </c>
    </row>
    <row r="212" spans="5:43">
      <c r="E212" s="672" t="str">
        <f t="shared" si="66"/>
        <v/>
      </c>
      <c r="G212" s="672" t="str">
        <f t="shared" si="66"/>
        <v/>
      </c>
      <c r="I212" s="672" t="str">
        <f t="shared" si="67"/>
        <v/>
      </c>
      <c r="K212" s="672" t="str">
        <f t="shared" si="68"/>
        <v/>
      </c>
      <c r="M212" s="672" t="str">
        <f t="shared" si="69"/>
        <v/>
      </c>
      <c r="O212" s="672" t="str">
        <f t="shared" si="70"/>
        <v/>
      </c>
      <c r="Q212" s="672" t="str">
        <f t="shared" si="71"/>
        <v/>
      </c>
      <c r="S212" s="672" t="str">
        <f t="shared" si="72"/>
        <v/>
      </c>
      <c r="U212" s="672" t="str">
        <f t="shared" si="73"/>
        <v/>
      </c>
      <c r="W212" s="672" t="str">
        <f t="shared" si="74"/>
        <v/>
      </c>
      <c r="Y212" s="672" t="str">
        <f t="shared" si="75"/>
        <v/>
      </c>
      <c r="AA212" s="672" t="str">
        <f t="shared" si="76"/>
        <v/>
      </c>
      <c r="AC212" s="672" t="str">
        <f t="shared" si="77"/>
        <v/>
      </c>
      <c r="AE212" s="672" t="str">
        <f t="shared" si="78"/>
        <v/>
      </c>
      <c r="AG212" s="672" t="str">
        <f t="shared" si="79"/>
        <v/>
      </c>
      <c r="AI212" s="672" t="str">
        <f t="shared" si="80"/>
        <v/>
      </c>
      <c r="AK212" s="672" t="str">
        <f t="shared" si="81"/>
        <v/>
      </c>
      <c r="AM212" s="672" t="str">
        <f t="shared" si="82"/>
        <v/>
      </c>
      <c r="AO212" s="672" t="str">
        <f t="shared" si="83"/>
        <v/>
      </c>
      <c r="AQ212" s="672" t="str">
        <f t="shared" si="84"/>
        <v/>
      </c>
    </row>
    <row r="213" spans="5:43">
      <c r="E213" s="672" t="str">
        <f t="shared" si="66"/>
        <v/>
      </c>
      <c r="G213" s="672" t="str">
        <f t="shared" si="66"/>
        <v/>
      </c>
      <c r="I213" s="672" t="str">
        <f t="shared" si="67"/>
        <v/>
      </c>
      <c r="K213" s="672" t="str">
        <f t="shared" si="68"/>
        <v/>
      </c>
      <c r="M213" s="672" t="str">
        <f t="shared" si="69"/>
        <v/>
      </c>
      <c r="O213" s="672" t="str">
        <f t="shared" si="70"/>
        <v/>
      </c>
      <c r="Q213" s="672" t="str">
        <f t="shared" si="71"/>
        <v/>
      </c>
      <c r="S213" s="672" t="str">
        <f t="shared" si="72"/>
        <v/>
      </c>
      <c r="U213" s="672" t="str">
        <f t="shared" si="73"/>
        <v/>
      </c>
      <c r="W213" s="672" t="str">
        <f t="shared" si="74"/>
        <v/>
      </c>
      <c r="Y213" s="672" t="str">
        <f t="shared" si="75"/>
        <v/>
      </c>
      <c r="AA213" s="672" t="str">
        <f t="shared" si="76"/>
        <v/>
      </c>
      <c r="AC213" s="672" t="str">
        <f t="shared" si="77"/>
        <v/>
      </c>
      <c r="AE213" s="672" t="str">
        <f t="shared" si="78"/>
        <v/>
      </c>
      <c r="AG213" s="672" t="str">
        <f t="shared" si="79"/>
        <v/>
      </c>
      <c r="AI213" s="672" t="str">
        <f t="shared" si="80"/>
        <v/>
      </c>
      <c r="AK213" s="672" t="str">
        <f t="shared" si="81"/>
        <v/>
      </c>
      <c r="AM213" s="672" t="str">
        <f t="shared" si="82"/>
        <v/>
      </c>
      <c r="AO213" s="672" t="str">
        <f t="shared" si="83"/>
        <v/>
      </c>
      <c r="AQ213" s="672" t="str">
        <f t="shared" si="84"/>
        <v/>
      </c>
    </row>
    <row r="214" spans="5:43">
      <c r="E214" s="672" t="str">
        <f t="shared" si="66"/>
        <v/>
      </c>
      <c r="G214" s="672" t="str">
        <f t="shared" si="66"/>
        <v/>
      </c>
      <c r="I214" s="672" t="str">
        <f t="shared" si="67"/>
        <v/>
      </c>
      <c r="K214" s="672" t="str">
        <f t="shared" si="68"/>
        <v/>
      </c>
      <c r="M214" s="672" t="str">
        <f t="shared" si="69"/>
        <v/>
      </c>
      <c r="O214" s="672" t="str">
        <f t="shared" si="70"/>
        <v/>
      </c>
      <c r="Q214" s="672" t="str">
        <f t="shared" si="71"/>
        <v/>
      </c>
      <c r="S214" s="672" t="str">
        <f t="shared" si="72"/>
        <v/>
      </c>
      <c r="U214" s="672" t="str">
        <f t="shared" si="73"/>
        <v/>
      </c>
      <c r="W214" s="672" t="str">
        <f t="shared" si="74"/>
        <v/>
      </c>
      <c r="Y214" s="672" t="str">
        <f t="shared" si="75"/>
        <v/>
      </c>
      <c r="AA214" s="672" t="str">
        <f t="shared" si="76"/>
        <v/>
      </c>
      <c r="AC214" s="672" t="str">
        <f t="shared" si="77"/>
        <v/>
      </c>
      <c r="AE214" s="672" t="str">
        <f t="shared" si="78"/>
        <v/>
      </c>
      <c r="AG214" s="672" t="str">
        <f t="shared" si="79"/>
        <v/>
      </c>
      <c r="AI214" s="672" t="str">
        <f t="shared" si="80"/>
        <v/>
      </c>
      <c r="AK214" s="672" t="str">
        <f t="shared" si="81"/>
        <v/>
      </c>
      <c r="AM214" s="672" t="str">
        <f t="shared" si="82"/>
        <v/>
      </c>
      <c r="AO214" s="672" t="str">
        <f t="shared" si="83"/>
        <v/>
      </c>
      <c r="AQ214" s="672" t="str">
        <f t="shared" si="84"/>
        <v/>
      </c>
    </row>
    <row r="215" spans="5:43">
      <c r="E215" s="672" t="str">
        <f t="shared" si="66"/>
        <v/>
      </c>
      <c r="G215" s="672" t="str">
        <f t="shared" si="66"/>
        <v/>
      </c>
      <c r="I215" s="672" t="str">
        <f t="shared" si="67"/>
        <v/>
      </c>
      <c r="K215" s="672" t="str">
        <f t="shared" si="68"/>
        <v/>
      </c>
      <c r="M215" s="672" t="str">
        <f t="shared" si="69"/>
        <v/>
      </c>
      <c r="O215" s="672" t="str">
        <f t="shared" si="70"/>
        <v/>
      </c>
      <c r="Q215" s="672" t="str">
        <f t="shared" si="71"/>
        <v/>
      </c>
      <c r="S215" s="672" t="str">
        <f t="shared" si="72"/>
        <v/>
      </c>
      <c r="U215" s="672" t="str">
        <f t="shared" si="73"/>
        <v/>
      </c>
      <c r="W215" s="672" t="str">
        <f t="shared" si="74"/>
        <v/>
      </c>
      <c r="Y215" s="672" t="str">
        <f t="shared" si="75"/>
        <v/>
      </c>
      <c r="AA215" s="672" t="str">
        <f t="shared" si="76"/>
        <v/>
      </c>
      <c r="AC215" s="672" t="str">
        <f t="shared" si="77"/>
        <v/>
      </c>
      <c r="AE215" s="672" t="str">
        <f t="shared" si="78"/>
        <v/>
      </c>
      <c r="AG215" s="672" t="str">
        <f t="shared" si="79"/>
        <v/>
      </c>
      <c r="AI215" s="672" t="str">
        <f t="shared" si="80"/>
        <v/>
      </c>
      <c r="AK215" s="672" t="str">
        <f t="shared" si="81"/>
        <v/>
      </c>
      <c r="AM215" s="672" t="str">
        <f t="shared" si="82"/>
        <v/>
      </c>
      <c r="AO215" s="672" t="str">
        <f t="shared" si="83"/>
        <v/>
      </c>
      <c r="AQ215" s="672" t="str">
        <f t="shared" si="84"/>
        <v/>
      </c>
    </row>
    <row r="216" spans="5:43">
      <c r="E216" s="672" t="str">
        <f t="shared" si="66"/>
        <v/>
      </c>
      <c r="G216" s="672" t="str">
        <f t="shared" si="66"/>
        <v/>
      </c>
      <c r="I216" s="672" t="str">
        <f t="shared" si="67"/>
        <v/>
      </c>
      <c r="K216" s="672" t="str">
        <f t="shared" si="68"/>
        <v/>
      </c>
      <c r="M216" s="672" t="str">
        <f t="shared" si="69"/>
        <v/>
      </c>
      <c r="O216" s="672" t="str">
        <f t="shared" si="70"/>
        <v/>
      </c>
      <c r="Q216" s="672" t="str">
        <f t="shared" si="71"/>
        <v/>
      </c>
      <c r="S216" s="672" t="str">
        <f t="shared" si="72"/>
        <v/>
      </c>
      <c r="U216" s="672" t="str">
        <f t="shared" si="73"/>
        <v/>
      </c>
      <c r="W216" s="672" t="str">
        <f t="shared" si="74"/>
        <v/>
      </c>
      <c r="Y216" s="672" t="str">
        <f t="shared" si="75"/>
        <v/>
      </c>
      <c r="AA216" s="672" t="str">
        <f t="shared" si="76"/>
        <v/>
      </c>
      <c r="AC216" s="672" t="str">
        <f t="shared" si="77"/>
        <v/>
      </c>
      <c r="AE216" s="672" t="str">
        <f t="shared" si="78"/>
        <v/>
      </c>
      <c r="AG216" s="672" t="str">
        <f t="shared" si="79"/>
        <v/>
      </c>
      <c r="AI216" s="672" t="str">
        <f t="shared" si="80"/>
        <v/>
      </c>
      <c r="AK216" s="672" t="str">
        <f t="shared" si="81"/>
        <v/>
      </c>
      <c r="AM216" s="672" t="str">
        <f t="shared" si="82"/>
        <v/>
      </c>
      <c r="AO216" s="672" t="str">
        <f t="shared" si="83"/>
        <v/>
      </c>
      <c r="AQ216" s="672" t="str">
        <f t="shared" si="84"/>
        <v/>
      </c>
    </row>
    <row r="217" spans="5:43">
      <c r="E217" s="672" t="str">
        <f t="shared" si="66"/>
        <v/>
      </c>
      <c r="G217" s="672" t="str">
        <f t="shared" si="66"/>
        <v/>
      </c>
      <c r="I217" s="672" t="str">
        <f t="shared" si="67"/>
        <v/>
      </c>
      <c r="K217" s="672" t="str">
        <f t="shared" si="68"/>
        <v/>
      </c>
      <c r="M217" s="672" t="str">
        <f t="shared" si="69"/>
        <v/>
      </c>
      <c r="O217" s="672" t="str">
        <f t="shared" si="70"/>
        <v/>
      </c>
      <c r="Q217" s="672" t="str">
        <f t="shared" si="71"/>
        <v/>
      </c>
      <c r="S217" s="672" t="str">
        <f t="shared" si="72"/>
        <v/>
      </c>
      <c r="U217" s="672" t="str">
        <f t="shared" si="73"/>
        <v/>
      </c>
      <c r="W217" s="672" t="str">
        <f t="shared" si="74"/>
        <v/>
      </c>
      <c r="Y217" s="672" t="str">
        <f t="shared" si="75"/>
        <v/>
      </c>
      <c r="AA217" s="672" t="str">
        <f t="shared" si="76"/>
        <v/>
      </c>
      <c r="AC217" s="672" t="str">
        <f t="shared" si="77"/>
        <v/>
      </c>
      <c r="AE217" s="672" t="str">
        <f t="shared" si="78"/>
        <v/>
      </c>
      <c r="AG217" s="672" t="str">
        <f t="shared" si="79"/>
        <v/>
      </c>
      <c r="AI217" s="672" t="str">
        <f t="shared" si="80"/>
        <v/>
      </c>
      <c r="AK217" s="672" t="str">
        <f t="shared" si="81"/>
        <v/>
      </c>
      <c r="AM217" s="672" t="str">
        <f t="shared" si="82"/>
        <v/>
      </c>
      <c r="AO217" s="672" t="str">
        <f t="shared" si="83"/>
        <v/>
      </c>
      <c r="AQ217" s="672" t="str">
        <f t="shared" si="84"/>
        <v/>
      </c>
    </row>
    <row r="218" spans="5:43">
      <c r="E218" s="672" t="str">
        <f t="shared" si="66"/>
        <v/>
      </c>
      <c r="G218" s="672" t="str">
        <f t="shared" si="66"/>
        <v/>
      </c>
      <c r="I218" s="672" t="str">
        <f t="shared" si="67"/>
        <v/>
      </c>
      <c r="K218" s="672" t="str">
        <f t="shared" si="68"/>
        <v/>
      </c>
      <c r="M218" s="672" t="str">
        <f t="shared" si="69"/>
        <v/>
      </c>
      <c r="O218" s="672" t="str">
        <f t="shared" si="70"/>
        <v/>
      </c>
      <c r="Q218" s="672" t="str">
        <f t="shared" si="71"/>
        <v/>
      </c>
      <c r="S218" s="672" t="str">
        <f t="shared" si="72"/>
        <v/>
      </c>
      <c r="U218" s="672" t="str">
        <f t="shared" si="73"/>
        <v/>
      </c>
      <c r="W218" s="672" t="str">
        <f t="shared" si="74"/>
        <v/>
      </c>
      <c r="Y218" s="672" t="str">
        <f t="shared" si="75"/>
        <v/>
      </c>
      <c r="AA218" s="672" t="str">
        <f t="shared" si="76"/>
        <v/>
      </c>
      <c r="AC218" s="672" t="str">
        <f t="shared" si="77"/>
        <v/>
      </c>
      <c r="AE218" s="672" t="str">
        <f t="shared" si="78"/>
        <v/>
      </c>
      <c r="AG218" s="672" t="str">
        <f t="shared" si="79"/>
        <v/>
      </c>
      <c r="AI218" s="672" t="str">
        <f t="shared" si="80"/>
        <v/>
      </c>
      <c r="AK218" s="672" t="str">
        <f t="shared" si="81"/>
        <v/>
      </c>
      <c r="AM218" s="672" t="str">
        <f t="shared" si="82"/>
        <v/>
      </c>
      <c r="AO218" s="672" t="str">
        <f t="shared" si="83"/>
        <v/>
      </c>
      <c r="AQ218" s="672" t="str">
        <f t="shared" si="84"/>
        <v/>
      </c>
    </row>
    <row r="219" spans="5:43">
      <c r="E219" s="672" t="str">
        <f t="shared" si="66"/>
        <v/>
      </c>
      <c r="G219" s="672" t="str">
        <f t="shared" si="66"/>
        <v/>
      </c>
      <c r="I219" s="672" t="str">
        <f t="shared" si="67"/>
        <v/>
      </c>
      <c r="K219" s="672" t="str">
        <f t="shared" si="68"/>
        <v/>
      </c>
      <c r="M219" s="672" t="str">
        <f t="shared" si="69"/>
        <v/>
      </c>
      <c r="O219" s="672" t="str">
        <f t="shared" si="70"/>
        <v/>
      </c>
      <c r="Q219" s="672" t="str">
        <f t="shared" si="71"/>
        <v/>
      </c>
      <c r="S219" s="672" t="str">
        <f t="shared" si="72"/>
        <v/>
      </c>
      <c r="U219" s="672" t="str">
        <f t="shared" si="73"/>
        <v/>
      </c>
      <c r="W219" s="672" t="str">
        <f t="shared" si="74"/>
        <v/>
      </c>
      <c r="Y219" s="672" t="str">
        <f t="shared" si="75"/>
        <v/>
      </c>
      <c r="AA219" s="672" t="str">
        <f t="shared" si="76"/>
        <v/>
      </c>
      <c r="AC219" s="672" t="str">
        <f t="shared" si="77"/>
        <v/>
      </c>
      <c r="AE219" s="672" t="str">
        <f t="shared" si="78"/>
        <v/>
      </c>
      <c r="AG219" s="672" t="str">
        <f t="shared" si="79"/>
        <v/>
      </c>
      <c r="AI219" s="672" t="str">
        <f t="shared" si="80"/>
        <v/>
      </c>
      <c r="AK219" s="672" t="str">
        <f t="shared" si="81"/>
        <v/>
      </c>
      <c r="AM219" s="672" t="str">
        <f t="shared" si="82"/>
        <v/>
      </c>
      <c r="AO219" s="672" t="str">
        <f t="shared" si="83"/>
        <v/>
      </c>
      <c r="AQ219" s="672" t="str">
        <f t="shared" si="84"/>
        <v/>
      </c>
    </row>
    <row r="220" spans="5:43">
      <c r="E220" s="672" t="str">
        <f t="shared" si="66"/>
        <v/>
      </c>
      <c r="G220" s="672" t="str">
        <f t="shared" si="66"/>
        <v/>
      </c>
      <c r="I220" s="672" t="str">
        <f t="shared" si="67"/>
        <v/>
      </c>
      <c r="K220" s="672" t="str">
        <f t="shared" si="68"/>
        <v/>
      </c>
      <c r="M220" s="672" t="str">
        <f t="shared" si="69"/>
        <v/>
      </c>
      <c r="O220" s="672" t="str">
        <f t="shared" si="70"/>
        <v/>
      </c>
      <c r="Q220" s="672" t="str">
        <f t="shared" si="71"/>
        <v/>
      </c>
      <c r="S220" s="672" t="str">
        <f t="shared" si="72"/>
        <v/>
      </c>
      <c r="U220" s="672" t="str">
        <f t="shared" si="73"/>
        <v/>
      </c>
      <c r="W220" s="672" t="str">
        <f t="shared" si="74"/>
        <v/>
      </c>
      <c r="Y220" s="672" t="str">
        <f t="shared" si="75"/>
        <v/>
      </c>
      <c r="AA220" s="672" t="str">
        <f t="shared" si="76"/>
        <v/>
      </c>
      <c r="AC220" s="672" t="str">
        <f t="shared" si="77"/>
        <v/>
      </c>
      <c r="AE220" s="672" t="str">
        <f t="shared" si="78"/>
        <v/>
      </c>
      <c r="AG220" s="672" t="str">
        <f t="shared" si="79"/>
        <v/>
      </c>
      <c r="AI220" s="672" t="str">
        <f t="shared" si="80"/>
        <v/>
      </c>
      <c r="AK220" s="672" t="str">
        <f t="shared" si="81"/>
        <v/>
      </c>
      <c r="AM220" s="672" t="str">
        <f t="shared" si="82"/>
        <v/>
      </c>
      <c r="AO220" s="672" t="str">
        <f t="shared" si="83"/>
        <v/>
      </c>
      <c r="AQ220" s="672" t="str">
        <f t="shared" si="84"/>
        <v/>
      </c>
    </row>
    <row r="221" spans="5:43">
      <c r="E221" s="672" t="str">
        <f t="shared" ref="E221:G236" si="85">IF(OR($B221=0,D221=0),"",D221/$B221)</f>
        <v/>
      </c>
      <c r="G221" s="672" t="str">
        <f t="shared" si="85"/>
        <v/>
      </c>
      <c r="I221" s="672" t="str">
        <f t="shared" si="67"/>
        <v/>
      </c>
      <c r="K221" s="672" t="str">
        <f t="shared" si="68"/>
        <v/>
      </c>
      <c r="M221" s="672" t="str">
        <f t="shared" si="69"/>
        <v/>
      </c>
      <c r="O221" s="672" t="str">
        <f t="shared" si="70"/>
        <v/>
      </c>
      <c r="Q221" s="672" t="str">
        <f t="shared" si="71"/>
        <v/>
      </c>
      <c r="S221" s="672" t="str">
        <f t="shared" si="72"/>
        <v/>
      </c>
      <c r="U221" s="672" t="str">
        <f t="shared" si="73"/>
        <v/>
      </c>
      <c r="W221" s="672" t="str">
        <f t="shared" si="74"/>
        <v/>
      </c>
      <c r="Y221" s="672" t="str">
        <f t="shared" si="75"/>
        <v/>
      </c>
      <c r="AA221" s="672" t="str">
        <f t="shared" si="76"/>
        <v/>
      </c>
      <c r="AC221" s="672" t="str">
        <f t="shared" si="77"/>
        <v/>
      </c>
      <c r="AE221" s="672" t="str">
        <f t="shared" si="78"/>
        <v/>
      </c>
      <c r="AG221" s="672" t="str">
        <f t="shared" si="79"/>
        <v/>
      </c>
      <c r="AI221" s="672" t="str">
        <f t="shared" si="80"/>
        <v/>
      </c>
      <c r="AK221" s="672" t="str">
        <f t="shared" si="81"/>
        <v/>
      </c>
      <c r="AM221" s="672" t="str">
        <f t="shared" si="82"/>
        <v/>
      </c>
      <c r="AO221" s="672" t="str">
        <f t="shared" si="83"/>
        <v/>
      </c>
      <c r="AQ221" s="672" t="str">
        <f t="shared" si="84"/>
        <v/>
      </c>
    </row>
    <row r="222" spans="5:43">
      <c r="E222" s="672" t="str">
        <f t="shared" si="85"/>
        <v/>
      </c>
      <c r="G222" s="672" t="str">
        <f t="shared" si="85"/>
        <v/>
      </c>
      <c r="I222" s="672" t="str">
        <f t="shared" si="67"/>
        <v/>
      </c>
      <c r="K222" s="672" t="str">
        <f t="shared" si="68"/>
        <v/>
      </c>
      <c r="M222" s="672" t="str">
        <f t="shared" si="69"/>
        <v/>
      </c>
      <c r="O222" s="672" t="str">
        <f t="shared" si="70"/>
        <v/>
      </c>
      <c r="Q222" s="672" t="str">
        <f t="shared" si="71"/>
        <v/>
      </c>
      <c r="S222" s="672" t="str">
        <f t="shared" si="72"/>
        <v/>
      </c>
      <c r="U222" s="672" t="str">
        <f t="shared" si="73"/>
        <v/>
      </c>
      <c r="W222" s="672" t="str">
        <f t="shared" si="74"/>
        <v/>
      </c>
      <c r="Y222" s="672" t="str">
        <f t="shared" si="75"/>
        <v/>
      </c>
      <c r="AA222" s="672" t="str">
        <f t="shared" si="76"/>
        <v/>
      </c>
      <c r="AC222" s="672" t="str">
        <f t="shared" si="77"/>
        <v/>
      </c>
      <c r="AE222" s="672" t="str">
        <f t="shared" si="78"/>
        <v/>
      </c>
      <c r="AG222" s="672" t="str">
        <f t="shared" si="79"/>
        <v/>
      </c>
      <c r="AI222" s="672" t="str">
        <f t="shared" si="80"/>
        <v/>
      </c>
      <c r="AK222" s="672" t="str">
        <f t="shared" si="81"/>
        <v/>
      </c>
      <c r="AM222" s="672" t="str">
        <f t="shared" si="82"/>
        <v/>
      </c>
      <c r="AO222" s="672" t="str">
        <f t="shared" si="83"/>
        <v/>
      </c>
      <c r="AQ222" s="672" t="str">
        <f t="shared" si="84"/>
        <v/>
      </c>
    </row>
    <row r="223" spans="5:43">
      <c r="E223" s="672" t="str">
        <f t="shared" si="85"/>
        <v/>
      </c>
      <c r="G223" s="672" t="str">
        <f t="shared" si="85"/>
        <v/>
      </c>
      <c r="I223" s="672" t="str">
        <f t="shared" si="67"/>
        <v/>
      </c>
      <c r="K223" s="672" t="str">
        <f t="shared" si="68"/>
        <v/>
      </c>
      <c r="M223" s="672" t="str">
        <f t="shared" si="69"/>
        <v/>
      </c>
      <c r="O223" s="672" t="str">
        <f t="shared" si="70"/>
        <v/>
      </c>
      <c r="Q223" s="672" t="str">
        <f t="shared" si="71"/>
        <v/>
      </c>
      <c r="S223" s="672" t="str">
        <f t="shared" si="72"/>
        <v/>
      </c>
      <c r="U223" s="672" t="str">
        <f t="shared" si="73"/>
        <v/>
      </c>
      <c r="W223" s="672" t="str">
        <f t="shared" si="74"/>
        <v/>
      </c>
      <c r="Y223" s="672" t="str">
        <f t="shared" si="75"/>
        <v/>
      </c>
      <c r="AA223" s="672" t="str">
        <f t="shared" si="76"/>
        <v/>
      </c>
      <c r="AC223" s="672" t="str">
        <f t="shared" si="77"/>
        <v/>
      </c>
      <c r="AE223" s="672" t="str">
        <f t="shared" si="78"/>
        <v/>
      </c>
      <c r="AG223" s="672" t="str">
        <f t="shared" si="79"/>
        <v/>
      </c>
      <c r="AI223" s="672" t="str">
        <f t="shared" si="80"/>
        <v/>
      </c>
      <c r="AK223" s="672" t="str">
        <f t="shared" si="81"/>
        <v/>
      </c>
      <c r="AM223" s="672" t="str">
        <f t="shared" si="82"/>
        <v/>
      </c>
      <c r="AO223" s="672" t="str">
        <f t="shared" si="83"/>
        <v/>
      </c>
      <c r="AQ223" s="672" t="str">
        <f t="shared" si="84"/>
        <v/>
      </c>
    </row>
    <row r="224" spans="5:43">
      <c r="E224" s="672" t="str">
        <f t="shared" si="85"/>
        <v/>
      </c>
      <c r="G224" s="672" t="str">
        <f t="shared" si="85"/>
        <v/>
      </c>
      <c r="I224" s="672" t="str">
        <f t="shared" si="67"/>
        <v/>
      </c>
      <c r="K224" s="672" t="str">
        <f t="shared" si="68"/>
        <v/>
      </c>
      <c r="M224" s="672" t="str">
        <f t="shared" si="69"/>
        <v/>
      </c>
      <c r="O224" s="672" t="str">
        <f t="shared" si="70"/>
        <v/>
      </c>
      <c r="Q224" s="672" t="str">
        <f t="shared" si="71"/>
        <v/>
      </c>
      <c r="S224" s="672" t="str">
        <f t="shared" si="72"/>
        <v/>
      </c>
      <c r="U224" s="672" t="str">
        <f t="shared" si="73"/>
        <v/>
      </c>
      <c r="W224" s="672" t="str">
        <f t="shared" si="74"/>
        <v/>
      </c>
      <c r="Y224" s="672" t="str">
        <f t="shared" si="75"/>
        <v/>
      </c>
      <c r="AA224" s="672" t="str">
        <f t="shared" si="76"/>
        <v/>
      </c>
      <c r="AC224" s="672" t="str">
        <f t="shared" si="77"/>
        <v/>
      </c>
      <c r="AE224" s="672" t="str">
        <f t="shared" si="78"/>
        <v/>
      </c>
      <c r="AG224" s="672" t="str">
        <f t="shared" si="79"/>
        <v/>
      </c>
      <c r="AI224" s="672" t="str">
        <f t="shared" si="80"/>
        <v/>
      </c>
      <c r="AK224" s="672" t="str">
        <f t="shared" si="81"/>
        <v/>
      </c>
      <c r="AM224" s="672" t="str">
        <f t="shared" si="82"/>
        <v/>
      </c>
      <c r="AO224" s="672" t="str">
        <f t="shared" si="83"/>
        <v/>
      </c>
      <c r="AQ224" s="672" t="str">
        <f t="shared" si="84"/>
        <v/>
      </c>
    </row>
    <row r="225" spans="5:43">
      <c r="E225" s="672" t="str">
        <f t="shared" si="85"/>
        <v/>
      </c>
      <c r="G225" s="672" t="str">
        <f t="shared" si="85"/>
        <v/>
      </c>
      <c r="I225" s="672" t="str">
        <f t="shared" si="67"/>
        <v/>
      </c>
      <c r="K225" s="672" t="str">
        <f t="shared" si="68"/>
        <v/>
      </c>
      <c r="M225" s="672" t="str">
        <f t="shared" si="69"/>
        <v/>
      </c>
      <c r="O225" s="672" t="str">
        <f t="shared" si="70"/>
        <v/>
      </c>
      <c r="Q225" s="672" t="str">
        <f t="shared" si="71"/>
        <v/>
      </c>
      <c r="S225" s="672" t="str">
        <f t="shared" si="72"/>
        <v/>
      </c>
      <c r="U225" s="672" t="str">
        <f t="shared" si="73"/>
        <v/>
      </c>
      <c r="W225" s="672" t="str">
        <f t="shared" si="74"/>
        <v/>
      </c>
      <c r="Y225" s="672" t="str">
        <f t="shared" si="75"/>
        <v/>
      </c>
      <c r="AA225" s="672" t="str">
        <f t="shared" si="76"/>
        <v/>
      </c>
      <c r="AC225" s="672" t="str">
        <f t="shared" si="77"/>
        <v/>
      </c>
      <c r="AE225" s="672" t="str">
        <f t="shared" si="78"/>
        <v/>
      </c>
      <c r="AG225" s="672" t="str">
        <f t="shared" si="79"/>
        <v/>
      </c>
      <c r="AI225" s="672" t="str">
        <f t="shared" si="80"/>
        <v/>
      </c>
      <c r="AK225" s="672" t="str">
        <f t="shared" si="81"/>
        <v/>
      </c>
      <c r="AM225" s="672" t="str">
        <f t="shared" si="82"/>
        <v/>
      </c>
      <c r="AO225" s="672" t="str">
        <f t="shared" si="83"/>
        <v/>
      </c>
      <c r="AQ225" s="672" t="str">
        <f t="shared" si="84"/>
        <v/>
      </c>
    </row>
    <row r="226" spans="5:43">
      <c r="E226" s="672" t="str">
        <f t="shared" si="85"/>
        <v/>
      </c>
      <c r="G226" s="672" t="str">
        <f t="shared" si="85"/>
        <v/>
      </c>
      <c r="I226" s="672" t="str">
        <f t="shared" si="67"/>
        <v/>
      </c>
      <c r="K226" s="672" t="str">
        <f t="shared" si="68"/>
        <v/>
      </c>
      <c r="M226" s="672" t="str">
        <f t="shared" si="69"/>
        <v/>
      </c>
      <c r="O226" s="672" t="str">
        <f t="shared" si="70"/>
        <v/>
      </c>
      <c r="Q226" s="672" t="str">
        <f t="shared" si="71"/>
        <v/>
      </c>
      <c r="S226" s="672" t="str">
        <f t="shared" si="72"/>
        <v/>
      </c>
      <c r="U226" s="672" t="str">
        <f t="shared" si="73"/>
        <v/>
      </c>
      <c r="W226" s="672" t="str">
        <f t="shared" si="74"/>
        <v/>
      </c>
      <c r="Y226" s="672" t="str">
        <f t="shared" si="75"/>
        <v/>
      </c>
      <c r="AA226" s="672" t="str">
        <f t="shared" si="76"/>
        <v/>
      </c>
      <c r="AC226" s="672" t="str">
        <f t="shared" si="77"/>
        <v/>
      </c>
      <c r="AE226" s="672" t="str">
        <f t="shared" si="78"/>
        <v/>
      </c>
      <c r="AG226" s="672" t="str">
        <f t="shared" si="79"/>
        <v/>
      </c>
      <c r="AI226" s="672" t="str">
        <f t="shared" si="80"/>
        <v/>
      </c>
      <c r="AK226" s="672" t="str">
        <f t="shared" si="81"/>
        <v/>
      </c>
      <c r="AM226" s="672" t="str">
        <f t="shared" si="82"/>
        <v/>
      </c>
      <c r="AO226" s="672" t="str">
        <f t="shared" si="83"/>
        <v/>
      </c>
      <c r="AQ226" s="672" t="str">
        <f t="shared" si="84"/>
        <v/>
      </c>
    </row>
    <row r="227" spans="5:43">
      <c r="E227" s="672" t="str">
        <f t="shared" si="85"/>
        <v/>
      </c>
      <c r="G227" s="672" t="str">
        <f t="shared" si="85"/>
        <v/>
      </c>
      <c r="I227" s="672" t="str">
        <f t="shared" si="67"/>
        <v/>
      </c>
      <c r="K227" s="672" t="str">
        <f t="shared" si="68"/>
        <v/>
      </c>
      <c r="M227" s="672" t="str">
        <f t="shared" si="69"/>
        <v/>
      </c>
      <c r="O227" s="672" t="str">
        <f t="shared" si="70"/>
        <v/>
      </c>
      <c r="Q227" s="672" t="str">
        <f t="shared" si="71"/>
        <v/>
      </c>
      <c r="S227" s="672" t="str">
        <f t="shared" si="72"/>
        <v/>
      </c>
      <c r="U227" s="672" t="str">
        <f t="shared" si="73"/>
        <v/>
      </c>
      <c r="W227" s="672" t="str">
        <f t="shared" si="74"/>
        <v/>
      </c>
      <c r="Y227" s="672" t="str">
        <f t="shared" si="75"/>
        <v/>
      </c>
      <c r="AA227" s="672" t="str">
        <f t="shared" si="76"/>
        <v/>
      </c>
      <c r="AC227" s="672" t="str">
        <f t="shared" si="77"/>
        <v/>
      </c>
      <c r="AE227" s="672" t="str">
        <f t="shared" si="78"/>
        <v/>
      </c>
      <c r="AG227" s="672" t="str">
        <f t="shared" si="79"/>
        <v/>
      </c>
      <c r="AI227" s="672" t="str">
        <f t="shared" si="80"/>
        <v/>
      </c>
      <c r="AK227" s="672" t="str">
        <f t="shared" si="81"/>
        <v/>
      </c>
      <c r="AM227" s="672" t="str">
        <f t="shared" si="82"/>
        <v/>
      </c>
      <c r="AO227" s="672" t="str">
        <f t="shared" si="83"/>
        <v/>
      </c>
      <c r="AQ227" s="672" t="str">
        <f t="shared" si="84"/>
        <v/>
      </c>
    </row>
    <row r="228" spans="5:43">
      <c r="E228" s="672" t="str">
        <f t="shared" si="85"/>
        <v/>
      </c>
      <c r="G228" s="672" t="str">
        <f t="shared" si="85"/>
        <v/>
      </c>
      <c r="I228" s="672" t="str">
        <f t="shared" si="67"/>
        <v/>
      </c>
      <c r="K228" s="672" t="str">
        <f t="shared" si="68"/>
        <v/>
      </c>
      <c r="M228" s="672" t="str">
        <f t="shared" si="69"/>
        <v/>
      </c>
      <c r="O228" s="672" t="str">
        <f t="shared" si="70"/>
        <v/>
      </c>
      <c r="Q228" s="672" t="str">
        <f t="shared" si="71"/>
        <v/>
      </c>
      <c r="S228" s="672" t="str">
        <f t="shared" si="72"/>
        <v/>
      </c>
      <c r="U228" s="672" t="str">
        <f t="shared" si="73"/>
        <v/>
      </c>
      <c r="W228" s="672" t="str">
        <f t="shared" si="74"/>
        <v/>
      </c>
      <c r="Y228" s="672" t="str">
        <f t="shared" si="75"/>
        <v/>
      </c>
      <c r="AA228" s="672" t="str">
        <f t="shared" si="76"/>
        <v/>
      </c>
      <c r="AC228" s="672" t="str">
        <f t="shared" si="77"/>
        <v/>
      </c>
      <c r="AE228" s="672" t="str">
        <f t="shared" si="78"/>
        <v/>
      </c>
      <c r="AG228" s="672" t="str">
        <f t="shared" si="79"/>
        <v/>
      </c>
      <c r="AI228" s="672" t="str">
        <f t="shared" si="80"/>
        <v/>
      </c>
      <c r="AK228" s="672" t="str">
        <f t="shared" si="81"/>
        <v/>
      </c>
      <c r="AM228" s="672" t="str">
        <f t="shared" si="82"/>
        <v/>
      </c>
      <c r="AO228" s="672" t="str">
        <f t="shared" si="83"/>
        <v/>
      </c>
      <c r="AQ228" s="672" t="str">
        <f t="shared" si="84"/>
        <v/>
      </c>
    </row>
    <row r="229" spans="5:43">
      <c r="E229" s="672" t="str">
        <f t="shared" si="85"/>
        <v/>
      </c>
      <c r="G229" s="672" t="str">
        <f t="shared" si="85"/>
        <v/>
      </c>
      <c r="I229" s="672" t="str">
        <f t="shared" si="67"/>
        <v/>
      </c>
      <c r="K229" s="672" t="str">
        <f t="shared" si="68"/>
        <v/>
      </c>
      <c r="M229" s="672" t="str">
        <f t="shared" si="69"/>
        <v/>
      </c>
      <c r="O229" s="672" t="str">
        <f t="shared" si="70"/>
        <v/>
      </c>
      <c r="Q229" s="672" t="str">
        <f t="shared" si="71"/>
        <v/>
      </c>
      <c r="S229" s="672" t="str">
        <f t="shared" si="72"/>
        <v/>
      </c>
      <c r="U229" s="672" t="str">
        <f t="shared" si="73"/>
        <v/>
      </c>
      <c r="W229" s="672" t="str">
        <f t="shared" si="74"/>
        <v/>
      </c>
      <c r="Y229" s="672" t="str">
        <f t="shared" si="75"/>
        <v/>
      </c>
      <c r="AA229" s="672" t="str">
        <f t="shared" si="76"/>
        <v/>
      </c>
      <c r="AC229" s="672" t="str">
        <f t="shared" si="77"/>
        <v/>
      </c>
      <c r="AE229" s="672" t="str">
        <f t="shared" si="78"/>
        <v/>
      </c>
      <c r="AG229" s="672" t="str">
        <f t="shared" si="79"/>
        <v/>
      </c>
      <c r="AI229" s="672" t="str">
        <f t="shared" si="80"/>
        <v/>
      </c>
      <c r="AK229" s="672" t="str">
        <f t="shared" si="81"/>
        <v/>
      </c>
      <c r="AM229" s="672" t="str">
        <f t="shared" si="82"/>
        <v/>
      </c>
      <c r="AO229" s="672" t="str">
        <f t="shared" si="83"/>
        <v/>
      </c>
      <c r="AQ229" s="672" t="str">
        <f t="shared" si="84"/>
        <v/>
      </c>
    </row>
    <row r="230" spans="5:43">
      <c r="E230" s="672" t="str">
        <f t="shared" si="85"/>
        <v/>
      </c>
      <c r="G230" s="672" t="str">
        <f t="shared" si="85"/>
        <v/>
      </c>
      <c r="I230" s="672" t="str">
        <f t="shared" si="67"/>
        <v/>
      </c>
      <c r="K230" s="672" t="str">
        <f t="shared" si="68"/>
        <v/>
      </c>
      <c r="M230" s="672" t="str">
        <f t="shared" si="69"/>
        <v/>
      </c>
      <c r="O230" s="672" t="str">
        <f t="shared" si="70"/>
        <v/>
      </c>
      <c r="Q230" s="672" t="str">
        <f t="shared" si="71"/>
        <v/>
      </c>
      <c r="S230" s="672" t="str">
        <f t="shared" si="72"/>
        <v/>
      </c>
      <c r="U230" s="672" t="str">
        <f t="shared" si="73"/>
        <v/>
      </c>
      <c r="W230" s="672" t="str">
        <f t="shared" si="74"/>
        <v/>
      </c>
      <c r="Y230" s="672" t="str">
        <f t="shared" si="75"/>
        <v/>
      </c>
      <c r="AA230" s="672" t="str">
        <f t="shared" si="76"/>
        <v/>
      </c>
      <c r="AC230" s="672" t="str">
        <f t="shared" si="77"/>
        <v/>
      </c>
      <c r="AE230" s="672" t="str">
        <f t="shared" si="78"/>
        <v/>
      </c>
      <c r="AG230" s="672" t="str">
        <f t="shared" si="79"/>
        <v/>
      </c>
      <c r="AI230" s="672" t="str">
        <f t="shared" si="80"/>
        <v/>
      </c>
      <c r="AK230" s="672" t="str">
        <f t="shared" si="81"/>
        <v/>
      </c>
      <c r="AM230" s="672" t="str">
        <f t="shared" si="82"/>
        <v/>
      </c>
      <c r="AO230" s="672" t="str">
        <f t="shared" si="83"/>
        <v/>
      </c>
      <c r="AQ230" s="672" t="str">
        <f t="shared" si="84"/>
        <v/>
      </c>
    </row>
    <row r="231" spans="5:43">
      <c r="E231" s="672" t="str">
        <f t="shared" si="85"/>
        <v/>
      </c>
      <c r="G231" s="672" t="str">
        <f t="shared" si="85"/>
        <v/>
      </c>
      <c r="I231" s="672" t="str">
        <f t="shared" si="67"/>
        <v/>
      </c>
      <c r="K231" s="672" t="str">
        <f t="shared" si="68"/>
        <v/>
      </c>
      <c r="M231" s="672" t="str">
        <f t="shared" si="69"/>
        <v/>
      </c>
      <c r="O231" s="672" t="str">
        <f t="shared" si="70"/>
        <v/>
      </c>
      <c r="Q231" s="672" t="str">
        <f t="shared" si="71"/>
        <v/>
      </c>
      <c r="S231" s="672" t="str">
        <f t="shared" si="72"/>
        <v/>
      </c>
      <c r="U231" s="672" t="str">
        <f t="shared" si="73"/>
        <v/>
      </c>
      <c r="W231" s="672" t="str">
        <f t="shared" si="74"/>
        <v/>
      </c>
      <c r="Y231" s="672" t="str">
        <f t="shared" si="75"/>
        <v/>
      </c>
      <c r="AA231" s="672" t="str">
        <f t="shared" si="76"/>
        <v/>
      </c>
      <c r="AC231" s="672" t="str">
        <f t="shared" si="77"/>
        <v/>
      </c>
      <c r="AE231" s="672" t="str">
        <f t="shared" si="78"/>
        <v/>
      </c>
      <c r="AG231" s="672" t="str">
        <f t="shared" si="79"/>
        <v/>
      </c>
      <c r="AI231" s="672" t="str">
        <f t="shared" si="80"/>
        <v/>
      </c>
      <c r="AK231" s="672" t="str">
        <f t="shared" si="81"/>
        <v/>
      </c>
      <c r="AM231" s="672" t="str">
        <f t="shared" si="82"/>
        <v/>
      </c>
      <c r="AO231" s="672" t="str">
        <f t="shared" si="83"/>
        <v/>
      </c>
      <c r="AQ231" s="672" t="str">
        <f t="shared" si="84"/>
        <v/>
      </c>
    </row>
    <row r="232" spans="5:43">
      <c r="E232" s="672" t="str">
        <f t="shared" si="85"/>
        <v/>
      </c>
      <c r="G232" s="672" t="str">
        <f t="shared" si="85"/>
        <v/>
      </c>
      <c r="I232" s="672" t="str">
        <f t="shared" si="67"/>
        <v/>
      </c>
      <c r="K232" s="672" t="str">
        <f t="shared" si="68"/>
        <v/>
      </c>
      <c r="M232" s="672" t="str">
        <f t="shared" si="69"/>
        <v/>
      </c>
      <c r="O232" s="672" t="str">
        <f t="shared" si="70"/>
        <v/>
      </c>
      <c r="Q232" s="672" t="str">
        <f t="shared" si="71"/>
        <v/>
      </c>
      <c r="S232" s="672" t="str">
        <f t="shared" si="72"/>
        <v/>
      </c>
      <c r="U232" s="672" t="str">
        <f t="shared" si="73"/>
        <v/>
      </c>
      <c r="W232" s="672" t="str">
        <f t="shared" si="74"/>
        <v/>
      </c>
      <c r="Y232" s="672" t="str">
        <f t="shared" si="75"/>
        <v/>
      </c>
      <c r="AA232" s="672" t="str">
        <f t="shared" si="76"/>
        <v/>
      </c>
      <c r="AC232" s="672" t="str">
        <f t="shared" si="77"/>
        <v/>
      </c>
      <c r="AE232" s="672" t="str">
        <f t="shared" si="78"/>
        <v/>
      </c>
      <c r="AG232" s="672" t="str">
        <f t="shared" si="79"/>
        <v/>
      </c>
      <c r="AI232" s="672" t="str">
        <f t="shared" si="80"/>
        <v/>
      </c>
      <c r="AK232" s="672" t="str">
        <f t="shared" si="81"/>
        <v/>
      </c>
      <c r="AM232" s="672" t="str">
        <f t="shared" si="82"/>
        <v/>
      </c>
      <c r="AO232" s="672" t="str">
        <f t="shared" si="83"/>
        <v/>
      </c>
      <c r="AQ232" s="672" t="str">
        <f t="shared" si="84"/>
        <v/>
      </c>
    </row>
    <row r="233" spans="5:43">
      <c r="E233" s="672" t="str">
        <f t="shared" si="85"/>
        <v/>
      </c>
      <c r="G233" s="672" t="str">
        <f t="shared" si="85"/>
        <v/>
      </c>
      <c r="I233" s="672" t="str">
        <f t="shared" si="67"/>
        <v/>
      </c>
      <c r="K233" s="672" t="str">
        <f t="shared" si="68"/>
        <v/>
      </c>
      <c r="M233" s="672" t="str">
        <f t="shared" si="69"/>
        <v/>
      </c>
      <c r="O233" s="672" t="str">
        <f t="shared" si="70"/>
        <v/>
      </c>
      <c r="Q233" s="672" t="str">
        <f t="shared" si="71"/>
        <v/>
      </c>
      <c r="S233" s="672" t="str">
        <f t="shared" si="72"/>
        <v/>
      </c>
      <c r="U233" s="672" t="str">
        <f t="shared" si="73"/>
        <v/>
      </c>
      <c r="W233" s="672" t="str">
        <f t="shared" si="74"/>
        <v/>
      </c>
      <c r="Y233" s="672" t="str">
        <f t="shared" si="75"/>
        <v/>
      </c>
      <c r="AA233" s="672" t="str">
        <f t="shared" si="76"/>
        <v/>
      </c>
      <c r="AC233" s="672" t="str">
        <f t="shared" si="77"/>
        <v/>
      </c>
      <c r="AE233" s="672" t="str">
        <f t="shared" si="78"/>
        <v/>
      </c>
      <c r="AG233" s="672" t="str">
        <f t="shared" si="79"/>
        <v/>
      </c>
      <c r="AI233" s="672" t="str">
        <f t="shared" si="80"/>
        <v/>
      </c>
      <c r="AK233" s="672" t="str">
        <f t="shared" si="81"/>
        <v/>
      </c>
      <c r="AM233" s="672" t="str">
        <f t="shared" si="82"/>
        <v/>
      </c>
      <c r="AO233" s="672" t="str">
        <f t="shared" si="83"/>
        <v/>
      </c>
      <c r="AQ233" s="672" t="str">
        <f t="shared" si="84"/>
        <v/>
      </c>
    </row>
    <row r="234" spans="5:43">
      <c r="E234" s="672" t="str">
        <f t="shared" si="85"/>
        <v/>
      </c>
      <c r="G234" s="672" t="str">
        <f t="shared" si="85"/>
        <v/>
      </c>
      <c r="I234" s="672" t="str">
        <f t="shared" si="67"/>
        <v/>
      </c>
      <c r="K234" s="672" t="str">
        <f t="shared" si="68"/>
        <v/>
      </c>
      <c r="M234" s="672" t="str">
        <f t="shared" si="69"/>
        <v/>
      </c>
      <c r="O234" s="672" t="str">
        <f t="shared" si="70"/>
        <v/>
      </c>
      <c r="Q234" s="672" t="str">
        <f t="shared" si="71"/>
        <v/>
      </c>
      <c r="S234" s="672" t="str">
        <f t="shared" si="72"/>
        <v/>
      </c>
      <c r="U234" s="672" t="str">
        <f t="shared" si="73"/>
        <v/>
      </c>
      <c r="W234" s="672" t="str">
        <f t="shared" si="74"/>
        <v/>
      </c>
      <c r="Y234" s="672" t="str">
        <f t="shared" si="75"/>
        <v/>
      </c>
      <c r="AA234" s="672" t="str">
        <f t="shared" si="76"/>
        <v/>
      </c>
      <c r="AC234" s="672" t="str">
        <f t="shared" si="77"/>
        <v/>
      </c>
      <c r="AE234" s="672" t="str">
        <f t="shared" si="78"/>
        <v/>
      </c>
      <c r="AG234" s="672" t="str">
        <f t="shared" si="79"/>
        <v/>
      </c>
      <c r="AI234" s="672" t="str">
        <f t="shared" si="80"/>
        <v/>
      </c>
      <c r="AK234" s="672" t="str">
        <f t="shared" si="81"/>
        <v/>
      </c>
      <c r="AM234" s="672" t="str">
        <f t="shared" si="82"/>
        <v/>
      </c>
      <c r="AO234" s="672" t="str">
        <f t="shared" si="83"/>
        <v/>
      </c>
      <c r="AQ234" s="672" t="str">
        <f t="shared" si="84"/>
        <v/>
      </c>
    </row>
    <row r="235" spans="5:43">
      <c r="E235" s="672" t="str">
        <f t="shared" si="85"/>
        <v/>
      </c>
      <c r="G235" s="672" t="str">
        <f t="shared" si="85"/>
        <v/>
      </c>
      <c r="I235" s="672" t="str">
        <f t="shared" si="67"/>
        <v/>
      </c>
      <c r="K235" s="672" t="str">
        <f t="shared" si="68"/>
        <v/>
      </c>
      <c r="M235" s="672" t="str">
        <f t="shared" si="69"/>
        <v/>
      </c>
      <c r="O235" s="672" t="str">
        <f t="shared" si="70"/>
        <v/>
      </c>
      <c r="Q235" s="672" t="str">
        <f t="shared" si="71"/>
        <v/>
      </c>
      <c r="S235" s="672" t="str">
        <f t="shared" si="72"/>
        <v/>
      </c>
      <c r="U235" s="672" t="str">
        <f t="shared" si="73"/>
        <v/>
      </c>
      <c r="W235" s="672" t="str">
        <f t="shared" si="74"/>
        <v/>
      </c>
      <c r="Y235" s="672" t="str">
        <f t="shared" si="75"/>
        <v/>
      </c>
      <c r="AA235" s="672" t="str">
        <f t="shared" si="76"/>
        <v/>
      </c>
      <c r="AC235" s="672" t="str">
        <f t="shared" si="77"/>
        <v/>
      </c>
      <c r="AE235" s="672" t="str">
        <f t="shared" si="78"/>
        <v/>
      </c>
      <c r="AG235" s="672" t="str">
        <f t="shared" si="79"/>
        <v/>
      </c>
      <c r="AI235" s="672" t="str">
        <f t="shared" si="80"/>
        <v/>
      </c>
      <c r="AK235" s="672" t="str">
        <f t="shared" si="81"/>
        <v/>
      </c>
      <c r="AM235" s="672" t="str">
        <f t="shared" si="82"/>
        <v/>
      </c>
      <c r="AO235" s="672" t="str">
        <f t="shared" si="83"/>
        <v/>
      </c>
      <c r="AQ235" s="672" t="str">
        <f t="shared" si="84"/>
        <v/>
      </c>
    </row>
    <row r="236" spans="5:43">
      <c r="E236" s="672" t="str">
        <f t="shared" si="85"/>
        <v/>
      </c>
      <c r="G236" s="672" t="str">
        <f t="shared" si="85"/>
        <v/>
      </c>
      <c r="I236" s="672" t="str">
        <f t="shared" si="67"/>
        <v/>
      </c>
      <c r="K236" s="672" t="str">
        <f t="shared" si="68"/>
        <v/>
      </c>
      <c r="M236" s="672" t="str">
        <f t="shared" si="69"/>
        <v/>
      </c>
      <c r="O236" s="672" t="str">
        <f t="shared" si="70"/>
        <v/>
      </c>
      <c r="Q236" s="672" t="str">
        <f t="shared" si="71"/>
        <v/>
      </c>
      <c r="S236" s="672" t="str">
        <f t="shared" si="72"/>
        <v/>
      </c>
      <c r="U236" s="672" t="str">
        <f t="shared" si="73"/>
        <v/>
      </c>
      <c r="W236" s="672" t="str">
        <f t="shared" si="74"/>
        <v/>
      </c>
      <c r="Y236" s="672" t="str">
        <f t="shared" si="75"/>
        <v/>
      </c>
      <c r="AA236" s="672" t="str">
        <f t="shared" si="76"/>
        <v/>
      </c>
      <c r="AC236" s="672" t="str">
        <f t="shared" si="77"/>
        <v/>
      </c>
      <c r="AE236" s="672" t="str">
        <f t="shared" si="78"/>
        <v/>
      </c>
      <c r="AG236" s="672" t="str">
        <f t="shared" si="79"/>
        <v/>
      </c>
      <c r="AI236" s="672" t="str">
        <f t="shared" si="80"/>
        <v/>
      </c>
      <c r="AK236" s="672" t="str">
        <f t="shared" si="81"/>
        <v/>
      </c>
      <c r="AM236" s="672" t="str">
        <f t="shared" si="82"/>
        <v/>
      </c>
      <c r="AO236" s="672" t="str">
        <f t="shared" si="83"/>
        <v/>
      </c>
      <c r="AQ236" s="672" t="str">
        <f t="shared" si="84"/>
        <v/>
      </c>
    </row>
    <row r="237" spans="5:43">
      <c r="E237" s="672" t="str">
        <f t="shared" ref="E237:G252" si="86">IF(OR($B237=0,D237=0),"",D237/$B237)</f>
        <v/>
      </c>
      <c r="G237" s="672" t="str">
        <f t="shared" si="86"/>
        <v/>
      </c>
      <c r="I237" s="672" t="str">
        <f t="shared" si="67"/>
        <v/>
      </c>
      <c r="K237" s="672" t="str">
        <f t="shared" si="68"/>
        <v/>
      </c>
      <c r="M237" s="672" t="str">
        <f t="shared" si="69"/>
        <v/>
      </c>
      <c r="O237" s="672" t="str">
        <f t="shared" si="70"/>
        <v/>
      </c>
      <c r="Q237" s="672" t="str">
        <f t="shared" si="71"/>
        <v/>
      </c>
      <c r="S237" s="672" t="str">
        <f t="shared" si="72"/>
        <v/>
      </c>
      <c r="U237" s="672" t="str">
        <f t="shared" si="73"/>
        <v/>
      </c>
      <c r="W237" s="672" t="str">
        <f t="shared" si="74"/>
        <v/>
      </c>
      <c r="Y237" s="672" t="str">
        <f t="shared" si="75"/>
        <v/>
      </c>
      <c r="AA237" s="672" t="str">
        <f t="shared" si="76"/>
        <v/>
      </c>
      <c r="AC237" s="672" t="str">
        <f t="shared" si="77"/>
        <v/>
      </c>
      <c r="AE237" s="672" t="str">
        <f t="shared" si="78"/>
        <v/>
      </c>
      <c r="AG237" s="672" t="str">
        <f t="shared" si="79"/>
        <v/>
      </c>
      <c r="AI237" s="672" t="str">
        <f t="shared" si="80"/>
        <v/>
      </c>
      <c r="AK237" s="672" t="str">
        <f t="shared" si="81"/>
        <v/>
      </c>
      <c r="AM237" s="672" t="str">
        <f t="shared" si="82"/>
        <v/>
      </c>
      <c r="AO237" s="672" t="str">
        <f t="shared" si="83"/>
        <v/>
      </c>
      <c r="AQ237" s="672" t="str">
        <f t="shared" si="84"/>
        <v/>
      </c>
    </row>
    <row r="238" spans="5:43">
      <c r="E238" s="672" t="str">
        <f t="shared" si="86"/>
        <v/>
      </c>
      <c r="G238" s="672" t="str">
        <f t="shared" si="86"/>
        <v/>
      </c>
      <c r="I238" s="672" t="str">
        <f t="shared" si="67"/>
        <v/>
      </c>
      <c r="K238" s="672" t="str">
        <f t="shared" si="68"/>
        <v/>
      </c>
      <c r="M238" s="672" t="str">
        <f t="shared" si="69"/>
        <v/>
      </c>
      <c r="O238" s="672" t="str">
        <f t="shared" si="70"/>
        <v/>
      </c>
      <c r="Q238" s="672" t="str">
        <f t="shared" si="71"/>
        <v/>
      </c>
      <c r="S238" s="672" t="str">
        <f t="shared" si="72"/>
        <v/>
      </c>
      <c r="U238" s="672" t="str">
        <f t="shared" si="73"/>
        <v/>
      </c>
      <c r="W238" s="672" t="str">
        <f t="shared" si="74"/>
        <v/>
      </c>
      <c r="Y238" s="672" t="str">
        <f t="shared" si="75"/>
        <v/>
      </c>
      <c r="AA238" s="672" t="str">
        <f t="shared" si="76"/>
        <v/>
      </c>
      <c r="AC238" s="672" t="str">
        <f t="shared" si="77"/>
        <v/>
      </c>
      <c r="AE238" s="672" t="str">
        <f t="shared" si="78"/>
        <v/>
      </c>
      <c r="AG238" s="672" t="str">
        <f t="shared" si="79"/>
        <v/>
      </c>
      <c r="AI238" s="672" t="str">
        <f t="shared" si="80"/>
        <v/>
      </c>
      <c r="AK238" s="672" t="str">
        <f t="shared" si="81"/>
        <v/>
      </c>
      <c r="AM238" s="672" t="str">
        <f t="shared" si="82"/>
        <v/>
      </c>
      <c r="AO238" s="672" t="str">
        <f t="shared" si="83"/>
        <v/>
      </c>
      <c r="AQ238" s="672" t="str">
        <f t="shared" si="84"/>
        <v/>
      </c>
    </row>
    <row r="239" spans="5:43">
      <c r="E239" s="672" t="str">
        <f t="shared" si="86"/>
        <v/>
      </c>
      <c r="G239" s="672" t="str">
        <f t="shared" si="86"/>
        <v/>
      </c>
      <c r="I239" s="672" t="str">
        <f t="shared" si="67"/>
        <v/>
      </c>
      <c r="K239" s="672" t="str">
        <f t="shared" si="68"/>
        <v/>
      </c>
      <c r="M239" s="672" t="str">
        <f t="shared" si="69"/>
        <v/>
      </c>
      <c r="O239" s="672" t="str">
        <f t="shared" si="70"/>
        <v/>
      </c>
      <c r="Q239" s="672" t="str">
        <f t="shared" si="71"/>
        <v/>
      </c>
      <c r="S239" s="672" t="str">
        <f t="shared" si="72"/>
        <v/>
      </c>
      <c r="U239" s="672" t="str">
        <f t="shared" si="73"/>
        <v/>
      </c>
      <c r="W239" s="672" t="str">
        <f t="shared" si="74"/>
        <v/>
      </c>
      <c r="Y239" s="672" t="str">
        <f t="shared" si="75"/>
        <v/>
      </c>
      <c r="AA239" s="672" t="str">
        <f t="shared" si="76"/>
        <v/>
      </c>
      <c r="AC239" s="672" t="str">
        <f t="shared" si="77"/>
        <v/>
      </c>
      <c r="AE239" s="672" t="str">
        <f t="shared" si="78"/>
        <v/>
      </c>
      <c r="AG239" s="672" t="str">
        <f t="shared" si="79"/>
        <v/>
      </c>
      <c r="AI239" s="672" t="str">
        <f t="shared" si="80"/>
        <v/>
      </c>
      <c r="AK239" s="672" t="str">
        <f t="shared" si="81"/>
        <v/>
      </c>
      <c r="AM239" s="672" t="str">
        <f t="shared" si="82"/>
        <v/>
      </c>
      <c r="AO239" s="672" t="str">
        <f t="shared" si="83"/>
        <v/>
      </c>
      <c r="AQ239" s="672" t="str">
        <f t="shared" si="84"/>
        <v/>
      </c>
    </row>
    <row r="240" spans="5:43">
      <c r="E240" s="672" t="str">
        <f t="shared" si="86"/>
        <v/>
      </c>
      <c r="G240" s="672" t="str">
        <f t="shared" si="86"/>
        <v/>
      </c>
      <c r="I240" s="672" t="str">
        <f t="shared" si="67"/>
        <v/>
      </c>
      <c r="K240" s="672" t="str">
        <f t="shared" si="68"/>
        <v/>
      </c>
      <c r="M240" s="672" t="str">
        <f t="shared" si="69"/>
        <v/>
      </c>
      <c r="O240" s="672" t="str">
        <f t="shared" si="70"/>
        <v/>
      </c>
      <c r="Q240" s="672" t="str">
        <f t="shared" si="71"/>
        <v/>
      </c>
      <c r="S240" s="672" t="str">
        <f t="shared" si="72"/>
        <v/>
      </c>
      <c r="U240" s="672" t="str">
        <f t="shared" si="73"/>
        <v/>
      </c>
      <c r="W240" s="672" t="str">
        <f t="shared" si="74"/>
        <v/>
      </c>
      <c r="Y240" s="672" t="str">
        <f t="shared" si="75"/>
        <v/>
      </c>
      <c r="AA240" s="672" t="str">
        <f t="shared" si="76"/>
        <v/>
      </c>
      <c r="AC240" s="672" t="str">
        <f t="shared" si="77"/>
        <v/>
      </c>
      <c r="AE240" s="672" t="str">
        <f t="shared" si="78"/>
        <v/>
      </c>
      <c r="AG240" s="672" t="str">
        <f t="shared" si="79"/>
        <v/>
      </c>
      <c r="AI240" s="672" t="str">
        <f t="shared" si="80"/>
        <v/>
      </c>
      <c r="AK240" s="672" t="str">
        <f t="shared" si="81"/>
        <v/>
      </c>
      <c r="AM240" s="672" t="str">
        <f t="shared" si="82"/>
        <v/>
      </c>
      <c r="AO240" s="672" t="str">
        <f t="shared" si="83"/>
        <v/>
      </c>
      <c r="AQ240" s="672" t="str">
        <f t="shared" si="84"/>
        <v/>
      </c>
    </row>
    <row r="241" spans="5:43">
      <c r="E241" s="672" t="str">
        <f t="shared" si="86"/>
        <v/>
      </c>
      <c r="G241" s="672" t="str">
        <f t="shared" si="86"/>
        <v/>
      </c>
      <c r="I241" s="672" t="str">
        <f t="shared" si="67"/>
        <v/>
      </c>
      <c r="K241" s="672" t="str">
        <f t="shared" si="68"/>
        <v/>
      </c>
      <c r="M241" s="672" t="str">
        <f t="shared" si="69"/>
        <v/>
      </c>
      <c r="O241" s="672" t="str">
        <f t="shared" si="70"/>
        <v/>
      </c>
      <c r="Q241" s="672" t="str">
        <f t="shared" si="71"/>
        <v/>
      </c>
      <c r="S241" s="672" t="str">
        <f t="shared" si="72"/>
        <v/>
      </c>
      <c r="U241" s="672" t="str">
        <f t="shared" si="73"/>
        <v/>
      </c>
      <c r="W241" s="672" t="str">
        <f t="shared" si="74"/>
        <v/>
      </c>
      <c r="Y241" s="672" t="str">
        <f t="shared" si="75"/>
        <v/>
      </c>
      <c r="AA241" s="672" t="str">
        <f t="shared" si="76"/>
        <v/>
      </c>
      <c r="AC241" s="672" t="str">
        <f t="shared" si="77"/>
        <v/>
      </c>
      <c r="AE241" s="672" t="str">
        <f t="shared" si="78"/>
        <v/>
      </c>
      <c r="AG241" s="672" t="str">
        <f t="shared" si="79"/>
        <v/>
      </c>
      <c r="AI241" s="672" t="str">
        <f t="shared" si="80"/>
        <v/>
      </c>
      <c r="AK241" s="672" t="str">
        <f t="shared" si="81"/>
        <v/>
      </c>
      <c r="AM241" s="672" t="str">
        <f t="shared" si="82"/>
        <v/>
      </c>
      <c r="AO241" s="672" t="str">
        <f t="shared" si="83"/>
        <v/>
      </c>
      <c r="AQ241" s="672" t="str">
        <f t="shared" si="84"/>
        <v/>
      </c>
    </row>
    <row r="242" spans="5:43">
      <c r="E242" s="672" t="str">
        <f t="shared" si="86"/>
        <v/>
      </c>
      <c r="G242" s="672" t="str">
        <f t="shared" si="86"/>
        <v/>
      </c>
      <c r="I242" s="672" t="str">
        <f t="shared" si="67"/>
        <v/>
      </c>
      <c r="K242" s="672" t="str">
        <f t="shared" si="68"/>
        <v/>
      </c>
      <c r="M242" s="672" t="str">
        <f t="shared" si="69"/>
        <v/>
      </c>
      <c r="O242" s="672" t="str">
        <f t="shared" si="70"/>
        <v/>
      </c>
      <c r="Q242" s="672" t="str">
        <f t="shared" si="71"/>
        <v/>
      </c>
      <c r="S242" s="672" t="str">
        <f t="shared" si="72"/>
        <v/>
      </c>
      <c r="U242" s="672" t="str">
        <f t="shared" si="73"/>
        <v/>
      </c>
      <c r="W242" s="672" t="str">
        <f t="shared" si="74"/>
        <v/>
      </c>
      <c r="Y242" s="672" t="str">
        <f t="shared" si="75"/>
        <v/>
      </c>
      <c r="AA242" s="672" t="str">
        <f t="shared" si="76"/>
        <v/>
      </c>
      <c r="AC242" s="672" t="str">
        <f t="shared" si="77"/>
        <v/>
      </c>
      <c r="AE242" s="672" t="str">
        <f t="shared" si="78"/>
        <v/>
      </c>
      <c r="AG242" s="672" t="str">
        <f t="shared" si="79"/>
        <v/>
      </c>
      <c r="AI242" s="672" t="str">
        <f t="shared" si="80"/>
        <v/>
      </c>
      <c r="AK242" s="672" t="str">
        <f t="shared" si="81"/>
        <v/>
      </c>
      <c r="AM242" s="672" t="str">
        <f t="shared" si="82"/>
        <v/>
      </c>
      <c r="AO242" s="672" t="str">
        <f t="shared" si="83"/>
        <v/>
      </c>
      <c r="AQ242" s="672" t="str">
        <f t="shared" si="84"/>
        <v/>
      </c>
    </row>
    <row r="243" spans="5:43">
      <c r="E243" s="672" t="str">
        <f t="shared" si="86"/>
        <v/>
      </c>
      <c r="G243" s="672" t="str">
        <f t="shared" si="86"/>
        <v/>
      </c>
      <c r="I243" s="672" t="str">
        <f t="shared" si="67"/>
        <v/>
      </c>
      <c r="K243" s="672" t="str">
        <f t="shared" si="68"/>
        <v/>
      </c>
      <c r="M243" s="672" t="str">
        <f t="shared" si="69"/>
        <v/>
      </c>
      <c r="O243" s="672" t="str">
        <f t="shared" si="70"/>
        <v/>
      </c>
      <c r="Q243" s="672" t="str">
        <f t="shared" si="71"/>
        <v/>
      </c>
      <c r="S243" s="672" t="str">
        <f t="shared" si="72"/>
        <v/>
      </c>
      <c r="U243" s="672" t="str">
        <f t="shared" si="73"/>
        <v/>
      </c>
      <c r="W243" s="672" t="str">
        <f t="shared" si="74"/>
        <v/>
      </c>
      <c r="Y243" s="672" t="str">
        <f t="shared" si="75"/>
        <v/>
      </c>
      <c r="AA243" s="672" t="str">
        <f t="shared" si="76"/>
        <v/>
      </c>
      <c r="AC243" s="672" t="str">
        <f t="shared" si="77"/>
        <v/>
      </c>
      <c r="AE243" s="672" t="str">
        <f t="shared" si="78"/>
        <v/>
      </c>
      <c r="AG243" s="672" t="str">
        <f t="shared" si="79"/>
        <v/>
      </c>
      <c r="AI243" s="672" t="str">
        <f t="shared" si="80"/>
        <v/>
      </c>
      <c r="AK243" s="672" t="str">
        <f t="shared" si="81"/>
        <v/>
      </c>
      <c r="AM243" s="672" t="str">
        <f t="shared" si="82"/>
        <v/>
      </c>
      <c r="AO243" s="672" t="str">
        <f t="shared" si="83"/>
        <v/>
      </c>
      <c r="AQ243" s="672" t="str">
        <f t="shared" si="84"/>
        <v/>
      </c>
    </row>
    <row r="244" spans="5:43">
      <c r="E244" s="672" t="str">
        <f t="shared" si="86"/>
        <v/>
      </c>
      <c r="G244" s="672" t="str">
        <f t="shared" si="86"/>
        <v/>
      </c>
      <c r="I244" s="672" t="str">
        <f t="shared" si="67"/>
        <v/>
      </c>
      <c r="K244" s="672" t="str">
        <f t="shared" si="68"/>
        <v/>
      </c>
      <c r="M244" s="672" t="str">
        <f t="shared" si="69"/>
        <v/>
      </c>
      <c r="O244" s="672" t="str">
        <f t="shared" si="70"/>
        <v/>
      </c>
      <c r="Q244" s="672" t="str">
        <f t="shared" si="71"/>
        <v/>
      </c>
      <c r="S244" s="672" t="str">
        <f t="shared" si="72"/>
        <v/>
      </c>
      <c r="U244" s="672" t="str">
        <f t="shared" si="73"/>
        <v/>
      </c>
      <c r="W244" s="672" t="str">
        <f t="shared" si="74"/>
        <v/>
      </c>
      <c r="Y244" s="672" t="str">
        <f t="shared" si="75"/>
        <v/>
      </c>
      <c r="AA244" s="672" t="str">
        <f t="shared" si="76"/>
        <v/>
      </c>
      <c r="AC244" s="672" t="str">
        <f t="shared" si="77"/>
        <v/>
      </c>
      <c r="AE244" s="672" t="str">
        <f t="shared" si="78"/>
        <v/>
      </c>
      <c r="AG244" s="672" t="str">
        <f t="shared" si="79"/>
        <v/>
      </c>
      <c r="AI244" s="672" t="str">
        <f t="shared" si="80"/>
        <v/>
      </c>
      <c r="AK244" s="672" t="str">
        <f t="shared" si="81"/>
        <v/>
      </c>
      <c r="AM244" s="672" t="str">
        <f t="shared" si="82"/>
        <v/>
      </c>
      <c r="AO244" s="672" t="str">
        <f t="shared" si="83"/>
        <v/>
      </c>
      <c r="AQ244" s="672" t="str">
        <f t="shared" si="84"/>
        <v/>
      </c>
    </row>
    <row r="245" spans="5:43">
      <c r="E245" s="672" t="str">
        <f t="shared" si="86"/>
        <v/>
      </c>
      <c r="G245" s="672" t="str">
        <f t="shared" si="86"/>
        <v/>
      </c>
      <c r="I245" s="672" t="str">
        <f t="shared" si="67"/>
        <v/>
      </c>
      <c r="K245" s="672" t="str">
        <f t="shared" si="68"/>
        <v/>
      </c>
      <c r="M245" s="672" t="str">
        <f t="shared" si="69"/>
        <v/>
      </c>
      <c r="O245" s="672" t="str">
        <f t="shared" si="70"/>
        <v/>
      </c>
      <c r="Q245" s="672" t="str">
        <f t="shared" si="71"/>
        <v/>
      </c>
      <c r="S245" s="672" t="str">
        <f t="shared" si="72"/>
        <v/>
      </c>
      <c r="U245" s="672" t="str">
        <f t="shared" si="73"/>
        <v/>
      </c>
      <c r="W245" s="672" t="str">
        <f t="shared" si="74"/>
        <v/>
      </c>
      <c r="Y245" s="672" t="str">
        <f t="shared" si="75"/>
        <v/>
      </c>
      <c r="AA245" s="672" t="str">
        <f t="shared" si="76"/>
        <v/>
      </c>
      <c r="AC245" s="672" t="str">
        <f t="shared" si="77"/>
        <v/>
      </c>
      <c r="AE245" s="672" t="str">
        <f t="shared" si="78"/>
        <v/>
      </c>
      <c r="AG245" s="672" t="str">
        <f t="shared" si="79"/>
        <v/>
      </c>
      <c r="AI245" s="672" t="str">
        <f t="shared" si="80"/>
        <v/>
      </c>
      <c r="AK245" s="672" t="str">
        <f t="shared" si="81"/>
        <v/>
      </c>
      <c r="AM245" s="672" t="str">
        <f t="shared" si="82"/>
        <v/>
      </c>
      <c r="AO245" s="672" t="str">
        <f t="shared" si="83"/>
        <v/>
      </c>
      <c r="AQ245" s="672" t="str">
        <f t="shared" si="84"/>
        <v/>
      </c>
    </row>
    <row r="246" spans="5:43">
      <c r="E246" s="672" t="str">
        <f t="shared" si="86"/>
        <v/>
      </c>
      <c r="G246" s="672" t="str">
        <f t="shared" si="86"/>
        <v/>
      </c>
      <c r="I246" s="672" t="str">
        <f t="shared" si="67"/>
        <v/>
      </c>
      <c r="K246" s="672" t="str">
        <f t="shared" si="68"/>
        <v/>
      </c>
      <c r="M246" s="672" t="str">
        <f t="shared" si="69"/>
        <v/>
      </c>
      <c r="O246" s="672" t="str">
        <f t="shared" si="70"/>
        <v/>
      </c>
      <c r="Q246" s="672" t="str">
        <f t="shared" si="71"/>
        <v/>
      </c>
      <c r="S246" s="672" t="str">
        <f t="shared" si="72"/>
        <v/>
      </c>
      <c r="U246" s="672" t="str">
        <f t="shared" si="73"/>
        <v/>
      </c>
      <c r="W246" s="672" t="str">
        <f t="shared" si="74"/>
        <v/>
      </c>
      <c r="Y246" s="672" t="str">
        <f t="shared" si="75"/>
        <v/>
      </c>
      <c r="AA246" s="672" t="str">
        <f t="shared" si="76"/>
        <v/>
      </c>
      <c r="AC246" s="672" t="str">
        <f t="shared" si="77"/>
        <v/>
      </c>
      <c r="AE246" s="672" t="str">
        <f t="shared" si="78"/>
        <v/>
      </c>
      <c r="AG246" s="672" t="str">
        <f t="shared" si="79"/>
        <v/>
      </c>
      <c r="AI246" s="672" t="str">
        <f t="shared" si="80"/>
        <v/>
      </c>
      <c r="AK246" s="672" t="str">
        <f t="shared" si="81"/>
        <v/>
      </c>
      <c r="AM246" s="672" t="str">
        <f t="shared" si="82"/>
        <v/>
      </c>
      <c r="AO246" s="672" t="str">
        <f t="shared" si="83"/>
        <v/>
      </c>
      <c r="AQ246" s="672" t="str">
        <f t="shared" si="84"/>
        <v/>
      </c>
    </row>
    <row r="247" spans="5:43">
      <c r="E247" s="672" t="str">
        <f t="shared" si="86"/>
        <v/>
      </c>
      <c r="G247" s="672" t="str">
        <f t="shared" si="86"/>
        <v/>
      </c>
      <c r="I247" s="672" t="str">
        <f t="shared" si="67"/>
        <v/>
      </c>
      <c r="K247" s="672" t="str">
        <f t="shared" si="68"/>
        <v/>
      </c>
      <c r="M247" s="672" t="str">
        <f t="shared" si="69"/>
        <v/>
      </c>
      <c r="O247" s="672" t="str">
        <f t="shared" si="70"/>
        <v/>
      </c>
      <c r="Q247" s="672" t="str">
        <f t="shared" si="71"/>
        <v/>
      </c>
      <c r="S247" s="672" t="str">
        <f t="shared" si="72"/>
        <v/>
      </c>
      <c r="U247" s="672" t="str">
        <f t="shared" si="73"/>
        <v/>
      </c>
      <c r="W247" s="672" t="str">
        <f t="shared" si="74"/>
        <v/>
      </c>
      <c r="Y247" s="672" t="str">
        <f t="shared" si="75"/>
        <v/>
      </c>
      <c r="AA247" s="672" t="str">
        <f t="shared" si="76"/>
        <v/>
      </c>
      <c r="AC247" s="672" t="str">
        <f t="shared" si="77"/>
        <v/>
      </c>
      <c r="AE247" s="672" t="str">
        <f t="shared" si="78"/>
        <v/>
      </c>
      <c r="AG247" s="672" t="str">
        <f t="shared" si="79"/>
        <v/>
      </c>
      <c r="AI247" s="672" t="str">
        <f t="shared" si="80"/>
        <v/>
      </c>
      <c r="AK247" s="672" t="str">
        <f t="shared" si="81"/>
        <v/>
      </c>
      <c r="AM247" s="672" t="str">
        <f t="shared" si="82"/>
        <v/>
      </c>
      <c r="AO247" s="672" t="str">
        <f t="shared" si="83"/>
        <v/>
      </c>
      <c r="AQ247" s="672" t="str">
        <f t="shared" si="84"/>
        <v/>
      </c>
    </row>
    <row r="248" spans="5:43">
      <c r="E248" s="672" t="str">
        <f t="shared" si="86"/>
        <v/>
      </c>
      <c r="G248" s="672" t="str">
        <f t="shared" si="86"/>
        <v/>
      </c>
      <c r="I248" s="672" t="str">
        <f t="shared" si="67"/>
        <v/>
      </c>
      <c r="K248" s="672" t="str">
        <f t="shared" si="68"/>
        <v/>
      </c>
      <c r="M248" s="672" t="str">
        <f t="shared" si="69"/>
        <v/>
      </c>
      <c r="O248" s="672" t="str">
        <f t="shared" si="70"/>
        <v/>
      </c>
      <c r="Q248" s="672" t="str">
        <f t="shared" si="71"/>
        <v/>
      </c>
      <c r="S248" s="672" t="str">
        <f t="shared" si="72"/>
        <v/>
      </c>
      <c r="U248" s="672" t="str">
        <f t="shared" si="73"/>
        <v/>
      </c>
      <c r="W248" s="672" t="str">
        <f t="shared" si="74"/>
        <v/>
      </c>
      <c r="Y248" s="672" t="str">
        <f t="shared" si="75"/>
        <v/>
      </c>
      <c r="AA248" s="672" t="str">
        <f t="shared" si="76"/>
        <v/>
      </c>
      <c r="AC248" s="672" t="str">
        <f t="shared" si="77"/>
        <v/>
      </c>
      <c r="AE248" s="672" t="str">
        <f t="shared" si="78"/>
        <v/>
      </c>
      <c r="AG248" s="672" t="str">
        <f t="shared" si="79"/>
        <v/>
      </c>
      <c r="AI248" s="672" t="str">
        <f t="shared" si="80"/>
        <v/>
      </c>
      <c r="AK248" s="672" t="str">
        <f t="shared" si="81"/>
        <v/>
      </c>
      <c r="AM248" s="672" t="str">
        <f t="shared" si="82"/>
        <v/>
      </c>
      <c r="AO248" s="672" t="str">
        <f t="shared" si="83"/>
        <v/>
      </c>
      <c r="AQ248" s="672" t="str">
        <f t="shared" si="84"/>
        <v/>
      </c>
    </row>
    <row r="249" spans="5:43">
      <c r="E249" s="672" t="str">
        <f t="shared" si="86"/>
        <v/>
      </c>
      <c r="G249" s="672" t="str">
        <f t="shared" si="86"/>
        <v/>
      </c>
      <c r="I249" s="672" t="str">
        <f t="shared" si="67"/>
        <v/>
      </c>
      <c r="K249" s="672" t="str">
        <f t="shared" si="68"/>
        <v/>
      </c>
      <c r="M249" s="672" t="str">
        <f t="shared" si="69"/>
        <v/>
      </c>
      <c r="O249" s="672" t="str">
        <f t="shared" si="70"/>
        <v/>
      </c>
      <c r="Q249" s="672" t="str">
        <f t="shared" si="71"/>
        <v/>
      </c>
      <c r="S249" s="672" t="str">
        <f t="shared" si="72"/>
        <v/>
      </c>
      <c r="U249" s="672" t="str">
        <f t="shared" si="73"/>
        <v/>
      </c>
      <c r="W249" s="672" t="str">
        <f t="shared" si="74"/>
        <v/>
      </c>
      <c r="Y249" s="672" t="str">
        <f t="shared" si="75"/>
        <v/>
      </c>
      <c r="AA249" s="672" t="str">
        <f t="shared" si="76"/>
        <v/>
      </c>
      <c r="AC249" s="672" t="str">
        <f t="shared" si="77"/>
        <v/>
      </c>
      <c r="AE249" s="672" t="str">
        <f t="shared" si="78"/>
        <v/>
      </c>
      <c r="AG249" s="672" t="str">
        <f t="shared" si="79"/>
        <v/>
      </c>
      <c r="AI249" s="672" t="str">
        <f t="shared" si="80"/>
        <v/>
      </c>
      <c r="AK249" s="672" t="str">
        <f t="shared" si="81"/>
        <v/>
      </c>
      <c r="AM249" s="672" t="str">
        <f t="shared" si="82"/>
        <v/>
      </c>
      <c r="AO249" s="672" t="str">
        <f t="shared" si="83"/>
        <v/>
      </c>
      <c r="AQ249" s="672" t="str">
        <f t="shared" si="84"/>
        <v/>
      </c>
    </row>
    <row r="250" spans="5:43">
      <c r="E250" s="672" t="str">
        <f t="shared" si="86"/>
        <v/>
      </c>
      <c r="G250" s="672" t="str">
        <f t="shared" si="86"/>
        <v/>
      </c>
      <c r="I250" s="672" t="str">
        <f t="shared" si="67"/>
        <v/>
      </c>
      <c r="K250" s="672" t="str">
        <f t="shared" si="68"/>
        <v/>
      </c>
      <c r="M250" s="672" t="str">
        <f t="shared" si="69"/>
        <v/>
      </c>
      <c r="O250" s="672" t="str">
        <f t="shared" si="70"/>
        <v/>
      </c>
      <c r="Q250" s="672" t="str">
        <f t="shared" si="71"/>
        <v/>
      </c>
      <c r="S250" s="672" t="str">
        <f t="shared" si="72"/>
        <v/>
      </c>
      <c r="U250" s="672" t="str">
        <f t="shared" si="73"/>
        <v/>
      </c>
      <c r="W250" s="672" t="str">
        <f t="shared" si="74"/>
        <v/>
      </c>
      <c r="Y250" s="672" t="str">
        <f t="shared" si="75"/>
        <v/>
      </c>
      <c r="AA250" s="672" t="str">
        <f t="shared" si="76"/>
        <v/>
      </c>
      <c r="AC250" s="672" t="str">
        <f t="shared" si="77"/>
        <v/>
      </c>
      <c r="AE250" s="672" t="str">
        <f t="shared" si="78"/>
        <v/>
      </c>
      <c r="AG250" s="672" t="str">
        <f t="shared" si="79"/>
        <v/>
      </c>
      <c r="AI250" s="672" t="str">
        <f t="shared" si="80"/>
        <v/>
      </c>
      <c r="AK250" s="672" t="str">
        <f t="shared" si="81"/>
        <v/>
      </c>
      <c r="AM250" s="672" t="str">
        <f t="shared" si="82"/>
        <v/>
      </c>
      <c r="AO250" s="672" t="str">
        <f t="shared" si="83"/>
        <v/>
      </c>
      <c r="AQ250" s="672" t="str">
        <f t="shared" si="84"/>
        <v/>
      </c>
    </row>
    <row r="251" spans="5:43">
      <c r="E251" s="672" t="str">
        <f t="shared" si="86"/>
        <v/>
      </c>
      <c r="G251" s="672" t="str">
        <f t="shared" si="86"/>
        <v/>
      </c>
      <c r="I251" s="672" t="str">
        <f t="shared" si="67"/>
        <v/>
      </c>
      <c r="K251" s="672" t="str">
        <f t="shared" si="68"/>
        <v/>
      </c>
      <c r="M251" s="672" t="str">
        <f t="shared" si="69"/>
        <v/>
      </c>
      <c r="O251" s="672" t="str">
        <f t="shared" si="70"/>
        <v/>
      </c>
      <c r="Q251" s="672" t="str">
        <f t="shared" si="71"/>
        <v/>
      </c>
      <c r="S251" s="672" t="str">
        <f t="shared" si="72"/>
        <v/>
      </c>
      <c r="U251" s="672" t="str">
        <f t="shared" si="73"/>
        <v/>
      </c>
      <c r="W251" s="672" t="str">
        <f t="shared" si="74"/>
        <v/>
      </c>
      <c r="Y251" s="672" t="str">
        <f t="shared" si="75"/>
        <v/>
      </c>
      <c r="AA251" s="672" t="str">
        <f t="shared" si="76"/>
        <v/>
      </c>
      <c r="AC251" s="672" t="str">
        <f t="shared" si="77"/>
        <v/>
      </c>
      <c r="AE251" s="672" t="str">
        <f t="shared" si="78"/>
        <v/>
      </c>
      <c r="AG251" s="672" t="str">
        <f t="shared" si="79"/>
        <v/>
      </c>
      <c r="AI251" s="672" t="str">
        <f t="shared" si="80"/>
        <v/>
      </c>
      <c r="AK251" s="672" t="str">
        <f t="shared" si="81"/>
        <v/>
      </c>
      <c r="AM251" s="672" t="str">
        <f t="shared" si="82"/>
        <v/>
      </c>
      <c r="AO251" s="672" t="str">
        <f t="shared" si="83"/>
        <v/>
      </c>
      <c r="AQ251" s="672" t="str">
        <f t="shared" si="84"/>
        <v/>
      </c>
    </row>
    <row r="252" spans="5:43">
      <c r="E252" s="672" t="str">
        <f t="shared" si="86"/>
        <v/>
      </c>
      <c r="G252" s="672" t="str">
        <f t="shared" si="86"/>
        <v/>
      </c>
      <c r="I252" s="672" t="str">
        <f t="shared" si="67"/>
        <v/>
      </c>
      <c r="K252" s="672" t="str">
        <f t="shared" si="68"/>
        <v/>
      </c>
      <c r="M252" s="672" t="str">
        <f t="shared" si="69"/>
        <v/>
      </c>
      <c r="O252" s="672" t="str">
        <f t="shared" si="70"/>
        <v/>
      </c>
      <c r="Q252" s="672" t="str">
        <f t="shared" si="71"/>
        <v/>
      </c>
      <c r="S252" s="672" t="str">
        <f t="shared" si="72"/>
        <v/>
      </c>
      <c r="U252" s="672" t="str">
        <f t="shared" si="73"/>
        <v/>
      </c>
      <c r="W252" s="672" t="str">
        <f t="shared" si="74"/>
        <v/>
      </c>
      <c r="Y252" s="672" t="str">
        <f t="shared" si="75"/>
        <v/>
      </c>
      <c r="AA252" s="672" t="str">
        <f t="shared" si="76"/>
        <v/>
      </c>
      <c r="AC252" s="672" t="str">
        <f t="shared" si="77"/>
        <v/>
      </c>
      <c r="AE252" s="672" t="str">
        <f t="shared" si="78"/>
        <v/>
      </c>
      <c r="AG252" s="672" t="str">
        <f t="shared" si="79"/>
        <v/>
      </c>
      <c r="AI252" s="672" t="str">
        <f t="shared" si="80"/>
        <v/>
      </c>
      <c r="AK252" s="672" t="str">
        <f t="shared" si="81"/>
        <v/>
      </c>
      <c r="AM252" s="672" t="str">
        <f t="shared" si="82"/>
        <v/>
      </c>
      <c r="AO252" s="672" t="str">
        <f t="shared" si="83"/>
        <v/>
      </c>
      <c r="AQ252" s="672" t="str">
        <f t="shared" si="84"/>
        <v/>
      </c>
    </row>
    <row r="253" spans="5:43">
      <c r="E253" s="672" t="str">
        <f t="shared" ref="E253:G268" si="87">IF(OR($B253=0,D253=0),"",D253/$B253)</f>
        <v/>
      </c>
      <c r="G253" s="672" t="str">
        <f t="shared" si="87"/>
        <v/>
      </c>
      <c r="I253" s="672" t="str">
        <f t="shared" si="67"/>
        <v/>
      </c>
      <c r="K253" s="672" t="str">
        <f t="shared" si="68"/>
        <v/>
      </c>
      <c r="M253" s="672" t="str">
        <f t="shared" si="69"/>
        <v/>
      </c>
      <c r="O253" s="672" t="str">
        <f t="shared" si="70"/>
        <v/>
      </c>
      <c r="Q253" s="672" t="str">
        <f t="shared" si="71"/>
        <v/>
      </c>
      <c r="S253" s="672" t="str">
        <f t="shared" si="72"/>
        <v/>
      </c>
      <c r="U253" s="672" t="str">
        <f t="shared" si="73"/>
        <v/>
      </c>
      <c r="W253" s="672" t="str">
        <f t="shared" si="74"/>
        <v/>
      </c>
      <c r="Y253" s="672" t="str">
        <f t="shared" si="75"/>
        <v/>
      </c>
      <c r="AA253" s="672" t="str">
        <f t="shared" si="76"/>
        <v/>
      </c>
      <c r="AC253" s="672" t="str">
        <f t="shared" si="77"/>
        <v/>
      </c>
      <c r="AE253" s="672" t="str">
        <f t="shared" si="78"/>
        <v/>
      </c>
      <c r="AG253" s="672" t="str">
        <f t="shared" si="79"/>
        <v/>
      </c>
      <c r="AI253" s="672" t="str">
        <f t="shared" si="80"/>
        <v/>
      </c>
      <c r="AK253" s="672" t="str">
        <f t="shared" si="81"/>
        <v/>
      </c>
      <c r="AM253" s="672" t="str">
        <f t="shared" si="82"/>
        <v/>
      </c>
      <c r="AO253" s="672" t="str">
        <f t="shared" si="83"/>
        <v/>
      </c>
      <c r="AQ253" s="672" t="str">
        <f t="shared" si="84"/>
        <v/>
      </c>
    </row>
    <row r="254" spans="5:43">
      <c r="E254" s="672" t="str">
        <f t="shared" si="87"/>
        <v/>
      </c>
      <c r="G254" s="672" t="str">
        <f t="shared" si="87"/>
        <v/>
      </c>
      <c r="I254" s="672" t="str">
        <f t="shared" si="67"/>
        <v/>
      </c>
      <c r="K254" s="672" t="str">
        <f t="shared" si="68"/>
        <v/>
      </c>
      <c r="M254" s="672" t="str">
        <f t="shared" si="69"/>
        <v/>
      </c>
      <c r="O254" s="672" t="str">
        <f t="shared" si="70"/>
        <v/>
      </c>
      <c r="Q254" s="672" t="str">
        <f t="shared" si="71"/>
        <v/>
      </c>
      <c r="S254" s="672" t="str">
        <f t="shared" si="72"/>
        <v/>
      </c>
      <c r="U254" s="672" t="str">
        <f t="shared" si="73"/>
        <v/>
      </c>
      <c r="W254" s="672" t="str">
        <f t="shared" si="74"/>
        <v/>
      </c>
      <c r="Y254" s="672" t="str">
        <f t="shared" si="75"/>
        <v/>
      </c>
      <c r="AA254" s="672" t="str">
        <f t="shared" si="76"/>
        <v/>
      </c>
      <c r="AC254" s="672" t="str">
        <f t="shared" si="77"/>
        <v/>
      </c>
      <c r="AE254" s="672" t="str">
        <f t="shared" si="78"/>
        <v/>
      </c>
      <c r="AG254" s="672" t="str">
        <f t="shared" si="79"/>
        <v/>
      </c>
      <c r="AI254" s="672" t="str">
        <f t="shared" si="80"/>
        <v/>
      </c>
      <c r="AK254" s="672" t="str">
        <f t="shared" si="81"/>
        <v/>
      </c>
      <c r="AM254" s="672" t="str">
        <f t="shared" si="82"/>
        <v/>
      </c>
      <c r="AO254" s="672" t="str">
        <f t="shared" si="83"/>
        <v/>
      </c>
      <c r="AQ254" s="672" t="str">
        <f t="shared" si="84"/>
        <v/>
      </c>
    </row>
    <row r="255" spans="5:43">
      <c r="E255" s="672" t="str">
        <f t="shared" si="87"/>
        <v/>
      </c>
      <c r="G255" s="672" t="str">
        <f t="shared" si="87"/>
        <v/>
      </c>
      <c r="I255" s="672" t="str">
        <f t="shared" si="67"/>
        <v/>
      </c>
      <c r="K255" s="672" t="str">
        <f t="shared" si="68"/>
        <v/>
      </c>
      <c r="M255" s="672" t="str">
        <f t="shared" si="69"/>
        <v/>
      </c>
      <c r="O255" s="672" t="str">
        <f t="shared" si="70"/>
        <v/>
      </c>
      <c r="Q255" s="672" t="str">
        <f t="shared" si="71"/>
        <v/>
      </c>
      <c r="S255" s="672" t="str">
        <f t="shared" si="72"/>
        <v/>
      </c>
      <c r="U255" s="672" t="str">
        <f t="shared" si="73"/>
        <v/>
      </c>
      <c r="W255" s="672" t="str">
        <f t="shared" si="74"/>
        <v/>
      </c>
      <c r="Y255" s="672" t="str">
        <f t="shared" si="75"/>
        <v/>
      </c>
      <c r="AA255" s="672" t="str">
        <f t="shared" si="76"/>
        <v/>
      </c>
      <c r="AC255" s="672" t="str">
        <f t="shared" si="77"/>
        <v/>
      </c>
      <c r="AE255" s="672" t="str">
        <f t="shared" si="78"/>
        <v/>
      </c>
      <c r="AG255" s="672" t="str">
        <f t="shared" si="79"/>
        <v/>
      </c>
      <c r="AI255" s="672" t="str">
        <f t="shared" si="80"/>
        <v/>
      </c>
      <c r="AK255" s="672" t="str">
        <f t="shared" si="81"/>
        <v/>
      </c>
      <c r="AM255" s="672" t="str">
        <f t="shared" si="82"/>
        <v/>
      </c>
      <c r="AO255" s="672" t="str">
        <f t="shared" si="83"/>
        <v/>
      </c>
      <c r="AQ255" s="672" t="str">
        <f t="shared" si="84"/>
        <v/>
      </c>
    </row>
    <row r="256" spans="5:43">
      <c r="E256" s="672" t="str">
        <f t="shared" si="87"/>
        <v/>
      </c>
      <c r="G256" s="672" t="str">
        <f t="shared" si="87"/>
        <v/>
      </c>
      <c r="I256" s="672" t="str">
        <f t="shared" si="67"/>
        <v/>
      </c>
      <c r="K256" s="672" t="str">
        <f t="shared" si="68"/>
        <v/>
      </c>
      <c r="M256" s="672" t="str">
        <f t="shared" si="69"/>
        <v/>
      </c>
      <c r="O256" s="672" t="str">
        <f t="shared" si="70"/>
        <v/>
      </c>
      <c r="Q256" s="672" t="str">
        <f t="shared" si="71"/>
        <v/>
      </c>
      <c r="S256" s="672" t="str">
        <f t="shared" si="72"/>
        <v/>
      </c>
      <c r="U256" s="672" t="str">
        <f t="shared" si="73"/>
        <v/>
      </c>
      <c r="W256" s="672" t="str">
        <f t="shared" si="74"/>
        <v/>
      </c>
      <c r="Y256" s="672" t="str">
        <f t="shared" si="75"/>
        <v/>
      </c>
      <c r="AA256" s="672" t="str">
        <f t="shared" si="76"/>
        <v/>
      </c>
      <c r="AC256" s="672" t="str">
        <f t="shared" si="77"/>
        <v/>
      </c>
      <c r="AE256" s="672" t="str">
        <f t="shared" si="78"/>
        <v/>
      </c>
      <c r="AG256" s="672" t="str">
        <f t="shared" si="79"/>
        <v/>
      </c>
      <c r="AI256" s="672" t="str">
        <f t="shared" si="80"/>
        <v/>
      </c>
      <c r="AK256" s="672" t="str">
        <f t="shared" si="81"/>
        <v/>
      </c>
      <c r="AM256" s="672" t="str">
        <f t="shared" si="82"/>
        <v/>
      </c>
      <c r="AO256" s="672" t="str">
        <f t="shared" si="83"/>
        <v/>
      </c>
      <c r="AQ256" s="672" t="str">
        <f t="shared" si="84"/>
        <v/>
      </c>
    </row>
    <row r="257" spans="5:43">
      <c r="E257" s="672" t="str">
        <f t="shared" si="87"/>
        <v/>
      </c>
      <c r="G257" s="672" t="str">
        <f t="shared" si="87"/>
        <v/>
      </c>
      <c r="I257" s="672" t="str">
        <f t="shared" si="67"/>
        <v/>
      </c>
      <c r="K257" s="672" t="str">
        <f t="shared" si="68"/>
        <v/>
      </c>
      <c r="M257" s="672" t="str">
        <f t="shared" si="69"/>
        <v/>
      </c>
      <c r="O257" s="672" t="str">
        <f t="shared" si="70"/>
        <v/>
      </c>
      <c r="Q257" s="672" t="str">
        <f t="shared" si="71"/>
        <v/>
      </c>
      <c r="S257" s="672" t="str">
        <f t="shared" si="72"/>
        <v/>
      </c>
      <c r="U257" s="672" t="str">
        <f t="shared" si="73"/>
        <v/>
      </c>
      <c r="W257" s="672" t="str">
        <f t="shared" si="74"/>
        <v/>
      </c>
      <c r="Y257" s="672" t="str">
        <f t="shared" si="75"/>
        <v/>
      </c>
      <c r="AA257" s="672" t="str">
        <f t="shared" si="76"/>
        <v/>
      </c>
      <c r="AC257" s="672" t="str">
        <f t="shared" si="77"/>
        <v/>
      </c>
      <c r="AE257" s="672" t="str">
        <f t="shared" si="78"/>
        <v/>
      </c>
      <c r="AG257" s="672" t="str">
        <f t="shared" si="79"/>
        <v/>
      </c>
      <c r="AI257" s="672" t="str">
        <f t="shared" si="80"/>
        <v/>
      </c>
      <c r="AK257" s="672" t="str">
        <f t="shared" si="81"/>
        <v/>
      </c>
      <c r="AM257" s="672" t="str">
        <f t="shared" si="82"/>
        <v/>
      </c>
      <c r="AO257" s="672" t="str">
        <f t="shared" si="83"/>
        <v/>
      </c>
      <c r="AQ257" s="672" t="str">
        <f t="shared" si="84"/>
        <v/>
      </c>
    </row>
    <row r="258" spans="5:43">
      <c r="E258" s="672" t="str">
        <f t="shared" si="87"/>
        <v/>
      </c>
      <c r="G258" s="672" t="str">
        <f t="shared" si="87"/>
        <v/>
      </c>
      <c r="I258" s="672" t="str">
        <f t="shared" si="67"/>
        <v/>
      </c>
      <c r="K258" s="672" t="str">
        <f t="shared" si="68"/>
        <v/>
      </c>
      <c r="M258" s="672" t="str">
        <f t="shared" si="69"/>
        <v/>
      </c>
      <c r="O258" s="672" t="str">
        <f t="shared" si="70"/>
        <v/>
      </c>
      <c r="Q258" s="672" t="str">
        <f t="shared" si="71"/>
        <v/>
      </c>
      <c r="S258" s="672" t="str">
        <f t="shared" si="72"/>
        <v/>
      </c>
      <c r="U258" s="672" t="str">
        <f t="shared" si="73"/>
        <v/>
      </c>
      <c r="W258" s="672" t="str">
        <f t="shared" si="74"/>
        <v/>
      </c>
      <c r="Y258" s="672" t="str">
        <f t="shared" si="75"/>
        <v/>
      </c>
      <c r="AA258" s="672" t="str">
        <f t="shared" si="76"/>
        <v/>
      </c>
      <c r="AC258" s="672" t="str">
        <f t="shared" si="77"/>
        <v/>
      </c>
      <c r="AE258" s="672" t="str">
        <f t="shared" si="78"/>
        <v/>
      </c>
      <c r="AG258" s="672" t="str">
        <f t="shared" si="79"/>
        <v/>
      </c>
      <c r="AI258" s="672" t="str">
        <f t="shared" si="80"/>
        <v/>
      </c>
      <c r="AK258" s="672" t="str">
        <f t="shared" si="81"/>
        <v/>
      </c>
      <c r="AM258" s="672" t="str">
        <f t="shared" si="82"/>
        <v/>
      </c>
      <c r="AO258" s="672" t="str">
        <f t="shared" si="83"/>
        <v/>
      </c>
      <c r="AQ258" s="672" t="str">
        <f t="shared" si="84"/>
        <v/>
      </c>
    </row>
    <row r="259" spans="5:43">
      <c r="E259" s="672" t="str">
        <f t="shared" si="87"/>
        <v/>
      </c>
      <c r="G259" s="672" t="str">
        <f t="shared" si="87"/>
        <v/>
      </c>
      <c r="I259" s="672" t="str">
        <f t="shared" si="67"/>
        <v/>
      </c>
      <c r="K259" s="672" t="str">
        <f t="shared" si="68"/>
        <v/>
      </c>
      <c r="M259" s="672" t="str">
        <f t="shared" si="69"/>
        <v/>
      </c>
      <c r="O259" s="672" t="str">
        <f t="shared" si="70"/>
        <v/>
      </c>
      <c r="Q259" s="672" t="str">
        <f t="shared" si="71"/>
        <v/>
      </c>
      <c r="S259" s="672" t="str">
        <f t="shared" si="72"/>
        <v/>
      </c>
      <c r="U259" s="672" t="str">
        <f t="shared" si="73"/>
        <v/>
      </c>
      <c r="W259" s="672" t="str">
        <f t="shared" si="74"/>
        <v/>
      </c>
      <c r="Y259" s="672" t="str">
        <f t="shared" si="75"/>
        <v/>
      </c>
      <c r="AA259" s="672" t="str">
        <f t="shared" si="76"/>
        <v/>
      </c>
      <c r="AC259" s="672" t="str">
        <f t="shared" si="77"/>
        <v/>
      </c>
      <c r="AE259" s="672" t="str">
        <f t="shared" si="78"/>
        <v/>
      </c>
      <c r="AG259" s="672" t="str">
        <f t="shared" si="79"/>
        <v/>
      </c>
      <c r="AI259" s="672" t="str">
        <f t="shared" si="80"/>
        <v/>
      </c>
      <c r="AK259" s="672" t="str">
        <f t="shared" si="81"/>
        <v/>
      </c>
      <c r="AM259" s="672" t="str">
        <f t="shared" si="82"/>
        <v/>
      </c>
      <c r="AO259" s="672" t="str">
        <f t="shared" si="83"/>
        <v/>
      </c>
      <c r="AQ259" s="672" t="str">
        <f t="shared" si="84"/>
        <v/>
      </c>
    </row>
    <row r="260" spans="5:43">
      <c r="E260" s="672" t="str">
        <f t="shared" si="87"/>
        <v/>
      </c>
      <c r="G260" s="672" t="str">
        <f t="shared" si="87"/>
        <v/>
      </c>
      <c r="I260" s="672" t="str">
        <f t="shared" si="67"/>
        <v/>
      </c>
      <c r="K260" s="672" t="str">
        <f t="shared" si="68"/>
        <v/>
      </c>
      <c r="M260" s="672" t="str">
        <f t="shared" si="69"/>
        <v/>
      </c>
      <c r="O260" s="672" t="str">
        <f t="shared" si="70"/>
        <v/>
      </c>
      <c r="Q260" s="672" t="str">
        <f t="shared" si="71"/>
        <v/>
      </c>
      <c r="S260" s="672" t="str">
        <f t="shared" si="72"/>
        <v/>
      </c>
      <c r="U260" s="672" t="str">
        <f t="shared" si="73"/>
        <v/>
      </c>
      <c r="W260" s="672" t="str">
        <f t="shared" si="74"/>
        <v/>
      </c>
      <c r="Y260" s="672" t="str">
        <f t="shared" si="75"/>
        <v/>
      </c>
      <c r="AA260" s="672" t="str">
        <f t="shared" si="76"/>
        <v/>
      </c>
      <c r="AC260" s="672" t="str">
        <f t="shared" si="77"/>
        <v/>
      </c>
      <c r="AE260" s="672" t="str">
        <f t="shared" si="78"/>
        <v/>
      </c>
      <c r="AG260" s="672" t="str">
        <f t="shared" si="79"/>
        <v/>
      </c>
      <c r="AI260" s="672" t="str">
        <f t="shared" si="80"/>
        <v/>
      </c>
      <c r="AK260" s="672" t="str">
        <f t="shared" si="81"/>
        <v/>
      </c>
      <c r="AM260" s="672" t="str">
        <f t="shared" si="82"/>
        <v/>
      </c>
      <c r="AO260" s="672" t="str">
        <f t="shared" si="83"/>
        <v/>
      </c>
      <c r="AQ260" s="672" t="str">
        <f t="shared" si="84"/>
        <v/>
      </c>
    </row>
    <row r="261" spans="5:43">
      <c r="E261" s="672" t="str">
        <f t="shared" si="87"/>
        <v/>
      </c>
      <c r="G261" s="672" t="str">
        <f t="shared" si="87"/>
        <v/>
      </c>
      <c r="I261" s="672" t="str">
        <f t="shared" si="67"/>
        <v/>
      </c>
      <c r="K261" s="672" t="str">
        <f t="shared" si="68"/>
        <v/>
      </c>
      <c r="M261" s="672" t="str">
        <f t="shared" si="69"/>
        <v/>
      </c>
      <c r="O261" s="672" t="str">
        <f t="shared" si="70"/>
        <v/>
      </c>
      <c r="Q261" s="672" t="str">
        <f t="shared" si="71"/>
        <v/>
      </c>
      <c r="S261" s="672" t="str">
        <f t="shared" si="72"/>
        <v/>
      </c>
      <c r="U261" s="672" t="str">
        <f t="shared" si="73"/>
        <v/>
      </c>
      <c r="W261" s="672" t="str">
        <f t="shared" si="74"/>
        <v/>
      </c>
      <c r="Y261" s="672" t="str">
        <f t="shared" si="75"/>
        <v/>
      </c>
      <c r="AA261" s="672" t="str">
        <f t="shared" si="76"/>
        <v/>
      </c>
      <c r="AC261" s="672" t="str">
        <f t="shared" si="77"/>
        <v/>
      </c>
      <c r="AE261" s="672" t="str">
        <f t="shared" si="78"/>
        <v/>
      </c>
      <c r="AG261" s="672" t="str">
        <f t="shared" si="79"/>
        <v/>
      </c>
      <c r="AI261" s="672" t="str">
        <f t="shared" si="80"/>
        <v/>
      </c>
      <c r="AK261" s="672" t="str">
        <f t="shared" si="81"/>
        <v/>
      </c>
      <c r="AM261" s="672" t="str">
        <f t="shared" si="82"/>
        <v/>
      </c>
      <c r="AO261" s="672" t="str">
        <f t="shared" si="83"/>
        <v/>
      </c>
      <c r="AQ261" s="672" t="str">
        <f t="shared" si="84"/>
        <v/>
      </c>
    </row>
    <row r="262" spans="5:43">
      <c r="E262" s="672" t="str">
        <f t="shared" si="87"/>
        <v/>
      </c>
      <c r="G262" s="672" t="str">
        <f t="shared" si="87"/>
        <v/>
      </c>
      <c r="I262" s="672" t="str">
        <f t="shared" si="67"/>
        <v/>
      </c>
      <c r="K262" s="672" t="str">
        <f t="shared" si="68"/>
        <v/>
      </c>
      <c r="M262" s="672" t="str">
        <f t="shared" si="69"/>
        <v/>
      </c>
      <c r="O262" s="672" t="str">
        <f t="shared" si="70"/>
        <v/>
      </c>
      <c r="Q262" s="672" t="str">
        <f t="shared" si="71"/>
        <v/>
      </c>
      <c r="S262" s="672" t="str">
        <f t="shared" si="72"/>
        <v/>
      </c>
      <c r="U262" s="672" t="str">
        <f t="shared" si="73"/>
        <v/>
      </c>
      <c r="W262" s="672" t="str">
        <f t="shared" si="74"/>
        <v/>
      </c>
      <c r="Y262" s="672" t="str">
        <f t="shared" si="75"/>
        <v/>
      </c>
      <c r="AA262" s="672" t="str">
        <f t="shared" si="76"/>
        <v/>
      </c>
      <c r="AC262" s="672" t="str">
        <f t="shared" si="77"/>
        <v/>
      </c>
      <c r="AE262" s="672" t="str">
        <f t="shared" si="78"/>
        <v/>
      </c>
      <c r="AG262" s="672" t="str">
        <f t="shared" si="79"/>
        <v/>
      </c>
      <c r="AI262" s="672" t="str">
        <f t="shared" si="80"/>
        <v/>
      </c>
      <c r="AK262" s="672" t="str">
        <f t="shared" si="81"/>
        <v/>
      </c>
      <c r="AM262" s="672" t="str">
        <f t="shared" si="82"/>
        <v/>
      </c>
      <c r="AO262" s="672" t="str">
        <f t="shared" si="83"/>
        <v/>
      </c>
      <c r="AQ262" s="672" t="str">
        <f t="shared" si="84"/>
        <v/>
      </c>
    </row>
    <row r="263" spans="5:43">
      <c r="E263" s="672" t="str">
        <f t="shared" si="87"/>
        <v/>
      </c>
      <c r="G263" s="672" t="str">
        <f t="shared" si="87"/>
        <v/>
      </c>
      <c r="I263" s="672" t="str">
        <f t="shared" si="67"/>
        <v/>
      </c>
      <c r="K263" s="672" t="str">
        <f t="shared" si="68"/>
        <v/>
      </c>
      <c r="M263" s="672" t="str">
        <f t="shared" si="69"/>
        <v/>
      </c>
      <c r="O263" s="672" t="str">
        <f t="shared" si="70"/>
        <v/>
      </c>
      <c r="Q263" s="672" t="str">
        <f t="shared" si="71"/>
        <v/>
      </c>
      <c r="S263" s="672" t="str">
        <f t="shared" si="72"/>
        <v/>
      </c>
      <c r="U263" s="672" t="str">
        <f t="shared" si="73"/>
        <v/>
      </c>
      <c r="W263" s="672" t="str">
        <f t="shared" si="74"/>
        <v/>
      </c>
      <c r="Y263" s="672" t="str">
        <f t="shared" si="75"/>
        <v/>
      </c>
      <c r="AA263" s="672" t="str">
        <f t="shared" si="76"/>
        <v/>
      </c>
      <c r="AC263" s="672" t="str">
        <f t="shared" si="77"/>
        <v/>
      </c>
      <c r="AE263" s="672" t="str">
        <f t="shared" si="78"/>
        <v/>
      </c>
      <c r="AG263" s="672" t="str">
        <f t="shared" si="79"/>
        <v/>
      </c>
      <c r="AI263" s="672" t="str">
        <f t="shared" si="80"/>
        <v/>
      </c>
      <c r="AK263" s="672" t="str">
        <f t="shared" si="81"/>
        <v/>
      </c>
      <c r="AM263" s="672" t="str">
        <f t="shared" si="82"/>
        <v/>
      </c>
      <c r="AO263" s="672" t="str">
        <f t="shared" si="83"/>
        <v/>
      </c>
      <c r="AQ263" s="672" t="str">
        <f t="shared" si="84"/>
        <v/>
      </c>
    </row>
    <row r="264" spans="5:43">
      <c r="E264" s="672" t="str">
        <f t="shared" si="87"/>
        <v/>
      </c>
      <c r="G264" s="672" t="str">
        <f t="shared" si="87"/>
        <v/>
      </c>
      <c r="I264" s="672" t="str">
        <f t="shared" si="67"/>
        <v/>
      </c>
      <c r="K264" s="672" t="str">
        <f t="shared" si="68"/>
        <v/>
      </c>
      <c r="M264" s="672" t="str">
        <f t="shared" si="69"/>
        <v/>
      </c>
      <c r="O264" s="672" t="str">
        <f t="shared" si="70"/>
        <v/>
      </c>
      <c r="Q264" s="672" t="str">
        <f t="shared" si="71"/>
        <v/>
      </c>
      <c r="S264" s="672" t="str">
        <f t="shared" si="72"/>
        <v/>
      </c>
      <c r="U264" s="672" t="str">
        <f t="shared" si="73"/>
        <v/>
      </c>
      <c r="W264" s="672" t="str">
        <f t="shared" si="74"/>
        <v/>
      </c>
      <c r="Y264" s="672" t="str">
        <f t="shared" si="75"/>
        <v/>
      </c>
      <c r="AA264" s="672" t="str">
        <f t="shared" si="76"/>
        <v/>
      </c>
      <c r="AC264" s="672" t="str">
        <f t="shared" si="77"/>
        <v/>
      </c>
      <c r="AE264" s="672" t="str">
        <f t="shared" si="78"/>
        <v/>
      </c>
      <c r="AG264" s="672" t="str">
        <f t="shared" si="79"/>
        <v/>
      </c>
      <c r="AI264" s="672" t="str">
        <f t="shared" si="80"/>
        <v/>
      </c>
      <c r="AK264" s="672" t="str">
        <f t="shared" si="81"/>
        <v/>
      </c>
      <c r="AM264" s="672" t="str">
        <f t="shared" si="82"/>
        <v/>
      </c>
      <c r="AO264" s="672" t="str">
        <f t="shared" si="83"/>
        <v/>
      </c>
      <c r="AQ264" s="672" t="str">
        <f t="shared" si="84"/>
        <v/>
      </c>
    </row>
    <row r="265" spans="5:43">
      <c r="E265" s="672" t="str">
        <f t="shared" si="87"/>
        <v/>
      </c>
      <c r="G265" s="672" t="str">
        <f t="shared" si="87"/>
        <v/>
      </c>
      <c r="I265" s="672" t="str">
        <f t="shared" si="67"/>
        <v/>
      </c>
      <c r="K265" s="672" t="str">
        <f t="shared" si="68"/>
        <v/>
      </c>
      <c r="M265" s="672" t="str">
        <f t="shared" si="69"/>
        <v/>
      </c>
      <c r="O265" s="672" t="str">
        <f t="shared" si="70"/>
        <v/>
      </c>
      <c r="Q265" s="672" t="str">
        <f t="shared" si="71"/>
        <v/>
      </c>
      <c r="S265" s="672" t="str">
        <f t="shared" si="72"/>
        <v/>
      </c>
      <c r="U265" s="672" t="str">
        <f t="shared" si="73"/>
        <v/>
      </c>
      <c r="W265" s="672" t="str">
        <f t="shared" si="74"/>
        <v/>
      </c>
      <c r="Y265" s="672" t="str">
        <f t="shared" si="75"/>
        <v/>
      </c>
      <c r="AA265" s="672" t="str">
        <f t="shared" si="76"/>
        <v/>
      </c>
      <c r="AC265" s="672" t="str">
        <f t="shared" si="77"/>
        <v/>
      </c>
      <c r="AE265" s="672" t="str">
        <f t="shared" si="78"/>
        <v/>
      </c>
      <c r="AG265" s="672" t="str">
        <f t="shared" si="79"/>
        <v/>
      </c>
      <c r="AI265" s="672" t="str">
        <f t="shared" si="80"/>
        <v/>
      </c>
      <c r="AK265" s="672" t="str">
        <f t="shared" si="81"/>
        <v/>
      </c>
      <c r="AM265" s="672" t="str">
        <f t="shared" si="82"/>
        <v/>
      </c>
      <c r="AO265" s="672" t="str">
        <f t="shared" si="83"/>
        <v/>
      </c>
      <c r="AQ265" s="672" t="str">
        <f t="shared" si="84"/>
        <v/>
      </c>
    </row>
    <row r="266" spans="5:43">
      <c r="E266" s="672" t="str">
        <f t="shared" si="87"/>
        <v/>
      </c>
      <c r="G266" s="672" t="str">
        <f t="shared" si="87"/>
        <v/>
      </c>
      <c r="I266" s="672" t="str">
        <f t="shared" si="67"/>
        <v/>
      </c>
      <c r="K266" s="672" t="str">
        <f t="shared" si="68"/>
        <v/>
      </c>
      <c r="M266" s="672" t="str">
        <f t="shared" si="69"/>
        <v/>
      </c>
      <c r="O266" s="672" t="str">
        <f t="shared" si="70"/>
        <v/>
      </c>
      <c r="Q266" s="672" t="str">
        <f t="shared" si="71"/>
        <v/>
      </c>
      <c r="S266" s="672" t="str">
        <f t="shared" si="72"/>
        <v/>
      </c>
      <c r="U266" s="672" t="str">
        <f t="shared" si="73"/>
        <v/>
      </c>
      <c r="W266" s="672" t="str">
        <f t="shared" si="74"/>
        <v/>
      </c>
      <c r="Y266" s="672" t="str">
        <f t="shared" si="75"/>
        <v/>
      </c>
      <c r="AA266" s="672" t="str">
        <f t="shared" si="76"/>
        <v/>
      </c>
      <c r="AC266" s="672" t="str">
        <f t="shared" si="77"/>
        <v/>
      </c>
      <c r="AE266" s="672" t="str">
        <f t="shared" si="78"/>
        <v/>
      </c>
      <c r="AG266" s="672" t="str">
        <f t="shared" si="79"/>
        <v/>
      </c>
      <c r="AI266" s="672" t="str">
        <f t="shared" si="80"/>
        <v/>
      </c>
      <c r="AK266" s="672" t="str">
        <f t="shared" si="81"/>
        <v/>
      </c>
      <c r="AM266" s="672" t="str">
        <f t="shared" si="82"/>
        <v/>
      </c>
      <c r="AO266" s="672" t="str">
        <f t="shared" si="83"/>
        <v/>
      </c>
      <c r="AQ266" s="672" t="str">
        <f t="shared" si="84"/>
        <v/>
      </c>
    </row>
    <row r="267" spans="5:43">
      <c r="E267" s="672" t="str">
        <f t="shared" si="87"/>
        <v/>
      </c>
      <c r="G267" s="672" t="str">
        <f t="shared" si="87"/>
        <v/>
      </c>
      <c r="I267" s="672" t="str">
        <f t="shared" si="67"/>
        <v/>
      </c>
      <c r="K267" s="672" t="str">
        <f t="shared" si="68"/>
        <v/>
      </c>
      <c r="M267" s="672" t="str">
        <f t="shared" si="69"/>
        <v/>
      </c>
      <c r="O267" s="672" t="str">
        <f t="shared" si="70"/>
        <v/>
      </c>
      <c r="Q267" s="672" t="str">
        <f t="shared" si="71"/>
        <v/>
      </c>
      <c r="S267" s="672" t="str">
        <f t="shared" si="72"/>
        <v/>
      </c>
      <c r="U267" s="672" t="str">
        <f t="shared" si="73"/>
        <v/>
      </c>
      <c r="W267" s="672" t="str">
        <f t="shared" si="74"/>
        <v/>
      </c>
      <c r="Y267" s="672" t="str">
        <f t="shared" si="75"/>
        <v/>
      </c>
      <c r="AA267" s="672" t="str">
        <f t="shared" si="76"/>
        <v/>
      </c>
      <c r="AC267" s="672" t="str">
        <f t="shared" si="77"/>
        <v/>
      </c>
      <c r="AE267" s="672" t="str">
        <f t="shared" si="78"/>
        <v/>
      </c>
      <c r="AG267" s="672" t="str">
        <f t="shared" si="79"/>
        <v/>
      </c>
      <c r="AI267" s="672" t="str">
        <f t="shared" si="80"/>
        <v/>
      </c>
      <c r="AK267" s="672" t="str">
        <f t="shared" si="81"/>
        <v/>
      </c>
      <c r="AM267" s="672" t="str">
        <f t="shared" si="82"/>
        <v/>
      </c>
      <c r="AO267" s="672" t="str">
        <f t="shared" si="83"/>
        <v/>
      </c>
      <c r="AQ267" s="672" t="str">
        <f t="shared" si="84"/>
        <v/>
      </c>
    </row>
    <row r="268" spans="5:43">
      <c r="E268" s="672" t="str">
        <f t="shared" si="87"/>
        <v/>
      </c>
      <c r="G268" s="672" t="str">
        <f t="shared" si="87"/>
        <v/>
      </c>
      <c r="I268" s="672" t="str">
        <f t="shared" si="67"/>
        <v/>
      </c>
      <c r="K268" s="672" t="str">
        <f t="shared" si="68"/>
        <v/>
      </c>
      <c r="M268" s="672" t="str">
        <f t="shared" si="69"/>
        <v/>
      </c>
      <c r="O268" s="672" t="str">
        <f t="shared" si="70"/>
        <v/>
      </c>
      <c r="Q268" s="672" t="str">
        <f t="shared" si="71"/>
        <v/>
      </c>
      <c r="S268" s="672" t="str">
        <f t="shared" si="72"/>
        <v/>
      </c>
      <c r="U268" s="672" t="str">
        <f t="shared" si="73"/>
        <v/>
      </c>
      <c r="W268" s="672" t="str">
        <f t="shared" si="74"/>
        <v/>
      </c>
      <c r="Y268" s="672" t="str">
        <f t="shared" si="75"/>
        <v/>
      </c>
      <c r="AA268" s="672" t="str">
        <f t="shared" si="76"/>
        <v/>
      </c>
      <c r="AC268" s="672" t="str">
        <f t="shared" si="77"/>
        <v/>
      </c>
      <c r="AE268" s="672" t="str">
        <f t="shared" si="78"/>
        <v/>
      </c>
      <c r="AG268" s="672" t="str">
        <f t="shared" si="79"/>
        <v/>
      </c>
      <c r="AI268" s="672" t="str">
        <f t="shared" si="80"/>
        <v/>
      </c>
      <c r="AK268" s="672" t="str">
        <f t="shared" si="81"/>
        <v/>
      </c>
      <c r="AM268" s="672" t="str">
        <f t="shared" si="82"/>
        <v/>
      </c>
      <c r="AO268" s="672" t="str">
        <f t="shared" si="83"/>
        <v/>
      </c>
      <c r="AQ268" s="672" t="str">
        <f t="shared" si="84"/>
        <v/>
      </c>
    </row>
    <row r="269" spans="5:43">
      <c r="E269" s="672" t="str">
        <f t="shared" ref="E269:G284" si="88">IF(OR($B269=0,D269=0),"",D269/$B269)</f>
        <v/>
      </c>
      <c r="G269" s="672" t="str">
        <f t="shared" si="88"/>
        <v/>
      </c>
      <c r="I269" s="672" t="str">
        <f t="shared" ref="I269:I300" si="89">IF(OR($B269=0,H269=0),"",H269/$B269)</f>
        <v/>
      </c>
      <c r="K269" s="672" t="str">
        <f t="shared" ref="K269:K300" si="90">IF(OR($B269=0,J269=0),"",J269/$B269)</f>
        <v/>
      </c>
      <c r="M269" s="672" t="str">
        <f t="shared" ref="M269:M300" si="91">IF(OR($B269=0,L269=0),"",L269/$B269)</f>
        <v/>
      </c>
      <c r="O269" s="672" t="str">
        <f t="shared" ref="O269:O300" si="92">IF(OR($B269=0,N269=0),"",N269/$B269)</f>
        <v/>
      </c>
      <c r="Q269" s="672" t="str">
        <f t="shared" ref="Q269:Q300" si="93">IF(OR($B269=0,P269=0),"",P269/$B269)</f>
        <v/>
      </c>
      <c r="S269" s="672" t="str">
        <f t="shared" ref="S269:S300" si="94">IF(OR($B269=0,R269=0),"",R269/$B269)</f>
        <v/>
      </c>
      <c r="U269" s="672" t="str">
        <f t="shared" ref="U269:U300" si="95">IF(OR($B269=0,T269=0),"",T269/$B269)</f>
        <v/>
      </c>
      <c r="W269" s="672" t="str">
        <f t="shared" ref="W269:W300" si="96">IF(OR($B269=0,V269=0),"",V269/$B269)</f>
        <v/>
      </c>
      <c r="Y269" s="672" t="str">
        <f t="shared" ref="Y269:Y300" si="97">IF(OR($B269=0,X269=0),"",X269/$B269)</f>
        <v/>
      </c>
      <c r="AA269" s="672" t="str">
        <f t="shared" ref="AA269:AA300" si="98">IF(OR($B269=0,Z269=0),"",Z269/$B269)</f>
        <v/>
      </c>
      <c r="AC269" s="672" t="str">
        <f t="shared" ref="AC269:AC300" si="99">IF(OR($B269=0,AB269=0),"",AB269/$B269)</f>
        <v/>
      </c>
      <c r="AE269" s="672" t="str">
        <f t="shared" ref="AE269:AE300" si="100">IF(OR($B269=0,AD269=0),"",AD269/$B269)</f>
        <v/>
      </c>
      <c r="AG269" s="672" t="str">
        <f t="shared" ref="AG269:AG300" si="101">IF(OR($B269=0,AF269=0),"",AF269/$B269)</f>
        <v/>
      </c>
      <c r="AI269" s="672" t="str">
        <f t="shared" ref="AI269:AI300" si="102">IF(OR($B269=0,AH269=0),"",AH269/$B269)</f>
        <v/>
      </c>
      <c r="AK269" s="672" t="str">
        <f t="shared" ref="AK269:AK300" si="103">IF(OR($B269=0,AJ269=0),"",AJ269/$B269)</f>
        <v/>
      </c>
      <c r="AM269" s="672" t="str">
        <f t="shared" ref="AM269:AM300" si="104">IF(OR($B269=0,AL269=0),"",AL269/$B269)</f>
        <v/>
      </c>
      <c r="AO269" s="672" t="str">
        <f t="shared" ref="AO269:AO300" si="105">IF(OR($B269=0,AN269=0),"",AN269/$B269)</f>
        <v/>
      </c>
      <c r="AQ269" s="672" t="str">
        <f t="shared" ref="AQ269:AQ300" si="106">IF(OR($B269=0,AP269=0),"",AP269/$B269)</f>
        <v/>
      </c>
    </row>
    <row r="270" spans="5:43">
      <c r="E270" s="672" t="str">
        <f t="shared" si="88"/>
        <v/>
      </c>
      <c r="G270" s="672" t="str">
        <f t="shared" si="88"/>
        <v/>
      </c>
      <c r="I270" s="672" t="str">
        <f t="shared" si="89"/>
        <v/>
      </c>
      <c r="K270" s="672" t="str">
        <f t="shared" si="90"/>
        <v/>
      </c>
      <c r="M270" s="672" t="str">
        <f t="shared" si="91"/>
        <v/>
      </c>
      <c r="O270" s="672" t="str">
        <f t="shared" si="92"/>
        <v/>
      </c>
      <c r="Q270" s="672" t="str">
        <f t="shared" si="93"/>
        <v/>
      </c>
      <c r="S270" s="672" t="str">
        <f t="shared" si="94"/>
        <v/>
      </c>
      <c r="U270" s="672" t="str">
        <f t="shared" si="95"/>
        <v/>
      </c>
      <c r="W270" s="672" t="str">
        <f t="shared" si="96"/>
        <v/>
      </c>
      <c r="Y270" s="672" t="str">
        <f t="shared" si="97"/>
        <v/>
      </c>
      <c r="AA270" s="672" t="str">
        <f t="shared" si="98"/>
        <v/>
      </c>
      <c r="AC270" s="672" t="str">
        <f t="shared" si="99"/>
        <v/>
      </c>
      <c r="AE270" s="672" t="str">
        <f t="shared" si="100"/>
        <v/>
      </c>
      <c r="AG270" s="672" t="str">
        <f t="shared" si="101"/>
        <v/>
      </c>
      <c r="AI270" s="672" t="str">
        <f t="shared" si="102"/>
        <v/>
      </c>
      <c r="AK270" s="672" t="str">
        <f t="shared" si="103"/>
        <v/>
      </c>
      <c r="AM270" s="672" t="str">
        <f t="shared" si="104"/>
        <v/>
      </c>
      <c r="AO270" s="672" t="str">
        <f t="shared" si="105"/>
        <v/>
      </c>
      <c r="AQ270" s="672" t="str">
        <f t="shared" si="106"/>
        <v/>
      </c>
    </row>
    <row r="271" spans="5:43">
      <c r="E271" s="672" t="str">
        <f t="shared" si="88"/>
        <v/>
      </c>
      <c r="G271" s="672" t="str">
        <f t="shared" si="88"/>
        <v/>
      </c>
      <c r="I271" s="672" t="str">
        <f t="shared" si="89"/>
        <v/>
      </c>
      <c r="K271" s="672" t="str">
        <f t="shared" si="90"/>
        <v/>
      </c>
      <c r="M271" s="672" t="str">
        <f t="shared" si="91"/>
        <v/>
      </c>
      <c r="O271" s="672" t="str">
        <f t="shared" si="92"/>
        <v/>
      </c>
      <c r="Q271" s="672" t="str">
        <f t="shared" si="93"/>
        <v/>
      </c>
      <c r="S271" s="672" t="str">
        <f t="shared" si="94"/>
        <v/>
      </c>
      <c r="U271" s="672" t="str">
        <f t="shared" si="95"/>
        <v/>
      </c>
      <c r="W271" s="672" t="str">
        <f t="shared" si="96"/>
        <v/>
      </c>
      <c r="Y271" s="672" t="str">
        <f t="shared" si="97"/>
        <v/>
      </c>
      <c r="AA271" s="672" t="str">
        <f t="shared" si="98"/>
        <v/>
      </c>
      <c r="AC271" s="672" t="str">
        <f t="shared" si="99"/>
        <v/>
      </c>
      <c r="AE271" s="672" t="str">
        <f t="shared" si="100"/>
        <v/>
      </c>
      <c r="AG271" s="672" t="str">
        <f t="shared" si="101"/>
        <v/>
      </c>
      <c r="AI271" s="672" t="str">
        <f t="shared" si="102"/>
        <v/>
      </c>
      <c r="AK271" s="672" t="str">
        <f t="shared" si="103"/>
        <v/>
      </c>
      <c r="AM271" s="672" t="str">
        <f t="shared" si="104"/>
        <v/>
      </c>
      <c r="AO271" s="672" t="str">
        <f t="shared" si="105"/>
        <v/>
      </c>
      <c r="AQ271" s="672" t="str">
        <f t="shared" si="106"/>
        <v/>
      </c>
    </row>
    <row r="272" spans="5:43">
      <c r="E272" s="672" t="str">
        <f t="shared" si="88"/>
        <v/>
      </c>
      <c r="G272" s="672" t="str">
        <f t="shared" si="88"/>
        <v/>
      </c>
      <c r="I272" s="672" t="str">
        <f t="shared" si="89"/>
        <v/>
      </c>
      <c r="K272" s="672" t="str">
        <f t="shared" si="90"/>
        <v/>
      </c>
      <c r="M272" s="672" t="str">
        <f t="shared" si="91"/>
        <v/>
      </c>
      <c r="O272" s="672" t="str">
        <f t="shared" si="92"/>
        <v/>
      </c>
      <c r="Q272" s="672" t="str">
        <f t="shared" si="93"/>
        <v/>
      </c>
      <c r="S272" s="672" t="str">
        <f t="shared" si="94"/>
        <v/>
      </c>
      <c r="U272" s="672" t="str">
        <f t="shared" si="95"/>
        <v/>
      </c>
      <c r="W272" s="672" t="str">
        <f t="shared" si="96"/>
        <v/>
      </c>
      <c r="Y272" s="672" t="str">
        <f t="shared" si="97"/>
        <v/>
      </c>
      <c r="AA272" s="672" t="str">
        <f t="shared" si="98"/>
        <v/>
      </c>
      <c r="AC272" s="672" t="str">
        <f t="shared" si="99"/>
        <v/>
      </c>
      <c r="AE272" s="672" t="str">
        <f t="shared" si="100"/>
        <v/>
      </c>
      <c r="AG272" s="672" t="str">
        <f t="shared" si="101"/>
        <v/>
      </c>
      <c r="AI272" s="672" t="str">
        <f t="shared" si="102"/>
        <v/>
      </c>
      <c r="AK272" s="672" t="str">
        <f t="shared" si="103"/>
        <v/>
      </c>
      <c r="AM272" s="672" t="str">
        <f t="shared" si="104"/>
        <v/>
      </c>
      <c r="AO272" s="672" t="str">
        <f t="shared" si="105"/>
        <v/>
      </c>
      <c r="AQ272" s="672" t="str">
        <f t="shared" si="106"/>
        <v/>
      </c>
    </row>
    <row r="273" spans="5:43">
      <c r="E273" s="672" t="str">
        <f t="shared" si="88"/>
        <v/>
      </c>
      <c r="G273" s="672" t="str">
        <f t="shared" si="88"/>
        <v/>
      </c>
      <c r="I273" s="672" t="str">
        <f t="shared" si="89"/>
        <v/>
      </c>
      <c r="K273" s="672" t="str">
        <f t="shared" si="90"/>
        <v/>
      </c>
      <c r="M273" s="672" t="str">
        <f t="shared" si="91"/>
        <v/>
      </c>
      <c r="O273" s="672" t="str">
        <f t="shared" si="92"/>
        <v/>
      </c>
      <c r="Q273" s="672" t="str">
        <f t="shared" si="93"/>
        <v/>
      </c>
      <c r="S273" s="672" t="str">
        <f t="shared" si="94"/>
        <v/>
      </c>
      <c r="U273" s="672" t="str">
        <f t="shared" si="95"/>
        <v/>
      </c>
      <c r="W273" s="672" t="str">
        <f t="shared" si="96"/>
        <v/>
      </c>
      <c r="Y273" s="672" t="str">
        <f t="shared" si="97"/>
        <v/>
      </c>
      <c r="AA273" s="672" t="str">
        <f t="shared" si="98"/>
        <v/>
      </c>
      <c r="AC273" s="672" t="str">
        <f t="shared" si="99"/>
        <v/>
      </c>
      <c r="AE273" s="672" t="str">
        <f t="shared" si="100"/>
        <v/>
      </c>
      <c r="AG273" s="672" t="str">
        <f t="shared" si="101"/>
        <v/>
      </c>
      <c r="AI273" s="672" t="str">
        <f t="shared" si="102"/>
        <v/>
      </c>
      <c r="AK273" s="672" t="str">
        <f t="shared" si="103"/>
        <v/>
      </c>
      <c r="AM273" s="672" t="str">
        <f t="shared" si="104"/>
        <v/>
      </c>
      <c r="AO273" s="672" t="str">
        <f t="shared" si="105"/>
        <v/>
      </c>
      <c r="AQ273" s="672" t="str">
        <f t="shared" si="106"/>
        <v/>
      </c>
    </row>
    <row r="274" spans="5:43">
      <c r="E274" s="672" t="str">
        <f t="shared" si="88"/>
        <v/>
      </c>
      <c r="G274" s="672" t="str">
        <f t="shared" si="88"/>
        <v/>
      </c>
      <c r="I274" s="672" t="str">
        <f t="shared" si="89"/>
        <v/>
      </c>
      <c r="K274" s="672" t="str">
        <f t="shared" si="90"/>
        <v/>
      </c>
      <c r="M274" s="672" t="str">
        <f t="shared" si="91"/>
        <v/>
      </c>
      <c r="O274" s="672" t="str">
        <f t="shared" si="92"/>
        <v/>
      </c>
      <c r="Q274" s="672" t="str">
        <f t="shared" si="93"/>
        <v/>
      </c>
      <c r="S274" s="672" t="str">
        <f t="shared" si="94"/>
        <v/>
      </c>
      <c r="U274" s="672" t="str">
        <f t="shared" si="95"/>
        <v/>
      </c>
      <c r="W274" s="672" t="str">
        <f t="shared" si="96"/>
        <v/>
      </c>
      <c r="Y274" s="672" t="str">
        <f t="shared" si="97"/>
        <v/>
      </c>
      <c r="AA274" s="672" t="str">
        <f t="shared" si="98"/>
        <v/>
      </c>
      <c r="AC274" s="672" t="str">
        <f t="shared" si="99"/>
        <v/>
      </c>
      <c r="AE274" s="672" t="str">
        <f t="shared" si="100"/>
        <v/>
      </c>
      <c r="AG274" s="672" t="str">
        <f t="shared" si="101"/>
        <v/>
      </c>
      <c r="AI274" s="672" t="str">
        <f t="shared" si="102"/>
        <v/>
      </c>
      <c r="AK274" s="672" t="str">
        <f t="shared" si="103"/>
        <v/>
      </c>
      <c r="AM274" s="672" t="str">
        <f t="shared" si="104"/>
        <v/>
      </c>
      <c r="AO274" s="672" t="str">
        <f t="shared" si="105"/>
        <v/>
      </c>
      <c r="AQ274" s="672" t="str">
        <f t="shared" si="106"/>
        <v/>
      </c>
    </row>
    <row r="275" spans="5:43">
      <c r="E275" s="672" t="str">
        <f t="shared" si="88"/>
        <v/>
      </c>
      <c r="G275" s="672" t="str">
        <f t="shared" si="88"/>
        <v/>
      </c>
      <c r="I275" s="672" t="str">
        <f t="shared" si="89"/>
        <v/>
      </c>
      <c r="K275" s="672" t="str">
        <f t="shared" si="90"/>
        <v/>
      </c>
      <c r="M275" s="672" t="str">
        <f t="shared" si="91"/>
        <v/>
      </c>
      <c r="O275" s="672" t="str">
        <f t="shared" si="92"/>
        <v/>
      </c>
      <c r="Q275" s="672" t="str">
        <f t="shared" si="93"/>
        <v/>
      </c>
      <c r="S275" s="672" t="str">
        <f t="shared" si="94"/>
        <v/>
      </c>
      <c r="U275" s="672" t="str">
        <f t="shared" si="95"/>
        <v/>
      </c>
      <c r="W275" s="672" t="str">
        <f t="shared" si="96"/>
        <v/>
      </c>
      <c r="Y275" s="672" t="str">
        <f t="shared" si="97"/>
        <v/>
      </c>
      <c r="AA275" s="672" t="str">
        <f t="shared" si="98"/>
        <v/>
      </c>
      <c r="AC275" s="672" t="str">
        <f t="shared" si="99"/>
        <v/>
      </c>
      <c r="AE275" s="672" t="str">
        <f t="shared" si="100"/>
        <v/>
      </c>
      <c r="AG275" s="672" t="str">
        <f t="shared" si="101"/>
        <v/>
      </c>
      <c r="AI275" s="672" t="str">
        <f t="shared" si="102"/>
        <v/>
      </c>
      <c r="AK275" s="672" t="str">
        <f t="shared" si="103"/>
        <v/>
      </c>
      <c r="AM275" s="672" t="str">
        <f t="shared" si="104"/>
        <v/>
      </c>
      <c r="AO275" s="672" t="str">
        <f t="shared" si="105"/>
        <v/>
      </c>
      <c r="AQ275" s="672" t="str">
        <f t="shared" si="106"/>
        <v/>
      </c>
    </row>
    <row r="276" spans="5:43">
      <c r="E276" s="672" t="str">
        <f t="shared" si="88"/>
        <v/>
      </c>
      <c r="G276" s="672" t="str">
        <f t="shared" si="88"/>
        <v/>
      </c>
      <c r="I276" s="672" t="str">
        <f t="shared" si="89"/>
        <v/>
      </c>
      <c r="K276" s="672" t="str">
        <f t="shared" si="90"/>
        <v/>
      </c>
      <c r="M276" s="672" t="str">
        <f t="shared" si="91"/>
        <v/>
      </c>
      <c r="O276" s="672" t="str">
        <f t="shared" si="92"/>
        <v/>
      </c>
      <c r="Q276" s="672" t="str">
        <f t="shared" si="93"/>
        <v/>
      </c>
      <c r="S276" s="672" t="str">
        <f t="shared" si="94"/>
        <v/>
      </c>
      <c r="U276" s="672" t="str">
        <f t="shared" si="95"/>
        <v/>
      </c>
      <c r="W276" s="672" t="str">
        <f t="shared" si="96"/>
        <v/>
      </c>
      <c r="Y276" s="672" t="str">
        <f t="shared" si="97"/>
        <v/>
      </c>
      <c r="AA276" s="672" t="str">
        <f t="shared" si="98"/>
        <v/>
      </c>
      <c r="AC276" s="672" t="str">
        <f t="shared" si="99"/>
        <v/>
      </c>
      <c r="AE276" s="672" t="str">
        <f t="shared" si="100"/>
        <v/>
      </c>
      <c r="AG276" s="672" t="str">
        <f t="shared" si="101"/>
        <v/>
      </c>
      <c r="AI276" s="672" t="str">
        <f t="shared" si="102"/>
        <v/>
      </c>
      <c r="AK276" s="672" t="str">
        <f t="shared" si="103"/>
        <v/>
      </c>
      <c r="AM276" s="672" t="str">
        <f t="shared" si="104"/>
        <v/>
      </c>
      <c r="AO276" s="672" t="str">
        <f t="shared" si="105"/>
        <v/>
      </c>
      <c r="AQ276" s="672" t="str">
        <f t="shared" si="106"/>
        <v/>
      </c>
    </row>
    <row r="277" spans="5:43">
      <c r="E277" s="672" t="str">
        <f t="shared" si="88"/>
        <v/>
      </c>
      <c r="G277" s="672" t="str">
        <f t="shared" si="88"/>
        <v/>
      </c>
      <c r="I277" s="672" t="str">
        <f t="shared" si="89"/>
        <v/>
      </c>
      <c r="K277" s="672" t="str">
        <f t="shared" si="90"/>
        <v/>
      </c>
      <c r="M277" s="672" t="str">
        <f t="shared" si="91"/>
        <v/>
      </c>
      <c r="O277" s="672" t="str">
        <f t="shared" si="92"/>
        <v/>
      </c>
      <c r="Q277" s="672" t="str">
        <f t="shared" si="93"/>
        <v/>
      </c>
      <c r="S277" s="672" t="str">
        <f t="shared" si="94"/>
        <v/>
      </c>
      <c r="U277" s="672" t="str">
        <f t="shared" si="95"/>
        <v/>
      </c>
      <c r="W277" s="672" t="str">
        <f t="shared" si="96"/>
        <v/>
      </c>
      <c r="Y277" s="672" t="str">
        <f t="shared" si="97"/>
        <v/>
      </c>
      <c r="AA277" s="672" t="str">
        <f t="shared" si="98"/>
        <v/>
      </c>
      <c r="AC277" s="672" t="str">
        <f t="shared" si="99"/>
        <v/>
      </c>
      <c r="AE277" s="672" t="str">
        <f t="shared" si="100"/>
        <v/>
      </c>
      <c r="AG277" s="672" t="str">
        <f t="shared" si="101"/>
        <v/>
      </c>
      <c r="AI277" s="672" t="str">
        <f t="shared" si="102"/>
        <v/>
      </c>
      <c r="AK277" s="672" t="str">
        <f t="shared" si="103"/>
        <v/>
      </c>
      <c r="AM277" s="672" t="str">
        <f t="shared" si="104"/>
        <v/>
      </c>
      <c r="AO277" s="672" t="str">
        <f t="shared" si="105"/>
        <v/>
      </c>
      <c r="AQ277" s="672" t="str">
        <f t="shared" si="106"/>
        <v/>
      </c>
    </row>
    <row r="278" spans="5:43">
      <c r="E278" s="672" t="str">
        <f t="shared" si="88"/>
        <v/>
      </c>
      <c r="G278" s="672" t="str">
        <f t="shared" si="88"/>
        <v/>
      </c>
      <c r="I278" s="672" t="str">
        <f t="shared" si="89"/>
        <v/>
      </c>
      <c r="K278" s="672" t="str">
        <f t="shared" si="90"/>
        <v/>
      </c>
      <c r="M278" s="672" t="str">
        <f t="shared" si="91"/>
        <v/>
      </c>
      <c r="O278" s="672" t="str">
        <f t="shared" si="92"/>
        <v/>
      </c>
      <c r="Q278" s="672" t="str">
        <f t="shared" si="93"/>
        <v/>
      </c>
      <c r="S278" s="672" t="str">
        <f t="shared" si="94"/>
        <v/>
      </c>
      <c r="U278" s="672" t="str">
        <f t="shared" si="95"/>
        <v/>
      </c>
      <c r="W278" s="672" t="str">
        <f t="shared" si="96"/>
        <v/>
      </c>
      <c r="Y278" s="672" t="str">
        <f t="shared" si="97"/>
        <v/>
      </c>
      <c r="AA278" s="672" t="str">
        <f t="shared" si="98"/>
        <v/>
      </c>
      <c r="AC278" s="672" t="str">
        <f t="shared" si="99"/>
        <v/>
      </c>
      <c r="AE278" s="672" t="str">
        <f t="shared" si="100"/>
        <v/>
      </c>
      <c r="AG278" s="672" t="str">
        <f t="shared" si="101"/>
        <v/>
      </c>
      <c r="AI278" s="672" t="str">
        <f t="shared" si="102"/>
        <v/>
      </c>
      <c r="AK278" s="672" t="str">
        <f t="shared" si="103"/>
        <v/>
      </c>
      <c r="AM278" s="672" t="str">
        <f t="shared" si="104"/>
        <v/>
      </c>
      <c r="AO278" s="672" t="str">
        <f t="shared" si="105"/>
        <v/>
      </c>
      <c r="AQ278" s="672" t="str">
        <f t="shared" si="106"/>
        <v/>
      </c>
    </row>
    <row r="279" spans="5:43">
      <c r="E279" s="672" t="str">
        <f t="shared" si="88"/>
        <v/>
      </c>
      <c r="G279" s="672" t="str">
        <f t="shared" si="88"/>
        <v/>
      </c>
      <c r="I279" s="672" t="str">
        <f t="shared" si="89"/>
        <v/>
      </c>
      <c r="K279" s="672" t="str">
        <f t="shared" si="90"/>
        <v/>
      </c>
      <c r="M279" s="672" t="str">
        <f t="shared" si="91"/>
        <v/>
      </c>
      <c r="O279" s="672" t="str">
        <f t="shared" si="92"/>
        <v/>
      </c>
      <c r="Q279" s="672" t="str">
        <f t="shared" si="93"/>
        <v/>
      </c>
      <c r="S279" s="672" t="str">
        <f t="shared" si="94"/>
        <v/>
      </c>
      <c r="U279" s="672" t="str">
        <f t="shared" si="95"/>
        <v/>
      </c>
      <c r="W279" s="672" t="str">
        <f t="shared" si="96"/>
        <v/>
      </c>
      <c r="Y279" s="672" t="str">
        <f t="shared" si="97"/>
        <v/>
      </c>
      <c r="AA279" s="672" t="str">
        <f t="shared" si="98"/>
        <v/>
      </c>
      <c r="AC279" s="672" t="str">
        <f t="shared" si="99"/>
        <v/>
      </c>
      <c r="AE279" s="672" t="str">
        <f t="shared" si="100"/>
        <v/>
      </c>
      <c r="AG279" s="672" t="str">
        <f t="shared" si="101"/>
        <v/>
      </c>
      <c r="AI279" s="672" t="str">
        <f t="shared" si="102"/>
        <v/>
      </c>
      <c r="AK279" s="672" t="str">
        <f t="shared" si="103"/>
        <v/>
      </c>
      <c r="AM279" s="672" t="str">
        <f t="shared" si="104"/>
        <v/>
      </c>
      <c r="AO279" s="672" t="str">
        <f t="shared" si="105"/>
        <v/>
      </c>
      <c r="AQ279" s="672" t="str">
        <f t="shared" si="106"/>
        <v/>
      </c>
    </row>
    <row r="280" spans="5:43">
      <c r="E280" s="672" t="str">
        <f t="shared" si="88"/>
        <v/>
      </c>
      <c r="G280" s="672" t="str">
        <f t="shared" si="88"/>
        <v/>
      </c>
      <c r="I280" s="672" t="str">
        <f t="shared" si="89"/>
        <v/>
      </c>
      <c r="K280" s="672" t="str">
        <f t="shared" si="90"/>
        <v/>
      </c>
      <c r="M280" s="672" t="str">
        <f t="shared" si="91"/>
        <v/>
      </c>
      <c r="O280" s="672" t="str">
        <f t="shared" si="92"/>
        <v/>
      </c>
      <c r="Q280" s="672" t="str">
        <f t="shared" si="93"/>
        <v/>
      </c>
      <c r="S280" s="672" t="str">
        <f t="shared" si="94"/>
        <v/>
      </c>
      <c r="U280" s="672" t="str">
        <f t="shared" si="95"/>
        <v/>
      </c>
      <c r="W280" s="672" t="str">
        <f t="shared" si="96"/>
        <v/>
      </c>
      <c r="Y280" s="672" t="str">
        <f t="shared" si="97"/>
        <v/>
      </c>
      <c r="AA280" s="672" t="str">
        <f t="shared" si="98"/>
        <v/>
      </c>
      <c r="AC280" s="672" t="str">
        <f t="shared" si="99"/>
        <v/>
      </c>
      <c r="AE280" s="672" t="str">
        <f t="shared" si="100"/>
        <v/>
      </c>
      <c r="AG280" s="672" t="str">
        <f t="shared" si="101"/>
        <v/>
      </c>
      <c r="AI280" s="672" t="str">
        <f t="shared" si="102"/>
        <v/>
      </c>
      <c r="AK280" s="672" t="str">
        <f t="shared" si="103"/>
        <v/>
      </c>
      <c r="AM280" s="672" t="str">
        <f t="shared" si="104"/>
        <v/>
      </c>
      <c r="AO280" s="672" t="str">
        <f t="shared" si="105"/>
        <v/>
      </c>
      <c r="AQ280" s="672" t="str">
        <f t="shared" si="106"/>
        <v/>
      </c>
    </row>
    <row r="281" spans="5:43">
      <c r="E281" s="672" t="str">
        <f t="shared" si="88"/>
        <v/>
      </c>
      <c r="G281" s="672" t="str">
        <f t="shared" si="88"/>
        <v/>
      </c>
      <c r="I281" s="672" t="str">
        <f t="shared" si="89"/>
        <v/>
      </c>
      <c r="K281" s="672" t="str">
        <f t="shared" si="90"/>
        <v/>
      </c>
      <c r="M281" s="672" t="str">
        <f t="shared" si="91"/>
        <v/>
      </c>
      <c r="O281" s="672" t="str">
        <f t="shared" si="92"/>
        <v/>
      </c>
      <c r="Q281" s="672" t="str">
        <f t="shared" si="93"/>
        <v/>
      </c>
      <c r="S281" s="672" t="str">
        <f t="shared" si="94"/>
        <v/>
      </c>
      <c r="U281" s="672" t="str">
        <f t="shared" si="95"/>
        <v/>
      </c>
      <c r="W281" s="672" t="str">
        <f t="shared" si="96"/>
        <v/>
      </c>
      <c r="Y281" s="672" t="str">
        <f t="shared" si="97"/>
        <v/>
      </c>
      <c r="AA281" s="672" t="str">
        <f t="shared" si="98"/>
        <v/>
      </c>
      <c r="AC281" s="672" t="str">
        <f t="shared" si="99"/>
        <v/>
      </c>
      <c r="AE281" s="672" t="str">
        <f t="shared" si="100"/>
        <v/>
      </c>
      <c r="AG281" s="672" t="str">
        <f t="shared" si="101"/>
        <v/>
      </c>
      <c r="AI281" s="672" t="str">
        <f t="shared" si="102"/>
        <v/>
      </c>
      <c r="AK281" s="672" t="str">
        <f t="shared" si="103"/>
        <v/>
      </c>
      <c r="AM281" s="672" t="str">
        <f t="shared" si="104"/>
        <v/>
      </c>
      <c r="AO281" s="672" t="str">
        <f t="shared" si="105"/>
        <v/>
      </c>
      <c r="AQ281" s="672" t="str">
        <f t="shared" si="106"/>
        <v/>
      </c>
    </row>
    <row r="282" spans="5:43">
      <c r="E282" s="672" t="str">
        <f t="shared" si="88"/>
        <v/>
      </c>
      <c r="G282" s="672" t="str">
        <f t="shared" si="88"/>
        <v/>
      </c>
      <c r="I282" s="672" t="str">
        <f t="shared" si="89"/>
        <v/>
      </c>
      <c r="K282" s="672" t="str">
        <f t="shared" si="90"/>
        <v/>
      </c>
      <c r="M282" s="672" t="str">
        <f t="shared" si="91"/>
        <v/>
      </c>
      <c r="O282" s="672" t="str">
        <f t="shared" si="92"/>
        <v/>
      </c>
      <c r="Q282" s="672" t="str">
        <f t="shared" si="93"/>
        <v/>
      </c>
      <c r="S282" s="672" t="str">
        <f t="shared" si="94"/>
        <v/>
      </c>
      <c r="U282" s="672" t="str">
        <f t="shared" si="95"/>
        <v/>
      </c>
      <c r="W282" s="672" t="str">
        <f t="shared" si="96"/>
        <v/>
      </c>
      <c r="Y282" s="672" t="str">
        <f t="shared" si="97"/>
        <v/>
      </c>
      <c r="AA282" s="672" t="str">
        <f t="shared" si="98"/>
        <v/>
      </c>
      <c r="AC282" s="672" t="str">
        <f t="shared" si="99"/>
        <v/>
      </c>
      <c r="AE282" s="672" t="str">
        <f t="shared" si="100"/>
        <v/>
      </c>
      <c r="AG282" s="672" t="str">
        <f t="shared" si="101"/>
        <v/>
      </c>
      <c r="AI282" s="672" t="str">
        <f t="shared" si="102"/>
        <v/>
      </c>
      <c r="AK282" s="672" t="str">
        <f t="shared" si="103"/>
        <v/>
      </c>
      <c r="AM282" s="672" t="str">
        <f t="shared" si="104"/>
        <v/>
      </c>
      <c r="AO282" s="672" t="str">
        <f t="shared" si="105"/>
        <v/>
      </c>
      <c r="AQ282" s="672" t="str">
        <f t="shared" si="106"/>
        <v/>
      </c>
    </row>
    <row r="283" spans="5:43">
      <c r="E283" s="672" t="str">
        <f t="shared" si="88"/>
        <v/>
      </c>
      <c r="G283" s="672" t="str">
        <f t="shared" si="88"/>
        <v/>
      </c>
      <c r="I283" s="672" t="str">
        <f t="shared" si="89"/>
        <v/>
      </c>
      <c r="K283" s="672" t="str">
        <f t="shared" si="90"/>
        <v/>
      </c>
      <c r="M283" s="672" t="str">
        <f t="shared" si="91"/>
        <v/>
      </c>
      <c r="O283" s="672" t="str">
        <f t="shared" si="92"/>
        <v/>
      </c>
      <c r="Q283" s="672" t="str">
        <f t="shared" si="93"/>
        <v/>
      </c>
      <c r="S283" s="672" t="str">
        <f t="shared" si="94"/>
        <v/>
      </c>
      <c r="U283" s="672" t="str">
        <f t="shared" si="95"/>
        <v/>
      </c>
      <c r="W283" s="672" t="str">
        <f t="shared" si="96"/>
        <v/>
      </c>
      <c r="Y283" s="672" t="str">
        <f t="shared" si="97"/>
        <v/>
      </c>
      <c r="AA283" s="672" t="str">
        <f t="shared" si="98"/>
        <v/>
      </c>
      <c r="AC283" s="672" t="str">
        <f t="shared" si="99"/>
        <v/>
      </c>
      <c r="AE283" s="672" t="str">
        <f t="shared" si="100"/>
        <v/>
      </c>
      <c r="AG283" s="672" t="str">
        <f t="shared" si="101"/>
        <v/>
      </c>
      <c r="AI283" s="672" t="str">
        <f t="shared" si="102"/>
        <v/>
      </c>
      <c r="AK283" s="672" t="str">
        <f t="shared" si="103"/>
        <v/>
      </c>
      <c r="AM283" s="672" t="str">
        <f t="shared" si="104"/>
        <v/>
      </c>
      <c r="AO283" s="672" t="str">
        <f t="shared" si="105"/>
        <v/>
      </c>
      <c r="AQ283" s="672" t="str">
        <f t="shared" si="106"/>
        <v/>
      </c>
    </row>
    <row r="284" spans="5:43">
      <c r="E284" s="672" t="str">
        <f t="shared" si="88"/>
        <v/>
      </c>
      <c r="G284" s="672" t="str">
        <f t="shared" si="88"/>
        <v/>
      </c>
      <c r="I284" s="672" t="str">
        <f t="shared" si="89"/>
        <v/>
      </c>
      <c r="K284" s="672" t="str">
        <f t="shared" si="90"/>
        <v/>
      </c>
      <c r="M284" s="672" t="str">
        <f t="shared" si="91"/>
        <v/>
      </c>
      <c r="O284" s="672" t="str">
        <f t="shared" si="92"/>
        <v/>
      </c>
      <c r="Q284" s="672" t="str">
        <f t="shared" si="93"/>
        <v/>
      </c>
      <c r="S284" s="672" t="str">
        <f t="shared" si="94"/>
        <v/>
      </c>
      <c r="U284" s="672" t="str">
        <f t="shared" si="95"/>
        <v/>
      </c>
      <c r="W284" s="672" t="str">
        <f t="shared" si="96"/>
        <v/>
      </c>
      <c r="Y284" s="672" t="str">
        <f t="shared" si="97"/>
        <v/>
      </c>
      <c r="AA284" s="672" t="str">
        <f t="shared" si="98"/>
        <v/>
      </c>
      <c r="AC284" s="672" t="str">
        <f t="shared" si="99"/>
        <v/>
      </c>
      <c r="AE284" s="672" t="str">
        <f t="shared" si="100"/>
        <v/>
      </c>
      <c r="AG284" s="672" t="str">
        <f t="shared" si="101"/>
        <v/>
      </c>
      <c r="AI284" s="672" t="str">
        <f t="shared" si="102"/>
        <v/>
      </c>
      <c r="AK284" s="672" t="str">
        <f t="shared" si="103"/>
        <v/>
      </c>
      <c r="AM284" s="672" t="str">
        <f t="shared" si="104"/>
        <v/>
      </c>
      <c r="AO284" s="672" t="str">
        <f t="shared" si="105"/>
        <v/>
      </c>
      <c r="AQ284" s="672" t="str">
        <f t="shared" si="106"/>
        <v/>
      </c>
    </row>
    <row r="285" spans="5:43">
      <c r="E285" s="672" t="str">
        <f t="shared" ref="E285:G300" si="107">IF(OR($B285=0,D285=0),"",D285/$B285)</f>
        <v/>
      </c>
      <c r="G285" s="672" t="str">
        <f t="shared" si="107"/>
        <v/>
      </c>
      <c r="I285" s="672" t="str">
        <f t="shared" si="89"/>
        <v/>
      </c>
      <c r="K285" s="672" t="str">
        <f t="shared" si="90"/>
        <v/>
      </c>
      <c r="M285" s="672" t="str">
        <f t="shared" si="91"/>
        <v/>
      </c>
      <c r="O285" s="672" t="str">
        <f t="shared" si="92"/>
        <v/>
      </c>
      <c r="Q285" s="672" t="str">
        <f t="shared" si="93"/>
        <v/>
      </c>
      <c r="S285" s="672" t="str">
        <f t="shared" si="94"/>
        <v/>
      </c>
      <c r="U285" s="672" t="str">
        <f t="shared" si="95"/>
        <v/>
      </c>
      <c r="W285" s="672" t="str">
        <f t="shared" si="96"/>
        <v/>
      </c>
      <c r="Y285" s="672" t="str">
        <f t="shared" si="97"/>
        <v/>
      </c>
      <c r="AA285" s="672" t="str">
        <f t="shared" si="98"/>
        <v/>
      </c>
      <c r="AC285" s="672" t="str">
        <f t="shared" si="99"/>
        <v/>
      </c>
      <c r="AE285" s="672" t="str">
        <f t="shared" si="100"/>
        <v/>
      </c>
      <c r="AG285" s="672" t="str">
        <f t="shared" si="101"/>
        <v/>
      </c>
      <c r="AI285" s="672" t="str">
        <f t="shared" si="102"/>
        <v/>
      </c>
      <c r="AK285" s="672" t="str">
        <f t="shared" si="103"/>
        <v/>
      </c>
      <c r="AM285" s="672" t="str">
        <f t="shared" si="104"/>
        <v/>
      </c>
      <c r="AO285" s="672" t="str">
        <f t="shared" si="105"/>
        <v/>
      </c>
      <c r="AQ285" s="672" t="str">
        <f t="shared" si="106"/>
        <v/>
      </c>
    </row>
    <row r="286" spans="5:43">
      <c r="E286" s="672" t="str">
        <f t="shared" si="107"/>
        <v/>
      </c>
      <c r="G286" s="672" t="str">
        <f t="shared" si="107"/>
        <v/>
      </c>
      <c r="I286" s="672" t="str">
        <f t="shared" si="89"/>
        <v/>
      </c>
      <c r="K286" s="672" t="str">
        <f t="shared" si="90"/>
        <v/>
      </c>
      <c r="M286" s="672" t="str">
        <f t="shared" si="91"/>
        <v/>
      </c>
      <c r="O286" s="672" t="str">
        <f t="shared" si="92"/>
        <v/>
      </c>
      <c r="Q286" s="672" t="str">
        <f t="shared" si="93"/>
        <v/>
      </c>
      <c r="S286" s="672" t="str">
        <f t="shared" si="94"/>
        <v/>
      </c>
      <c r="U286" s="672" t="str">
        <f t="shared" si="95"/>
        <v/>
      </c>
      <c r="W286" s="672" t="str">
        <f t="shared" si="96"/>
        <v/>
      </c>
      <c r="Y286" s="672" t="str">
        <f t="shared" si="97"/>
        <v/>
      </c>
      <c r="AA286" s="672" t="str">
        <f t="shared" si="98"/>
        <v/>
      </c>
      <c r="AC286" s="672" t="str">
        <f t="shared" si="99"/>
        <v/>
      </c>
      <c r="AE286" s="672" t="str">
        <f t="shared" si="100"/>
        <v/>
      </c>
      <c r="AG286" s="672" t="str">
        <f t="shared" si="101"/>
        <v/>
      </c>
      <c r="AI286" s="672" t="str">
        <f t="shared" si="102"/>
        <v/>
      </c>
      <c r="AK286" s="672" t="str">
        <f t="shared" si="103"/>
        <v/>
      </c>
      <c r="AM286" s="672" t="str">
        <f t="shared" si="104"/>
        <v/>
      </c>
      <c r="AO286" s="672" t="str">
        <f t="shared" si="105"/>
        <v/>
      </c>
      <c r="AQ286" s="672" t="str">
        <f t="shared" si="106"/>
        <v/>
      </c>
    </row>
    <row r="287" spans="5:43">
      <c r="E287" s="672" t="str">
        <f t="shared" si="107"/>
        <v/>
      </c>
      <c r="G287" s="672" t="str">
        <f t="shared" si="107"/>
        <v/>
      </c>
      <c r="I287" s="672" t="str">
        <f t="shared" si="89"/>
        <v/>
      </c>
      <c r="K287" s="672" t="str">
        <f t="shared" si="90"/>
        <v/>
      </c>
      <c r="M287" s="672" t="str">
        <f t="shared" si="91"/>
        <v/>
      </c>
      <c r="O287" s="672" t="str">
        <f t="shared" si="92"/>
        <v/>
      </c>
      <c r="Q287" s="672" t="str">
        <f t="shared" si="93"/>
        <v/>
      </c>
      <c r="S287" s="672" t="str">
        <f t="shared" si="94"/>
        <v/>
      </c>
      <c r="U287" s="672" t="str">
        <f t="shared" si="95"/>
        <v/>
      </c>
      <c r="W287" s="672" t="str">
        <f t="shared" si="96"/>
        <v/>
      </c>
      <c r="Y287" s="672" t="str">
        <f t="shared" si="97"/>
        <v/>
      </c>
      <c r="AA287" s="672" t="str">
        <f t="shared" si="98"/>
        <v/>
      </c>
      <c r="AC287" s="672" t="str">
        <f t="shared" si="99"/>
        <v/>
      </c>
      <c r="AE287" s="672" t="str">
        <f t="shared" si="100"/>
        <v/>
      </c>
      <c r="AG287" s="672" t="str">
        <f t="shared" si="101"/>
        <v/>
      </c>
      <c r="AI287" s="672" t="str">
        <f t="shared" si="102"/>
        <v/>
      </c>
      <c r="AK287" s="672" t="str">
        <f t="shared" si="103"/>
        <v/>
      </c>
      <c r="AM287" s="672" t="str">
        <f t="shared" si="104"/>
        <v/>
      </c>
      <c r="AO287" s="672" t="str">
        <f t="shared" si="105"/>
        <v/>
      </c>
      <c r="AQ287" s="672" t="str">
        <f t="shared" si="106"/>
        <v/>
      </c>
    </row>
    <row r="288" spans="5:43">
      <c r="E288" s="672" t="str">
        <f t="shared" si="107"/>
        <v/>
      </c>
      <c r="G288" s="672" t="str">
        <f t="shared" si="107"/>
        <v/>
      </c>
      <c r="I288" s="672" t="str">
        <f t="shared" si="89"/>
        <v/>
      </c>
      <c r="K288" s="672" t="str">
        <f t="shared" si="90"/>
        <v/>
      </c>
      <c r="M288" s="672" t="str">
        <f t="shared" si="91"/>
        <v/>
      </c>
      <c r="O288" s="672" t="str">
        <f t="shared" si="92"/>
        <v/>
      </c>
      <c r="Q288" s="672" t="str">
        <f t="shared" si="93"/>
        <v/>
      </c>
      <c r="S288" s="672" t="str">
        <f t="shared" si="94"/>
        <v/>
      </c>
      <c r="U288" s="672" t="str">
        <f t="shared" si="95"/>
        <v/>
      </c>
      <c r="W288" s="672" t="str">
        <f t="shared" si="96"/>
        <v/>
      </c>
      <c r="Y288" s="672" t="str">
        <f t="shared" si="97"/>
        <v/>
      </c>
      <c r="AA288" s="672" t="str">
        <f t="shared" si="98"/>
        <v/>
      </c>
      <c r="AC288" s="672" t="str">
        <f t="shared" si="99"/>
        <v/>
      </c>
      <c r="AE288" s="672" t="str">
        <f t="shared" si="100"/>
        <v/>
      </c>
      <c r="AG288" s="672" t="str">
        <f t="shared" si="101"/>
        <v/>
      </c>
      <c r="AI288" s="672" t="str">
        <f t="shared" si="102"/>
        <v/>
      </c>
      <c r="AK288" s="672" t="str">
        <f t="shared" si="103"/>
        <v/>
      </c>
      <c r="AM288" s="672" t="str">
        <f t="shared" si="104"/>
        <v/>
      </c>
      <c r="AO288" s="672" t="str">
        <f t="shared" si="105"/>
        <v/>
      </c>
      <c r="AQ288" s="672" t="str">
        <f t="shared" si="106"/>
        <v/>
      </c>
    </row>
    <row r="289" spans="5:43">
      <c r="E289" s="672" t="str">
        <f t="shared" si="107"/>
        <v/>
      </c>
      <c r="G289" s="672" t="str">
        <f t="shared" si="107"/>
        <v/>
      </c>
      <c r="I289" s="672" t="str">
        <f t="shared" si="89"/>
        <v/>
      </c>
      <c r="K289" s="672" t="str">
        <f t="shared" si="90"/>
        <v/>
      </c>
      <c r="M289" s="672" t="str">
        <f t="shared" si="91"/>
        <v/>
      </c>
      <c r="O289" s="672" t="str">
        <f t="shared" si="92"/>
        <v/>
      </c>
      <c r="Q289" s="672" t="str">
        <f t="shared" si="93"/>
        <v/>
      </c>
      <c r="S289" s="672" t="str">
        <f t="shared" si="94"/>
        <v/>
      </c>
      <c r="U289" s="672" t="str">
        <f t="shared" si="95"/>
        <v/>
      </c>
      <c r="W289" s="672" t="str">
        <f t="shared" si="96"/>
        <v/>
      </c>
      <c r="Y289" s="672" t="str">
        <f t="shared" si="97"/>
        <v/>
      </c>
      <c r="AA289" s="672" t="str">
        <f t="shared" si="98"/>
        <v/>
      </c>
      <c r="AC289" s="672" t="str">
        <f t="shared" si="99"/>
        <v/>
      </c>
      <c r="AE289" s="672" t="str">
        <f t="shared" si="100"/>
        <v/>
      </c>
      <c r="AG289" s="672" t="str">
        <f t="shared" si="101"/>
        <v/>
      </c>
      <c r="AI289" s="672" t="str">
        <f t="shared" si="102"/>
        <v/>
      </c>
      <c r="AK289" s="672" t="str">
        <f t="shared" si="103"/>
        <v/>
      </c>
      <c r="AM289" s="672" t="str">
        <f t="shared" si="104"/>
        <v/>
      </c>
      <c r="AO289" s="672" t="str">
        <f t="shared" si="105"/>
        <v/>
      </c>
      <c r="AQ289" s="672" t="str">
        <f t="shared" si="106"/>
        <v/>
      </c>
    </row>
    <row r="290" spans="5:43">
      <c r="E290" s="672" t="str">
        <f t="shared" si="107"/>
        <v/>
      </c>
      <c r="G290" s="672" t="str">
        <f t="shared" si="107"/>
        <v/>
      </c>
      <c r="I290" s="672" t="str">
        <f t="shared" si="89"/>
        <v/>
      </c>
      <c r="K290" s="672" t="str">
        <f t="shared" si="90"/>
        <v/>
      </c>
      <c r="M290" s="672" t="str">
        <f t="shared" si="91"/>
        <v/>
      </c>
      <c r="O290" s="672" t="str">
        <f t="shared" si="92"/>
        <v/>
      </c>
      <c r="Q290" s="672" t="str">
        <f t="shared" si="93"/>
        <v/>
      </c>
      <c r="S290" s="672" t="str">
        <f t="shared" si="94"/>
        <v/>
      </c>
      <c r="U290" s="672" t="str">
        <f t="shared" si="95"/>
        <v/>
      </c>
      <c r="W290" s="672" t="str">
        <f t="shared" si="96"/>
        <v/>
      </c>
      <c r="Y290" s="672" t="str">
        <f t="shared" si="97"/>
        <v/>
      </c>
      <c r="AA290" s="672" t="str">
        <f t="shared" si="98"/>
        <v/>
      </c>
      <c r="AC290" s="672" t="str">
        <f t="shared" si="99"/>
        <v/>
      </c>
      <c r="AE290" s="672" t="str">
        <f t="shared" si="100"/>
        <v/>
      </c>
      <c r="AG290" s="672" t="str">
        <f t="shared" si="101"/>
        <v/>
      </c>
      <c r="AI290" s="672" t="str">
        <f t="shared" si="102"/>
        <v/>
      </c>
      <c r="AK290" s="672" t="str">
        <f t="shared" si="103"/>
        <v/>
      </c>
      <c r="AM290" s="672" t="str">
        <f t="shared" si="104"/>
        <v/>
      </c>
      <c r="AO290" s="672" t="str">
        <f t="shared" si="105"/>
        <v/>
      </c>
      <c r="AQ290" s="672" t="str">
        <f t="shared" si="106"/>
        <v/>
      </c>
    </row>
    <row r="291" spans="5:43">
      <c r="E291" s="672" t="str">
        <f t="shared" si="107"/>
        <v/>
      </c>
      <c r="G291" s="672" t="str">
        <f t="shared" si="107"/>
        <v/>
      </c>
      <c r="I291" s="672" t="str">
        <f t="shared" si="89"/>
        <v/>
      </c>
      <c r="K291" s="672" t="str">
        <f t="shared" si="90"/>
        <v/>
      </c>
      <c r="M291" s="672" t="str">
        <f t="shared" si="91"/>
        <v/>
      </c>
      <c r="O291" s="672" t="str">
        <f t="shared" si="92"/>
        <v/>
      </c>
      <c r="Q291" s="672" t="str">
        <f t="shared" si="93"/>
        <v/>
      </c>
      <c r="S291" s="672" t="str">
        <f t="shared" si="94"/>
        <v/>
      </c>
      <c r="U291" s="672" t="str">
        <f t="shared" si="95"/>
        <v/>
      </c>
      <c r="W291" s="672" t="str">
        <f t="shared" si="96"/>
        <v/>
      </c>
      <c r="Y291" s="672" t="str">
        <f t="shared" si="97"/>
        <v/>
      </c>
      <c r="AA291" s="672" t="str">
        <f t="shared" si="98"/>
        <v/>
      </c>
      <c r="AC291" s="672" t="str">
        <f t="shared" si="99"/>
        <v/>
      </c>
      <c r="AE291" s="672" t="str">
        <f t="shared" si="100"/>
        <v/>
      </c>
      <c r="AG291" s="672" t="str">
        <f t="shared" si="101"/>
        <v/>
      </c>
      <c r="AI291" s="672" t="str">
        <f t="shared" si="102"/>
        <v/>
      </c>
      <c r="AK291" s="672" t="str">
        <f t="shared" si="103"/>
        <v/>
      </c>
      <c r="AM291" s="672" t="str">
        <f t="shared" si="104"/>
        <v/>
      </c>
      <c r="AO291" s="672" t="str">
        <f t="shared" si="105"/>
        <v/>
      </c>
      <c r="AQ291" s="672" t="str">
        <f t="shared" si="106"/>
        <v/>
      </c>
    </row>
    <row r="292" spans="5:43">
      <c r="E292" s="672" t="str">
        <f t="shared" si="107"/>
        <v/>
      </c>
      <c r="G292" s="672" t="str">
        <f t="shared" si="107"/>
        <v/>
      </c>
      <c r="I292" s="672" t="str">
        <f t="shared" si="89"/>
        <v/>
      </c>
      <c r="K292" s="672" t="str">
        <f t="shared" si="90"/>
        <v/>
      </c>
      <c r="M292" s="672" t="str">
        <f t="shared" si="91"/>
        <v/>
      </c>
      <c r="O292" s="672" t="str">
        <f t="shared" si="92"/>
        <v/>
      </c>
      <c r="Q292" s="672" t="str">
        <f t="shared" si="93"/>
        <v/>
      </c>
      <c r="S292" s="672" t="str">
        <f t="shared" si="94"/>
        <v/>
      </c>
      <c r="U292" s="672" t="str">
        <f t="shared" si="95"/>
        <v/>
      </c>
      <c r="W292" s="672" t="str">
        <f t="shared" si="96"/>
        <v/>
      </c>
      <c r="Y292" s="672" t="str">
        <f t="shared" si="97"/>
        <v/>
      </c>
      <c r="AA292" s="672" t="str">
        <f t="shared" si="98"/>
        <v/>
      </c>
      <c r="AC292" s="672" t="str">
        <f t="shared" si="99"/>
        <v/>
      </c>
      <c r="AE292" s="672" t="str">
        <f t="shared" si="100"/>
        <v/>
      </c>
      <c r="AG292" s="672" t="str">
        <f t="shared" si="101"/>
        <v/>
      </c>
      <c r="AI292" s="672" t="str">
        <f t="shared" si="102"/>
        <v/>
      </c>
      <c r="AK292" s="672" t="str">
        <f t="shared" si="103"/>
        <v/>
      </c>
      <c r="AM292" s="672" t="str">
        <f t="shared" si="104"/>
        <v/>
      </c>
      <c r="AO292" s="672" t="str">
        <f t="shared" si="105"/>
        <v/>
      </c>
      <c r="AQ292" s="672" t="str">
        <f t="shared" si="106"/>
        <v/>
      </c>
    </row>
    <row r="293" spans="5:43">
      <c r="E293" s="672" t="str">
        <f t="shared" si="107"/>
        <v/>
      </c>
      <c r="G293" s="672" t="str">
        <f t="shared" si="107"/>
        <v/>
      </c>
      <c r="I293" s="672" t="str">
        <f t="shared" si="89"/>
        <v/>
      </c>
      <c r="K293" s="672" t="str">
        <f t="shared" si="90"/>
        <v/>
      </c>
      <c r="M293" s="672" t="str">
        <f t="shared" si="91"/>
        <v/>
      </c>
      <c r="O293" s="672" t="str">
        <f t="shared" si="92"/>
        <v/>
      </c>
      <c r="Q293" s="672" t="str">
        <f t="shared" si="93"/>
        <v/>
      </c>
      <c r="S293" s="672" t="str">
        <f t="shared" si="94"/>
        <v/>
      </c>
      <c r="U293" s="672" t="str">
        <f t="shared" si="95"/>
        <v/>
      </c>
      <c r="W293" s="672" t="str">
        <f t="shared" si="96"/>
        <v/>
      </c>
      <c r="Y293" s="672" t="str">
        <f t="shared" si="97"/>
        <v/>
      </c>
      <c r="AA293" s="672" t="str">
        <f t="shared" si="98"/>
        <v/>
      </c>
      <c r="AC293" s="672" t="str">
        <f t="shared" si="99"/>
        <v/>
      </c>
      <c r="AE293" s="672" t="str">
        <f t="shared" si="100"/>
        <v/>
      </c>
      <c r="AG293" s="672" t="str">
        <f t="shared" si="101"/>
        <v/>
      </c>
      <c r="AI293" s="672" t="str">
        <f t="shared" si="102"/>
        <v/>
      </c>
      <c r="AK293" s="672" t="str">
        <f t="shared" si="103"/>
        <v/>
      </c>
      <c r="AM293" s="672" t="str">
        <f t="shared" si="104"/>
        <v/>
      </c>
      <c r="AO293" s="672" t="str">
        <f t="shared" si="105"/>
        <v/>
      </c>
      <c r="AQ293" s="672" t="str">
        <f t="shared" si="106"/>
        <v/>
      </c>
    </row>
    <row r="294" spans="5:43">
      <c r="E294" s="672" t="str">
        <f t="shared" si="107"/>
        <v/>
      </c>
      <c r="G294" s="672" t="str">
        <f t="shared" si="107"/>
        <v/>
      </c>
      <c r="I294" s="672" t="str">
        <f t="shared" si="89"/>
        <v/>
      </c>
      <c r="K294" s="672" t="str">
        <f t="shared" si="90"/>
        <v/>
      </c>
      <c r="M294" s="672" t="str">
        <f t="shared" si="91"/>
        <v/>
      </c>
      <c r="O294" s="672" t="str">
        <f t="shared" si="92"/>
        <v/>
      </c>
      <c r="Q294" s="672" t="str">
        <f t="shared" si="93"/>
        <v/>
      </c>
      <c r="S294" s="672" t="str">
        <f t="shared" si="94"/>
        <v/>
      </c>
      <c r="U294" s="672" t="str">
        <f t="shared" si="95"/>
        <v/>
      </c>
      <c r="W294" s="672" t="str">
        <f t="shared" si="96"/>
        <v/>
      </c>
      <c r="Y294" s="672" t="str">
        <f t="shared" si="97"/>
        <v/>
      </c>
      <c r="AA294" s="672" t="str">
        <f t="shared" si="98"/>
        <v/>
      </c>
      <c r="AC294" s="672" t="str">
        <f t="shared" si="99"/>
        <v/>
      </c>
      <c r="AE294" s="672" t="str">
        <f t="shared" si="100"/>
        <v/>
      </c>
      <c r="AG294" s="672" t="str">
        <f t="shared" si="101"/>
        <v/>
      </c>
      <c r="AI294" s="672" t="str">
        <f t="shared" si="102"/>
        <v/>
      </c>
      <c r="AK294" s="672" t="str">
        <f t="shared" si="103"/>
        <v/>
      </c>
      <c r="AM294" s="672" t="str">
        <f t="shared" si="104"/>
        <v/>
      </c>
      <c r="AO294" s="672" t="str">
        <f t="shared" si="105"/>
        <v/>
      </c>
      <c r="AQ294" s="672" t="str">
        <f t="shared" si="106"/>
        <v/>
      </c>
    </row>
    <row r="295" spans="5:43">
      <c r="E295" s="672" t="str">
        <f t="shared" si="107"/>
        <v/>
      </c>
      <c r="G295" s="672" t="str">
        <f t="shared" si="107"/>
        <v/>
      </c>
      <c r="I295" s="672" t="str">
        <f t="shared" si="89"/>
        <v/>
      </c>
      <c r="K295" s="672" t="str">
        <f t="shared" si="90"/>
        <v/>
      </c>
      <c r="M295" s="672" t="str">
        <f t="shared" si="91"/>
        <v/>
      </c>
      <c r="O295" s="672" t="str">
        <f t="shared" si="92"/>
        <v/>
      </c>
      <c r="Q295" s="672" t="str">
        <f t="shared" si="93"/>
        <v/>
      </c>
      <c r="S295" s="672" t="str">
        <f t="shared" si="94"/>
        <v/>
      </c>
      <c r="U295" s="672" t="str">
        <f t="shared" si="95"/>
        <v/>
      </c>
      <c r="W295" s="672" t="str">
        <f t="shared" si="96"/>
        <v/>
      </c>
      <c r="Y295" s="672" t="str">
        <f t="shared" si="97"/>
        <v/>
      </c>
      <c r="AA295" s="672" t="str">
        <f t="shared" si="98"/>
        <v/>
      </c>
      <c r="AC295" s="672" t="str">
        <f t="shared" si="99"/>
        <v/>
      </c>
      <c r="AE295" s="672" t="str">
        <f t="shared" si="100"/>
        <v/>
      </c>
      <c r="AG295" s="672" t="str">
        <f t="shared" si="101"/>
        <v/>
      </c>
      <c r="AI295" s="672" t="str">
        <f t="shared" si="102"/>
        <v/>
      </c>
      <c r="AK295" s="672" t="str">
        <f t="shared" si="103"/>
        <v/>
      </c>
      <c r="AM295" s="672" t="str">
        <f t="shared" si="104"/>
        <v/>
      </c>
      <c r="AO295" s="672" t="str">
        <f t="shared" si="105"/>
        <v/>
      </c>
      <c r="AQ295" s="672" t="str">
        <f t="shared" si="106"/>
        <v/>
      </c>
    </row>
    <row r="296" spans="5:43">
      <c r="E296" s="672" t="str">
        <f t="shared" si="107"/>
        <v/>
      </c>
      <c r="G296" s="672" t="str">
        <f t="shared" si="107"/>
        <v/>
      </c>
      <c r="I296" s="672" t="str">
        <f t="shared" si="89"/>
        <v/>
      </c>
      <c r="K296" s="672" t="str">
        <f t="shared" si="90"/>
        <v/>
      </c>
      <c r="M296" s="672" t="str">
        <f t="shared" si="91"/>
        <v/>
      </c>
      <c r="O296" s="672" t="str">
        <f t="shared" si="92"/>
        <v/>
      </c>
      <c r="Q296" s="672" t="str">
        <f t="shared" si="93"/>
        <v/>
      </c>
      <c r="S296" s="672" t="str">
        <f t="shared" si="94"/>
        <v/>
      </c>
      <c r="U296" s="672" t="str">
        <f t="shared" si="95"/>
        <v/>
      </c>
      <c r="W296" s="672" t="str">
        <f t="shared" si="96"/>
        <v/>
      </c>
      <c r="Y296" s="672" t="str">
        <f t="shared" si="97"/>
        <v/>
      </c>
      <c r="AA296" s="672" t="str">
        <f t="shared" si="98"/>
        <v/>
      </c>
      <c r="AC296" s="672" t="str">
        <f t="shared" si="99"/>
        <v/>
      </c>
      <c r="AE296" s="672" t="str">
        <f t="shared" si="100"/>
        <v/>
      </c>
      <c r="AG296" s="672" t="str">
        <f t="shared" si="101"/>
        <v/>
      </c>
      <c r="AI296" s="672" t="str">
        <f t="shared" si="102"/>
        <v/>
      </c>
      <c r="AK296" s="672" t="str">
        <f t="shared" si="103"/>
        <v/>
      </c>
      <c r="AM296" s="672" t="str">
        <f t="shared" si="104"/>
        <v/>
      </c>
      <c r="AO296" s="672" t="str">
        <f t="shared" si="105"/>
        <v/>
      </c>
      <c r="AQ296" s="672" t="str">
        <f t="shared" si="106"/>
        <v/>
      </c>
    </row>
    <row r="297" spans="5:43">
      <c r="E297" s="672" t="str">
        <f t="shared" si="107"/>
        <v/>
      </c>
      <c r="G297" s="672" t="str">
        <f t="shared" si="107"/>
        <v/>
      </c>
      <c r="I297" s="672" t="str">
        <f t="shared" si="89"/>
        <v/>
      </c>
      <c r="K297" s="672" t="str">
        <f t="shared" si="90"/>
        <v/>
      </c>
      <c r="M297" s="672" t="str">
        <f t="shared" si="91"/>
        <v/>
      </c>
      <c r="O297" s="672" t="str">
        <f t="shared" si="92"/>
        <v/>
      </c>
      <c r="Q297" s="672" t="str">
        <f t="shared" si="93"/>
        <v/>
      </c>
      <c r="S297" s="672" t="str">
        <f t="shared" si="94"/>
        <v/>
      </c>
      <c r="U297" s="672" t="str">
        <f t="shared" si="95"/>
        <v/>
      </c>
      <c r="W297" s="672" t="str">
        <f t="shared" si="96"/>
        <v/>
      </c>
      <c r="Y297" s="672" t="str">
        <f t="shared" si="97"/>
        <v/>
      </c>
      <c r="AA297" s="672" t="str">
        <f t="shared" si="98"/>
        <v/>
      </c>
      <c r="AC297" s="672" t="str">
        <f t="shared" si="99"/>
        <v/>
      </c>
      <c r="AE297" s="672" t="str">
        <f t="shared" si="100"/>
        <v/>
      </c>
      <c r="AG297" s="672" t="str">
        <f t="shared" si="101"/>
        <v/>
      </c>
      <c r="AI297" s="672" t="str">
        <f t="shared" si="102"/>
        <v/>
      </c>
      <c r="AK297" s="672" t="str">
        <f t="shared" si="103"/>
        <v/>
      </c>
      <c r="AM297" s="672" t="str">
        <f t="shared" si="104"/>
        <v/>
      </c>
      <c r="AO297" s="672" t="str">
        <f t="shared" si="105"/>
        <v/>
      </c>
      <c r="AQ297" s="672" t="str">
        <f t="shared" si="106"/>
        <v/>
      </c>
    </row>
    <row r="298" spans="5:43">
      <c r="E298" s="672" t="str">
        <f t="shared" si="107"/>
        <v/>
      </c>
      <c r="G298" s="672" t="str">
        <f t="shared" si="107"/>
        <v/>
      </c>
      <c r="I298" s="672" t="str">
        <f t="shared" si="89"/>
        <v/>
      </c>
      <c r="K298" s="672" t="str">
        <f t="shared" si="90"/>
        <v/>
      </c>
      <c r="M298" s="672" t="str">
        <f t="shared" si="91"/>
        <v/>
      </c>
      <c r="O298" s="672" t="str">
        <f t="shared" si="92"/>
        <v/>
      </c>
      <c r="Q298" s="672" t="str">
        <f t="shared" si="93"/>
        <v/>
      </c>
      <c r="S298" s="672" t="str">
        <f t="shared" si="94"/>
        <v/>
      </c>
      <c r="U298" s="672" t="str">
        <f t="shared" si="95"/>
        <v/>
      </c>
      <c r="W298" s="672" t="str">
        <f t="shared" si="96"/>
        <v/>
      </c>
      <c r="Y298" s="672" t="str">
        <f t="shared" si="97"/>
        <v/>
      </c>
      <c r="AA298" s="672" t="str">
        <f t="shared" si="98"/>
        <v/>
      </c>
      <c r="AC298" s="672" t="str">
        <f t="shared" si="99"/>
        <v/>
      </c>
      <c r="AE298" s="672" t="str">
        <f t="shared" si="100"/>
        <v/>
      </c>
      <c r="AG298" s="672" t="str">
        <f t="shared" si="101"/>
        <v/>
      </c>
      <c r="AI298" s="672" t="str">
        <f t="shared" si="102"/>
        <v/>
      </c>
      <c r="AK298" s="672" t="str">
        <f t="shared" si="103"/>
        <v/>
      </c>
      <c r="AM298" s="672" t="str">
        <f t="shared" si="104"/>
        <v/>
      </c>
      <c r="AO298" s="672" t="str">
        <f t="shared" si="105"/>
        <v/>
      </c>
      <c r="AQ298" s="672" t="str">
        <f t="shared" si="106"/>
        <v/>
      </c>
    </row>
    <row r="299" spans="5:43">
      <c r="E299" s="672" t="str">
        <f t="shared" si="107"/>
        <v/>
      </c>
      <c r="G299" s="672" t="str">
        <f t="shared" si="107"/>
        <v/>
      </c>
      <c r="I299" s="672" t="str">
        <f t="shared" si="89"/>
        <v/>
      </c>
      <c r="K299" s="672" t="str">
        <f t="shared" si="90"/>
        <v/>
      </c>
      <c r="M299" s="672" t="str">
        <f t="shared" si="91"/>
        <v/>
      </c>
      <c r="O299" s="672" t="str">
        <f t="shared" si="92"/>
        <v/>
      </c>
      <c r="Q299" s="672" t="str">
        <f t="shared" si="93"/>
        <v/>
      </c>
      <c r="S299" s="672" t="str">
        <f t="shared" si="94"/>
        <v/>
      </c>
      <c r="U299" s="672" t="str">
        <f t="shared" si="95"/>
        <v/>
      </c>
      <c r="W299" s="672" t="str">
        <f t="shared" si="96"/>
        <v/>
      </c>
      <c r="Y299" s="672" t="str">
        <f t="shared" si="97"/>
        <v/>
      </c>
      <c r="AA299" s="672" t="str">
        <f t="shared" si="98"/>
        <v/>
      </c>
      <c r="AC299" s="672" t="str">
        <f t="shared" si="99"/>
        <v/>
      </c>
      <c r="AE299" s="672" t="str">
        <f t="shared" si="100"/>
        <v/>
      </c>
      <c r="AG299" s="672" t="str">
        <f t="shared" si="101"/>
        <v/>
      </c>
      <c r="AI299" s="672" t="str">
        <f t="shared" si="102"/>
        <v/>
      </c>
      <c r="AK299" s="672" t="str">
        <f t="shared" si="103"/>
        <v/>
      </c>
      <c r="AM299" s="672" t="str">
        <f t="shared" si="104"/>
        <v/>
      </c>
      <c r="AO299" s="672" t="str">
        <f t="shared" si="105"/>
        <v/>
      </c>
      <c r="AQ299" s="672" t="str">
        <f t="shared" si="106"/>
        <v/>
      </c>
    </row>
    <row r="300" spans="5:43">
      <c r="E300" s="672" t="str">
        <f t="shared" si="107"/>
        <v/>
      </c>
      <c r="G300" s="672" t="str">
        <f t="shared" si="107"/>
        <v/>
      </c>
      <c r="I300" s="672" t="str">
        <f t="shared" si="89"/>
        <v/>
      </c>
      <c r="K300" s="672" t="str">
        <f t="shared" si="90"/>
        <v/>
      </c>
      <c r="M300" s="672" t="str">
        <f t="shared" si="91"/>
        <v/>
      </c>
      <c r="O300" s="672" t="str">
        <f t="shared" si="92"/>
        <v/>
      </c>
      <c r="Q300" s="672" t="str">
        <f t="shared" si="93"/>
        <v/>
      </c>
      <c r="S300" s="672" t="str">
        <f t="shared" si="94"/>
        <v/>
      </c>
      <c r="U300" s="672" t="str">
        <f t="shared" si="95"/>
        <v/>
      </c>
      <c r="W300" s="672" t="str">
        <f t="shared" si="96"/>
        <v/>
      </c>
      <c r="Y300" s="672" t="str">
        <f t="shared" si="97"/>
        <v/>
      </c>
      <c r="AA300" s="672" t="str">
        <f t="shared" si="98"/>
        <v/>
      </c>
      <c r="AC300" s="672" t="str">
        <f t="shared" si="99"/>
        <v/>
      </c>
      <c r="AE300" s="672" t="str">
        <f t="shared" si="100"/>
        <v/>
      </c>
      <c r="AG300" s="672" t="str">
        <f t="shared" si="101"/>
        <v/>
      </c>
      <c r="AI300" s="672" t="str">
        <f t="shared" si="102"/>
        <v/>
      </c>
      <c r="AK300" s="672" t="str">
        <f t="shared" si="103"/>
        <v/>
      </c>
      <c r="AM300" s="672" t="str">
        <f t="shared" si="104"/>
        <v/>
      </c>
      <c r="AO300" s="672" t="str">
        <f t="shared" si="105"/>
        <v/>
      </c>
      <c r="AQ300" s="672" t="str">
        <f t="shared" si="106"/>
        <v/>
      </c>
    </row>
  </sheetData>
  <mergeCells count="1">
    <mergeCell ref="A3:A6"/>
  </mergeCells>
  <conditionalFormatting sqref="E12:E300">
    <cfRule type="expression" dxfId="19" priority="2">
      <formula>AND(LEN(E12)&gt;0,OR(E12&lt;E$2,E12&gt;E$3))</formula>
    </cfRule>
  </conditionalFormatting>
  <conditionalFormatting sqref="AQ12:AQ300 AO12:AO300 AM12:AM300 AK12:AK300 AI12:AI300 AG12:AG300 AE12:AE300 AC12:AC300 AA12:AA300 Y12:Y300 W12:W300 U12:U300 S12:S300 Q12:Q300 O12:O300 M12:M300 K12:K300 I12:I300 G12:G300">
    <cfRule type="expression" dxfId="18" priority="1">
      <formula>AND(LEN(G12)&gt;0,OR(G12&lt;G$2,G12&gt;G$3))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2095B-CE93-405F-802B-38CF46A0A145}">
  <sheetPr>
    <pageSetUpPr fitToPage="1"/>
  </sheetPr>
  <dimension ref="B2:M63"/>
  <sheetViews>
    <sheetView zoomScale="90" zoomScaleNormal="90" zoomScaleSheetLayoutView="70" workbookViewId="0">
      <selection activeCell="I40" sqref="I40"/>
    </sheetView>
  </sheetViews>
  <sheetFormatPr defaultRowHeight="15"/>
  <cols>
    <col min="1" max="1" width="6" style="226" customWidth="1"/>
    <col min="2" max="2" width="30.7109375" style="226" customWidth="1"/>
    <col min="3" max="3" width="9.140625" style="226"/>
    <col min="4" max="4" width="34.140625" style="226" bestFit="1" customWidth="1"/>
    <col min="5" max="5" width="5.7109375" style="226" customWidth="1"/>
    <col min="6" max="6" width="31.28515625" style="226" customWidth="1"/>
    <col min="7" max="7" width="5.85546875" style="226" customWidth="1"/>
    <col min="8" max="8" width="9.42578125" style="226" customWidth="1"/>
    <col min="9" max="9" width="16.5703125" style="226" customWidth="1"/>
    <col min="10" max="10" width="6.28515625" style="226" customWidth="1"/>
    <col min="11" max="11" width="24.7109375" style="226" customWidth="1"/>
    <col min="12" max="12" width="9.140625" style="226"/>
    <col min="13" max="13" width="14" style="226" customWidth="1"/>
    <col min="14" max="246" width="9.140625" style="226"/>
    <col min="247" max="247" width="24.7109375" style="226" bestFit="1" customWidth="1"/>
    <col min="248" max="248" width="14.28515625" style="226" bestFit="1" customWidth="1"/>
    <col min="249" max="249" width="12" style="226" bestFit="1" customWidth="1"/>
    <col min="250" max="250" width="8.7109375" style="226" bestFit="1" customWidth="1"/>
    <col min="251" max="251" width="11.7109375" style="226" bestFit="1" customWidth="1"/>
    <col min="252" max="252" width="7.28515625" style="226" bestFit="1" customWidth="1"/>
    <col min="253" max="253" width="20.7109375" style="226" customWidth="1"/>
    <col min="254" max="254" width="24.7109375" style="226" bestFit="1" customWidth="1"/>
    <col min="255" max="255" width="21.140625" style="226" customWidth="1"/>
    <col min="256" max="257" width="9.140625" style="226"/>
    <col min="258" max="258" width="11.7109375" style="226" bestFit="1" customWidth="1"/>
    <col min="259" max="502" width="9.140625" style="226"/>
    <col min="503" max="503" width="24.7109375" style="226" bestFit="1" customWidth="1"/>
    <col min="504" max="504" width="14.28515625" style="226" bestFit="1" customWidth="1"/>
    <col min="505" max="505" width="12" style="226" bestFit="1" customWidth="1"/>
    <col min="506" max="506" width="8.7109375" style="226" bestFit="1" customWidth="1"/>
    <col min="507" max="507" width="11.7109375" style="226" bestFit="1" customWidth="1"/>
    <col min="508" max="508" width="7.28515625" style="226" bestFit="1" customWidth="1"/>
    <col min="509" max="509" width="20.7109375" style="226" customWidth="1"/>
    <col min="510" max="510" width="24.7109375" style="226" bestFit="1" customWidth="1"/>
    <col min="511" max="511" width="21.140625" style="226" customWidth="1"/>
    <col min="512" max="513" width="9.140625" style="226"/>
    <col min="514" max="514" width="11.7109375" style="226" bestFit="1" customWidth="1"/>
    <col min="515" max="758" width="9.140625" style="226"/>
    <col min="759" max="759" width="24.7109375" style="226" bestFit="1" customWidth="1"/>
    <col min="760" max="760" width="14.28515625" style="226" bestFit="1" customWidth="1"/>
    <col min="761" max="761" width="12" style="226" bestFit="1" customWidth="1"/>
    <col min="762" max="762" width="8.7109375" style="226" bestFit="1" customWidth="1"/>
    <col min="763" max="763" width="11.7109375" style="226" bestFit="1" customWidth="1"/>
    <col min="764" max="764" width="7.28515625" style="226" bestFit="1" customWidth="1"/>
    <col min="765" max="765" width="20.7109375" style="226" customWidth="1"/>
    <col min="766" max="766" width="24.7109375" style="226" bestFit="1" customWidth="1"/>
    <col min="767" max="767" width="21.140625" style="226" customWidth="1"/>
    <col min="768" max="769" width="9.140625" style="226"/>
    <col min="770" max="770" width="11.7109375" style="226" bestFit="1" customWidth="1"/>
    <col min="771" max="1014" width="9.140625" style="226"/>
    <col min="1015" max="1015" width="24.7109375" style="226" bestFit="1" customWidth="1"/>
    <col min="1016" max="1016" width="14.28515625" style="226" bestFit="1" customWidth="1"/>
    <col min="1017" max="1017" width="12" style="226" bestFit="1" customWidth="1"/>
    <col min="1018" max="1018" width="8.7109375" style="226" bestFit="1" customWidth="1"/>
    <col min="1019" max="1019" width="11.7109375" style="226" bestFit="1" customWidth="1"/>
    <col min="1020" max="1020" width="7.28515625" style="226" bestFit="1" customWidth="1"/>
    <col min="1021" max="1021" width="20.7109375" style="226" customWidth="1"/>
    <col min="1022" max="1022" width="24.7109375" style="226" bestFit="1" customWidth="1"/>
    <col min="1023" max="1023" width="21.140625" style="226" customWidth="1"/>
    <col min="1024" max="1025" width="9.140625" style="226"/>
    <col min="1026" max="1026" width="11.7109375" style="226" bestFit="1" customWidth="1"/>
    <col min="1027" max="1270" width="9.140625" style="226"/>
    <col min="1271" max="1271" width="24.7109375" style="226" bestFit="1" customWidth="1"/>
    <col min="1272" max="1272" width="14.28515625" style="226" bestFit="1" customWidth="1"/>
    <col min="1273" max="1273" width="12" style="226" bestFit="1" customWidth="1"/>
    <col min="1274" max="1274" width="8.7109375" style="226" bestFit="1" customWidth="1"/>
    <col min="1275" max="1275" width="11.7109375" style="226" bestFit="1" customWidth="1"/>
    <col min="1276" max="1276" width="7.28515625" style="226" bestFit="1" customWidth="1"/>
    <col min="1277" max="1277" width="20.7109375" style="226" customWidth="1"/>
    <col min="1278" max="1278" width="24.7109375" style="226" bestFit="1" customWidth="1"/>
    <col min="1279" max="1279" width="21.140625" style="226" customWidth="1"/>
    <col min="1280" max="1281" width="9.140625" style="226"/>
    <col min="1282" max="1282" width="11.7109375" style="226" bestFit="1" customWidth="1"/>
    <col min="1283" max="1526" width="9.140625" style="226"/>
    <col min="1527" max="1527" width="24.7109375" style="226" bestFit="1" customWidth="1"/>
    <col min="1528" max="1528" width="14.28515625" style="226" bestFit="1" customWidth="1"/>
    <col min="1529" max="1529" width="12" style="226" bestFit="1" customWidth="1"/>
    <col min="1530" max="1530" width="8.7109375" style="226" bestFit="1" customWidth="1"/>
    <col min="1531" max="1531" width="11.7109375" style="226" bestFit="1" customWidth="1"/>
    <col min="1532" max="1532" width="7.28515625" style="226" bestFit="1" customWidth="1"/>
    <col min="1533" max="1533" width="20.7109375" style="226" customWidth="1"/>
    <col min="1534" max="1534" width="24.7109375" style="226" bestFit="1" customWidth="1"/>
    <col min="1535" max="1535" width="21.140625" style="226" customWidth="1"/>
    <col min="1536" max="1537" width="9.140625" style="226"/>
    <col min="1538" max="1538" width="11.7109375" style="226" bestFit="1" customWidth="1"/>
    <col min="1539" max="1782" width="9.140625" style="226"/>
    <col min="1783" max="1783" width="24.7109375" style="226" bestFit="1" customWidth="1"/>
    <col min="1784" max="1784" width="14.28515625" style="226" bestFit="1" customWidth="1"/>
    <col min="1785" max="1785" width="12" style="226" bestFit="1" customWidth="1"/>
    <col min="1786" max="1786" width="8.7109375" style="226" bestFit="1" customWidth="1"/>
    <col min="1787" max="1787" width="11.7109375" style="226" bestFit="1" customWidth="1"/>
    <col min="1788" max="1788" width="7.28515625" style="226" bestFit="1" customWidth="1"/>
    <col min="1789" max="1789" width="20.7109375" style="226" customWidth="1"/>
    <col min="1790" max="1790" width="24.7109375" style="226" bestFit="1" customWidth="1"/>
    <col min="1791" max="1791" width="21.140625" style="226" customWidth="1"/>
    <col min="1792" max="1793" width="9.140625" style="226"/>
    <col min="1794" max="1794" width="11.7109375" style="226" bestFit="1" customWidth="1"/>
    <col min="1795" max="2038" width="9.140625" style="226"/>
    <col min="2039" max="2039" width="24.7109375" style="226" bestFit="1" customWidth="1"/>
    <col min="2040" max="2040" width="14.28515625" style="226" bestFit="1" customWidth="1"/>
    <col min="2041" max="2041" width="12" style="226" bestFit="1" customWidth="1"/>
    <col min="2042" max="2042" width="8.7109375" style="226" bestFit="1" customWidth="1"/>
    <col min="2043" max="2043" width="11.7109375" style="226" bestFit="1" customWidth="1"/>
    <col min="2044" max="2044" width="7.28515625" style="226" bestFit="1" customWidth="1"/>
    <col min="2045" max="2045" width="20.7109375" style="226" customWidth="1"/>
    <col min="2046" max="2046" width="24.7109375" style="226" bestFit="1" customWidth="1"/>
    <col min="2047" max="2047" width="21.140625" style="226" customWidth="1"/>
    <col min="2048" max="2049" width="9.140625" style="226"/>
    <col min="2050" max="2050" width="11.7109375" style="226" bestFit="1" customWidth="1"/>
    <col min="2051" max="2294" width="9.140625" style="226"/>
    <col min="2295" max="2295" width="24.7109375" style="226" bestFit="1" customWidth="1"/>
    <col min="2296" max="2296" width="14.28515625" style="226" bestFit="1" customWidth="1"/>
    <col min="2297" max="2297" width="12" style="226" bestFit="1" customWidth="1"/>
    <col min="2298" max="2298" width="8.7109375" style="226" bestFit="1" customWidth="1"/>
    <col min="2299" max="2299" width="11.7109375" style="226" bestFit="1" customWidth="1"/>
    <col min="2300" max="2300" width="7.28515625" style="226" bestFit="1" customWidth="1"/>
    <col min="2301" max="2301" width="20.7109375" style="226" customWidth="1"/>
    <col min="2302" max="2302" width="24.7109375" style="226" bestFit="1" customWidth="1"/>
    <col min="2303" max="2303" width="21.140625" style="226" customWidth="1"/>
    <col min="2304" max="2305" width="9.140625" style="226"/>
    <col min="2306" max="2306" width="11.7109375" style="226" bestFit="1" customWidth="1"/>
    <col min="2307" max="2550" width="9.140625" style="226"/>
    <col min="2551" max="2551" width="24.7109375" style="226" bestFit="1" customWidth="1"/>
    <col min="2552" max="2552" width="14.28515625" style="226" bestFit="1" customWidth="1"/>
    <col min="2553" max="2553" width="12" style="226" bestFit="1" customWidth="1"/>
    <col min="2554" max="2554" width="8.7109375" style="226" bestFit="1" customWidth="1"/>
    <col min="2555" max="2555" width="11.7109375" style="226" bestFit="1" customWidth="1"/>
    <col min="2556" max="2556" width="7.28515625" style="226" bestFit="1" customWidth="1"/>
    <col min="2557" max="2557" width="20.7109375" style="226" customWidth="1"/>
    <col min="2558" max="2558" width="24.7109375" style="226" bestFit="1" customWidth="1"/>
    <col min="2559" max="2559" width="21.140625" style="226" customWidth="1"/>
    <col min="2560" max="2561" width="9.140625" style="226"/>
    <col min="2562" max="2562" width="11.7109375" style="226" bestFit="1" customWidth="1"/>
    <col min="2563" max="2806" width="9.140625" style="226"/>
    <col min="2807" max="2807" width="24.7109375" style="226" bestFit="1" customWidth="1"/>
    <col min="2808" max="2808" width="14.28515625" style="226" bestFit="1" customWidth="1"/>
    <col min="2809" max="2809" width="12" style="226" bestFit="1" customWidth="1"/>
    <col min="2810" max="2810" width="8.7109375" style="226" bestFit="1" customWidth="1"/>
    <col min="2811" max="2811" width="11.7109375" style="226" bestFit="1" customWidth="1"/>
    <col min="2812" max="2812" width="7.28515625" style="226" bestFit="1" customWidth="1"/>
    <col min="2813" max="2813" width="20.7109375" style="226" customWidth="1"/>
    <col min="2814" max="2814" width="24.7109375" style="226" bestFit="1" customWidth="1"/>
    <col min="2815" max="2815" width="21.140625" style="226" customWidth="1"/>
    <col min="2816" max="2817" width="9.140625" style="226"/>
    <col min="2818" max="2818" width="11.7109375" style="226" bestFit="1" customWidth="1"/>
    <col min="2819" max="3062" width="9.140625" style="226"/>
    <col min="3063" max="3063" width="24.7109375" style="226" bestFit="1" customWidth="1"/>
    <col min="3064" max="3064" width="14.28515625" style="226" bestFit="1" customWidth="1"/>
    <col min="3065" max="3065" width="12" style="226" bestFit="1" customWidth="1"/>
    <col min="3066" max="3066" width="8.7109375" style="226" bestFit="1" customWidth="1"/>
    <col min="3067" max="3067" width="11.7109375" style="226" bestFit="1" customWidth="1"/>
    <col min="3068" max="3068" width="7.28515625" style="226" bestFit="1" customWidth="1"/>
    <col min="3069" max="3069" width="20.7109375" style="226" customWidth="1"/>
    <col min="3070" max="3070" width="24.7109375" style="226" bestFit="1" customWidth="1"/>
    <col min="3071" max="3071" width="21.140625" style="226" customWidth="1"/>
    <col min="3072" max="3073" width="9.140625" style="226"/>
    <col min="3074" max="3074" width="11.7109375" style="226" bestFit="1" customWidth="1"/>
    <col min="3075" max="3318" width="9.140625" style="226"/>
    <col min="3319" max="3319" width="24.7109375" style="226" bestFit="1" customWidth="1"/>
    <col min="3320" max="3320" width="14.28515625" style="226" bestFit="1" customWidth="1"/>
    <col min="3321" max="3321" width="12" style="226" bestFit="1" customWidth="1"/>
    <col min="3322" max="3322" width="8.7109375" style="226" bestFit="1" customWidth="1"/>
    <col min="3323" max="3323" width="11.7109375" style="226" bestFit="1" customWidth="1"/>
    <col min="3324" max="3324" width="7.28515625" style="226" bestFit="1" customWidth="1"/>
    <col min="3325" max="3325" width="20.7109375" style="226" customWidth="1"/>
    <col min="3326" max="3326" width="24.7109375" style="226" bestFit="1" customWidth="1"/>
    <col min="3327" max="3327" width="21.140625" style="226" customWidth="1"/>
    <col min="3328" max="3329" width="9.140625" style="226"/>
    <col min="3330" max="3330" width="11.7109375" style="226" bestFit="1" customWidth="1"/>
    <col min="3331" max="3574" width="9.140625" style="226"/>
    <col min="3575" max="3575" width="24.7109375" style="226" bestFit="1" customWidth="1"/>
    <col min="3576" max="3576" width="14.28515625" style="226" bestFit="1" customWidth="1"/>
    <col min="3577" max="3577" width="12" style="226" bestFit="1" customWidth="1"/>
    <col min="3578" max="3578" width="8.7109375" style="226" bestFit="1" customWidth="1"/>
    <col min="3579" max="3579" width="11.7109375" style="226" bestFit="1" customWidth="1"/>
    <col min="3580" max="3580" width="7.28515625" style="226" bestFit="1" customWidth="1"/>
    <col min="3581" max="3581" width="20.7109375" style="226" customWidth="1"/>
    <col min="3582" max="3582" width="24.7109375" style="226" bestFit="1" customWidth="1"/>
    <col min="3583" max="3583" width="21.140625" style="226" customWidth="1"/>
    <col min="3584" max="3585" width="9.140625" style="226"/>
    <col min="3586" max="3586" width="11.7109375" style="226" bestFit="1" customWidth="1"/>
    <col min="3587" max="3830" width="9.140625" style="226"/>
    <col min="3831" max="3831" width="24.7109375" style="226" bestFit="1" customWidth="1"/>
    <col min="3832" max="3832" width="14.28515625" style="226" bestFit="1" customWidth="1"/>
    <col min="3833" max="3833" width="12" style="226" bestFit="1" customWidth="1"/>
    <col min="3834" max="3834" width="8.7109375" style="226" bestFit="1" customWidth="1"/>
    <col min="3835" max="3835" width="11.7109375" style="226" bestFit="1" customWidth="1"/>
    <col min="3836" max="3836" width="7.28515625" style="226" bestFit="1" customWidth="1"/>
    <col min="3837" max="3837" width="20.7109375" style="226" customWidth="1"/>
    <col min="3838" max="3838" width="24.7109375" style="226" bestFit="1" customWidth="1"/>
    <col min="3839" max="3839" width="21.140625" style="226" customWidth="1"/>
    <col min="3840" max="3841" width="9.140625" style="226"/>
    <col min="3842" max="3842" width="11.7109375" style="226" bestFit="1" customWidth="1"/>
    <col min="3843" max="4086" width="9.140625" style="226"/>
    <col min="4087" max="4087" width="24.7109375" style="226" bestFit="1" customWidth="1"/>
    <col min="4088" max="4088" width="14.28515625" style="226" bestFit="1" customWidth="1"/>
    <col min="4089" max="4089" width="12" style="226" bestFit="1" customWidth="1"/>
    <col min="4090" max="4090" width="8.7109375" style="226" bestFit="1" customWidth="1"/>
    <col min="4091" max="4091" width="11.7109375" style="226" bestFit="1" customWidth="1"/>
    <col min="4092" max="4092" width="7.28515625" style="226" bestFit="1" customWidth="1"/>
    <col min="4093" max="4093" width="20.7109375" style="226" customWidth="1"/>
    <col min="4094" max="4094" width="24.7109375" style="226" bestFit="1" customWidth="1"/>
    <col min="4095" max="4095" width="21.140625" style="226" customWidth="1"/>
    <col min="4096" max="4097" width="9.140625" style="226"/>
    <col min="4098" max="4098" width="11.7109375" style="226" bestFit="1" customWidth="1"/>
    <col min="4099" max="4342" width="9.140625" style="226"/>
    <col min="4343" max="4343" width="24.7109375" style="226" bestFit="1" customWidth="1"/>
    <col min="4344" max="4344" width="14.28515625" style="226" bestFit="1" customWidth="1"/>
    <col min="4345" max="4345" width="12" style="226" bestFit="1" customWidth="1"/>
    <col min="4346" max="4346" width="8.7109375" style="226" bestFit="1" customWidth="1"/>
    <col min="4347" max="4347" width="11.7109375" style="226" bestFit="1" customWidth="1"/>
    <col min="4348" max="4348" width="7.28515625" style="226" bestFit="1" customWidth="1"/>
    <col min="4349" max="4349" width="20.7109375" style="226" customWidth="1"/>
    <col min="4350" max="4350" width="24.7109375" style="226" bestFit="1" customWidth="1"/>
    <col min="4351" max="4351" width="21.140625" style="226" customWidth="1"/>
    <col min="4352" max="4353" width="9.140625" style="226"/>
    <col min="4354" max="4354" width="11.7109375" style="226" bestFit="1" customWidth="1"/>
    <col min="4355" max="4598" width="9.140625" style="226"/>
    <col min="4599" max="4599" width="24.7109375" style="226" bestFit="1" customWidth="1"/>
    <col min="4600" max="4600" width="14.28515625" style="226" bestFit="1" customWidth="1"/>
    <col min="4601" max="4601" width="12" style="226" bestFit="1" customWidth="1"/>
    <col min="4602" max="4602" width="8.7109375" style="226" bestFit="1" customWidth="1"/>
    <col min="4603" max="4603" width="11.7109375" style="226" bestFit="1" customWidth="1"/>
    <col min="4604" max="4604" width="7.28515625" style="226" bestFit="1" customWidth="1"/>
    <col min="4605" max="4605" width="20.7109375" style="226" customWidth="1"/>
    <col min="4606" max="4606" width="24.7109375" style="226" bestFit="1" customWidth="1"/>
    <col min="4607" max="4607" width="21.140625" style="226" customWidth="1"/>
    <col min="4608" max="4609" width="9.140625" style="226"/>
    <col min="4610" max="4610" width="11.7109375" style="226" bestFit="1" customWidth="1"/>
    <col min="4611" max="4854" width="9.140625" style="226"/>
    <col min="4855" max="4855" width="24.7109375" style="226" bestFit="1" customWidth="1"/>
    <col min="4856" max="4856" width="14.28515625" style="226" bestFit="1" customWidth="1"/>
    <col min="4857" max="4857" width="12" style="226" bestFit="1" customWidth="1"/>
    <col min="4858" max="4858" width="8.7109375" style="226" bestFit="1" customWidth="1"/>
    <col min="4859" max="4859" width="11.7109375" style="226" bestFit="1" customWidth="1"/>
    <col min="4860" max="4860" width="7.28515625" style="226" bestFit="1" customWidth="1"/>
    <col min="4861" max="4861" width="20.7109375" style="226" customWidth="1"/>
    <col min="4862" max="4862" width="24.7109375" style="226" bestFit="1" customWidth="1"/>
    <col min="4863" max="4863" width="21.140625" style="226" customWidth="1"/>
    <col min="4864" max="4865" width="9.140625" style="226"/>
    <col min="4866" max="4866" width="11.7109375" style="226" bestFit="1" customWidth="1"/>
    <col min="4867" max="5110" width="9.140625" style="226"/>
    <col min="5111" max="5111" width="24.7109375" style="226" bestFit="1" customWidth="1"/>
    <col min="5112" max="5112" width="14.28515625" style="226" bestFit="1" customWidth="1"/>
    <col min="5113" max="5113" width="12" style="226" bestFit="1" customWidth="1"/>
    <col min="5114" max="5114" width="8.7109375" style="226" bestFit="1" customWidth="1"/>
    <col min="5115" max="5115" width="11.7109375" style="226" bestFit="1" customWidth="1"/>
    <col min="5116" max="5116" width="7.28515625" style="226" bestFit="1" customWidth="1"/>
    <col min="5117" max="5117" width="20.7109375" style="226" customWidth="1"/>
    <col min="5118" max="5118" width="24.7109375" style="226" bestFit="1" customWidth="1"/>
    <col min="5119" max="5119" width="21.140625" style="226" customWidth="1"/>
    <col min="5120" max="5121" width="9.140625" style="226"/>
    <col min="5122" max="5122" width="11.7109375" style="226" bestFit="1" customWidth="1"/>
    <col min="5123" max="5366" width="9.140625" style="226"/>
    <col min="5367" max="5367" width="24.7109375" style="226" bestFit="1" customWidth="1"/>
    <col min="5368" max="5368" width="14.28515625" style="226" bestFit="1" customWidth="1"/>
    <col min="5369" max="5369" width="12" style="226" bestFit="1" customWidth="1"/>
    <col min="5370" max="5370" width="8.7109375" style="226" bestFit="1" customWidth="1"/>
    <col min="5371" max="5371" width="11.7109375" style="226" bestFit="1" customWidth="1"/>
    <col min="5372" max="5372" width="7.28515625" style="226" bestFit="1" customWidth="1"/>
    <col min="5373" max="5373" width="20.7109375" style="226" customWidth="1"/>
    <col min="5374" max="5374" width="24.7109375" style="226" bestFit="1" customWidth="1"/>
    <col min="5375" max="5375" width="21.140625" style="226" customWidth="1"/>
    <col min="5376" max="5377" width="9.140625" style="226"/>
    <col min="5378" max="5378" width="11.7109375" style="226" bestFit="1" customWidth="1"/>
    <col min="5379" max="5622" width="9.140625" style="226"/>
    <col min="5623" max="5623" width="24.7109375" style="226" bestFit="1" customWidth="1"/>
    <col min="5624" max="5624" width="14.28515625" style="226" bestFit="1" customWidth="1"/>
    <col min="5625" max="5625" width="12" style="226" bestFit="1" customWidth="1"/>
    <col min="5626" max="5626" width="8.7109375" style="226" bestFit="1" customWidth="1"/>
    <col min="5627" max="5627" width="11.7109375" style="226" bestFit="1" customWidth="1"/>
    <col min="5628" max="5628" width="7.28515625" style="226" bestFit="1" customWidth="1"/>
    <col min="5629" max="5629" width="20.7109375" style="226" customWidth="1"/>
    <col min="5630" max="5630" width="24.7109375" style="226" bestFit="1" customWidth="1"/>
    <col min="5631" max="5631" width="21.140625" style="226" customWidth="1"/>
    <col min="5632" max="5633" width="9.140625" style="226"/>
    <col min="5634" max="5634" width="11.7109375" style="226" bestFit="1" customWidth="1"/>
    <col min="5635" max="5878" width="9.140625" style="226"/>
    <col min="5879" max="5879" width="24.7109375" style="226" bestFit="1" customWidth="1"/>
    <col min="5880" max="5880" width="14.28515625" style="226" bestFit="1" customWidth="1"/>
    <col min="5881" max="5881" width="12" style="226" bestFit="1" customWidth="1"/>
    <col min="5882" max="5882" width="8.7109375" style="226" bestFit="1" customWidth="1"/>
    <col min="5883" max="5883" width="11.7109375" style="226" bestFit="1" customWidth="1"/>
    <col min="5884" max="5884" width="7.28515625" style="226" bestFit="1" customWidth="1"/>
    <col min="5885" max="5885" width="20.7109375" style="226" customWidth="1"/>
    <col min="5886" max="5886" width="24.7109375" style="226" bestFit="1" customWidth="1"/>
    <col min="5887" max="5887" width="21.140625" style="226" customWidth="1"/>
    <col min="5888" max="5889" width="9.140625" style="226"/>
    <col min="5890" max="5890" width="11.7109375" style="226" bestFit="1" customWidth="1"/>
    <col min="5891" max="6134" width="9.140625" style="226"/>
    <col min="6135" max="6135" width="24.7109375" style="226" bestFit="1" customWidth="1"/>
    <col min="6136" max="6136" width="14.28515625" style="226" bestFit="1" customWidth="1"/>
    <col min="6137" max="6137" width="12" style="226" bestFit="1" customWidth="1"/>
    <col min="6138" max="6138" width="8.7109375" style="226" bestFit="1" customWidth="1"/>
    <col min="6139" max="6139" width="11.7109375" style="226" bestFit="1" customWidth="1"/>
    <col min="6140" max="6140" width="7.28515625" style="226" bestFit="1" customWidth="1"/>
    <col min="6141" max="6141" width="20.7109375" style="226" customWidth="1"/>
    <col min="6142" max="6142" width="24.7109375" style="226" bestFit="1" customWidth="1"/>
    <col min="6143" max="6143" width="21.140625" style="226" customWidth="1"/>
    <col min="6144" max="6145" width="9.140625" style="226"/>
    <col min="6146" max="6146" width="11.7109375" style="226" bestFit="1" customWidth="1"/>
    <col min="6147" max="6390" width="9.140625" style="226"/>
    <col min="6391" max="6391" width="24.7109375" style="226" bestFit="1" customWidth="1"/>
    <col min="6392" max="6392" width="14.28515625" style="226" bestFit="1" customWidth="1"/>
    <col min="6393" max="6393" width="12" style="226" bestFit="1" customWidth="1"/>
    <col min="6394" max="6394" width="8.7109375" style="226" bestFit="1" customWidth="1"/>
    <col min="6395" max="6395" width="11.7109375" style="226" bestFit="1" customWidth="1"/>
    <col min="6396" max="6396" width="7.28515625" style="226" bestFit="1" customWidth="1"/>
    <col min="6397" max="6397" width="20.7109375" style="226" customWidth="1"/>
    <col min="6398" max="6398" width="24.7109375" style="226" bestFit="1" customWidth="1"/>
    <col min="6399" max="6399" width="21.140625" style="226" customWidth="1"/>
    <col min="6400" max="6401" width="9.140625" style="226"/>
    <col min="6402" max="6402" width="11.7109375" style="226" bestFit="1" customWidth="1"/>
    <col min="6403" max="6646" width="9.140625" style="226"/>
    <col min="6647" max="6647" width="24.7109375" style="226" bestFit="1" customWidth="1"/>
    <col min="6648" max="6648" width="14.28515625" style="226" bestFit="1" customWidth="1"/>
    <col min="6649" max="6649" width="12" style="226" bestFit="1" customWidth="1"/>
    <col min="6650" max="6650" width="8.7109375" style="226" bestFit="1" customWidth="1"/>
    <col min="6651" max="6651" width="11.7109375" style="226" bestFit="1" customWidth="1"/>
    <col min="6652" max="6652" width="7.28515625" style="226" bestFit="1" customWidth="1"/>
    <col min="6653" max="6653" width="20.7109375" style="226" customWidth="1"/>
    <col min="6654" max="6654" width="24.7109375" style="226" bestFit="1" customWidth="1"/>
    <col min="6655" max="6655" width="21.140625" style="226" customWidth="1"/>
    <col min="6656" max="6657" width="9.140625" style="226"/>
    <col min="6658" max="6658" width="11.7109375" style="226" bestFit="1" customWidth="1"/>
    <col min="6659" max="6902" width="9.140625" style="226"/>
    <col min="6903" max="6903" width="24.7109375" style="226" bestFit="1" customWidth="1"/>
    <col min="6904" max="6904" width="14.28515625" style="226" bestFit="1" customWidth="1"/>
    <col min="6905" max="6905" width="12" style="226" bestFit="1" customWidth="1"/>
    <col min="6906" max="6906" width="8.7109375" style="226" bestFit="1" customWidth="1"/>
    <col min="6907" max="6907" width="11.7109375" style="226" bestFit="1" customWidth="1"/>
    <col min="6908" max="6908" width="7.28515625" style="226" bestFit="1" customWidth="1"/>
    <col min="6909" max="6909" width="20.7109375" style="226" customWidth="1"/>
    <col min="6910" max="6910" width="24.7109375" style="226" bestFit="1" customWidth="1"/>
    <col min="6911" max="6911" width="21.140625" style="226" customWidth="1"/>
    <col min="6912" max="6913" width="9.140625" style="226"/>
    <col min="6914" max="6914" width="11.7109375" style="226" bestFit="1" customWidth="1"/>
    <col min="6915" max="7158" width="9.140625" style="226"/>
    <col min="7159" max="7159" width="24.7109375" style="226" bestFit="1" customWidth="1"/>
    <col min="7160" max="7160" width="14.28515625" style="226" bestFit="1" customWidth="1"/>
    <col min="7161" max="7161" width="12" style="226" bestFit="1" customWidth="1"/>
    <col min="7162" max="7162" width="8.7109375" style="226" bestFit="1" customWidth="1"/>
    <col min="7163" max="7163" width="11.7109375" style="226" bestFit="1" customWidth="1"/>
    <col min="7164" max="7164" width="7.28515625" style="226" bestFit="1" customWidth="1"/>
    <col min="7165" max="7165" width="20.7109375" style="226" customWidth="1"/>
    <col min="7166" max="7166" width="24.7109375" style="226" bestFit="1" customWidth="1"/>
    <col min="7167" max="7167" width="21.140625" style="226" customWidth="1"/>
    <col min="7168" max="7169" width="9.140625" style="226"/>
    <col min="7170" max="7170" width="11.7109375" style="226" bestFit="1" customWidth="1"/>
    <col min="7171" max="7414" width="9.140625" style="226"/>
    <col min="7415" max="7415" width="24.7109375" style="226" bestFit="1" customWidth="1"/>
    <col min="7416" max="7416" width="14.28515625" style="226" bestFit="1" customWidth="1"/>
    <col min="7417" max="7417" width="12" style="226" bestFit="1" customWidth="1"/>
    <col min="7418" max="7418" width="8.7109375" style="226" bestFit="1" customWidth="1"/>
    <col min="7419" max="7419" width="11.7109375" style="226" bestFit="1" customWidth="1"/>
    <col min="7420" max="7420" width="7.28515625" style="226" bestFit="1" customWidth="1"/>
    <col min="7421" max="7421" width="20.7109375" style="226" customWidth="1"/>
    <col min="7422" max="7422" width="24.7109375" style="226" bestFit="1" customWidth="1"/>
    <col min="7423" max="7423" width="21.140625" style="226" customWidth="1"/>
    <col min="7424" max="7425" width="9.140625" style="226"/>
    <col min="7426" max="7426" width="11.7109375" style="226" bestFit="1" customWidth="1"/>
    <col min="7427" max="7670" width="9.140625" style="226"/>
    <col min="7671" max="7671" width="24.7109375" style="226" bestFit="1" customWidth="1"/>
    <col min="7672" max="7672" width="14.28515625" style="226" bestFit="1" customWidth="1"/>
    <col min="7673" max="7673" width="12" style="226" bestFit="1" customWidth="1"/>
    <col min="7674" max="7674" width="8.7109375" style="226" bestFit="1" customWidth="1"/>
    <col min="7675" max="7675" width="11.7109375" style="226" bestFit="1" customWidth="1"/>
    <col min="7676" max="7676" width="7.28515625" style="226" bestFit="1" customWidth="1"/>
    <col min="7677" max="7677" width="20.7109375" style="226" customWidth="1"/>
    <col min="7678" max="7678" width="24.7109375" style="226" bestFit="1" customWidth="1"/>
    <col min="7679" max="7679" width="21.140625" style="226" customWidth="1"/>
    <col min="7680" max="7681" width="9.140625" style="226"/>
    <col min="7682" max="7682" width="11.7109375" style="226" bestFit="1" customWidth="1"/>
    <col min="7683" max="7926" width="9.140625" style="226"/>
    <col min="7927" max="7927" width="24.7109375" style="226" bestFit="1" customWidth="1"/>
    <col min="7928" max="7928" width="14.28515625" style="226" bestFit="1" customWidth="1"/>
    <col min="7929" max="7929" width="12" style="226" bestFit="1" customWidth="1"/>
    <col min="7930" max="7930" width="8.7109375" style="226" bestFit="1" customWidth="1"/>
    <col min="7931" max="7931" width="11.7109375" style="226" bestFit="1" customWidth="1"/>
    <col min="7932" max="7932" width="7.28515625" style="226" bestFit="1" customWidth="1"/>
    <col min="7933" max="7933" width="20.7109375" style="226" customWidth="1"/>
    <col min="7934" max="7934" width="24.7109375" style="226" bestFit="1" customWidth="1"/>
    <col min="7935" max="7935" width="21.140625" style="226" customWidth="1"/>
    <col min="7936" max="7937" width="9.140625" style="226"/>
    <col min="7938" max="7938" width="11.7109375" style="226" bestFit="1" customWidth="1"/>
    <col min="7939" max="8182" width="9.140625" style="226"/>
    <col min="8183" max="8183" width="24.7109375" style="226" bestFit="1" customWidth="1"/>
    <col min="8184" max="8184" width="14.28515625" style="226" bestFit="1" customWidth="1"/>
    <col min="8185" max="8185" width="12" style="226" bestFit="1" customWidth="1"/>
    <col min="8186" max="8186" width="8.7109375" style="226" bestFit="1" customWidth="1"/>
    <col min="8187" max="8187" width="11.7109375" style="226" bestFit="1" customWidth="1"/>
    <col min="8188" max="8188" width="7.28515625" style="226" bestFit="1" customWidth="1"/>
    <col min="8189" max="8189" width="20.7109375" style="226" customWidth="1"/>
    <col min="8190" max="8190" width="24.7109375" style="226" bestFit="1" customWidth="1"/>
    <col min="8191" max="8191" width="21.140625" style="226" customWidth="1"/>
    <col min="8192" max="8193" width="9.140625" style="226"/>
    <col min="8194" max="8194" width="11.7109375" style="226" bestFit="1" customWidth="1"/>
    <col min="8195" max="8438" width="9.140625" style="226"/>
    <col min="8439" max="8439" width="24.7109375" style="226" bestFit="1" customWidth="1"/>
    <col min="8440" max="8440" width="14.28515625" style="226" bestFit="1" customWidth="1"/>
    <col min="8441" max="8441" width="12" style="226" bestFit="1" customWidth="1"/>
    <col min="8442" max="8442" width="8.7109375" style="226" bestFit="1" customWidth="1"/>
    <col min="8443" max="8443" width="11.7109375" style="226" bestFit="1" customWidth="1"/>
    <col min="8444" max="8444" width="7.28515625" style="226" bestFit="1" customWidth="1"/>
    <col min="8445" max="8445" width="20.7109375" style="226" customWidth="1"/>
    <col min="8446" max="8446" width="24.7109375" style="226" bestFit="1" customWidth="1"/>
    <col min="8447" max="8447" width="21.140625" style="226" customWidth="1"/>
    <col min="8448" max="8449" width="9.140625" style="226"/>
    <col min="8450" max="8450" width="11.7109375" style="226" bestFit="1" customWidth="1"/>
    <col min="8451" max="8694" width="9.140625" style="226"/>
    <col min="8695" max="8695" width="24.7109375" style="226" bestFit="1" customWidth="1"/>
    <col min="8696" max="8696" width="14.28515625" style="226" bestFit="1" customWidth="1"/>
    <col min="8697" max="8697" width="12" style="226" bestFit="1" customWidth="1"/>
    <col min="8698" max="8698" width="8.7109375" style="226" bestFit="1" customWidth="1"/>
    <col min="8699" max="8699" width="11.7109375" style="226" bestFit="1" customWidth="1"/>
    <col min="8700" max="8700" width="7.28515625" style="226" bestFit="1" customWidth="1"/>
    <col min="8701" max="8701" width="20.7109375" style="226" customWidth="1"/>
    <col min="8702" max="8702" width="24.7109375" style="226" bestFit="1" customWidth="1"/>
    <col min="8703" max="8703" width="21.140625" style="226" customWidth="1"/>
    <col min="8704" max="8705" width="9.140625" style="226"/>
    <col min="8706" max="8706" width="11.7109375" style="226" bestFit="1" customWidth="1"/>
    <col min="8707" max="8950" width="9.140625" style="226"/>
    <col min="8951" max="8951" width="24.7109375" style="226" bestFit="1" customWidth="1"/>
    <col min="8952" max="8952" width="14.28515625" style="226" bestFit="1" customWidth="1"/>
    <col min="8953" max="8953" width="12" style="226" bestFit="1" customWidth="1"/>
    <col min="8954" max="8954" width="8.7109375" style="226" bestFit="1" customWidth="1"/>
    <col min="8955" max="8955" width="11.7109375" style="226" bestFit="1" customWidth="1"/>
    <col min="8956" max="8956" width="7.28515625" style="226" bestFit="1" customWidth="1"/>
    <col min="8957" max="8957" width="20.7109375" style="226" customWidth="1"/>
    <col min="8958" max="8958" width="24.7109375" style="226" bestFit="1" customWidth="1"/>
    <col min="8959" max="8959" width="21.140625" style="226" customWidth="1"/>
    <col min="8960" max="8961" width="9.140625" style="226"/>
    <col min="8962" max="8962" width="11.7109375" style="226" bestFit="1" customWidth="1"/>
    <col min="8963" max="9206" width="9.140625" style="226"/>
    <col min="9207" max="9207" width="24.7109375" style="226" bestFit="1" customWidth="1"/>
    <col min="9208" max="9208" width="14.28515625" style="226" bestFit="1" customWidth="1"/>
    <col min="9209" max="9209" width="12" style="226" bestFit="1" customWidth="1"/>
    <col min="9210" max="9210" width="8.7109375" style="226" bestFit="1" customWidth="1"/>
    <col min="9211" max="9211" width="11.7109375" style="226" bestFit="1" customWidth="1"/>
    <col min="9212" max="9212" width="7.28515625" style="226" bestFit="1" customWidth="1"/>
    <col min="9213" max="9213" width="20.7109375" style="226" customWidth="1"/>
    <col min="9214" max="9214" width="24.7109375" style="226" bestFit="1" customWidth="1"/>
    <col min="9215" max="9215" width="21.140625" style="226" customWidth="1"/>
    <col min="9216" max="9217" width="9.140625" style="226"/>
    <col min="9218" max="9218" width="11.7109375" style="226" bestFit="1" customWidth="1"/>
    <col min="9219" max="9462" width="9.140625" style="226"/>
    <col min="9463" max="9463" width="24.7109375" style="226" bestFit="1" customWidth="1"/>
    <col min="9464" max="9464" width="14.28515625" style="226" bestFit="1" customWidth="1"/>
    <col min="9465" max="9465" width="12" style="226" bestFit="1" customWidth="1"/>
    <col min="9466" max="9466" width="8.7109375" style="226" bestFit="1" customWidth="1"/>
    <col min="9467" max="9467" width="11.7109375" style="226" bestFit="1" customWidth="1"/>
    <col min="9468" max="9468" width="7.28515625" style="226" bestFit="1" customWidth="1"/>
    <col min="9469" max="9469" width="20.7109375" style="226" customWidth="1"/>
    <col min="9470" max="9470" width="24.7109375" style="226" bestFit="1" customWidth="1"/>
    <col min="9471" max="9471" width="21.140625" style="226" customWidth="1"/>
    <col min="9472" max="9473" width="9.140625" style="226"/>
    <col min="9474" max="9474" width="11.7109375" style="226" bestFit="1" customWidth="1"/>
    <col min="9475" max="9718" width="9.140625" style="226"/>
    <col min="9719" max="9719" width="24.7109375" style="226" bestFit="1" customWidth="1"/>
    <col min="9720" max="9720" width="14.28515625" style="226" bestFit="1" customWidth="1"/>
    <col min="9721" max="9721" width="12" style="226" bestFit="1" customWidth="1"/>
    <col min="9722" max="9722" width="8.7109375" style="226" bestFit="1" customWidth="1"/>
    <col min="9723" max="9723" width="11.7109375" style="226" bestFit="1" customWidth="1"/>
    <col min="9724" max="9724" width="7.28515625" style="226" bestFit="1" customWidth="1"/>
    <col min="9725" max="9725" width="20.7109375" style="226" customWidth="1"/>
    <col min="9726" max="9726" width="24.7109375" style="226" bestFit="1" customWidth="1"/>
    <col min="9727" max="9727" width="21.140625" style="226" customWidth="1"/>
    <col min="9728" max="9729" width="9.140625" style="226"/>
    <col min="9730" max="9730" width="11.7109375" style="226" bestFit="1" customWidth="1"/>
    <col min="9731" max="9974" width="9.140625" style="226"/>
    <col min="9975" max="9975" width="24.7109375" style="226" bestFit="1" customWidth="1"/>
    <col min="9976" max="9976" width="14.28515625" style="226" bestFit="1" customWidth="1"/>
    <col min="9977" max="9977" width="12" style="226" bestFit="1" customWidth="1"/>
    <col min="9978" max="9978" width="8.7109375" style="226" bestFit="1" customWidth="1"/>
    <col min="9979" max="9979" width="11.7109375" style="226" bestFit="1" customWidth="1"/>
    <col min="9980" max="9980" width="7.28515625" style="226" bestFit="1" customWidth="1"/>
    <col min="9981" max="9981" width="20.7109375" style="226" customWidth="1"/>
    <col min="9982" max="9982" width="24.7109375" style="226" bestFit="1" customWidth="1"/>
    <col min="9983" max="9983" width="21.140625" style="226" customWidth="1"/>
    <col min="9984" max="9985" width="9.140625" style="226"/>
    <col min="9986" max="9986" width="11.7109375" style="226" bestFit="1" customWidth="1"/>
    <col min="9987" max="10230" width="9.140625" style="226"/>
    <col min="10231" max="10231" width="24.7109375" style="226" bestFit="1" customWidth="1"/>
    <col min="10232" max="10232" width="14.28515625" style="226" bestFit="1" customWidth="1"/>
    <col min="10233" max="10233" width="12" style="226" bestFit="1" customWidth="1"/>
    <col min="10234" max="10234" width="8.7109375" style="226" bestFit="1" customWidth="1"/>
    <col min="10235" max="10235" width="11.7109375" style="226" bestFit="1" customWidth="1"/>
    <col min="10236" max="10236" width="7.28515625" style="226" bestFit="1" customWidth="1"/>
    <col min="10237" max="10237" width="20.7109375" style="226" customWidth="1"/>
    <col min="10238" max="10238" width="24.7109375" style="226" bestFit="1" customWidth="1"/>
    <col min="10239" max="10239" width="21.140625" style="226" customWidth="1"/>
    <col min="10240" max="10241" width="9.140625" style="226"/>
    <col min="10242" max="10242" width="11.7109375" style="226" bestFit="1" customWidth="1"/>
    <col min="10243" max="10486" width="9.140625" style="226"/>
    <col min="10487" max="10487" width="24.7109375" style="226" bestFit="1" customWidth="1"/>
    <col min="10488" max="10488" width="14.28515625" style="226" bestFit="1" customWidth="1"/>
    <col min="10489" max="10489" width="12" style="226" bestFit="1" customWidth="1"/>
    <col min="10490" max="10490" width="8.7109375" style="226" bestFit="1" customWidth="1"/>
    <col min="10491" max="10491" width="11.7109375" style="226" bestFit="1" customWidth="1"/>
    <col min="10492" max="10492" width="7.28515625" style="226" bestFit="1" customWidth="1"/>
    <col min="10493" max="10493" width="20.7109375" style="226" customWidth="1"/>
    <col min="10494" max="10494" width="24.7109375" style="226" bestFit="1" customWidth="1"/>
    <col min="10495" max="10495" width="21.140625" style="226" customWidth="1"/>
    <col min="10496" max="10497" width="9.140625" style="226"/>
    <col min="10498" max="10498" width="11.7109375" style="226" bestFit="1" customWidth="1"/>
    <col min="10499" max="10742" width="9.140625" style="226"/>
    <col min="10743" max="10743" width="24.7109375" style="226" bestFit="1" customWidth="1"/>
    <col min="10744" max="10744" width="14.28515625" style="226" bestFit="1" customWidth="1"/>
    <col min="10745" max="10745" width="12" style="226" bestFit="1" customWidth="1"/>
    <col min="10746" max="10746" width="8.7109375" style="226" bestFit="1" customWidth="1"/>
    <col min="10747" max="10747" width="11.7109375" style="226" bestFit="1" customWidth="1"/>
    <col min="10748" max="10748" width="7.28515625" style="226" bestFit="1" customWidth="1"/>
    <col min="10749" max="10749" width="20.7109375" style="226" customWidth="1"/>
    <col min="10750" max="10750" width="24.7109375" style="226" bestFit="1" customWidth="1"/>
    <col min="10751" max="10751" width="21.140625" style="226" customWidth="1"/>
    <col min="10752" max="10753" width="9.140625" style="226"/>
    <col min="10754" max="10754" width="11.7109375" style="226" bestFit="1" customWidth="1"/>
    <col min="10755" max="10998" width="9.140625" style="226"/>
    <col min="10999" max="10999" width="24.7109375" style="226" bestFit="1" customWidth="1"/>
    <col min="11000" max="11000" width="14.28515625" style="226" bestFit="1" customWidth="1"/>
    <col min="11001" max="11001" width="12" style="226" bestFit="1" customWidth="1"/>
    <col min="11002" max="11002" width="8.7109375" style="226" bestFit="1" customWidth="1"/>
    <col min="11003" max="11003" width="11.7109375" style="226" bestFit="1" customWidth="1"/>
    <col min="11004" max="11004" width="7.28515625" style="226" bestFit="1" customWidth="1"/>
    <col min="11005" max="11005" width="20.7109375" style="226" customWidth="1"/>
    <col min="11006" max="11006" width="24.7109375" style="226" bestFit="1" customWidth="1"/>
    <col min="11007" max="11007" width="21.140625" style="226" customWidth="1"/>
    <col min="11008" max="11009" width="9.140625" style="226"/>
    <col min="11010" max="11010" width="11.7109375" style="226" bestFit="1" customWidth="1"/>
    <col min="11011" max="11254" width="9.140625" style="226"/>
    <col min="11255" max="11255" width="24.7109375" style="226" bestFit="1" customWidth="1"/>
    <col min="11256" max="11256" width="14.28515625" style="226" bestFit="1" customWidth="1"/>
    <col min="11257" max="11257" width="12" style="226" bestFit="1" customWidth="1"/>
    <col min="11258" max="11258" width="8.7109375" style="226" bestFit="1" customWidth="1"/>
    <col min="11259" max="11259" width="11.7109375" style="226" bestFit="1" customWidth="1"/>
    <col min="11260" max="11260" width="7.28515625" style="226" bestFit="1" customWidth="1"/>
    <col min="11261" max="11261" width="20.7109375" style="226" customWidth="1"/>
    <col min="11262" max="11262" width="24.7109375" style="226" bestFit="1" customWidth="1"/>
    <col min="11263" max="11263" width="21.140625" style="226" customWidth="1"/>
    <col min="11264" max="11265" width="9.140625" style="226"/>
    <col min="11266" max="11266" width="11.7109375" style="226" bestFit="1" customWidth="1"/>
    <col min="11267" max="11510" width="9.140625" style="226"/>
    <col min="11511" max="11511" width="24.7109375" style="226" bestFit="1" customWidth="1"/>
    <col min="11512" max="11512" width="14.28515625" style="226" bestFit="1" customWidth="1"/>
    <col min="11513" max="11513" width="12" style="226" bestFit="1" customWidth="1"/>
    <col min="11514" max="11514" width="8.7109375" style="226" bestFit="1" customWidth="1"/>
    <col min="11515" max="11515" width="11.7109375" style="226" bestFit="1" customWidth="1"/>
    <col min="11516" max="11516" width="7.28515625" style="226" bestFit="1" customWidth="1"/>
    <col min="11517" max="11517" width="20.7109375" style="226" customWidth="1"/>
    <col min="11518" max="11518" width="24.7109375" style="226" bestFit="1" customWidth="1"/>
    <col min="11519" max="11519" width="21.140625" style="226" customWidth="1"/>
    <col min="11520" max="11521" width="9.140625" style="226"/>
    <col min="11522" max="11522" width="11.7109375" style="226" bestFit="1" customWidth="1"/>
    <col min="11523" max="11766" width="9.140625" style="226"/>
    <col min="11767" max="11767" width="24.7109375" style="226" bestFit="1" customWidth="1"/>
    <col min="11768" max="11768" width="14.28515625" style="226" bestFit="1" customWidth="1"/>
    <col min="11769" max="11769" width="12" style="226" bestFit="1" customWidth="1"/>
    <col min="11770" max="11770" width="8.7109375" style="226" bestFit="1" customWidth="1"/>
    <col min="11771" max="11771" width="11.7109375" style="226" bestFit="1" customWidth="1"/>
    <col min="11772" max="11772" width="7.28515625" style="226" bestFit="1" customWidth="1"/>
    <col min="11773" max="11773" width="20.7109375" style="226" customWidth="1"/>
    <col min="11774" max="11774" width="24.7109375" style="226" bestFit="1" customWidth="1"/>
    <col min="11775" max="11775" width="21.140625" style="226" customWidth="1"/>
    <col min="11776" max="11777" width="9.140625" style="226"/>
    <col min="11778" max="11778" width="11.7109375" style="226" bestFit="1" customWidth="1"/>
    <col min="11779" max="12022" width="9.140625" style="226"/>
    <col min="12023" max="12023" width="24.7109375" style="226" bestFit="1" customWidth="1"/>
    <col min="12024" max="12024" width="14.28515625" style="226" bestFit="1" customWidth="1"/>
    <col min="12025" max="12025" width="12" style="226" bestFit="1" customWidth="1"/>
    <col min="12026" max="12026" width="8.7109375" style="226" bestFit="1" customWidth="1"/>
    <col min="12027" max="12027" width="11.7109375" style="226" bestFit="1" customWidth="1"/>
    <col min="12028" max="12028" width="7.28515625" style="226" bestFit="1" customWidth="1"/>
    <col min="12029" max="12029" width="20.7109375" style="226" customWidth="1"/>
    <col min="12030" max="12030" width="24.7109375" style="226" bestFit="1" customWidth="1"/>
    <col min="12031" max="12031" width="21.140625" style="226" customWidth="1"/>
    <col min="12032" max="12033" width="9.140625" style="226"/>
    <col min="12034" max="12034" width="11.7109375" style="226" bestFit="1" customWidth="1"/>
    <col min="12035" max="12278" width="9.140625" style="226"/>
    <col min="12279" max="12279" width="24.7109375" style="226" bestFit="1" customWidth="1"/>
    <col min="12280" max="12280" width="14.28515625" style="226" bestFit="1" customWidth="1"/>
    <col min="12281" max="12281" width="12" style="226" bestFit="1" customWidth="1"/>
    <col min="12282" max="12282" width="8.7109375" style="226" bestFit="1" customWidth="1"/>
    <col min="12283" max="12283" width="11.7109375" style="226" bestFit="1" customWidth="1"/>
    <col min="12284" max="12284" width="7.28515625" style="226" bestFit="1" customWidth="1"/>
    <col min="12285" max="12285" width="20.7109375" style="226" customWidth="1"/>
    <col min="12286" max="12286" width="24.7109375" style="226" bestFit="1" customWidth="1"/>
    <col min="12287" max="12287" width="21.140625" style="226" customWidth="1"/>
    <col min="12288" max="12289" width="9.140625" style="226"/>
    <col min="12290" max="12290" width="11.7109375" style="226" bestFit="1" customWidth="1"/>
    <col min="12291" max="12534" width="9.140625" style="226"/>
    <col min="12535" max="12535" width="24.7109375" style="226" bestFit="1" customWidth="1"/>
    <col min="12536" max="12536" width="14.28515625" style="226" bestFit="1" customWidth="1"/>
    <col min="12537" max="12537" width="12" style="226" bestFit="1" customWidth="1"/>
    <col min="12538" max="12538" width="8.7109375" style="226" bestFit="1" customWidth="1"/>
    <col min="12539" max="12539" width="11.7109375" style="226" bestFit="1" customWidth="1"/>
    <col min="12540" max="12540" width="7.28515625" style="226" bestFit="1" customWidth="1"/>
    <col min="12541" max="12541" width="20.7109375" style="226" customWidth="1"/>
    <col min="12542" max="12542" width="24.7109375" style="226" bestFit="1" customWidth="1"/>
    <col min="12543" max="12543" width="21.140625" style="226" customWidth="1"/>
    <col min="12544" max="12545" width="9.140625" style="226"/>
    <col min="12546" max="12546" width="11.7109375" style="226" bestFit="1" customWidth="1"/>
    <col min="12547" max="12790" width="9.140625" style="226"/>
    <col min="12791" max="12791" width="24.7109375" style="226" bestFit="1" customWidth="1"/>
    <col min="12792" max="12792" width="14.28515625" style="226" bestFit="1" customWidth="1"/>
    <col min="12793" max="12793" width="12" style="226" bestFit="1" customWidth="1"/>
    <col min="12794" max="12794" width="8.7109375" style="226" bestFit="1" customWidth="1"/>
    <col min="12795" max="12795" width="11.7109375" style="226" bestFit="1" customWidth="1"/>
    <col min="12796" max="12796" width="7.28515625" style="226" bestFit="1" customWidth="1"/>
    <col min="12797" max="12797" width="20.7109375" style="226" customWidth="1"/>
    <col min="12798" max="12798" width="24.7109375" style="226" bestFit="1" customWidth="1"/>
    <col min="12799" max="12799" width="21.140625" style="226" customWidth="1"/>
    <col min="12800" max="12801" width="9.140625" style="226"/>
    <col min="12802" max="12802" width="11.7109375" style="226" bestFit="1" customWidth="1"/>
    <col min="12803" max="13046" width="9.140625" style="226"/>
    <col min="13047" max="13047" width="24.7109375" style="226" bestFit="1" customWidth="1"/>
    <col min="13048" max="13048" width="14.28515625" style="226" bestFit="1" customWidth="1"/>
    <col min="13049" max="13049" width="12" style="226" bestFit="1" customWidth="1"/>
    <col min="13050" max="13050" width="8.7109375" style="226" bestFit="1" customWidth="1"/>
    <col min="13051" max="13051" width="11.7109375" style="226" bestFit="1" customWidth="1"/>
    <col min="13052" max="13052" width="7.28515625" style="226" bestFit="1" customWidth="1"/>
    <col min="13053" max="13053" width="20.7109375" style="226" customWidth="1"/>
    <col min="13054" max="13054" width="24.7109375" style="226" bestFit="1" customWidth="1"/>
    <col min="13055" max="13055" width="21.140625" style="226" customWidth="1"/>
    <col min="13056" max="13057" width="9.140625" style="226"/>
    <col min="13058" max="13058" width="11.7109375" style="226" bestFit="1" customWidth="1"/>
    <col min="13059" max="13302" width="9.140625" style="226"/>
    <col min="13303" max="13303" width="24.7109375" style="226" bestFit="1" customWidth="1"/>
    <col min="13304" max="13304" width="14.28515625" style="226" bestFit="1" customWidth="1"/>
    <col min="13305" max="13305" width="12" style="226" bestFit="1" customWidth="1"/>
    <col min="13306" max="13306" width="8.7109375" style="226" bestFit="1" customWidth="1"/>
    <col min="13307" max="13307" width="11.7109375" style="226" bestFit="1" customWidth="1"/>
    <col min="13308" max="13308" width="7.28515625" style="226" bestFit="1" customWidth="1"/>
    <col min="13309" max="13309" width="20.7109375" style="226" customWidth="1"/>
    <col min="13310" max="13310" width="24.7109375" style="226" bestFit="1" customWidth="1"/>
    <col min="13311" max="13311" width="21.140625" style="226" customWidth="1"/>
    <col min="13312" max="13313" width="9.140625" style="226"/>
    <col min="13314" max="13314" width="11.7109375" style="226" bestFit="1" customWidth="1"/>
    <col min="13315" max="13558" width="9.140625" style="226"/>
    <col min="13559" max="13559" width="24.7109375" style="226" bestFit="1" customWidth="1"/>
    <col min="13560" max="13560" width="14.28515625" style="226" bestFit="1" customWidth="1"/>
    <col min="13561" max="13561" width="12" style="226" bestFit="1" customWidth="1"/>
    <col min="13562" max="13562" width="8.7109375" style="226" bestFit="1" customWidth="1"/>
    <col min="13563" max="13563" width="11.7109375" style="226" bestFit="1" customWidth="1"/>
    <col min="13564" max="13564" width="7.28515625" style="226" bestFit="1" customWidth="1"/>
    <col min="13565" max="13565" width="20.7109375" style="226" customWidth="1"/>
    <col min="13566" max="13566" width="24.7109375" style="226" bestFit="1" customWidth="1"/>
    <col min="13567" max="13567" width="21.140625" style="226" customWidth="1"/>
    <col min="13568" max="13569" width="9.140625" style="226"/>
    <col min="13570" max="13570" width="11.7109375" style="226" bestFit="1" customWidth="1"/>
    <col min="13571" max="13814" width="9.140625" style="226"/>
    <col min="13815" max="13815" width="24.7109375" style="226" bestFit="1" customWidth="1"/>
    <col min="13816" max="13816" width="14.28515625" style="226" bestFit="1" customWidth="1"/>
    <col min="13817" max="13817" width="12" style="226" bestFit="1" customWidth="1"/>
    <col min="13818" max="13818" width="8.7109375" style="226" bestFit="1" customWidth="1"/>
    <col min="13819" max="13819" width="11.7109375" style="226" bestFit="1" customWidth="1"/>
    <col min="13820" max="13820" width="7.28515625" style="226" bestFit="1" customWidth="1"/>
    <col min="13821" max="13821" width="20.7109375" style="226" customWidth="1"/>
    <col min="13822" max="13822" width="24.7109375" style="226" bestFit="1" customWidth="1"/>
    <col min="13823" max="13823" width="21.140625" style="226" customWidth="1"/>
    <col min="13824" max="13825" width="9.140625" style="226"/>
    <col min="13826" max="13826" width="11.7109375" style="226" bestFit="1" customWidth="1"/>
    <col min="13827" max="14070" width="9.140625" style="226"/>
    <col min="14071" max="14071" width="24.7109375" style="226" bestFit="1" customWidth="1"/>
    <col min="14072" max="14072" width="14.28515625" style="226" bestFit="1" customWidth="1"/>
    <col min="14073" max="14073" width="12" style="226" bestFit="1" customWidth="1"/>
    <col min="14074" max="14074" width="8.7109375" style="226" bestFit="1" customWidth="1"/>
    <col min="14075" max="14075" width="11.7109375" style="226" bestFit="1" customWidth="1"/>
    <col min="14076" max="14076" width="7.28515625" style="226" bestFit="1" customWidth="1"/>
    <col min="14077" max="14077" width="20.7109375" style="226" customWidth="1"/>
    <col min="14078" max="14078" width="24.7109375" style="226" bestFit="1" customWidth="1"/>
    <col min="14079" max="14079" width="21.140625" style="226" customWidth="1"/>
    <col min="14080" max="14081" width="9.140625" style="226"/>
    <col min="14082" max="14082" width="11.7109375" style="226" bestFit="1" customWidth="1"/>
    <col min="14083" max="14326" width="9.140625" style="226"/>
    <col min="14327" max="14327" width="24.7109375" style="226" bestFit="1" customWidth="1"/>
    <col min="14328" max="14328" width="14.28515625" style="226" bestFit="1" customWidth="1"/>
    <col min="14329" max="14329" width="12" style="226" bestFit="1" customWidth="1"/>
    <col min="14330" max="14330" width="8.7109375" style="226" bestFit="1" customWidth="1"/>
    <col min="14331" max="14331" width="11.7109375" style="226" bestFit="1" customWidth="1"/>
    <col min="14332" max="14332" width="7.28515625" style="226" bestFit="1" customWidth="1"/>
    <col min="14333" max="14333" width="20.7109375" style="226" customWidth="1"/>
    <col min="14334" max="14334" width="24.7109375" style="226" bestFit="1" customWidth="1"/>
    <col min="14335" max="14335" width="21.140625" style="226" customWidth="1"/>
    <col min="14336" max="14337" width="9.140625" style="226"/>
    <col min="14338" max="14338" width="11.7109375" style="226" bestFit="1" customWidth="1"/>
    <col min="14339" max="14582" width="9.140625" style="226"/>
    <col min="14583" max="14583" width="24.7109375" style="226" bestFit="1" customWidth="1"/>
    <col min="14584" max="14584" width="14.28515625" style="226" bestFit="1" customWidth="1"/>
    <col min="14585" max="14585" width="12" style="226" bestFit="1" customWidth="1"/>
    <col min="14586" max="14586" width="8.7109375" style="226" bestFit="1" customWidth="1"/>
    <col min="14587" max="14587" width="11.7109375" style="226" bestFit="1" customWidth="1"/>
    <col min="14588" max="14588" width="7.28515625" style="226" bestFit="1" customWidth="1"/>
    <col min="14589" max="14589" width="20.7109375" style="226" customWidth="1"/>
    <col min="14590" max="14590" width="24.7109375" style="226" bestFit="1" customWidth="1"/>
    <col min="14591" max="14591" width="21.140625" style="226" customWidth="1"/>
    <col min="14592" max="14593" width="9.140625" style="226"/>
    <col min="14594" max="14594" width="11.7109375" style="226" bestFit="1" customWidth="1"/>
    <col min="14595" max="14838" width="9.140625" style="226"/>
    <col min="14839" max="14839" width="24.7109375" style="226" bestFit="1" customWidth="1"/>
    <col min="14840" max="14840" width="14.28515625" style="226" bestFit="1" customWidth="1"/>
    <col min="14841" max="14841" width="12" style="226" bestFit="1" customWidth="1"/>
    <col min="14842" max="14842" width="8.7109375" style="226" bestFit="1" customWidth="1"/>
    <col min="14843" max="14843" width="11.7109375" style="226" bestFit="1" customWidth="1"/>
    <col min="14844" max="14844" width="7.28515625" style="226" bestFit="1" customWidth="1"/>
    <col min="14845" max="14845" width="20.7109375" style="226" customWidth="1"/>
    <col min="14846" max="14846" width="24.7109375" style="226" bestFit="1" customWidth="1"/>
    <col min="14847" max="14847" width="21.140625" style="226" customWidth="1"/>
    <col min="14848" max="14849" width="9.140625" style="226"/>
    <col min="14850" max="14850" width="11.7109375" style="226" bestFit="1" customWidth="1"/>
    <col min="14851" max="15094" width="9.140625" style="226"/>
    <col min="15095" max="15095" width="24.7109375" style="226" bestFit="1" customWidth="1"/>
    <col min="15096" max="15096" width="14.28515625" style="226" bestFit="1" customWidth="1"/>
    <col min="15097" max="15097" width="12" style="226" bestFit="1" customWidth="1"/>
    <col min="15098" max="15098" width="8.7109375" style="226" bestFit="1" customWidth="1"/>
    <col min="15099" max="15099" width="11.7109375" style="226" bestFit="1" customWidth="1"/>
    <col min="15100" max="15100" width="7.28515625" style="226" bestFit="1" customWidth="1"/>
    <col min="15101" max="15101" width="20.7109375" style="226" customWidth="1"/>
    <col min="15102" max="15102" width="24.7109375" style="226" bestFit="1" customWidth="1"/>
    <col min="15103" max="15103" width="21.140625" style="226" customWidth="1"/>
    <col min="15104" max="15105" width="9.140625" style="226"/>
    <col min="15106" max="15106" width="11.7109375" style="226" bestFit="1" customWidth="1"/>
    <col min="15107" max="15350" width="9.140625" style="226"/>
    <col min="15351" max="15351" width="24.7109375" style="226" bestFit="1" customWidth="1"/>
    <col min="15352" max="15352" width="14.28515625" style="226" bestFit="1" customWidth="1"/>
    <col min="15353" max="15353" width="12" style="226" bestFit="1" customWidth="1"/>
    <col min="15354" max="15354" width="8.7109375" style="226" bestFit="1" customWidth="1"/>
    <col min="15355" max="15355" width="11.7109375" style="226" bestFit="1" customWidth="1"/>
    <col min="15356" max="15356" width="7.28515625" style="226" bestFit="1" customWidth="1"/>
    <col min="15357" max="15357" width="20.7109375" style="226" customWidth="1"/>
    <col min="15358" max="15358" width="24.7109375" style="226" bestFit="1" customWidth="1"/>
    <col min="15359" max="15359" width="21.140625" style="226" customWidth="1"/>
    <col min="15360" max="15361" width="9.140625" style="226"/>
    <col min="15362" max="15362" width="11.7109375" style="226" bestFit="1" customWidth="1"/>
    <col min="15363" max="15606" width="9.140625" style="226"/>
    <col min="15607" max="15607" width="24.7109375" style="226" bestFit="1" customWidth="1"/>
    <col min="15608" max="15608" width="14.28515625" style="226" bestFit="1" customWidth="1"/>
    <col min="15609" max="15609" width="12" style="226" bestFit="1" customWidth="1"/>
    <col min="15610" max="15610" width="8.7109375" style="226" bestFit="1" customWidth="1"/>
    <col min="15611" max="15611" width="11.7109375" style="226" bestFit="1" customWidth="1"/>
    <col min="15612" max="15612" width="7.28515625" style="226" bestFit="1" customWidth="1"/>
    <col min="15613" max="15613" width="20.7109375" style="226" customWidth="1"/>
    <col min="15614" max="15614" width="24.7109375" style="226" bestFit="1" customWidth="1"/>
    <col min="15615" max="15615" width="21.140625" style="226" customWidth="1"/>
    <col min="15616" max="15617" width="9.140625" style="226"/>
    <col min="15618" max="15618" width="11.7109375" style="226" bestFit="1" customWidth="1"/>
    <col min="15619" max="15862" width="9.140625" style="226"/>
    <col min="15863" max="15863" width="24.7109375" style="226" bestFit="1" customWidth="1"/>
    <col min="15864" max="15864" width="14.28515625" style="226" bestFit="1" customWidth="1"/>
    <col min="15865" max="15865" width="12" style="226" bestFit="1" customWidth="1"/>
    <col min="15866" max="15866" width="8.7109375" style="226" bestFit="1" customWidth="1"/>
    <col min="15867" max="15867" width="11.7109375" style="226" bestFit="1" customWidth="1"/>
    <col min="15868" max="15868" width="7.28515625" style="226" bestFit="1" customWidth="1"/>
    <col min="15869" max="15869" width="20.7109375" style="226" customWidth="1"/>
    <col min="15870" max="15870" width="24.7109375" style="226" bestFit="1" customWidth="1"/>
    <col min="15871" max="15871" width="21.140625" style="226" customWidth="1"/>
    <col min="15872" max="15873" width="9.140625" style="226"/>
    <col min="15874" max="15874" width="11.7109375" style="226" bestFit="1" customWidth="1"/>
    <col min="15875" max="16118" width="9.140625" style="226"/>
    <col min="16119" max="16119" width="24.7109375" style="226" bestFit="1" customWidth="1"/>
    <col min="16120" max="16120" width="14.28515625" style="226" bestFit="1" customWidth="1"/>
    <col min="16121" max="16121" width="12" style="226" bestFit="1" customWidth="1"/>
    <col min="16122" max="16122" width="8.7109375" style="226" bestFit="1" customWidth="1"/>
    <col min="16123" max="16123" width="11.7109375" style="226" bestFit="1" customWidth="1"/>
    <col min="16124" max="16124" width="7.28515625" style="226" bestFit="1" customWidth="1"/>
    <col min="16125" max="16125" width="20.7109375" style="226" customWidth="1"/>
    <col min="16126" max="16126" width="24.7109375" style="226" bestFit="1" customWidth="1"/>
    <col min="16127" max="16127" width="21.140625" style="226" customWidth="1"/>
    <col min="16128" max="16129" width="9.140625" style="226"/>
    <col min="16130" max="16130" width="11.7109375" style="226" bestFit="1" customWidth="1"/>
    <col min="16131" max="16384" width="9.140625" style="226"/>
  </cols>
  <sheetData>
    <row r="2" spans="2:13" ht="15.75" customHeight="1" thickBot="1">
      <c r="B2" s="1791" t="s">
        <v>614</v>
      </c>
      <c r="C2" s="1949"/>
      <c r="D2" s="1949"/>
      <c r="F2" s="211" t="s">
        <v>491</v>
      </c>
      <c r="H2" s="211"/>
    </row>
    <row r="3" spans="2:13" ht="21.75" customHeight="1" thickBot="1">
      <c r="B3" s="1779" t="s">
        <v>615</v>
      </c>
      <c r="C3" s="1780"/>
      <c r="D3" s="1781"/>
      <c r="F3" s="1950" t="s">
        <v>302</v>
      </c>
      <c r="G3" s="1951"/>
      <c r="H3" s="1951"/>
      <c r="I3" s="1952"/>
    </row>
    <row r="4" spans="2:13" ht="27.75" customHeight="1">
      <c r="B4" s="1426"/>
      <c r="C4" s="1082" t="s">
        <v>5</v>
      </c>
      <c r="D4" s="994" t="s">
        <v>282</v>
      </c>
      <c r="F4" s="1953" t="s">
        <v>280</v>
      </c>
      <c r="G4" s="1954"/>
      <c r="H4" s="531" t="s">
        <v>303</v>
      </c>
      <c r="I4" s="574">
        <v>7.5</v>
      </c>
    </row>
    <row r="5" spans="2:13">
      <c r="B5" s="1021" t="s">
        <v>224</v>
      </c>
      <c r="C5" s="1003">
        <v>0.5</v>
      </c>
      <c r="D5" s="1049" t="s">
        <v>581</v>
      </c>
      <c r="F5" s="472"/>
      <c r="G5" s="532"/>
      <c r="H5" s="533" t="s">
        <v>304</v>
      </c>
      <c r="I5" s="534">
        <v>365</v>
      </c>
    </row>
    <row r="6" spans="2:13" ht="19.5" customHeight="1">
      <c r="B6" s="1023" t="s">
        <v>616</v>
      </c>
      <c r="C6" s="1003">
        <v>0.1</v>
      </c>
      <c r="D6" s="1049" t="s">
        <v>581</v>
      </c>
      <c r="F6" s="535"/>
      <c r="G6" s="1929"/>
      <c r="H6" s="1930"/>
      <c r="I6" s="536" t="s">
        <v>6</v>
      </c>
    </row>
    <row r="7" spans="2:13" ht="15" customHeight="1">
      <c r="B7" s="1024" t="s">
        <v>617</v>
      </c>
      <c r="C7" s="1003">
        <v>1</v>
      </c>
      <c r="D7" s="1049" t="s">
        <v>581</v>
      </c>
      <c r="F7" s="537" t="s">
        <v>560</v>
      </c>
      <c r="G7" s="1955"/>
      <c r="H7" s="1806"/>
      <c r="I7" s="538">
        <v>36487.360000000001</v>
      </c>
      <c r="L7" s="513"/>
      <c r="M7" s="512"/>
    </row>
    <row r="8" spans="2:13" ht="15" customHeight="1">
      <c r="B8" s="1427" t="s">
        <v>618</v>
      </c>
      <c r="C8" s="1003">
        <v>1</v>
      </c>
      <c r="D8" s="1049" t="s">
        <v>581</v>
      </c>
      <c r="F8" s="537" t="s">
        <v>555</v>
      </c>
      <c r="G8" s="1956"/>
      <c r="H8" s="1806"/>
      <c r="I8" s="538">
        <v>6358.46</v>
      </c>
      <c r="L8" s="311"/>
      <c r="M8" s="512"/>
    </row>
    <row r="9" spans="2:13" ht="15" customHeight="1">
      <c r="B9" s="1024" t="s">
        <v>619</v>
      </c>
      <c r="C9" s="1003">
        <v>3</v>
      </c>
      <c r="D9" s="1049" t="s">
        <v>581</v>
      </c>
      <c r="F9" s="537" t="s">
        <v>585</v>
      </c>
      <c r="G9" s="1956"/>
      <c r="H9" s="1806"/>
      <c r="I9" s="538">
        <v>241743.88</v>
      </c>
      <c r="L9" s="515"/>
      <c r="M9" s="516"/>
    </row>
    <row r="10" spans="2:13" ht="15" customHeight="1" thickBot="1">
      <c r="B10" s="1428" t="s">
        <v>620</v>
      </c>
      <c r="C10" s="1003">
        <v>0.79</v>
      </c>
      <c r="D10" s="1049" t="s">
        <v>581</v>
      </c>
      <c r="F10" s="883" t="s">
        <v>11</v>
      </c>
      <c r="G10" s="1942">
        <f>C12</f>
        <v>0.25390000000000001</v>
      </c>
      <c r="H10" s="1943"/>
      <c r="I10" s="884" cm="1">
        <f t="array" ref="I10">SUM(I7:I9*G10)</f>
        <v>72257.324829999998</v>
      </c>
      <c r="K10" s="517"/>
      <c r="L10" s="515"/>
      <c r="M10" s="516"/>
    </row>
    <row r="11" spans="2:13" ht="15" customHeight="1" thickBot="1">
      <c r="B11" s="1785" t="s">
        <v>249</v>
      </c>
      <c r="C11" s="1786"/>
      <c r="D11" s="1787"/>
      <c r="F11" s="1114" t="s">
        <v>656</v>
      </c>
      <c r="G11" s="1944">
        <f>C20</f>
        <v>2.7811565914169036E-2</v>
      </c>
      <c r="H11" s="1945"/>
      <c r="I11" s="1115" cm="1">
        <f t="array" ref="I11">SUM(I7:I10*G11)</f>
        <v>9924.4745523346592</v>
      </c>
      <c r="K11" s="517"/>
      <c r="L11" s="515"/>
      <c r="M11" s="516"/>
    </row>
    <row r="12" spans="2:13" ht="15" customHeight="1" thickBot="1">
      <c r="B12" s="1047" t="s">
        <v>251</v>
      </c>
      <c r="C12" s="1048">
        <f>'M2021 BLS  53%ile'!D38</f>
        <v>0.25390000000000001</v>
      </c>
      <c r="D12" s="1049" t="s">
        <v>582</v>
      </c>
      <c r="F12" s="403" t="s">
        <v>239</v>
      </c>
      <c r="G12" s="1946">
        <v>6.3884999999999996</v>
      </c>
      <c r="H12" s="1939"/>
      <c r="I12" s="717">
        <f>SUM(I7:I11)</f>
        <v>366771.49938233464</v>
      </c>
      <c r="K12" s="517"/>
      <c r="L12" s="513"/>
      <c r="M12" s="512"/>
    </row>
    <row r="13" spans="2:13" ht="15" customHeight="1" thickTop="1">
      <c r="B13" s="1006" t="s">
        <v>299</v>
      </c>
      <c r="C13" s="1007">
        <f>'FY21 UFR BTL 4919'!D18</f>
        <v>42.258264840182648</v>
      </c>
      <c r="D13" s="1049" t="s">
        <v>583</v>
      </c>
      <c r="F13" s="539"/>
      <c r="G13" s="540" t="s">
        <v>305</v>
      </c>
      <c r="H13" s="540"/>
      <c r="I13" s="541"/>
      <c r="K13" s="517"/>
      <c r="L13" s="518"/>
      <c r="M13" s="519"/>
    </row>
    <row r="14" spans="2:13" ht="17.25" customHeight="1">
      <c r="B14" s="1006" t="s">
        <v>66</v>
      </c>
      <c r="C14" s="1007">
        <v>8.16</v>
      </c>
      <c r="D14" s="1049" t="s">
        <v>623</v>
      </c>
      <c r="F14" s="537" t="s">
        <v>299</v>
      </c>
      <c r="G14" s="1931">
        <f>C13</f>
        <v>42.258264840182648</v>
      </c>
      <c r="H14" s="1932"/>
      <c r="I14" s="542">
        <f>G14*$I$4*$I$5</f>
        <v>115682</v>
      </c>
      <c r="L14" s="520"/>
      <c r="M14" s="521"/>
    </row>
    <row r="15" spans="2:13" ht="17.25" customHeight="1">
      <c r="B15" s="1006" t="s">
        <v>265</v>
      </c>
      <c r="C15" s="1007">
        <f>'FY21 UFR BTL 4919'!V18</f>
        <v>2.3115981735159816</v>
      </c>
      <c r="D15" s="1049" t="s">
        <v>583</v>
      </c>
      <c r="F15" s="991" t="s">
        <v>66</v>
      </c>
      <c r="G15" s="1947">
        <f>C14</f>
        <v>8.16</v>
      </c>
      <c r="H15" s="1948"/>
      <c r="I15" s="992">
        <f>G15*$I$4*$I$5</f>
        <v>22338</v>
      </c>
      <c r="L15" s="522"/>
      <c r="M15" s="523"/>
    </row>
    <row r="16" spans="2:13" ht="15" customHeight="1">
      <c r="B16" s="1006" t="s">
        <v>621</v>
      </c>
      <c r="C16" s="1008">
        <f>'FY21 UFR BTL 4919'!AJ18</f>
        <v>9.3852054794520541</v>
      </c>
      <c r="D16" s="1049" t="s">
        <v>583</v>
      </c>
      <c r="F16" s="537" t="s">
        <v>265</v>
      </c>
      <c r="G16" s="1931">
        <f>C15</f>
        <v>2.3115981735159816</v>
      </c>
      <c r="H16" s="1932"/>
      <c r="I16" s="542">
        <f>G16*$I$4*$I$5</f>
        <v>6328</v>
      </c>
      <c r="L16" s="522"/>
      <c r="M16" s="523"/>
    </row>
    <row r="17" spans="2:13" ht="15" customHeight="1">
      <c r="B17" s="1006" t="s">
        <v>622</v>
      </c>
      <c r="C17" s="1008">
        <f>'FY21 UFR BTL 4919'!AB18</f>
        <v>3.0122374429223746</v>
      </c>
      <c r="D17" s="1049" t="s">
        <v>583</v>
      </c>
      <c r="F17" s="537" t="s">
        <v>306</v>
      </c>
      <c r="G17" s="1931">
        <f>C16</f>
        <v>9.3852054794520541</v>
      </c>
      <c r="H17" s="1932"/>
      <c r="I17" s="542">
        <f>G17*$I$4*$I$5</f>
        <v>25691.999999999996</v>
      </c>
      <c r="L17" s="522"/>
      <c r="M17" s="523"/>
    </row>
    <row r="18" spans="2:13" ht="15" customHeight="1" thickBot="1">
      <c r="B18" s="1002" t="s">
        <v>246</v>
      </c>
      <c r="C18" s="1005">
        <v>0.12</v>
      </c>
      <c r="D18" s="1049" t="s">
        <v>582</v>
      </c>
      <c r="F18" s="543" t="s">
        <v>307</v>
      </c>
      <c r="G18" s="1933">
        <f>C17</f>
        <v>3.0122374429223746</v>
      </c>
      <c r="H18" s="1934"/>
      <c r="I18" s="545">
        <f>G18*$I$4*$I$5</f>
        <v>8246</v>
      </c>
      <c r="L18" s="522"/>
      <c r="M18" s="523"/>
    </row>
    <row r="19" spans="2:13" ht="15" customHeight="1" thickTop="1">
      <c r="B19" s="1002" t="s">
        <v>254</v>
      </c>
      <c r="C19" s="1425">
        <v>0.9</v>
      </c>
      <c r="D19" s="1004" t="s">
        <v>252</v>
      </c>
      <c r="F19" s="305" t="s">
        <v>13</v>
      </c>
      <c r="G19" s="1935"/>
      <c r="H19" s="1936"/>
      <c r="I19" s="546">
        <f>SUM(I12:I18)</f>
        <v>545057.49938233464</v>
      </c>
      <c r="L19" s="522"/>
      <c r="M19" s="523"/>
    </row>
    <row r="20" spans="2:13" ht="15" customHeight="1" thickBot="1">
      <c r="B20" s="1010" t="s">
        <v>516</v>
      </c>
      <c r="C20" s="1011">
        <f>'FALL CAF 2022'!CI24</f>
        <v>2.7811565914169036E-2</v>
      </c>
      <c r="D20" s="1012" t="s">
        <v>497</v>
      </c>
      <c r="F20" s="886" t="s">
        <v>503</v>
      </c>
      <c r="G20" s="1937">
        <f>C18</f>
        <v>0.12</v>
      </c>
      <c r="H20" s="1806"/>
      <c r="I20" s="887">
        <f>(I19-I11)*G20</f>
        <v>64215.962979600001</v>
      </c>
      <c r="L20" s="522"/>
      <c r="M20" s="523"/>
    </row>
    <row r="21" spans="2:13" ht="15" customHeight="1" thickBot="1">
      <c r="F21" s="1583" t="s">
        <v>661</v>
      </c>
      <c r="G21" s="1938">
        <f>C20</f>
        <v>2.7811565914169036E-2</v>
      </c>
      <c r="H21" s="1939"/>
      <c r="I21" s="885">
        <f>SUM(I14:I18)*G21</f>
        <v>4958.412840573541</v>
      </c>
      <c r="L21" s="522"/>
      <c r="M21" s="523"/>
    </row>
    <row r="22" spans="2:13" ht="15" customHeight="1" thickTop="1" thickBot="1">
      <c r="F22" s="888" t="s">
        <v>15</v>
      </c>
      <c r="G22" s="1940"/>
      <c r="H22" s="1941"/>
      <c r="I22" s="889">
        <f>I19+I21+I20</f>
        <v>614231.87520250818</v>
      </c>
      <c r="L22" s="522"/>
      <c r="M22" s="523"/>
    </row>
    <row r="23" spans="2:13" ht="15" customHeight="1" thickBot="1">
      <c r="F23" s="892" t="s">
        <v>308</v>
      </c>
      <c r="G23" s="1926"/>
      <c r="H23" s="1927"/>
      <c r="I23" s="893">
        <f>I22/(I4*I5)</f>
        <v>224.37694071324501</v>
      </c>
      <c r="L23" s="522"/>
      <c r="M23" s="523"/>
    </row>
    <row r="24" spans="2:13" ht="15" customHeight="1" thickBot="1">
      <c r="F24" s="890" t="s">
        <v>309</v>
      </c>
      <c r="G24" s="1928">
        <f>C19</f>
        <v>0.9</v>
      </c>
      <c r="H24" s="1927"/>
      <c r="I24" s="891">
        <f>I23/G24</f>
        <v>249.30771190360556</v>
      </c>
      <c r="L24" s="525"/>
      <c r="M24" s="512"/>
    </row>
    <row r="25" spans="2:13" ht="15" customHeight="1">
      <c r="F25" s="398"/>
      <c r="G25" s="527"/>
      <c r="H25" s="222"/>
      <c r="I25" s="661"/>
      <c r="L25" s="525"/>
      <c r="M25" s="512"/>
    </row>
    <row r="26" spans="2:13" ht="15" customHeight="1" thickBot="1">
      <c r="H26" s="660"/>
      <c r="I26" s="662"/>
      <c r="L26" s="525"/>
      <c r="M26" s="526"/>
    </row>
    <row r="27" spans="2:13" ht="15" customHeight="1" thickBot="1">
      <c r="F27" s="1923" t="s">
        <v>351</v>
      </c>
      <c r="G27" s="1924"/>
      <c r="H27" s="1925"/>
      <c r="I27" s="269"/>
      <c r="L27" s="522"/>
      <c r="M27" s="523"/>
    </row>
    <row r="28" spans="2:13" ht="15" customHeight="1" thickBot="1">
      <c r="F28" s="988" t="s">
        <v>579</v>
      </c>
      <c r="G28" s="989"/>
      <c r="H28" s="990">
        <f>I23</f>
        <v>224.37694071324501</v>
      </c>
      <c r="L28" s="528"/>
      <c r="M28" s="512"/>
    </row>
    <row r="29" spans="2:13" ht="15.75" thickBot="1">
      <c r="F29" s="988" t="s">
        <v>578</v>
      </c>
      <c r="G29" s="989"/>
      <c r="H29" s="990">
        <f>H28/3.5</f>
        <v>64.10769734664143</v>
      </c>
      <c r="I29" s="250"/>
    </row>
    <row r="30" spans="2:13">
      <c r="F30" s="250"/>
      <c r="G30" s="250"/>
      <c r="H30" s="250"/>
      <c r="I30" s="250"/>
    </row>
    <row r="31" spans="2:13">
      <c r="F31" s="250"/>
      <c r="G31" s="529"/>
      <c r="H31" s="250"/>
      <c r="I31" s="250"/>
    </row>
    <row r="32" spans="2:13">
      <c r="F32" s="275"/>
      <c r="G32" s="524"/>
      <c r="H32" s="275"/>
      <c r="I32" s="250"/>
    </row>
    <row r="33" spans="6:12">
      <c r="F33" s="250"/>
      <c r="G33" s="250"/>
      <c r="H33" s="250"/>
      <c r="I33" s="250"/>
    </row>
    <row r="34" spans="6:12" ht="27" customHeight="1">
      <c r="F34" s="250"/>
      <c r="G34" s="250"/>
      <c r="H34" s="250"/>
      <c r="I34" s="250"/>
    </row>
    <row r="47" spans="6:12">
      <c r="L47" s="530"/>
    </row>
    <row r="48" spans="6:12">
      <c r="L48" s="530"/>
    </row>
    <row r="63" spans="10:10">
      <c r="J63" s="397"/>
    </row>
  </sheetData>
  <mergeCells count="24">
    <mergeCell ref="B3:D3"/>
    <mergeCell ref="B11:D11"/>
    <mergeCell ref="B2:D2"/>
    <mergeCell ref="F3:I3"/>
    <mergeCell ref="F4:G4"/>
    <mergeCell ref="G7:H7"/>
    <mergeCell ref="G8:H8"/>
    <mergeCell ref="G9:H9"/>
    <mergeCell ref="F27:H27"/>
    <mergeCell ref="G23:H23"/>
    <mergeCell ref="G24:H24"/>
    <mergeCell ref="G6:H6"/>
    <mergeCell ref="G17:H17"/>
    <mergeCell ref="G18:H18"/>
    <mergeCell ref="G19:H19"/>
    <mergeCell ref="G20:H20"/>
    <mergeCell ref="G21:H21"/>
    <mergeCell ref="G22:H22"/>
    <mergeCell ref="G10:H10"/>
    <mergeCell ref="G11:H11"/>
    <mergeCell ref="G12:H12"/>
    <mergeCell ref="G14:H14"/>
    <mergeCell ref="G15:H15"/>
    <mergeCell ref="G16:H16"/>
  </mergeCells>
  <pageMargins left="0.25" right="0.25" top="0.25" bottom="0.25" header="0.3" footer="0.3"/>
  <pageSetup scale="96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51FA7-14CB-43C2-AF86-787289309B2C}">
  <dimension ref="A1:AUU300"/>
  <sheetViews>
    <sheetView workbookViewId="0">
      <selection activeCell="P31" sqref="P31"/>
    </sheetView>
  </sheetViews>
  <sheetFormatPr defaultRowHeight="15"/>
  <cols>
    <col min="1" max="1" width="5.7109375" customWidth="1"/>
    <col min="2" max="2" width="18.7109375" customWidth="1"/>
    <col min="4" max="5" width="18.7109375" customWidth="1"/>
    <col min="6" max="13" width="18.7109375" hidden="1" customWidth="1"/>
    <col min="14" max="23" width="18.7109375" customWidth="1"/>
    <col min="24" max="27" width="18.7109375" hidden="1" customWidth="1"/>
    <col min="28" max="29" width="18.7109375" customWidth="1"/>
    <col min="30" max="35" width="18.7109375" hidden="1" customWidth="1"/>
    <col min="36" max="43" width="18.7109375" customWidth="1"/>
    <col min="884" max="923" width="9.140625" style="1"/>
    <col min="1124" max="1243" width="9.140625" style="2"/>
  </cols>
  <sheetData>
    <row r="1" spans="1:43">
      <c r="A1" s="663">
        <v>3</v>
      </c>
      <c r="C1" s="664" t="s">
        <v>340</v>
      </c>
      <c r="E1" s="665">
        <f ca="1">IF(COUNT(E12:E300)=0,"-",AVERAGE(E12:OFFSET(E12,$A$1-1,0)))</f>
        <v>17420.245102476678</v>
      </c>
      <c r="G1" s="665">
        <f ca="1">IF(COUNT(G12:G300)=0,"-",AVERAGE(G12:OFFSET(G12,$A$1-1,0)))</f>
        <v>560.32608695652175</v>
      </c>
      <c r="I1" s="665">
        <f ca="1">IF(COUNT(I12:I300)=0,"-",AVERAGE(I12:OFFSET(I12,$A$1-1,0)))</f>
        <v>13277.989130434782</v>
      </c>
      <c r="K1" s="665" t="str">
        <f ca="1">IF(COUNT(K12:K300)=0,"-",AVERAGE(K12:OFFSET(K12,$A$1-1,0)))</f>
        <v>-</v>
      </c>
      <c r="M1" s="665" t="str">
        <f ca="1">IF(COUNT(M12:M300)=0,"-",AVERAGE(M12:OFFSET(M12,$A$1-1,0)))</f>
        <v>-</v>
      </c>
      <c r="O1" s="665">
        <f ca="1">IF(COUNT(O12:O300)=0,"-",AVERAGE(O12:OFFSET(O12,$A$1-1,0)))</f>
        <v>257.26065373359887</v>
      </c>
      <c r="Q1" s="665" t="str">
        <f ca="1">IF(COUNT(Q12:Q300)=0,"-",AVERAGE(Q12:OFFSET(Q12,$A$1-1,0)))</f>
        <v>-</v>
      </c>
      <c r="S1" s="665">
        <f ca="1">IF(COUNT(S12:S300)=0,"-",AVERAGE(S12:OFFSET(S12,$A$1-1,0)))</f>
        <v>118.17787612480026</v>
      </c>
      <c r="U1" s="665">
        <f ca="1">IF(COUNT(U12:U300)=0,"-",AVERAGE(U12:OFFSET(U12,$A$1-1,0)))</f>
        <v>38.043478260869563</v>
      </c>
      <c r="W1" s="665">
        <f ca="1">IF(COUNT(W12:W300)=0,"-",AVERAGE(W12:OFFSET(W12,$A$1-1,0)))</f>
        <v>844.21411151290886</v>
      </c>
      <c r="Y1" s="665" t="str">
        <f ca="1">IF(COUNT(Y12:Y300)=0,"-",AVERAGE(Y12:OFFSET(Y12,$A$1-1,0)))</f>
        <v>-</v>
      </c>
      <c r="AA1" s="665" t="str">
        <f ca="1">IF(COUNT(AA12:AA300)=0,"-",AVERAGE(AA12:OFFSET(AA12,$A$1-1,0)))</f>
        <v>-</v>
      </c>
      <c r="AC1" s="665">
        <f ca="1">IF(COUNT(AC12:AC300)=0,"-",AVERAGE(AC12:OFFSET(AC12,$A$1-1,0)))</f>
        <v>677.47198480848431</v>
      </c>
      <c r="AE1" s="665" t="str">
        <f ca="1">IF(COUNT(AE12:AE300)=0,"-",AVERAGE(AE12:OFFSET(AE12,$A$1-1,0)))</f>
        <v>-</v>
      </c>
      <c r="AG1" s="665" t="str">
        <f ca="1">IF(COUNT(AG12:AG300)=0,"-",AVERAGE(AG12:OFFSET(AG12,$A$1-1,0)))</f>
        <v>-</v>
      </c>
      <c r="AI1" s="665" t="str">
        <f ca="1">IF(COUNT(AI12:AI300)=0,"-",AVERAGE(AI12:OFFSET(AI12,$A$1-1,0)))</f>
        <v>-</v>
      </c>
      <c r="AK1" s="665">
        <f ca="1">IF(COUNT(AK12:AK300)=0,"-",AVERAGE(AK12:OFFSET(AK12,$A$1-1,0)))</f>
        <v>1767.2500522923813</v>
      </c>
      <c r="AM1" s="665" t="str">
        <f ca="1">IF(COUNT(AM12:AM300)=0,"-",AVERAGE(AM12:OFFSET(AM12,$A$1-1,0)))</f>
        <v>-</v>
      </c>
      <c r="AO1" s="665">
        <f ca="1">IF(COUNT(AO12:AO300)=0,"-",AVERAGE(AO12:OFFSET(AO12,$A$1-1,0)))</f>
        <v>41.972920696324955</v>
      </c>
      <c r="AQ1" s="665">
        <f ca="1">IF(COUNT(AQ12:AQ300)=0,"-",AVERAGE(AQ12:OFFSET(AQ12,$A$1-1,0)))</f>
        <v>7757.197226439609</v>
      </c>
    </row>
    <row r="2" spans="1:43">
      <c r="C2" s="664" t="s">
        <v>341</v>
      </c>
      <c r="E2" s="665">
        <f ca="1">IF(COUNT(E12:E300)=0,"-",E1-(2*_xlfn.STDEV.P(E12:OFFSET(E12,$A$1-1,0))))</f>
        <v>-10952.198327448128</v>
      </c>
      <c r="G2" s="665">
        <f ca="1">IF(COUNT(G12:G300)=0,"-",G1-(2*_xlfn.STDEV.P(G12:OFFSET(G12,$A$1-1,0))))</f>
        <v>560.32608695652175</v>
      </c>
      <c r="I2" s="665">
        <f ca="1">IF(COUNT(I12:I300)=0,"-",I1-(2*_xlfn.STDEV.P(I12:OFFSET(I12,$A$1-1,0))))</f>
        <v>13277.989130434782</v>
      </c>
      <c r="K2" s="665" t="str">
        <f ca="1">IF(COUNT(K12:K300)=0,"-",K1-(2*_xlfn.STDEV.P(K12:OFFSET(K12,$A$1-1,0))))</f>
        <v>-</v>
      </c>
      <c r="M2" s="665" t="str">
        <f ca="1">IF(COUNT(M12:M300)=0,"-",M1-(2*_xlfn.STDEV.P(M12:OFFSET(M12,$A$1-1,0))))</f>
        <v>-</v>
      </c>
      <c r="O2" s="665">
        <f ca="1">IF(COUNT(O12:O300)=0,"-",O1-(2*_xlfn.STDEV.P(O12:OFFSET(O12,$A$1-1,0))))</f>
        <v>-209.20946490480338</v>
      </c>
      <c r="Q2" s="665" t="str">
        <f ca="1">IF(COUNT(Q12:Q300)=0,"-",Q1-(2*_xlfn.STDEV.P(Q12:OFFSET(Q12,$A$1-1,0))))</f>
        <v>-</v>
      </c>
      <c r="S2" s="665">
        <f ca="1">IF(COUNT(S12:S300)=0,"-",S1-(2*_xlfn.STDEV.P(S12:OFFSET(S12,$A$1-1,0))))</f>
        <v>25.729280548313852</v>
      </c>
      <c r="U2" s="665">
        <f ca="1">IF(COUNT(U12:U300)=0,"-",U1-(2*_xlfn.STDEV.P(U12:OFFSET(U12,$A$1-1,0))))</f>
        <v>38.043478260869563</v>
      </c>
      <c r="W2" s="665">
        <f ca="1">IF(COUNT(W12:W300)=0,"-",W1-(2*_xlfn.STDEV.P(W12:OFFSET(W12,$A$1-1,0))))</f>
        <v>-797.79244806996894</v>
      </c>
      <c r="Y2" s="665" t="str">
        <f ca="1">IF(COUNT(Y12:Y300)=0,"-",Y1-(2*_xlfn.STDEV.P(Y12:OFFSET(Y12,$A$1-1,0))))</f>
        <v>-</v>
      </c>
      <c r="AA2" s="665" t="str">
        <f ca="1">IF(COUNT(AA12:AA300)=0,"-",AA1-(2*_xlfn.STDEV.P(AA12:OFFSET(AA12,$A$1-1,0))))</f>
        <v>-</v>
      </c>
      <c r="AC2" s="665">
        <f ca="1">IF(COUNT(AC12:AC300)=0,"-",AC1-(2*_xlfn.STDEV.P(AC12:OFFSET(AC12,$A$1-1,0))))</f>
        <v>-433.8883934006343</v>
      </c>
      <c r="AE2" s="665" t="str">
        <f ca="1">IF(COUNT(AE12:AE300)=0,"-",AE1-(2*_xlfn.STDEV.P(AE12:OFFSET(AE12,$A$1-1,0))))</f>
        <v>-</v>
      </c>
      <c r="AG2" s="665" t="str">
        <f ca="1">IF(COUNT(AG12:AG300)=0,"-",AG1-(2*_xlfn.STDEV.P(AG12:OFFSET(AG12,$A$1-1,0))))</f>
        <v>-</v>
      </c>
      <c r="AI2" s="665" t="str">
        <f ca="1">IF(COUNT(AI12:AI300)=0,"-",AI1-(2*_xlfn.STDEV.P(AI12:OFFSET(AI12,$A$1-1,0))))</f>
        <v>-</v>
      </c>
      <c r="AK2" s="665">
        <f ca="1">IF(COUNT(AK12:AK300)=0,"-",AK1-(2*_xlfn.STDEV.P(AK12:OFFSET(AK12,$A$1-1,0))))</f>
        <v>576.8707475537808</v>
      </c>
      <c r="AM2" s="665" t="str">
        <f ca="1">IF(COUNT(AM12:AM300)=0,"-",AM1-(2*_xlfn.STDEV.P(AM12:OFFSET(AM12,$A$1-1,0))))</f>
        <v>-</v>
      </c>
      <c r="AO2" s="665">
        <f ca="1">IF(COUNT(AO12:AO300)=0,"-",AO1-(2*_xlfn.STDEV.P(AO12:OFFSET(AO12,$A$1-1,0))))</f>
        <v>41.972920696324955</v>
      </c>
      <c r="AQ2" s="665">
        <f ca="1">IF(COUNT(AQ12:AQ300)=0,"-",AQ1-(2*_xlfn.STDEV.P(AQ12:OFFSET(AQ12,$A$1-1,0))))</f>
        <v>-9667.3439268328584</v>
      </c>
    </row>
    <row r="3" spans="1:43">
      <c r="A3" s="1836" t="s">
        <v>69</v>
      </c>
      <c r="C3" s="664" t="s">
        <v>342</v>
      </c>
      <c r="E3" s="665">
        <f ca="1">IF(COUNT(E12:E300)=0,"-",E1+(2*_xlfn.STDEV.P(E12:OFFSET(E12,$A$1-1,0))))</f>
        <v>45792.688532401487</v>
      </c>
      <c r="G3" s="665">
        <f ca="1">IF(COUNT(G12:G300)=0,"-",G1+(2*_xlfn.STDEV.P(G12:OFFSET(G12,$A$1-1,0))))</f>
        <v>560.32608695652175</v>
      </c>
      <c r="I3" s="665">
        <f ca="1">IF(COUNT(I12:I300)=0,"-",I1+(2*_xlfn.STDEV.P(I12:OFFSET(I12,$A$1-1,0))))</f>
        <v>13277.989130434782</v>
      </c>
      <c r="K3" s="665" t="str">
        <f ca="1">IF(COUNT(K12:K300)=0,"-",K1+(2*_xlfn.STDEV.P(K12:OFFSET(K12,$A$1-1,0))))</f>
        <v>-</v>
      </c>
      <c r="M3" s="665" t="str">
        <f ca="1">IF(COUNT(M12:M300)=0,"-",M1+(2*_xlfn.STDEV.P(M12:OFFSET(M12,$A$1-1,0))))</f>
        <v>-</v>
      </c>
      <c r="O3" s="665">
        <f ca="1">IF(COUNT(O12:O300)=0,"-",O1+(2*_xlfn.STDEV.P(O12:OFFSET(O12,$A$1-1,0))))</f>
        <v>723.73077237200118</v>
      </c>
      <c r="Q3" s="665" t="str">
        <f ca="1">IF(COUNT(Q12:Q300)=0,"-",Q1+(2*_xlfn.STDEV.P(Q12:OFFSET(Q12,$A$1-1,0))))</f>
        <v>-</v>
      </c>
      <c r="S3" s="665">
        <f ca="1">IF(COUNT(S12:S300)=0,"-",S1+(2*_xlfn.STDEV.P(S12:OFFSET(S12,$A$1-1,0))))</f>
        <v>210.62647170128668</v>
      </c>
      <c r="U3" s="665">
        <f ca="1">IF(COUNT(U12:U300)=0,"-",U1+(2*_xlfn.STDEV.P(U12:OFFSET(U12,$A$1-1,0))))</f>
        <v>38.043478260869563</v>
      </c>
      <c r="W3" s="665">
        <f ca="1">IF(COUNT(W12:W300)=0,"-",W1+(2*_xlfn.STDEV.P(W12:OFFSET(W12,$A$1-1,0))))</f>
        <v>2486.2206710957867</v>
      </c>
      <c r="Y3" s="665" t="str">
        <f ca="1">IF(COUNT(Y12:Y300)=0,"-",Y1+(2*_xlfn.STDEV.P(Y12:OFFSET(Y12,$A$1-1,0))))</f>
        <v>-</v>
      </c>
      <c r="AA3" s="665" t="str">
        <f ca="1">IF(COUNT(AA12:AA300)=0,"-",AA1+(2*_xlfn.STDEV.P(AA12:OFFSET(AA12,$A$1-1,0))))</f>
        <v>-</v>
      </c>
      <c r="AC3" s="665">
        <f ca="1">IF(COUNT(AC12:AC300)=0,"-",AC1+(2*_xlfn.STDEV.P(AC12:OFFSET(AC12,$A$1-1,0))))</f>
        <v>1788.8323630176028</v>
      </c>
      <c r="AE3" s="665" t="str">
        <f ca="1">IF(COUNT(AE12:AE300)=0,"-",AE1+(2*_xlfn.STDEV.P(AE12:OFFSET(AE12,$A$1-1,0))))</f>
        <v>-</v>
      </c>
      <c r="AG3" s="665" t="str">
        <f ca="1">IF(COUNT(AG12:AG300)=0,"-",AG1+(2*_xlfn.STDEV.P(AG12:OFFSET(AG12,$A$1-1,0))))</f>
        <v>-</v>
      </c>
      <c r="AI3" s="665" t="str">
        <f ca="1">IF(COUNT(AI12:AI300)=0,"-",AI1+(2*_xlfn.STDEV.P(AI12:OFFSET(AI12,$A$1-1,0))))</f>
        <v>-</v>
      </c>
      <c r="AK3" s="665">
        <f ca="1">IF(COUNT(AK12:AK300)=0,"-",AK1+(2*_xlfn.STDEV.P(AK12:OFFSET(AK12,$A$1-1,0))))</f>
        <v>2957.6293570309817</v>
      </c>
      <c r="AM3" s="665" t="str">
        <f ca="1">IF(COUNT(AM12:AM300)=0,"-",AM1+(2*_xlfn.STDEV.P(AM12:OFFSET(AM12,$A$1-1,0))))</f>
        <v>-</v>
      </c>
      <c r="AO3" s="665">
        <f ca="1">IF(COUNT(AO12:AO300)=0,"-",AO1+(2*_xlfn.STDEV.P(AO12:OFFSET(AO12,$A$1-1,0))))</f>
        <v>41.972920696324955</v>
      </c>
      <c r="AQ3" s="665">
        <f ca="1">IF(COUNT(AQ12:AQ300)=0,"-",AQ1+(2*_xlfn.STDEV.P(AQ12:OFFSET(AQ12,$A$1-1,0))))</f>
        <v>25181.738379712078</v>
      </c>
    </row>
    <row r="4" spans="1:43">
      <c r="A4" s="1836"/>
      <c r="C4" s="664" t="s">
        <v>343</v>
      </c>
      <c r="E4" s="666">
        <f ca="1">IF(COUNT(E12:E300)=0,"-",AVERAGEIFS(E12:E300, E12:E300, "&gt;="&amp;E2,E12:E300,"&lt;="&amp;E3))</f>
        <v>17420.245102476678</v>
      </c>
      <c r="G4" s="666">
        <f ca="1">IF(COUNT(G12:G300)=0,"-",AVERAGEIFS(G12:G300, G12:G300, "&gt;="&amp;G2,G12:G300,"&lt;="&amp;G3))</f>
        <v>560.32608695652175</v>
      </c>
      <c r="I4" s="666">
        <f ca="1">IF(COUNT(I12:I300)=0,"-",AVERAGEIFS(I12:I300, I12:I300, "&gt;="&amp;I2,I12:I300,"&lt;="&amp;I3))</f>
        <v>13277.989130434782</v>
      </c>
      <c r="K4" s="666" t="str">
        <f>IF(COUNT(K12:K300)=0,"-",AVERAGEIFS(K12:K300, K12:K300, "&gt;="&amp;K2,K12:K300,"&lt;="&amp;K3))</f>
        <v>-</v>
      </c>
      <c r="M4" s="666" t="str">
        <f>IF(COUNT(M12:M300)=0,"-",AVERAGEIFS(M12:M300, M12:M300, "&gt;="&amp;M2,M12:M300,"&lt;="&amp;M3))</f>
        <v>-</v>
      </c>
      <c r="O4" s="666">
        <f ca="1">IF(COUNT(O12:O300)=0,"-",AVERAGEIFS(O12:O300, O12:O300, "&gt;="&amp;O2,O12:O300,"&lt;="&amp;O3))</f>
        <v>257.26065373359887</v>
      </c>
      <c r="Q4" s="666" t="str">
        <f>IF(COUNT(Q12:Q300)=0,"-",AVERAGEIFS(Q12:Q300, Q12:Q300, "&gt;="&amp;Q2,Q12:Q300,"&lt;="&amp;Q3))</f>
        <v>-</v>
      </c>
      <c r="S4" s="666">
        <f ca="1">IF(COUNT(S12:S300)=0,"-",AVERAGEIFS(S12:S300, S12:S300, "&gt;="&amp;S2,S12:S300,"&lt;="&amp;S3))</f>
        <v>118.17787612480026</v>
      </c>
      <c r="U4" s="666">
        <f ca="1">IF(COUNT(U12:U300)=0,"-",AVERAGEIFS(U12:U300, U12:U300, "&gt;="&amp;U2,U12:U300,"&lt;="&amp;U3))</f>
        <v>38.043478260869563</v>
      </c>
      <c r="W4" s="666">
        <f ca="1">IF(COUNT(W12:W300)=0,"-",AVERAGEIFS(W12:W300, W12:W300, "&gt;="&amp;W2,W12:W300,"&lt;="&amp;W3))</f>
        <v>844.21411151290886</v>
      </c>
      <c r="Y4" s="666" t="str">
        <f>IF(COUNT(Y12:Y300)=0,"-",AVERAGEIFS(Y12:Y300, Y12:Y300, "&gt;="&amp;Y2,Y12:Y300,"&lt;="&amp;Y3))</f>
        <v>-</v>
      </c>
      <c r="AA4" s="666" t="str">
        <f>IF(COUNT(AA12:AA300)=0,"-",AVERAGEIFS(AA12:AA300, AA12:AA300, "&gt;="&amp;AA2,AA12:AA300,"&lt;="&amp;AA3))</f>
        <v>-</v>
      </c>
      <c r="AC4" s="666">
        <f ca="1">IF(COUNT(AC12:AC300)=0,"-",AVERAGEIFS(AC12:AC300, AC12:AC300, "&gt;="&amp;AC2,AC12:AC300,"&lt;="&amp;AC3))</f>
        <v>677.47198480848431</v>
      </c>
      <c r="AE4" s="666" t="str">
        <f>IF(COUNT(AE12:AE300)=0,"-",AVERAGEIFS(AE12:AE300, AE12:AE300, "&gt;="&amp;AE2,AE12:AE300,"&lt;="&amp;AE3))</f>
        <v>-</v>
      </c>
      <c r="AG4" s="666" t="str">
        <f>IF(COUNT(AG12:AG300)=0,"-",AVERAGEIFS(AG12:AG300, AG12:AG300, "&gt;="&amp;AG2,AG12:AG300,"&lt;="&amp;AG3))</f>
        <v>-</v>
      </c>
      <c r="AI4" s="666" t="str">
        <f>IF(COUNT(AI12:AI300)=0,"-",AVERAGEIFS(AI12:AI300, AI12:AI300, "&gt;="&amp;AI2,AI12:AI300,"&lt;="&amp;AI3))</f>
        <v>-</v>
      </c>
      <c r="AK4" s="666">
        <f ca="1">IF(COUNT(AK12:AK300)=0,"-",AVERAGEIFS(AK12:AK300, AK12:AK300, "&gt;="&amp;AK2,AK12:AK300,"&lt;="&amp;AK3))</f>
        <v>1767.2500522923813</v>
      </c>
      <c r="AM4" s="666" t="str">
        <f>IF(COUNT(AM12:AM300)=0,"-",AVERAGEIFS(AM12:AM300, AM12:AM300, "&gt;="&amp;AM2,AM12:AM300,"&lt;="&amp;AM3))</f>
        <v>-</v>
      </c>
      <c r="AO4" s="666">
        <f ca="1">IF(COUNT(AO12:AO300)=0,"-",AVERAGEIFS(AO12:AO300, AO12:AO300, "&gt;="&amp;AO2,AO12:AO300,"&lt;="&amp;AO3))</f>
        <v>41.972920696324955</v>
      </c>
      <c r="AQ4" s="666">
        <f ca="1">IF(COUNT(AQ12:AQ300)=0,"-",AVERAGEIFS(AQ12:AQ300, AQ12:AQ300, "&gt;="&amp;AQ2,AQ12:AQ300,"&lt;="&amp;AQ3))</f>
        <v>7757.197226439609</v>
      </c>
    </row>
    <row r="5" spans="1:43">
      <c r="A5" s="1836"/>
      <c r="C5" s="664" t="s">
        <v>344</v>
      </c>
      <c r="E5" s="667">
        <f ca="1">IF(COUNT(E12:E300)=0,"-",SUMIFS(D12:D300,E12:E300,"&gt;="&amp;E2,E12:E300,"&lt;="&amp;E3)/SUMIFS($B12:$B300,E12:E300,"&gt;="&amp;E2,E12:E300,"&lt;="&amp;E3))</f>
        <v>13496.246022111651</v>
      </c>
      <c r="G5" s="667">
        <f ca="1">IF(COUNT(G12:G300)=0,"-",SUMIFS(F12:F300,G12:G300,"&gt;="&amp;G2,G12:G300,"&lt;="&amp;G3)/SUMIFS($B12:$B300,G12:G300,"&gt;="&amp;G2,G12:G300,"&lt;="&amp;G3))</f>
        <v>560.32608695652175</v>
      </c>
      <c r="I5" s="667">
        <f ca="1">IF(COUNT(I12:I300)=0,"-",SUMIFS(H12:H300,I12:I300,"&gt;="&amp;I2,I12:I300,"&lt;="&amp;I3)/SUMIFS($B12:$B300,I12:I300,"&gt;="&amp;I2,I12:I300,"&lt;="&amp;I3))</f>
        <v>13277.989130434782</v>
      </c>
      <c r="K5" s="667" t="str">
        <f>IF(COUNT(K12:K300)=0,"-",SUMIFS(J12:J300,K12:K300,"&gt;="&amp;K2,K12:K300,"&lt;="&amp;K3)/SUMIFS($B12:$B300,K12:K300,"&gt;="&amp;K2,K12:K300,"&lt;="&amp;K3))</f>
        <v>-</v>
      </c>
      <c r="M5" s="667" t="str">
        <f>IF(COUNT(M12:M300)=0,"-",SUMIFS(L12:L300,M12:M300,"&gt;="&amp;M2,M12:M300,"&lt;="&amp;M3)/SUMIFS($B12:$B300,M12:M300,"&gt;="&amp;M2,M12:M300,"&lt;="&amp;M3))</f>
        <v>-</v>
      </c>
      <c r="O5" s="667">
        <f ca="1">IF(COUNT(O12:O300)=0,"-",SUMIFS(N12:N300,O12:O300,"&gt;="&amp;O2,O12:O300,"&lt;="&amp;O3)/SUMIFS($B12:$B300,O12:O300,"&gt;="&amp;O2,O12:O300,"&lt;="&amp;O3))</f>
        <v>186.84184232993729</v>
      </c>
      <c r="Q5" s="667" t="str">
        <f>IF(COUNT(Q12:Q300)=0,"-",SUMIFS(P12:P300,Q12:Q300,"&gt;="&amp;Q2,Q12:Q300,"&lt;="&amp;Q3)/SUMIFS($B12:$B300,Q12:Q300,"&gt;="&amp;Q2,Q12:Q300,"&lt;="&amp;Q3))</f>
        <v>-</v>
      </c>
      <c r="S5" s="667">
        <f ca="1">IF(COUNT(S12:S300)=0,"-",SUMIFS(R12:R300,S12:S300,"&gt;="&amp;S2,S12:S300,"&lt;="&amp;S3)/SUMIFS($B12:$B300,S12:S300,"&gt;="&amp;S2,S12:S300,"&lt;="&amp;S3))</f>
        <v>110.39548022598871</v>
      </c>
      <c r="U5" s="667">
        <f ca="1">IF(COUNT(U12:U300)=0,"-",SUMIFS(T12:T300,U12:U300,"&gt;="&amp;U2,U12:U300,"&lt;="&amp;U3)/SUMIFS($B12:$B300,U12:U300,"&gt;="&amp;U2,U12:U300,"&lt;="&amp;U3))</f>
        <v>38.043478260869563</v>
      </c>
      <c r="W5" s="667">
        <f ca="1">IF(COUNT(W12:W300)=0,"-",SUMIFS(V12:V300,W12:W300,"&gt;="&amp;W2,W12:W300,"&lt;="&amp;W3)/SUMIFS($B12:$B300,W12:W300,"&gt;="&amp;W2,W12:W300,"&lt;="&amp;W3))</f>
        <v>705.98870056497174</v>
      </c>
      <c r="Y5" s="667" t="str">
        <f>IF(COUNT(Y12:Y300)=0,"-",SUMIFS(X12:X300,Y12:Y300,"&gt;="&amp;Y2,Y12:Y300,"&lt;="&amp;Y3)/SUMIFS($B12:$B300,Y12:Y300,"&gt;="&amp;Y2,Y12:Y300,"&lt;="&amp;Y3))</f>
        <v>-</v>
      </c>
      <c r="AA5" s="667" t="str">
        <f>IF(COUNT(AA12:AA300)=0,"-",SUMIFS(Z12:Z300,AA12:AA300,"&gt;="&amp;AA2,AA12:AA300,"&lt;="&amp;AA3)/SUMIFS($B12:$B300,AA12:AA300,"&gt;="&amp;AA2,AA12:AA300,"&lt;="&amp;AA3))</f>
        <v>-</v>
      </c>
      <c r="AC5" s="667">
        <f ca="1">IF(COUNT(AC12:AC300)=0,"-",SUMIFS(AB12:AB300,AC12:AC300,"&gt;="&amp;AC2,AC12:AC300,"&lt;="&amp;AC3)/SUMIFS($B12:$B300,AC12:AC300,"&gt;="&amp;AC2,AC12:AC300,"&lt;="&amp;AC3))</f>
        <v>463.38208183992515</v>
      </c>
      <c r="AE5" s="667" t="str">
        <f>IF(COUNT(AE12:AE300)=0,"-",SUMIFS(AD12:AD300,AE12:AE300,"&gt;="&amp;AE2,AE12:AE300,"&lt;="&amp;AE3)/SUMIFS($B12:$B300,AE12:AE300,"&gt;="&amp;AE2,AE12:AE300,"&lt;="&amp;AE3))</f>
        <v>-</v>
      </c>
      <c r="AG5" s="667" t="str">
        <f>IF(COUNT(AG12:AG300)=0,"-",SUMIFS(AF12:AF300,AG12:AG300,"&gt;="&amp;AG2,AG12:AG300,"&lt;="&amp;AG3)/SUMIFS($B12:$B300,AG12:AG300,"&gt;="&amp;AG2,AG12:AG300,"&lt;="&amp;AG3))</f>
        <v>-</v>
      </c>
      <c r="AI5" s="667" t="str">
        <f>IF(COUNT(AI12:AI300)=0,"-",SUMIFS(AH12:AH300,AI12:AI300,"&gt;="&amp;AI2,AI12:AI300,"&lt;="&amp;AI3)/SUMIFS($B12:$B300,AI12:AI300,"&gt;="&amp;AI2,AI12:AI300,"&lt;="&amp;AI3))</f>
        <v>-</v>
      </c>
      <c r="AK5" s="667">
        <f ca="1">IF(COUNT(AK12:AK300)=0,"-",SUMIFS(AJ12:AJ300,AK12:AK300,"&gt;="&amp;AK2,AK12:AK300,"&lt;="&amp;AK3)/SUMIFS($B12:$B300,AK12:AK300,"&gt;="&amp;AK2,AK12:AK300,"&lt;="&amp;AK3))</f>
        <v>1669.2099026759774</v>
      </c>
      <c r="AM5" s="667" t="str">
        <f>IF(COUNT(AM12:AM300)=0,"-",SUMIFS(AL12:AL300,AM12:AM300,"&gt;="&amp;AM2,AM12:AM300,"&lt;="&amp;AM3)/SUMIFS($B12:$B300,AM12:AM300,"&gt;="&amp;AM2,AM12:AM300,"&lt;="&amp;AM3))</f>
        <v>-</v>
      </c>
      <c r="AO5" s="667">
        <f ca="1">IF(COUNT(AO12:AO300)=0,"-",SUMIFS(AN12:AN300,AO12:AO300,"&gt;="&amp;AO2,AO12:AO300,"&lt;="&amp;AO3)/SUMIFS($B12:$B300,AO12:AO300,"&gt;="&amp;AO2,AO12:AO300,"&lt;="&amp;AO3))</f>
        <v>41.972920696324955</v>
      </c>
      <c r="AQ5" s="667">
        <f ca="1">IF(COUNT(AQ12:AQ300)=0,"-",SUMIFS(AP12:AP300,AQ12:AQ300,"&gt;="&amp;AQ2,AQ12:AQ300,"&lt;="&amp;AQ3)/SUMIFS($B12:$B300,AQ12:AQ300,"&gt;="&amp;AQ2,AQ12:AQ300,"&lt;="&amp;AQ3))</f>
        <v>5592.5969246637778</v>
      </c>
    </row>
    <row r="6" spans="1:43">
      <c r="A6" s="1836"/>
      <c r="C6" s="664" t="s">
        <v>345</v>
      </c>
      <c r="E6" s="668">
        <f ca="1">IF(COUNT(E12:E300)=0,"-",SUMIFS(E12:E300, E12:E300, "&gt;="&amp;E2,E12:E300,"&lt;="&amp;E3)/($A$1-COUNTIF(E12:E300,"&lt;"&amp;E$2)-COUNTIF(E12:E300,"&gt;"&amp;E$3)))</f>
        <v>17420.245102476678</v>
      </c>
      <c r="G6" s="668">
        <f ca="1">IF(COUNT(G12:G300)=0,"-",SUMIFS(G12:G300, G12:G300, "&gt;="&amp;G2,G12:G300,"&lt;="&amp;G3)/($A$1-COUNTIF(G12:G300,"&lt;"&amp;G$2)-COUNTIF(G12:G300,"&gt;"&amp;G$3)))</f>
        <v>186.77536231884059</v>
      </c>
      <c r="I6" s="668">
        <f ca="1">IF(COUNT(I12:I300)=0,"-",SUMIFS(I12:I300, I12:I300, "&gt;="&amp;I2,I12:I300,"&lt;="&amp;I3)/($A$1-COUNTIF(I12:I300,"&lt;"&amp;I$2)-COUNTIF(I12:I300,"&gt;"&amp;I$3)))</f>
        <v>4425.996376811594</v>
      </c>
      <c r="K6" s="668" t="str">
        <f>IF(COUNT(K12:K300)=0,"-",SUMIFS(K12:K300, K12:K300, "&gt;="&amp;K2,K12:K300,"&lt;="&amp;K3)/($A$1-COUNTIF(K12:K300,"&lt;"&amp;K$2)-COUNTIF(K12:K300,"&gt;"&amp;K$3)))</f>
        <v>-</v>
      </c>
      <c r="M6" s="668" t="str">
        <f>IF(COUNT(M12:M300)=0,"-",SUMIFS(M12:M300, M12:M300, "&gt;="&amp;M2,M12:M300,"&lt;="&amp;M3)/($A$1-COUNTIF(M12:M300,"&lt;"&amp;M$2)-COUNTIF(M12:M300,"&gt;"&amp;M$3)))</f>
        <v>-</v>
      </c>
      <c r="O6" s="668">
        <f ca="1">IF(COUNT(O12:O300)=0,"-",SUMIFS(O12:O300, O12:O300, "&gt;="&amp;O2,O12:O300,"&lt;="&amp;O3)/($A$1-COUNTIF(O12:O300,"&lt;"&amp;O$2)-COUNTIF(O12:O300,"&gt;"&amp;O$3)))</f>
        <v>257.26065373359887</v>
      </c>
      <c r="Q6" s="668" t="str">
        <f>IF(COUNT(Q12:Q300)=0,"-",SUMIFS(Q12:Q300, Q12:Q300, "&gt;="&amp;Q2,Q12:Q300,"&lt;="&amp;Q3)/($A$1-COUNTIF(Q12:Q300,"&lt;"&amp;Q$2)-COUNTIF(Q12:Q300,"&gt;"&amp;Q$3)))</f>
        <v>-</v>
      </c>
      <c r="S6" s="668">
        <f ca="1">IF(COUNT(S12:S300)=0,"-",SUMIFS(S12:S300, S12:S300, "&gt;="&amp;S2,S12:S300,"&lt;="&amp;S3)/($A$1-COUNTIF(S12:S300,"&lt;"&amp;S$2)-COUNTIF(S12:S300,"&gt;"&amp;S$3)))</f>
        <v>78.785250749866847</v>
      </c>
      <c r="U6" s="668">
        <f ca="1">IF(COUNT(U12:U300)=0,"-",SUMIFS(U12:U300, U12:U300, "&gt;="&amp;U2,U12:U300,"&lt;="&amp;U3)/($A$1-COUNTIF(U12:U300,"&lt;"&amp;U$2)-COUNTIF(U12:U300,"&gt;"&amp;U$3)))</f>
        <v>12.681159420289854</v>
      </c>
      <c r="W6" s="668">
        <f ca="1">IF(COUNT(W12:W300)=0,"-",SUMIFS(W12:W300, W12:W300, "&gt;="&amp;W2,W12:W300,"&lt;="&amp;W3)/($A$1-COUNTIF(W12:W300,"&lt;"&amp;W$2)-COUNTIF(W12:W300,"&gt;"&amp;W$3)))</f>
        <v>562.80940767527261</v>
      </c>
      <c r="Y6" s="668" t="str">
        <f>IF(COUNT(Y12:Y300)=0,"-",SUMIFS(Y12:Y300, Y12:Y300, "&gt;="&amp;Y2,Y12:Y300,"&lt;="&amp;Y3)/($A$1-COUNTIF(Y12:Y300,"&lt;"&amp;Y$2)-COUNTIF(Y12:Y300,"&gt;"&amp;Y$3)))</f>
        <v>-</v>
      </c>
      <c r="AA6" s="668" t="str">
        <f>IF(COUNT(AA12:AA300)=0,"-",SUMIFS(AA12:AA300, AA12:AA300, "&gt;="&amp;AA2,AA12:AA300,"&lt;="&amp;AA3)/($A$1-COUNTIF(AA12:AA300,"&lt;"&amp;AA$2)-COUNTIF(AA12:AA300,"&gt;"&amp;AA$3)))</f>
        <v>-</v>
      </c>
      <c r="AC6" s="668">
        <f ca="1">IF(COUNT(AC12:AC300)=0,"-",SUMIFS(AC12:AC300, AC12:AC300, "&gt;="&amp;AC2,AC12:AC300,"&lt;="&amp;AC3)/($A$1-COUNTIF(AC12:AC300,"&lt;"&amp;AC$2)-COUNTIF(AC12:AC300,"&gt;"&amp;AC$3)))</f>
        <v>451.64798987232285</v>
      </c>
      <c r="AE6" s="668" t="str">
        <f>IF(COUNT(AE12:AE300)=0,"-",SUMIFS(AE12:AE300, AE12:AE300, "&gt;="&amp;AE2,AE12:AE300,"&lt;="&amp;AE3)/($A$1-COUNTIF(AE12:AE300,"&lt;"&amp;AE$2)-COUNTIF(AE12:AE300,"&gt;"&amp;AE$3)))</f>
        <v>-</v>
      </c>
      <c r="AG6" s="668" t="str">
        <f>IF(COUNT(AG12:AG300)=0,"-",SUMIFS(AG12:AG300, AG12:AG300, "&gt;="&amp;AG2,AG12:AG300,"&lt;="&amp;AG3)/($A$1-COUNTIF(AG12:AG300,"&lt;"&amp;AG$2)-COUNTIF(AG12:AG300,"&gt;"&amp;AG$3)))</f>
        <v>-</v>
      </c>
      <c r="AI6" s="668" t="str">
        <f>IF(COUNT(AI12:AI300)=0,"-",SUMIFS(AI12:AI300, AI12:AI300, "&gt;="&amp;AI2,AI12:AI300,"&lt;="&amp;AI3)/($A$1-COUNTIF(AI12:AI300,"&lt;"&amp;AI$2)-COUNTIF(AI12:AI300,"&gt;"&amp;AI$3)))</f>
        <v>-</v>
      </c>
      <c r="AK6" s="668">
        <f ca="1">IF(COUNT(AK12:AK300)=0,"-",SUMIFS(AK12:AK300, AK12:AK300, "&gt;="&amp;AK2,AK12:AK300,"&lt;="&amp;AK3)/($A$1-COUNTIF(AK12:AK300,"&lt;"&amp;AK$2)-COUNTIF(AK12:AK300,"&gt;"&amp;AK$3)))</f>
        <v>1767.2500522923813</v>
      </c>
      <c r="AM6" s="668" t="str">
        <f>IF(COUNT(AM12:AM300)=0,"-",SUMIFS(AM12:AM300, AM12:AM300, "&gt;="&amp;AM2,AM12:AM300,"&lt;="&amp;AM3)/($A$1-COUNTIF(AM12:AM300,"&lt;"&amp;AM$2)-COUNTIF(AM12:AM300,"&gt;"&amp;AM$3)))</f>
        <v>-</v>
      </c>
      <c r="AO6" s="668">
        <f ca="1">IF(COUNT(AO12:AO300)=0,"-",SUMIFS(AO12:AO300, AO12:AO300, "&gt;="&amp;AO2,AO12:AO300,"&lt;="&amp;AO3)/($A$1-COUNTIF(AO12:AO300,"&lt;"&amp;AO$2)-COUNTIF(AO12:AO300,"&gt;"&amp;AO$3)))</f>
        <v>13.990973565441651</v>
      </c>
      <c r="AQ6" s="668">
        <f ca="1">IF(COUNT(AQ12:AQ300)=0,"-",SUMIFS(AQ12:AQ300, AQ12:AQ300, "&gt;="&amp;AQ2,AQ12:AQ300,"&lt;="&amp;AQ3)/($A$1-COUNTIF(AQ12:AQ300,"&lt;"&amp;AQ$2)-COUNTIF(AQ12:AQ300,"&gt;"&amp;AQ$3)))</f>
        <v>7757.197226439609</v>
      </c>
    </row>
    <row r="9" spans="1:43">
      <c r="D9" t="s">
        <v>70</v>
      </c>
      <c r="E9" s="669"/>
      <c r="F9" t="s">
        <v>71</v>
      </c>
      <c r="G9" s="669"/>
      <c r="H9" t="s">
        <v>72</v>
      </c>
      <c r="I9" s="669"/>
      <c r="J9" t="s">
        <v>73</v>
      </c>
      <c r="K9" s="669"/>
      <c r="L9" t="s">
        <v>74</v>
      </c>
      <c r="M9" s="669"/>
      <c r="N9" t="s">
        <v>75</v>
      </c>
      <c r="O9" s="669"/>
      <c r="P9" t="s">
        <v>76</v>
      </c>
      <c r="Q9" s="669"/>
      <c r="R9" t="s">
        <v>77</v>
      </c>
      <c r="S9" s="669"/>
      <c r="T9" t="s">
        <v>78</v>
      </c>
      <c r="U9" s="669"/>
      <c r="V9" t="s">
        <v>79</v>
      </c>
      <c r="W9" s="669"/>
      <c r="X9" t="s">
        <v>80</v>
      </c>
      <c r="Y9" s="669"/>
      <c r="Z9" t="s">
        <v>81</v>
      </c>
      <c r="AA9" s="669"/>
      <c r="AB9" t="s">
        <v>82</v>
      </c>
      <c r="AC9" s="669"/>
      <c r="AD9" t="s">
        <v>83</v>
      </c>
      <c r="AE9" s="669"/>
      <c r="AF9" t="s">
        <v>84</v>
      </c>
      <c r="AG9" s="669"/>
      <c r="AH9" t="s">
        <v>85</v>
      </c>
      <c r="AI9" s="669"/>
      <c r="AJ9" t="s">
        <v>86</v>
      </c>
      <c r="AK9" s="669"/>
      <c r="AL9" t="s">
        <v>87</v>
      </c>
      <c r="AM9" s="669"/>
      <c r="AN9" t="s">
        <v>88</v>
      </c>
      <c r="AO9" s="669"/>
      <c r="AP9" t="s">
        <v>89</v>
      </c>
      <c r="AQ9" s="669"/>
    </row>
    <row r="10" spans="1:43" ht="75">
      <c r="A10" s="670"/>
      <c r="B10" s="670"/>
      <c r="D10" s="670" t="s">
        <v>90</v>
      </c>
      <c r="E10" s="671" t="str">
        <f>D10&amp;"
per FTE"</f>
        <v>Total Occupancy
per FTE</v>
      </c>
      <c r="F10" s="670" t="s">
        <v>91</v>
      </c>
      <c r="G10" s="671" t="str">
        <f>F10&amp;"
per FTE"</f>
        <v>Direct Care Consultant 201
per FTE</v>
      </c>
      <c r="H10" s="670" t="s">
        <v>92</v>
      </c>
      <c r="I10" s="671" t="str">
        <f>H10&amp;"
per FTE"</f>
        <v>Temporary Help 202
per FTE</v>
      </c>
      <c r="J10" s="670" t="s">
        <v>93</v>
      </c>
      <c r="K10" s="671" t="str">
        <f>J10&amp;"
per FTE"</f>
        <v>Clients and Caregivers Reimb./Stipends 203
per FTE</v>
      </c>
      <c r="L10" s="670" t="s">
        <v>94</v>
      </c>
      <c r="M10" s="671" t="str">
        <f>L10&amp;"
per FTE"</f>
        <v>Subcontracted Direct Care 206
per FTE</v>
      </c>
      <c r="N10" s="670" t="s">
        <v>95</v>
      </c>
      <c r="O10" s="671" t="str">
        <f>N10&amp;"
per FTE"</f>
        <v>Staff Training 204
per FTE</v>
      </c>
      <c r="P10" s="670" t="s">
        <v>96</v>
      </c>
      <c r="Q10" s="671" t="str">
        <f>P10&amp;"
per FTE"</f>
        <v>Staff Mileage / Travel 205
per FTE</v>
      </c>
      <c r="R10" s="670" t="s">
        <v>97</v>
      </c>
      <c r="S10" s="671" t="str">
        <f>R10&amp;"
per FTE"</f>
        <v>Meals 207
per FTE</v>
      </c>
      <c r="T10" s="670" t="s">
        <v>98</v>
      </c>
      <c r="U10" s="671" t="str">
        <f>T10&amp;"
per FTE"</f>
        <v>Client Transportation 208
per FTE</v>
      </c>
      <c r="V10" s="670" t="s">
        <v>99</v>
      </c>
      <c r="W10" s="671" t="str">
        <f>V10&amp;"
per FTE"</f>
        <v>Vehicle Expenses 208
per FTE</v>
      </c>
      <c r="X10" s="670" t="s">
        <v>100</v>
      </c>
      <c r="Y10" s="671" t="str">
        <f>X10&amp;"
per FTE"</f>
        <v>Vehicle Depreciation 208
per FTE</v>
      </c>
      <c r="Z10" s="670" t="s">
        <v>101</v>
      </c>
      <c r="AA10" s="671" t="str">
        <f>Z10&amp;"
per FTE"</f>
        <v>Incidental Medical /Medicine/Pharmacy 209
per FTE</v>
      </c>
      <c r="AB10" s="670" t="s">
        <v>102</v>
      </c>
      <c r="AC10" s="671" t="str">
        <f>AB10&amp;"
per FTE"</f>
        <v>Client Personal Allowances 211
per FTE</v>
      </c>
      <c r="AD10" s="670" t="s">
        <v>103</v>
      </c>
      <c r="AE10" s="671" t="str">
        <f>AD10&amp;"
per FTE"</f>
        <v>Provision Material Goods/Svs./Benefits 212
per FTE</v>
      </c>
      <c r="AF10" s="670" t="s">
        <v>104</v>
      </c>
      <c r="AG10" s="671" t="str">
        <f>AF10&amp;"
per FTE"</f>
        <v>Direct Client Wages 214
per FTE</v>
      </c>
      <c r="AH10" s="670" t="s">
        <v>105</v>
      </c>
      <c r="AI10" s="671" t="str">
        <f>AH10&amp;"
per FTE"</f>
        <v>Other Commercial Prod. &amp; Svs. 214
per FTE</v>
      </c>
      <c r="AJ10" s="670" t="s">
        <v>106</v>
      </c>
      <c r="AK10" s="671" t="str">
        <f>AJ10&amp;"
per FTE"</f>
        <v>Program Supplies &amp; Materials 215
per FTE</v>
      </c>
      <c r="AL10" s="670" t="s">
        <v>107</v>
      </c>
      <c r="AM10" s="671" t="str">
        <f>AL10&amp;"
per FTE"</f>
        <v>Non Charitable Expenses
per FTE</v>
      </c>
      <c r="AN10" s="670" t="s">
        <v>108</v>
      </c>
      <c r="AO10" s="671" t="str">
        <f>AN10&amp;"
per FTE"</f>
        <v>Other Expense
per FTE</v>
      </c>
      <c r="AP10" s="670" t="s">
        <v>109</v>
      </c>
      <c r="AQ10" s="671" t="str">
        <f>AP10&amp;"
per FTE"</f>
        <v>Total Other Program Expense
per FTE</v>
      </c>
    </row>
    <row r="11" spans="1:43">
      <c r="B11" t="s">
        <v>110</v>
      </c>
      <c r="D11" t="s">
        <v>111</v>
      </c>
      <c r="E11" s="669"/>
      <c r="F11" t="s">
        <v>111</v>
      </c>
      <c r="G11" s="669"/>
      <c r="H11" t="s">
        <v>111</v>
      </c>
      <c r="I11" s="669"/>
      <c r="J11" t="s">
        <v>111</v>
      </c>
      <c r="K11" s="669"/>
      <c r="L11" t="s">
        <v>111</v>
      </c>
      <c r="M11" s="669"/>
      <c r="N11" t="s">
        <v>111</v>
      </c>
      <c r="O11" s="669"/>
      <c r="P11" t="s">
        <v>111</v>
      </c>
      <c r="Q11" s="669"/>
      <c r="R11" t="s">
        <v>111</v>
      </c>
      <c r="S11" s="669"/>
      <c r="T11" t="s">
        <v>111</v>
      </c>
      <c r="U11" s="669"/>
      <c r="V11" t="s">
        <v>111</v>
      </c>
      <c r="W11" s="669"/>
      <c r="X11" t="s">
        <v>111</v>
      </c>
      <c r="Y11" s="669"/>
      <c r="Z11" t="s">
        <v>111</v>
      </c>
      <c r="AA11" s="669"/>
      <c r="AB11" t="s">
        <v>111</v>
      </c>
      <c r="AC11" s="669"/>
      <c r="AD11" t="s">
        <v>111</v>
      </c>
      <c r="AE11" s="669"/>
      <c r="AF11" t="s">
        <v>111</v>
      </c>
      <c r="AG11" s="669"/>
      <c r="AH11" t="s">
        <v>111</v>
      </c>
      <c r="AI11" s="669"/>
      <c r="AJ11" t="s">
        <v>111</v>
      </c>
      <c r="AK11" s="669"/>
      <c r="AL11" t="s">
        <v>111</v>
      </c>
      <c r="AM11" s="669"/>
      <c r="AN11" t="s">
        <v>111</v>
      </c>
      <c r="AO11" s="669"/>
      <c r="AP11" t="s">
        <v>111</v>
      </c>
      <c r="AQ11" s="669"/>
    </row>
    <row r="12" spans="1:43">
      <c r="B12">
        <v>3.68</v>
      </c>
      <c r="D12">
        <v>137406</v>
      </c>
      <c r="E12" s="672">
        <f>IF(OR($B12=0,D12=0),"",D12/$B12)</f>
        <v>37338.586956521736</v>
      </c>
      <c r="F12">
        <v>2062</v>
      </c>
      <c r="G12" s="672">
        <f>IF(OR($B12=0,F12=0),"",F12/$B12)</f>
        <v>560.32608695652175</v>
      </c>
      <c r="H12">
        <v>48863</v>
      </c>
      <c r="I12" s="672">
        <f>IF(OR($B12=0,H12=0),"",H12/$B12)</f>
        <v>13277.989130434782</v>
      </c>
      <c r="K12" s="672" t="str">
        <f>IF(OR($B12=0,J12=0),"",J12/$B12)</f>
        <v/>
      </c>
      <c r="M12" s="672" t="str">
        <f>IF(OR($B12=0,L12=0),"",L12/$B12)</f>
        <v/>
      </c>
      <c r="N12">
        <v>2117</v>
      </c>
      <c r="O12" s="672">
        <f>IF(OR($B12=0,N12=0),"",N12/$B12)</f>
        <v>575.27173913043475</v>
      </c>
      <c r="Q12" s="672" t="str">
        <f>IF(OR($B12=0,P12=0),"",P12/$B12)</f>
        <v/>
      </c>
      <c r="R12">
        <v>605</v>
      </c>
      <c r="S12" s="672">
        <f>IF(OR($B12=0,R12=0),"",R12/$B12)</f>
        <v>164.40217391304347</v>
      </c>
      <c r="T12">
        <v>140</v>
      </c>
      <c r="U12" s="672">
        <f>IF(OR($B12=0,T12=0),"",T12/$B12)</f>
        <v>38.043478260869563</v>
      </c>
      <c r="V12">
        <v>6128</v>
      </c>
      <c r="W12" s="672">
        <f>IF(OR($B12=0,V12=0),"",V12/$B12)</f>
        <v>1665.2173913043478</v>
      </c>
      <c r="Y12" s="672" t="str">
        <f>IF(OR($B12=0,X12=0),"",X12/$B12)</f>
        <v/>
      </c>
      <c r="AA12" s="672" t="str">
        <f>IF(OR($B12=0,Z12=0),"",Z12/$B12)</f>
        <v/>
      </c>
      <c r="AB12">
        <v>4538</v>
      </c>
      <c r="AC12" s="672">
        <f>IF(OR($B12=0,AB12=0),"",AB12/$B12)</f>
        <v>1233.1521739130435</v>
      </c>
      <c r="AE12" s="672" t="str">
        <f>IF(OR($B12=0,AD12=0),"",AD12/$B12)</f>
        <v/>
      </c>
      <c r="AG12" s="672" t="str">
        <f>IF(OR($B12=0,AF12=0),"",AF12/$B12)</f>
        <v/>
      </c>
      <c r="AI12" s="672" t="str">
        <f>IF(OR($B12=0,AH12=0),"",AH12/$B12)</f>
        <v/>
      </c>
      <c r="AJ12">
        <v>9430</v>
      </c>
      <c r="AK12" s="672">
        <f>IF(OR($B12=0,AJ12=0),"",AJ12/$B12)</f>
        <v>2562.5</v>
      </c>
      <c r="AM12" s="672" t="str">
        <f>IF(OR($B12=0,AL12=0),"",AL12/$B12)</f>
        <v/>
      </c>
      <c r="AO12" s="672" t="str">
        <f>IF(OR($B12=0,AN12=0),"",AN12/$B12)</f>
        <v/>
      </c>
      <c r="AP12">
        <v>73883</v>
      </c>
      <c r="AQ12" s="672">
        <f>IF(OR($B12=0,AP12=0),"",AP12/$B12)</f>
        <v>20076.902173913044</v>
      </c>
    </row>
    <row r="13" spans="1:43">
      <c r="B13">
        <v>8.2928410256410192</v>
      </c>
      <c r="D13">
        <v>44641</v>
      </c>
      <c r="E13" s="672">
        <f t="shared" ref="E13:G28" si="0">IF(OR($B13=0,D13=0),"",D13/$B13)</f>
        <v>5383.0767841771503</v>
      </c>
      <c r="G13" s="672" t="str">
        <f t="shared" si="0"/>
        <v/>
      </c>
      <c r="I13" s="672" t="str">
        <f t="shared" ref="I13:I76" si="1">IF(OR($B13=0,H13=0),"",H13/$B13)</f>
        <v/>
      </c>
      <c r="K13" s="672" t="str">
        <f t="shared" ref="K13:K76" si="2">IF(OR($B13=0,J13=0),"",J13/$B13)</f>
        <v/>
      </c>
      <c r="M13" s="672" t="str">
        <f t="shared" ref="M13:M76" si="3">IF(OR($B13=0,L13=0),"",L13/$B13)</f>
        <v/>
      </c>
      <c r="N13">
        <v>186</v>
      </c>
      <c r="O13" s="672">
        <f t="shared" ref="O13:O76" si="4">IF(OR($B13=0,N13=0),"",N13/$B13)</f>
        <v>22.428984159336707</v>
      </c>
      <c r="Q13" s="672" t="str">
        <f t="shared" ref="Q13:Q76" si="5">IF(OR($B13=0,P13=0),"",P13/$B13)</f>
        <v/>
      </c>
      <c r="S13" s="672" t="str">
        <f t="shared" ref="S13:S76" si="6">IF(OR($B13=0,R13=0),"",R13/$B13)</f>
        <v/>
      </c>
      <c r="U13" s="672" t="str">
        <f t="shared" ref="U13:U76" si="7">IF(OR($B13=0,T13=0),"",T13/$B13)</f>
        <v/>
      </c>
      <c r="W13" s="672" t="str">
        <f t="shared" ref="W13:W76" si="8">IF(OR($B13=0,V13=0),"",V13/$B13)</f>
        <v/>
      </c>
      <c r="Y13" s="672" t="str">
        <f t="shared" ref="Y13:Y76" si="9">IF(OR($B13=0,X13=0),"",X13/$B13)</f>
        <v/>
      </c>
      <c r="AA13" s="672" t="str">
        <f t="shared" ref="AA13:AA76" si="10">IF(OR($B13=0,Z13=0),"",Z13/$B13)</f>
        <v/>
      </c>
      <c r="AB13">
        <v>1010</v>
      </c>
      <c r="AC13" s="672">
        <f t="shared" ref="AC13:AC76" si="11">IF(OR($B13=0,AB13=0),"",AB13/$B13)</f>
        <v>121.79179570392513</v>
      </c>
      <c r="AE13" s="672" t="str">
        <f t="shared" ref="AE13:AE76" si="12">IF(OR($B13=0,AD13=0),"",AD13/$B13)</f>
        <v/>
      </c>
      <c r="AG13" s="672" t="str">
        <f t="shared" ref="AG13:AG76" si="13">IF(OR($B13=0,AF13=0),"",AF13/$B13)</f>
        <v/>
      </c>
      <c r="AI13" s="672" t="str">
        <f t="shared" ref="AI13:AI76" si="14">IF(OR($B13=0,AH13=0),"",AH13/$B13)</f>
        <v/>
      </c>
      <c r="AJ13">
        <v>13339</v>
      </c>
      <c r="AK13" s="672">
        <f t="shared" ref="AK13:AK76" si="15">IF(OR($B13=0,AJ13=0),"",AJ13/$B13)</f>
        <v>1608.4958048461954</v>
      </c>
      <c r="AM13" s="672" t="str">
        <f t="shared" ref="AM13:AM76" si="16">IF(OR($B13=0,AL13=0),"",AL13/$B13)</f>
        <v/>
      </c>
      <c r="AO13" s="672" t="str">
        <f t="shared" ref="AO13:AO76" si="17">IF(OR($B13=0,AN13=0),"",AN13/$B13)</f>
        <v/>
      </c>
      <c r="AP13">
        <v>14535</v>
      </c>
      <c r="AQ13" s="672">
        <f t="shared" ref="AQ13:AQ76" si="18">IF(OR($B13=0,AP13=0),"",AP13/$B13)</f>
        <v>1752.7165847094573</v>
      </c>
    </row>
    <row r="14" spans="1:43">
      <c r="B14">
        <v>5.17</v>
      </c>
      <c r="D14">
        <v>49317</v>
      </c>
      <c r="E14" s="672">
        <f t="shared" si="0"/>
        <v>9539.0715667311415</v>
      </c>
      <c r="G14" s="672" t="str">
        <f t="shared" si="0"/>
        <v/>
      </c>
      <c r="I14" s="672" t="str">
        <f t="shared" si="1"/>
        <v/>
      </c>
      <c r="K14" s="672" t="str">
        <f t="shared" si="2"/>
        <v/>
      </c>
      <c r="M14" s="672" t="str">
        <f t="shared" si="3"/>
        <v/>
      </c>
      <c r="N14">
        <v>900</v>
      </c>
      <c r="O14" s="672">
        <f t="shared" si="4"/>
        <v>174.08123791102514</v>
      </c>
      <c r="Q14" s="672" t="str">
        <f t="shared" si="5"/>
        <v/>
      </c>
      <c r="R14">
        <v>372</v>
      </c>
      <c r="S14" s="672">
        <f t="shared" si="6"/>
        <v>71.953578336557058</v>
      </c>
      <c r="U14" s="672" t="str">
        <f t="shared" si="7"/>
        <v/>
      </c>
      <c r="V14">
        <v>120</v>
      </c>
      <c r="W14" s="672">
        <f t="shared" si="8"/>
        <v>23.210831721470019</v>
      </c>
      <c r="Y14" s="672" t="str">
        <f t="shared" si="9"/>
        <v/>
      </c>
      <c r="AA14" s="672" t="str">
        <f t="shared" si="10"/>
        <v/>
      </c>
      <c r="AC14" s="672" t="str">
        <f t="shared" si="11"/>
        <v/>
      </c>
      <c r="AE14" s="672" t="str">
        <f t="shared" si="12"/>
        <v/>
      </c>
      <c r="AG14" s="672" t="str">
        <f t="shared" si="13"/>
        <v/>
      </c>
      <c r="AI14" s="672" t="str">
        <f t="shared" si="14"/>
        <v/>
      </c>
      <c r="AJ14">
        <v>5846</v>
      </c>
      <c r="AK14" s="672">
        <f t="shared" si="15"/>
        <v>1130.7543520309478</v>
      </c>
      <c r="AM14" s="672" t="str">
        <f t="shared" si="16"/>
        <v/>
      </c>
      <c r="AN14">
        <v>217</v>
      </c>
      <c r="AO14" s="672">
        <f t="shared" si="17"/>
        <v>41.972920696324955</v>
      </c>
      <c r="AP14">
        <v>7455</v>
      </c>
      <c r="AQ14" s="672">
        <f t="shared" si="18"/>
        <v>1441.972920696325</v>
      </c>
    </row>
    <row r="15" spans="1:43">
      <c r="E15" s="672" t="str">
        <f t="shared" si="0"/>
        <v/>
      </c>
      <c r="G15" s="672" t="str">
        <f t="shared" si="0"/>
        <v/>
      </c>
      <c r="I15" s="672" t="str">
        <f t="shared" si="1"/>
        <v/>
      </c>
      <c r="K15" s="672" t="str">
        <f t="shared" si="2"/>
        <v/>
      </c>
      <c r="M15" s="672" t="str">
        <f t="shared" si="3"/>
        <v/>
      </c>
      <c r="O15" s="672" t="str">
        <f t="shared" si="4"/>
        <v/>
      </c>
      <c r="Q15" s="672" t="str">
        <f t="shared" si="5"/>
        <v/>
      </c>
      <c r="S15" s="672" t="str">
        <f t="shared" si="6"/>
        <v/>
      </c>
      <c r="U15" s="672" t="str">
        <f t="shared" si="7"/>
        <v/>
      </c>
      <c r="W15" s="672" t="str">
        <f t="shared" si="8"/>
        <v/>
      </c>
      <c r="Y15" s="672" t="str">
        <f t="shared" si="9"/>
        <v/>
      </c>
      <c r="AA15" s="672" t="str">
        <f t="shared" si="10"/>
        <v/>
      </c>
      <c r="AC15" s="672" t="str">
        <f t="shared" si="11"/>
        <v/>
      </c>
      <c r="AE15" s="672" t="str">
        <f t="shared" si="12"/>
        <v/>
      </c>
      <c r="AG15" s="672" t="str">
        <f t="shared" si="13"/>
        <v/>
      </c>
      <c r="AI15" s="672" t="str">
        <f t="shared" si="14"/>
        <v/>
      </c>
      <c r="AK15" s="672" t="str">
        <f t="shared" si="15"/>
        <v/>
      </c>
      <c r="AM15" s="672" t="str">
        <f t="shared" si="16"/>
        <v/>
      </c>
      <c r="AO15" s="672" t="str">
        <f t="shared" si="17"/>
        <v/>
      </c>
      <c r="AQ15" s="672" t="str">
        <f t="shared" si="18"/>
        <v/>
      </c>
    </row>
    <row r="16" spans="1:43">
      <c r="D16" s="678">
        <f>SUM(D12:D14)</f>
        <v>231364</v>
      </c>
      <c r="E16" s="672" t="str">
        <f t="shared" si="0"/>
        <v/>
      </c>
      <c r="G16" s="672" t="str">
        <f t="shared" si="0"/>
        <v/>
      </c>
      <c r="I16" s="672" t="str">
        <f t="shared" si="1"/>
        <v/>
      </c>
      <c r="K16" s="672" t="str">
        <f t="shared" si="2"/>
        <v/>
      </c>
      <c r="M16" s="672" t="str">
        <f t="shared" si="3"/>
        <v/>
      </c>
      <c r="O16" s="672" t="str">
        <f t="shared" si="4"/>
        <v/>
      </c>
      <c r="Q16" s="672" t="str">
        <f t="shared" si="5"/>
        <v/>
      </c>
      <c r="R16" s="678">
        <f>SUM(R12:R14)</f>
        <v>977</v>
      </c>
      <c r="S16" s="672" t="str">
        <f t="shared" si="6"/>
        <v/>
      </c>
      <c r="U16" s="672" t="str">
        <f t="shared" si="7"/>
        <v/>
      </c>
      <c r="W16" s="672" t="str">
        <f t="shared" si="8"/>
        <v/>
      </c>
      <c r="Y16" s="672" t="str">
        <f t="shared" si="9"/>
        <v/>
      </c>
      <c r="AA16" s="672" t="str">
        <f t="shared" si="10"/>
        <v/>
      </c>
      <c r="AC16" s="672" t="str">
        <f t="shared" si="11"/>
        <v/>
      </c>
      <c r="AE16" s="672" t="str">
        <f t="shared" si="12"/>
        <v/>
      </c>
      <c r="AG16" s="672" t="str">
        <f t="shared" si="13"/>
        <v/>
      </c>
      <c r="AI16" s="672" t="str">
        <f t="shared" si="14"/>
        <v/>
      </c>
      <c r="AK16" s="672" t="str">
        <f t="shared" si="15"/>
        <v/>
      </c>
      <c r="AM16" s="672" t="str">
        <f t="shared" si="16"/>
        <v/>
      </c>
      <c r="AO16" s="672" t="str">
        <f t="shared" si="17"/>
        <v/>
      </c>
      <c r="AQ16" s="672" t="str">
        <f t="shared" si="18"/>
        <v/>
      </c>
    </row>
    <row r="17" spans="4:43">
      <c r="D17" s="678">
        <f>D16/2</f>
        <v>115682</v>
      </c>
      <c r="E17" s="672" t="str">
        <f t="shared" si="0"/>
        <v/>
      </c>
      <c r="G17" s="672" t="str">
        <f t="shared" si="0"/>
        <v/>
      </c>
      <c r="I17" s="672" t="str">
        <f t="shared" si="1"/>
        <v/>
      </c>
      <c r="K17" s="672" t="str">
        <f t="shared" si="2"/>
        <v/>
      </c>
      <c r="M17" s="672" t="str">
        <f t="shared" si="3"/>
        <v/>
      </c>
      <c r="O17" s="672" t="str">
        <f t="shared" si="4"/>
        <v/>
      </c>
      <c r="Q17" s="672" t="str">
        <f t="shared" si="5"/>
        <v/>
      </c>
      <c r="R17" s="680">
        <f>R16/(365*7.5)</f>
        <v>0.35689497716894975</v>
      </c>
      <c r="S17" s="672" t="str">
        <f t="shared" si="6"/>
        <v/>
      </c>
      <c r="U17" s="672" t="str">
        <f t="shared" si="7"/>
        <v/>
      </c>
      <c r="V17" s="678">
        <f>P13+T12+V12+V14/2</f>
        <v>6328</v>
      </c>
      <c r="W17" s="672" t="str">
        <f t="shared" si="8"/>
        <v/>
      </c>
      <c r="Y17" s="672" t="str">
        <f t="shared" si="9"/>
        <v/>
      </c>
      <c r="AA17" s="672" t="str">
        <f t="shared" si="10"/>
        <v/>
      </c>
      <c r="AB17" s="678">
        <f>N12+N13+N14+AB12+AB13/2</f>
        <v>8246</v>
      </c>
      <c r="AC17" s="672" t="str">
        <f t="shared" si="11"/>
        <v/>
      </c>
      <c r="AE17" s="672" t="str">
        <f t="shared" si="12"/>
        <v/>
      </c>
      <c r="AG17" s="672" t="str">
        <f t="shared" si="13"/>
        <v/>
      </c>
      <c r="AI17" s="672" t="str">
        <f t="shared" si="14"/>
        <v/>
      </c>
      <c r="AJ17" s="678">
        <f>AJ12+AJ13+AJ14/2</f>
        <v>25692</v>
      </c>
      <c r="AK17" s="672" t="str">
        <f t="shared" si="15"/>
        <v/>
      </c>
      <c r="AM17" s="672" t="str">
        <f t="shared" si="16"/>
        <v/>
      </c>
      <c r="AO17" s="672" t="str">
        <f t="shared" si="17"/>
        <v/>
      </c>
      <c r="AQ17" s="672" t="str">
        <f t="shared" si="18"/>
        <v/>
      </c>
    </row>
    <row r="18" spans="4:43">
      <c r="D18" s="680">
        <f>D17/(365*7.5)</f>
        <v>42.258264840182648</v>
      </c>
      <c r="E18" s="672" t="str">
        <f t="shared" si="0"/>
        <v/>
      </c>
      <c r="G18" s="672" t="str">
        <f t="shared" si="0"/>
        <v/>
      </c>
      <c r="I18" s="672" t="str">
        <f t="shared" si="1"/>
        <v/>
      </c>
      <c r="K18" s="672" t="str">
        <f t="shared" si="2"/>
        <v/>
      </c>
      <c r="M18" s="672" t="str">
        <f t="shared" si="3"/>
        <v/>
      </c>
      <c r="O18" s="672" t="str">
        <f t="shared" si="4"/>
        <v/>
      </c>
      <c r="Q18" s="672" t="str">
        <f t="shared" si="5"/>
        <v/>
      </c>
      <c r="S18" s="672" t="str">
        <f t="shared" si="6"/>
        <v/>
      </c>
      <c r="U18" s="672" t="str">
        <f t="shared" si="7"/>
        <v/>
      </c>
      <c r="V18" s="679">
        <f>V17/(365*7.5)</f>
        <v>2.3115981735159816</v>
      </c>
      <c r="W18" s="672" t="str">
        <f t="shared" si="8"/>
        <v/>
      </c>
      <c r="Y18" s="672" t="str">
        <f t="shared" si="9"/>
        <v/>
      </c>
      <c r="AA18" s="672" t="str">
        <f t="shared" si="10"/>
        <v/>
      </c>
      <c r="AB18" s="679">
        <f>AB17/(365*7.5)</f>
        <v>3.0122374429223746</v>
      </c>
      <c r="AC18" s="672" t="str">
        <f t="shared" si="11"/>
        <v/>
      </c>
      <c r="AE18" s="672" t="str">
        <f t="shared" si="12"/>
        <v/>
      </c>
      <c r="AG18" s="672" t="str">
        <f t="shared" si="13"/>
        <v/>
      </c>
      <c r="AI18" s="672" t="str">
        <f t="shared" si="14"/>
        <v/>
      </c>
      <c r="AJ18" s="679">
        <f>AJ17/(365*7.5)</f>
        <v>9.3852054794520541</v>
      </c>
      <c r="AK18" s="672" t="str">
        <f t="shared" si="15"/>
        <v/>
      </c>
      <c r="AM18" s="672" t="str">
        <f t="shared" si="16"/>
        <v/>
      </c>
      <c r="AO18" s="672" t="str">
        <f t="shared" si="17"/>
        <v/>
      </c>
      <c r="AQ18" s="672" t="str">
        <f t="shared" si="18"/>
        <v/>
      </c>
    </row>
    <row r="19" spans="4:43">
      <c r="E19" s="672" t="str">
        <f t="shared" si="0"/>
        <v/>
      </c>
      <c r="G19" s="672" t="str">
        <f t="shared" si="0"/>
        <v/>
      </c>
      <c r="I19" s="672" t="str">
        <f t="shared" si="1"/>
        <v/>
      </c>
      <c r="K19" s="672" t="str">
        <f t="shared" si="2"/>
        <v/>
      </c>
      <c r="M19" s="672" t="str">
        <f t="shared" si="3"/>
        <v/>
      </c>
      <c r="O19" s="672" t="str">
        <f t="shared" si="4"/>
        <v/>
      </c>
      <c r="Q19" s="672" t="str">
        <f t="shared" si="5"/>
        <v/>
      </c>
      <c r="S19" s="672" t="str">
        <f t="shared" si="6"/>
        <v/>
      </c>
      <c r="U19" s="672" t="str">
        <f t="shared" si="7"/>
        <v/>
      </c>
      <c r="W19" s="672" t="str">
        <f t="shared" si="8"/>
        <v/>
      </c>
      <c r="Y19" s="672" t="str">
        <f t="shared" si="9"/>
        <v/>
      </c>
      <c r="AA19" s="672" t="str">
        <f t="shared" si="10"/>
        <v/>
      </c>
      <c r="AC19" s="672" t="str">
        <f t="shared" si="11"/>
        <v/>
      </c>
      <c r="AE19" s="672" t="str">
        <f t="shared" si="12"/>
        <v/>
      </c>
      <c r="AG19" s="672" t="str">
        <f t="shared" si="13"/>
        <v/>
      </c>
      <c r="AI19" s="672" t="str">
        <f t="shared" si="14"/>
        <v/>
      </c>
      <c r="AK19" s="672" t="str">
        <f t="shared" si="15"/>
        <v/>
      </c>
      <c r="AM19" s="672" t="str">
        <f t="shared" si="16"/>
        <v/>
      </c>
      <c r="AO19" s="672" t="str">
        <f t="shared" si="17"/>
        <v/>
      </c>
      <c r="AQ19" s="672" t="str">
        <f t="shared" si="18"/>
        <v/>
      </c>
    </row>
    <row r="20" spans="4:43">
      <c r="D20" s="678">
        <f>D17/2737.5</f>
        <v>42.258264840182648</v>
      </c>
      <c r="E20" s="672" t="str">
        <f t="shared" si="0"/>
        <v/>
      </c>
      <c r="G20" s="672" t="str">
        <f t="shared" si="0"/>
        <v/>
      </c>
      <c r="I20" s="672" t="str">
        <f t="shared" si="1"/>
        <v/>
      </c>
      <c r="K20" s="672" t="str">
        <f t="shared" si="2"/>
        <v/>
      </c>
      <c r="M20" s="672" t="str">
        <f t="shared" si="3"/>
        <v/>
      </c>
      <c r="O20" s="672" t="str">
        <f t="shared" si="4"/>
        <v/>
      </c>
      <c r="Q20" s="672" t="str">
        <f t="shared" si="5"/>
        <v/>
      </c>
      <c r="S20" s="672" t="str">
        <f t="shared" si="6"/>
        <v/>
      </c>
      <c r="U20" s="672" t="str">
        <f t="shared" si="7"/>
        <v/>
      </c>
      <c r="W20" s="672" t="str">
        <f t="shared" si="8"/>
        <v/>
      </c>
      <c r="Y20" s="672" t="str">
        <f t="shared" si="9"/>
        <v/>
      </c>
      <c r="AA20" s="672" t="str">
        <f t="shared" si="10"/>
        <v/>
      </c>
      <c r="AC20" s="672" t="str">
        <f t="shared" si="11"/>
        <v/>
      </c>
      <c r="AE20" s="672" t="str">
        <f t="shared" si="12"/>
        <v/>
      </c>
      <c r="AG20" s="672" t="str">
        <f t="shared" si="13"/>
        <v/>
      </c>
      <c r="AI20" s="672" t="str">
        <f t="shared" si="14"/>
        <v/>
      </c>
      <c r="AK20" s="672" t="str">
        <f t="shared" si="15"/>
        <v/>
      </c>
      <c r="AM20" s="672" t="str">
        <f t="shared" si="16"/>
        <v/>
      </c>
      <c r="AO20" s="672" t="str">
        <f t="shared" si="17"/>
        <v/>
      </c>
      <c r="AQ20" s="672" t="str">
        <f t="shared" si="18"/>
        <v/>
      </c>
    </row>
    <row r="21" spans="4:43">
      <c r="E21" s="672" t="str">
        <f t="shared" si="0"/>
        <v/>
      </c>
      <c r="G21" s="672" t="str">
        <f t="shared" si="0"/>
        <v/>
      </c>
      <c r="I21" s="672" t="str">
        <f t="shared" si="1"/>
        <v/>
      </c>
      <c r="K21" s="672" t="str">
        <f t="shared" si="2"/>
        <v/>
      </c>
      <c r="M21" s="672" t="str">
        <f t="shared" si="3"/>
        <v/>
      </c>
      <c r="O21" s="672" t="str">
        <f t="shared" si="4"/>
        <v/>
      </c>
      <c r="Q21" s="672" t="str">
        <f t="shared" si="5"/>
        <v/>
      </c>
      <c r="S21" s="672" t="str">
        <f t="shared" si="6"/>
        <v/>
      </c>
      <c r="U21" s="672" t="str">
        <f t="shared" si="7"/>
        <v/>
      </c>
      <c r="W21" s="672" t="str">
        <f t="shared" si="8"/>
        <v/>
      </c>
      <c r="Y21" s="672" t="str">
        <f t="shared" si="9"/>
        <v/>
      </c>
      <c r="AA21" s="672" t="str">
        <f t="shared" si="10"/>
        <v/>
      </c>
      <c r="AC21" s="672" t="str">
        <f t="shared" si="11"/>
        <v/>
      </c>
      <c r="AE21" s="672" t="str">
        <f t="shared" si="12"/>
        <v/>
      </c>
      <c r="AG21" s="672" t="str">
        <f t="shared" si="13"/>
        <v/>
      </c>
      <c r="AI21" s="672" t="str">
        <f t="shared" si="14"/>
        <v/>
      </c>
      <c r="AK21" s="672" t="str">
        <f t="shared" si="15"/>
        <v/>
      </c>
      <c r="AM21" s="672" t="str">
        <f t="shared" si="16"/>
        <v/>
      </c>
      <c r="AO21" s="672" t="str">
        <f t="shared" si="17"/>
        <v/>
      </c>
      <c r="AQ21" s="672" t="str">
        <f t="shared" si="18"/>
        <v/>
      </c>
    </row>
    <row r="22" spans="4:43">
      <c r="E22" s="672" t="str">
        <f t="shared" si="0"/>
        <v/>
      </c>
      <c r="G22" s="672" t="str">
        <f t="shared" si="0"/>
        <v/>
      </c>
      <c r="I22" s="672" t="str">
        <f t="shared" si="1"/>
        <v/>
      </c>
      <c r="K22" s="672" t="str">
        <f t="shared" si="2"/>
        <v/>
      </c>
      <c r="M22" s="672" t="str">
        <f t="shared" si="3"/>
        <v/>
      </c>
      <c r="O22" s="672" t="str">
        <f t="shared" si="4"/>
        <v/>
      </c>
      <c r="Q22" s="672" t="str">
        <f t="shared" si="5"/>
        <v/>
      </c>
      <c r="S22" s="672" t="str">
        <f t="shared" si="6"/>
        <v/>
      </c>
      <c r="U22" s="672" t="str">
        <f t="shared" si="7"/>
        <v/>
      </c>
      <c r="W22" s="672" t="str">
        <f t="shared" si="8"/>
        <v/>
      </c>
      <c r="Y22" s="672" t="str">
        <f t="shared" si="9"/>
        <v/>
      </c>
      <c r="AA22" s="672" t="str">
        <f t="shared" si="10"/>
        <v/>
      </c>
      <c r="AC22" s="672" t="str">
        <f t="shared" si="11"/>
        <v/>
      </c>
      <c r="AE22" s="672" t="str">
        <f t="shared" si="12"/>
        <v/>
      </c>
      <c r="AG22" s="672" t="str">
        <f t="shared" si="13"/>
        <v/>
      </c>
      <c r="AI22" s="672" t="str">
        <f t="shared" si="14"/>
        <v/>
      </c>
      <c r="AK22" s="672" t="str">
        <f t="shared" si="15"/>
        <v/>
      </c>
      <c r="AM22" s="672" t="str">
        <f t="shared" si="16"/>
        <v/>
      </c>
      <c r="AO22" s="672" t="str">
        <f t="shared" si="17"/>
        <v/>
      </c>
      <c r="AQ22" s="672" t="str">
        <f t="shared" si="18"/>
        <v/>
      </c>
    </row>
    <row r="23" spans="4:43">
      <c r="E23" s="672" t="str">
        <f t="shared" si="0"/>
        <v/>
      </c>
      <c r="G23" s="672" t="str">
        <f t="shared" si="0"/>
        <v/>
      </c>
      <c r="I23" s="672" t="str">
        <f t="shared" si="1"/>
        <v/>
      </c>
      <c r="K23" s="672" t="str">
        <f t="shared" si="2"/>
        <v/>
      </c>
      <c r="M23" s="672" t="str">
        <f t="shared" si="3"/>
        <v/>
      </c>
      <c r="O23" s="672" t="str">
        <f t="shared" si="4"/>
        <v/>
      </c>
      <c r="Q23" s="672" t="str">
        <f t="shared" si="5"/>
        <v/>
      </c>
      <c r="S23" s="672" t="str">
        <f t="shared" si="6"/>
        <v/>
      </c>
      <c r="U23" s="672" t="str">
        <f t="shared" si="7"/>
        <v/>
      </c>
      <c r="W23" s="672" t="str">
        <f t="shared" si="8"/>
        <v/>
      </c>
      <c r="Y23" s="672" t="str">
        <f t="shared" si="9"/>
        <v/>
      </c>
      <c r="AA23" s="672" t="str">
        <f t="shared" si="10"/>
        <v/>
      </c>
      <c r="AC23" s="672" t="str">
        <f t="shared" si="11"/>
        <v/>
      </c>
      <c r="AE23" s="672" t="str">
        <f t="shared" si="12"/>
        <v/>
      </c>
      <c r="AG23" s="672" t="str">
        <f t="shared" si="13"/>
        <v/>
      </c>
      <c r="AI23" s="672" t="str">
        <f t="shared" si="14"/>
        <v/>
      </c>
      <c r="AK23" s="672" t="str">
        <f t="shared" si="15"/>
        <v/>
      </c>
      <c r="AM23" s="672" t="str">
        <f t="shared" si="16"/>
        <v/>
      </c>
      <c r="AO23" s="672" t="str">
        <f t="shared" si="17"/>
        <v/>
      </c>
      <c r="AQ23" s="672" t="str">
        <f t="shared" si="18"/>
        <v/>
      </c>
    </row>
    <row r="24" spans="4:43">
      <c r="E24" s="672" t="str">
        <f t="shared" si="0"/>
        <v/>
      </c>
      <c r="G24" s="672" t="str">
        <f t="shared" si="0"/>
        <v/>
      </c>
      <c r="I24" s="672" t="str">
        <f t="shared" si="1"/>
        <v/>
      </c>
      <c r="K24" s="672" t="str">
        <f t="shared" si="2"/>
        <v/>
      </c>
      <c r="M24" s="672" t="str">
        <f t="shared" si="3"/>
        <v/>
      </c>
      <c r="O24" s="672" t="str">
        <f t="shared" si="4"/>
        <v/>
      </c>
      <c r="Q24" s="672" t="str">
        <f t="shared" si="5"/>
        <v/>
      </c>
      <c r="S24" s="672" t="str">
        <f t="shared" si="6"/>
        <v/>
      </c>
      <c r="U24" s="672" t="str">
        <f t="shared" si="7"/>
        <v/>
      </c>
      <c r="W24" s="672" t="str">
        <f t="shared" si="8"/>
        <v/>
      </c>
      <c r="Y24" s="672" t="str">
        <f t="shared" si="9"/>
        <v/>
      </c>
      <c r="AA24" s="672" t="str">
        <f t="shared" si="10"/>
        <v/>
      </c>
      <c r="AC24" s="672" t="str">
        <f t="shared" si="11"/>
        <v/>
      </c>
      <c r="AE24" s="672" t="str">
        <f t="shared" si="12"/>
        <v/>
      </c>
      <c r="AG24" s="672" t="str">
        <f t="shared" si="13"/>
        <v/>
      </c>
      <c r="AI24" s="672" t="str">
        <f t="shared" si="14"/>
        <v/>
      </c>
      <c r="AK24" s="672" t="str">
        <f t="shared" si="15"/>
        <v/>
      </c>
      <c r="AM24" s="672" t="str">
        <f t="shared" si="16"/>
        <v/>
      </c>
      <c r="AO24" s="672" t="str">
        <f t="shared" si="17"/>
        <v/>
      </c>
      <c r="AQ24" s="672" t="str">
        <f t="shared" si="18"/>
        <v/>
      </c>
    </row>
    <row r="25" spans="4:43">
      <c r="E25" s="672" t="str">
        <f t="shared" si="0"/>
        <v/>
      </c>
      <c r="G25" s="672" t="str">
        <f t="shared" si="0"/>
        <v/>
      </c>
      <c r="I25" s="672" t="str">
        <f t="shared" si="1"/>
        <v/>
      </c>
      <c r="K25" s="672" t="str">
        <f t="shared" si="2"/>
        <v/>
      </c>
      <c r="M25" s="672" t="str">
        <f t="shared" si="3"/>
        <v/>
      </c>
      <c r="O25" s="672" t="str">
        <f t="shared" si="4"/>
        <v/>
      </c>
      <c r="Q25" s="672" t="str">
        <f t="shared" si="5"/>
        <v/>
      </c>
      <c r="S25" s="672" t="str">
        <f t="shared" si="6"/>
        <v/>
      </c>
      <c r="U25" s="672" t="str">
        <f t="shared" si="7"/>
        <v/>
      </c>
      <c r="W25" s="672" t="str">
        <f t="shared" si="8"/>
        <v/>
      </c>
      <c r="Y25" s="672" t="str">
        <f t="shared" si="9"/>
        <v/>
      </c>
      <c r="AA25" s="672" t="str">
        <f t="shared" si="10"/>
        <v/>
      </c>
      <c r="AC25" s="672" t="str">
        <f t="shared" si="11"/>
        <v/>
      </c>
      <c r="AE25" s="672" t="str">
        <f t="shared" si="12"/>
        <v/>
      </c>
      <c r="AG25" s="672" t="str">
        <f t="shared" si="13"/>
        <v/>
      </c>
      <c r="AI25" s="672" t="str">
        <f t="shared" si="14"/>
        <v/>
      </c>
      <c r="AK25" s="672" t="str">
        <f t="shared" si="15"/>
        <v/>
      </c>
      <c r="AM25" s="672" t="str">
        <f t="shared" si="16"/>
        <v/>
      </c>
      <c r="AO25" s="672" t="str">
        <f t="shared" si="17"/>
        <v/>
      </c>
      <c r="AQ25" s="672" t="str">
        <f t="shared" si="18"/>
        <v/>
      </c>
    </row>
    <row r="26" spans="4:43">
      <c r="E26" s="672" t="str">
        <f t="shared" si="0"/>
        <v/>
      </c>
      <c r="G26" s="672" t="str">
        <f t="shared" si="0"/>
        <v/>
      </c>
      <c r="I26" s="672" t="str">
        <f t="shared" si="1"/>
        <v/>
      </c>
      <c r="K26" s="672" t="str">
        <f t="shared" si="2"/>
        <v/>
      </c>
      <c r="M26" s="672" t="str">
        <f t="shared" si="3"/>
        <v/>
      </c>
      <c r="O26" s="672" t="str">
        <f t="shared" si="4"/>
        <v/>
      </c>
      <c r="Q26" s="672" t="str">
        <f t="shared" si="5"/>
        <v/>
      </c>
      <c r="S26" s="672" t="str">
        <f t="shared" si="6"/>
        <v/>
      </c>
      <c r="U26" s="672" t="str">
        <f t="shared" si="7"/>
        <v/>
      </c>
      <c r="W26" s="672" t="str">
        <f t="shared" si="8"/>
        <v/>
      </c>
      <c r="Y26" s="672" t="str">
        <f t="shared" si="9"/>
        <v/>
      </c>
      <c r="AA26" s="672" t="str">
        <f t="shared" si="10"/>
        <v/>
      </c>
      <c r="AC26" s="672" t="str">
        <f t="shared" si="11"/>
        <v/>
      </c>
      <c r="AE26" s="672" t="str">
        <f t="shared" si="12"/>
        <v/>
      </c>
      <c r="AG26" s="672" t="str">
        <f t="shared" si="13"/>
        <v/>
      </c>
      <c r="AI26" s="672" t="str">
        <f t="shared" si="14"/>
        <v/>
      </c>
      <c r="AK26" s="672" t="str">
        <f t="shared" si="15"/>
        <v/>
      </c>
      <c r="AM26" s="672" t="str">
        <f t="shared" si="16"/>
        <v/>
      </c>
      <c r="AO26" s="672" t="str">
        <f t="shared" si="17"/>
        <v/>
      </c>
      <c r="AQ26" s="672" t="str">
        <f t="shared" si="18"/>
        <v/>
      </c>
    </row>
    <row r="27" spans="4:43">
      <c r="E27" s="672" t="str">
        <f t="shared" si="0"/>
        <v/>
      </c>
      <c r="G27" s="672" t="str">
        <f t="shared" si="0"/>
        <v/>
      </c>
      <c r="I27" s="672" t="str">
        <f t="shared" si="1"/>
        <v/>
      </c>
      <c r="K27" s="672" t="str">
        <f t="shared" si="2"/>
        <v/>
      </c>
      <c r="M27" s="672" t="str">
        <f t="shared" si="3"/>
        <v/>
      </c>
      <c r="O27" s="672" t="str">
        <f t="shared" si="4"/>
        <v/>
      </c>
      <c r="Q27" s="672" t="str">
        <f t="shared" si="5"/>
        <v/>
      </c>
      <c r="S27" s="672" t="str">
        <f t="shared" si="6"/>
        <v/>
      </c>
      <c r="U27" s="672" t="str">
        <f t="shared" si="7"/>
        <v/>
      </c>
      <c r="W27" s="672" t="str">
        <f t="shared" si="8"/>
        <v/>
      </c>
      <c r="Y27" s="672" t="str">
        <f t="shared" si="9"/>
        <v/>
      </c>
      <c r="AA27" s="672" t="str">
        <f t="shared" si="10"/>
        <v/>
      </c>
      <c r="AC27" s="672" t="str">
        <f t="shared" si="11"/>
        <v/>
      </c>
      <c r="AE27" s="672" t="str">
        <f t="shared" si="12"/>
        <v/>
      </c>
      <c r="AG27" s="672" t="str">
        <f t="shared" si="13"/>
        <v/>
      </c>
      <c r="AI27" s="672" t="str">
        <f t="shared" si="14"/>
        <v/>
      </c>
      <c r="AK27" s="672" t="str">
        <f t="shared" si="15"/>
        <v/>
      </c>
      <c r="AM27" s="672" t="str">
        <f t="shared" si="16"/>
        <v/>
      </c>
      <c r="AO27" s="672" t="str">
        <f t="shared" si="17"/>
        <v/>
      </c>
      <c r="AQ27" s="672" t="str">
        <f t="shared" si="18"/>
        <v/>
      </c>
    </row>
    <row r="28" spans="4:43">
      <c r="E28" s="672" t="str">
        <f t="shared" si="0"/>
        <v/>
      </c>
      <c r="G28" s="672" t="str">
        <f t="shared" si="0"/>
        <v/>
      </c>
      <c r="I28" s="672" t="str">
        <f t="shared" si="1"/>
        <v/>
      </c>
      <c r="K28" s="672" t="str">
        <f t="shared" si="2"/>
        <v/>
      </c>
      <c r="M28" s="672" t="str">
        <f t="shared" si="3"/>
        <v/>
      </c>
      <c r="O28" s="672" t="str">
        <f t="shared" si="4"/>
        <v/>
      </c>
      <c r="Q28" s="672" t="str">
        <f t="shared" si="5"/>
        <v/>
      </c>
      <c r="S28" s="672" t="str">
        <f t="shared" si="6"/>
        <v/>
      </c>
      <c r="U28" s="672" t="str">
        <f t="shared" si="7"/>
        <v/>
      </c>
      <c r="W28" s="672" t="str">
        <f t="shared" si="8"/>
        <v/>
      </c>
      <c r="Y28" s="672" t="str">
        <f t="shared" si="9"/>
        <v/>
      </c>
      <c r="AA28" s="672" t="str">
        <f t="shared" si="10"/>
        <v/>
      </c>
      <c r="AC28" s="672" t="str">
        <f t="shared" si="11"/>
        <v/>
      </c>
      <c r="AE28" s="672" t="str">
        <f t="shared" si="12"/>
        <v/>
      </c>
      <c r="AG28" s="672" t="str">
        <f t="shared" si="13"/>
        <v/>
      </c>
      <c r="AI28" s="672" t="str">
        <f t="shared" si="14"/>
        <v/>
      </c>
      <c r="AK28" s="672" t="str">
        <f t="shared" si="15"/>
        <v/>
      </c>
      <c r="AM28" s="672" t="str">
        <f t="shared" si="16"/>
        <v/>
      </c>
      <c r="AO28" s="672" t="str">
        <f t="shared" si="17"/>
        <v/>
      </c>
      <c r="AQ28" s="672" t="str">
        <f t="shared" si="18"/>
        <v/>
      </c>
    </row>
    <row r="29" spans="4:43">
      <c r="E29" s="672" t="str">
        <f t="shared" ref="E29:G44" si="19">IF(OR($B29=0,D29=0),"",D29/$B29)</f>
        <v/>
      </c>
      <c r="G29" s="672" t="str">
        <f t="shared" si="19"/>
        <v/>
      </c>
      <c r="I29" s="672" t="str">
        <f t="shared" si="1"/>
        <v/>
      </c>
      <c r="K29" s="672" t="str">
        <f t="shared" si="2"/>
        <v/>
      </c>
      <c r="M29" s="672" t="str">
        <f t="shared" si="3"/>
        <v/>
      </c>
      <c r="O29" s="672" t="str">
        <f t="shared" si="4"/>
        <v/>
      </c>
      <c r="Q29" s="672" t="str">
        <f t="shared" si="5"/>
        <v/>
      </c>
      <c r="S29" s="672" t="str">
        <f t="shared" si="6"/>
        <v/>
      </c>
      <c r="U29" s="672" t="str">
        <f t="shared" si="7"/>
        <v/>
      </c>
      <c r="W29" s="672" t="str">
        <f t="shared" si="8"/>
        <v/>
      </c>
      <c r="Y29" s="672" t="str">
        <f t="shared" si="9"/>
        <v/>
      </c>
      <c r="AA29" s="672" t="str">
        <f t="shared" si="10"/>
        <v/>
      </c>
      <c r="AC29" s="672" t="str">
        <f t="shared" si="11"/>
        <v/>
      </c>
      <c r="AE29" s="672" t="str">
        <f t="shared" si="12"/>
        <v/>
      </c>
      <c r="AG29" s="672" t="str">
        <f t="shared" si="13"/>
        <v/>
      </c>
      <c r="AI29" s="672" t="str">
        <f t="shared" si="14"/>
        <v/>
      </c>
      <c r="AK29" s="672" t="str">
        <f t="shared" si="15"/>
        <v/>
      </c>
      <c r="AM29" s="672" t="str">
        <f t="shared" si="16"/>
        <v/>
      </c>
      <c r="AO29" s="672" t="str">
        <f t="shared" si="17"/>
        <v/>
      </c>
      <c r="AQ29" s="672" t="str">
        <f t="shared" si="18"/>
        <v/>
      </c>
    </row>
    <row r="30" spans="4:43">
      <c r="E30" s="672" t="str">
        <f t="shared" si="19"/>
        <v/>
      </c>
      <c r="G30" s="672" t="str">
        <f t="shared" si="19"/>
        <v/>
      </c>
      <c r="I30" s="672" t="str">
        <f t="shared" si="1"/>
        <v/>
      </c>
      <c r="K30" s="672" t="str">
        <f t="shared" si="2"/>
        <v/>
      </c>
      <c r="M30" s="672" t="str">
        <f t="shared" si="3"/>
        <v/>
      </c>
      <c r="O30" s="672" t="str">
        <f t="shared" si="4"/>
        <v/>
      </c>
      <c r="Q30" s="672" t="str">
        <f t="shared" si="5"/>
        <v/>
      </c>
      <c r="S30" s="672" t="str">
        <f t="shared" si="6"/>
        <v/>
      </c>
      <c r="U30" s="672" t="str">
        <f t="shared" si="7"/>
        <v/>
      </c>
      <c r="W30" s="672" t="str">
        <f t="shared" si="8"/>
        <v/>
      </c>
      <c r="Y30" s="672" t="str">
        <f t="shared" si="9"/>
        <v/>
      </c>
      <c r="AA30" s="672" t="str">
        <f t="shared" si="10"/>
        <v/>
      </c>
      <c r="AC30" s="672" t="str">
        <f t="shared" si="11"/>
        <v/>
      </c>
      <c r="AE30" s="672" t="str">
        <f t="shared" si="12"/>
        <v/>
      </c>
      <c r="AG30" s="672" t="str">
        <f t="shared" si="13"/>
        <v/>
      </c>
      <c r="AI30" s="672" t="str">
        <f t="shared" si="14"/>
        <v/>
      </c>
      <c r="AK30" s="672" t="str">
        <f t="shared" si="15"/>
        <v/>
      </c>
      <c r="AM30" s="672" t="str">
        <f t="shared" si="16"/>
        <v/>
      </c>
      <c r="AO30" s="672" t="str">
        <f t="shared" si="17"/>
        <v/>
      </c>
      <c r="AQ30" s="672" t="str">
        <f t="shared" si="18"/>
        <v/>
      </c>
    </row>
    <row r="31" spans="4:43">
      <c r="E31" s="672" t="str">
        <f t="shared" si="19"/>
        <v/>
      </c>
      <c r="G31" s="672" t="str">
        <f t="shared" si="19"/>
        <v/>
      </c>
      <c r="I31" s="672" t="str">
        <f t="shared" si="1"/>
        <v/>
      </c>
      <c r="K31" s="672" t="str">
        <f t="shared" si="2"/>
        <v/>
      </c>
      <c r="M31" s="672" t="str">
        <f t="shared" si="3"/>
        <v/>
      </c>
      <c r="O31" s="672" t="str">
        <f t="shared" si="4"/>
        <v/>
      </c>
      <c r="Q31" s="672" t="str">
        <f t="shared" si="5"/>
        <v/>
      </c>
      <c r="S31" s="672" t="str">
        <f t="shared" si="6"/>
        <v/>
      </c>
      <c r="U31" s="672" t="str">
        <f t="shared" si="7"/>
        <v/>
      </c>
      <c r="W31" s="672" t="str">
        <f t="shared" si="8"/>
        <v/>
      </c>
      <c r="Y31" s="672" t="str">
        <f t="shared" si="9"/>
        <v/>
      </c>
      <c r="AA31" s="672" t="str">
        <f t="shared" si="10"/>
        <v/>
      </c>
      <c r="AC31" s="672" t="str">
        <f t="shared" si="11"/>
        <v/>
      </c>
      <c r="AE31" s="672" t="str">
        <f t="shared" si="12"/>
        <v/>
      </c>
      <c r="AG31" s="672" t="str">
        <f t="shared" si="13"/>
        <v/>
      </c>
      <c r="AI31" s="672" t="str">
        <f t="shared" si="14"/>
        <v/>
      </c>
      <c r="AK31" s="672" t="str">
        <f t="shared" si="15"/>
        <v/>
      </c>
      <c r="AM31" s="672" t="str">
        <f t="shared" si="16"/>
        <v/>
      </c>
      <c r="AO31" s="672" t="str">
        <f t="shared" si="17"/>
        <v/>
      </c>
      <c r="AQ31" s="672" t="str">
        <f t="shared" si="18"/>
        <v/>
      </c>
    </row>
    <row r="32" spans="4:43">
      <c r="E32" s="672" t="str">
        <f t="shared" si="19"/>
        <v/>
      </c>
      <c r="G32" s="672" t="str">
        <f t="shared" si="19"/>
        <v/>
      </c>
      <c r="I32" s="672" t="str">
        <f t="shared" si="1"/>
        <v/>
      </c>
      <c r="K32" s="672" t="str">
        <f t="shared" si="2"/>
        <v/>
      </c>
      <c r="M32" s="672" t="str">
        <f t="shared" si="3"/>
        <v/>
      </c>
      <c r="O32" s="672" t="str">
        <f t="shared" si="4"/>
        <v/>
      </c>
      <c r="Q32" s="672" t="str">
        <f t="shared" si="5"/>
        <v/>
      </c>
      <c r="S32" s="672" t="str">
        <f t="shared" si="6"/>
        <v/>
      </c>
      <c r="U32" s="672" t="str">
        <f t="shared" si="7"/>
        <v/>
      </c>
      <c r="W32" s="672" t="str">
        <f t="shared" si="8"/>
        <v/>
      </c>
      <c r="Y32" s="672" t="str">
        <f t="shared" si="9"/>
        <v/>
      </c>
      <c r="AA32" s="672" t="str">
        <f t="shared" si="10"/>
        <v/>
      </c>
      <c r="AC32" s="672" t="str">
        <f t="shared" si="11"/>
        <v/>
      </c>
      <c r="AE32" s="672" t="str">
        <f t="shared" si="12"/>
        <v/>
      </c>
      <c r="AG32" s="672" t="str">
        <f t="shared" si="13"/>
        <v/>
      </c>
      <c r="AI32" s="672" t="str">
        <f t="shared" si="14"/>
        <v/>
      </c>
      <c r="AK32" s="672" t="str">
        <f t="shared" si="15"/>
        <v/>
      </c>
      <c r="AM32" s="672" t="str">
        <f t="shared" si="16"/>
        <v/>
      </c>
      <c r="AO32" s="672" t="str">
        <f t="shared" si="17"/>
        <v/>
      </c>
      <c r="AQ32" s="672" t="str">
        <f t="shared" si="18"/>
        <v/>
      </c>
    </row>
    <row r="33" spans="5:43">
      <c r="E33" s="672" t="str">
        <f t="shared" si="19"/>
        <v/>
      </c>
      <c r="G33" s="672" t="str">
        <f t="shared" si="19"/>
        <v/>
      </c>
      <c r="I33" s="672" t="str">
        <f t="shared" si="1"/>
        <v/>
      </c>
      <c r="K33" s="672" t="str">
        <f t="shared" si="2"/>
        <v/>
      </c>
      <c r="M33" s="672" t="str">
        <f t="shared" si="3"/>
        <v/>
      </c>
      <c r="O33" s="672" t="str">
        <f t="shared" si="4"/>
        <v/>
      </c>
      <c r="Q33" s="672" t="str">
        <f t="shared" si="5"/>
        <v/>
      </c>
      <c r="S33" s="672" t="str">
        <f t="shared" si="6"/>
        <v/>
      </c>
      <c r="U33" s="672" t="str">
        <f t="shared" si="7"/>
        <v/>
      </c>
      <c r="W33" s="672" t="str">
        <f t="shared" si="8"/>
        <v/>
      </c>
      <c r="Y33" s="672" t="str">
        <f t="shared" si="9"/>
        <v/>
      </c>
      <c r="AA33" s="672" t="str">
        <f t="shared" si="10"/>
        <v/>
      </c>
      <c r="AC33" s="672" t="str">
        <f t="shared" si="11"/>
        <v/>
      </c>
      <c r="AE33" s="672" t="str">
        <f t="shared" si="12"/>
        <v/>
      </c>
      <c r="AG33" s="672" t="str">
        <f t="shared" si="13"/>
        <v/>
      </c>
      <c r="AI33" s="672" t="str">
        <f t="shared" si="14"/>
        <v/>
      </c>
      <c r="AK33" s="672" t="str">
        <f t="shared" si="15"/>
        <v/>
      </c>
      <c r="AM33" s="672" t="str">
        <f t="shared" si="16"/>
        <v/>
      </c>
      <c r="AO33" s="672" t="str">
        <f t="shared" si="17"/>
        <v/>
      </c>
      <c r="AQ33" s="672" t="str">
        <f t="shared" si="18"/>
        <v/>
      </c>
    </row>
    <row r="34" spans="5:43">
      <c r="E34" s="672" t="str">
        <f t="shared" si="19"/>
        <v/>
      </c>
      <c r="G34" s="672" t="str">
        <f t="shared" si="19"/>
        <v/>
      </c>
      <c r="I34" s="672" t="str">
        <f t="shared" si="1"/>
        <v/>
      </c>
      <c r="K34" s="672" t="str">
        <f t="shared" si="2"/>
        <v/>
      </c>
      <c r="M34" s="672" t="str">
        <f t="shared" si="3"/>
        <v/>
      </c>
      <c r="O34" s="672" t="str">
        <f t="shared" si="4"/>
        <v/>
      </c>
      <c r="Q34" s="672" t="str">
        <f t="shared" si="5"/>
        <v/>
      </c>
      <c r="S34" s="672" t="str">
        <f t="shared" si="6"/>
        <v/>
      </c>
      <c r="U34" s="672" t="str">
        <f t="shared" si="7"/>
        <v/>
      </c>
      <c r="W34" s="672" t="str">
        <f t="shared" si="8"/>
        <v/>
      </c>
      <c r="Y34" s="672" t="str">
        <f t="shared" si="9"/>
        <v/>
      </c>
      <c r="AA34" s="672" t="str">
        <f t="shared" si="10"/>
        <v/>
      </c>
      <c r="AC34" s="672" t="str">
        <f t="shared" si="11"/>
        <v/>
      </c>
      <c r="AE34" s="672" t="str">
        <f t="shared" si="12"/>
        <v/>
      </c>
      <c r="AG34" s="672" t="str">
        <f t="shared" si="13"/>
        <v/>
      </c>
      <c r="AI34" s="672" t="str">
        <f t="shared" si="14"/>
        <v/>
      </c>
      <c r="AK34" s="672" t="str">
        <f t="shared" si="15"/>
        <v/>
      </c>
      <c r="AM34" s="672" t="str">
        <f t="shared" si="16"/>
        <v/>
      </c>
      <c r="AO34" s="672" t="str">
        <f t="shared" si="17"/>
        <v/>
      </c>
      <c r="AQ34" s="672" t="str">
        <f t="shared" si="18"/>
        <v/>
      </c>
    </row>
    <row r="35" spans="5:43">
      <c r="E35" s="672" t="str">
        <f t="shared" si="19"/>
        <v/>
      </c>
      <c r="G35" s="672" t="str">
        <f t="shared" si="19"/>
        <v/>
      </c>
      <c r="I35" s="672" t="str">
        <f t="shared" si="1"/>
        <v/>
      </c>
      <c r="K35" s="672" t="str">
        <f t="shared" si="2"/>
        <v/>
      </c>
      <c r="M35" s="672" t="str">
        <f t="shared" si="3"/>
        <v/>
      </c>
      <c r="O35" s="672" t="str">
        <f t="shared" si="4"/>
        <v/>
      </c>
      <c r="Q35" s="672" t="str">
        <f t="shared" si="5"/>
        <v/>
      </c>
      <c r="S35" s="672" t="str">
        <f t="shared" si="6"/>
        <v/>
      </c>
      <c r="U35" s="672" t="str">
        <f t="shared" si="7"/>
        <v/>
      </c>
      <c r="W35" s="672" t="str">
        <f t="shared" si="8"/>
        <v/>
      </c>
      <c r="Y35" s="672" t="str">
        <f t="shared" si="9"/>
        <v/>
      </c>
      <c r="AA35" s="672" t="str">
        <f t="shared" si="10"/>
        <v/>
      </c>
      <c r="AC35" s="672" t="str">
        <f t="shared" si="11"/>
        <v/>
      </c>
      <c r="AE35" s="672" t="str">
        <f t="shared" si="12"/>
        <v/>
      </c>
      <c r="AG35" s="672" t="str">
        <f t="shared" si="13"/>
        <v/>
      </c>
      <c r="AI35" s="672" t="str">
        <f t="shared" si="14"/>
        <v/>
      </c>
      <c r="AK35" s="672" t="str">
        <f t="shared" si="15"/>
        <v/>
      </c>
      <c r="AM35" s="672" t="str">
        <f t="shared" si="16"/>
        <v/>
      </c>
      <c r="AO35" s="672" t="str">
        <f t="shared" si="17"/>
        <v/>
      </c>
      <c r="AQ35" s="672" t="str">
        <f t="shared" si="18"/>
        <v/>
      </c>
    </row>
    <row r="36" spans="5:43">
      <c r="E36" s="672" t="str">
        <f t="shared" si="19"/>
        <v/>
      </c>
      <c r="G36" s="672" t="str">
        <f t="shared" si="19"/>
        <v/>
      </c>
      <c r="I36" s="672" t="str">
        <f t="shared" si="1"/>
        <v/>
      </c>
      <c r="K36" s="672" t="str">
        <f t="shared" si="2"/>
        <v/>
      </c>
      <c r="M36" s="672" t="str">
        <f t="shared" si="3"/>
        <v/>
      </c>
      <c r="O36" s="672" t="str">
        <f t="shared" si="4"/>
        <v/>
      </c>
      <c r="Q36" s="672" t="str">
        <f t="shared" si="5"/>
        <v/>
      </c>
      <c r="S36" s="672" t="str">
        <f t="shared" si="6"/>
        <v/>
      </c>
      <c r="U36" s="672" t="str">
        <f t="shared" si="7"/>
        <v/>
      </c>
      <c r="W36" s="672" t="str">
        <f t="shared" si="8"/>
        <v/>
      </c>
      <c r="Y36" s="672" t="str">
        <f t="shared" si="9"/>
        <v/>
      </c>
      <c r="AA36" s="672" t="str">
        <f t="shared" si="10"/>
        <v/>
      </c>
      <c r="AC36" s="672" t="str">
        <f t="shared" si="11"/>
        <v/>
      </c>
      <c r="AE36" s="672" t="str">
        <f t="shared" si="12"/>
        <v/>
      </c>
      <c r="AG36" s="672" t="str">
        <f t="shared" si="13"/>
        <v/>
      </c>
      <c r="AI36" s="672" t="str">
        <f t="shared" si="14"/>
        <v/>
      </c>
      <c r="AK36" s="672" t="str">
        <f t="shared" si="15"/>
        <v/>
      </c>
      <c r="AM36" s="672" t="str">
        <f t="shared" si="16"/>
        <v/>
      </c>
      <c r="AO36" s="672" t="str">
        <f t="shared" si="17"/>
        <v/>
      </c>
      <c r="AQ36" s="672" t="str">
        <f t="shared" si="18"/>
        <v/>
      </c>
    </row>
    <row r="37" spans="5:43">
      <c r="E37" s="672" t="str">
        <f t="shared" si="19"/>
        <v/>
      </c>
      <c r="G37" s="672" t="str">
        <f t="shared" si="19"/>
        <v/>
      </c>
      <c r="I37" s="672" t="str">
        <f t="shared" si="1"/>
        <v/>
      </c>
      <c r="K37" s="672" t="str">
        <f t="shared" si="2"/>
        <v/>
      </c>
      <c r="M37" s="672" t="str">
        <f t="shared" si="3"/>
        <v/>
      </c>
      <c r="O37" s="672" t="str">
        <f t="shared" si="4"/>
        <v/>
      </c>
      <c r="Q37" s="672" t="str">
        <f t="shared" si="5"/>
        <v/>
      </c>
      <c r="S37" s="672" t="str">
        <f t="shared" si="6"/>
        <v/>
      </c>
      <c r="U37" s="672" t="str">
        <f t="shared" si="7"/>
        <v/>
      </c>
      <c r="W37" s="672" t="str">
        <f t="shared" si="8"/>
        <v/>
      </c>
      <c r="Y37" s="672" t="str">
        <f t="shared" si="9"/>
        <v/>
      </c>
      <c r="AA37" s="672" t="str">
        <f t="shared" si="10"/>
        <v/>
      </c>
      <c r="AC37" s="672" t="str">
        <f t="shared" si="11"/>
        <v/>
      </c>
      <c r="AE37" s="672" t="str">
        <f t="shared" si="12"/>
        <v/>
      </c>
      <c r="AG37" s="672" t="str">
        <f t="shared" si="13"/>
        <v/>
      </c>
      <c r="AI37" s="672" t="str">
        <f t="shared" si="14"/>
        <v/>
      </c>
      <c r="AK37" s="672" t="str">
        <f t="shared" si="15"/>
        <v/>
      </c>
      <c r="AM37" s="672" t="str">
        <f t="shared" si="16"/>
        <v/>
      </c>
      <c r="AO37" s="672" t="str">
        <f t="shared" si="17"/>
        <v/>
      </c>
      <c r="AQ37" s="672" t="str">
        <f t="shared" si="18"/>
        <v/>
      </c>
    </row>
    <row r="38" spans="5:43">
      <c r="E38" s="672" t="str">
        <f t="shared" si="19"/>
        <v/>
      </c>
      <c r="G38" s="672" t="str">
        <f t="shared" si="19"/>
        <v/>
      </c>
      <c r="I38" s="672" t="str">
        <f t="shared" si="1"/>
        <v/>
      </c>
      <c r="K38" s="672" t="str">
        <f t="shared" si="2"/>
        <v/>
      </c>
      <c r="M38" s="672" t="str">
        <f t="shared" si="3"/>
        <v/>
      </c>
      <c r="O38" s="672" t="str">
        <f t="shared" si="4"/>
        <v/>
      </c>
      <c r="Q38" s="672" t="str">
        <f t="shared" si="5"/>
        <v/>
      </c>
      <c r="S38" s="672" t="str">
        <f t="shared" si="6"/>
        <v/>
      </c>
      <c r="U38" s="672" t="str">
        <f t="shared" si="7"/>
        <v/>
      </c>
      <c r="W38" s="672" t="str">
        <f t="shared" si="8"/>
        <v/>
      </c>
      <c r="Y38" s="672" t="str">
        <f t="shared" si="9"/>
        <v/>
      </c>
      <c r="AA38" s="672" t="str">
        <f t="shared" si="10"/>
        <v/>
      </c>
      <c r="AC38" s="672" t="str">
        <f t="shared" si="11"/>
        <v/>
      </c>
      <c r="AE38" s="672" t="str">
        <f t="shared" si="12"/>
        <v/>
      </c>
      <c r="AG38" s="672" t="str">
        <f t="shared" si="13"/>
        <v/>
      </c>
      <c r="AI38" s="672" t="str">
        <f t="shared" si="14"/>
        <v/>
      </c>
      <c r="AK38" s="672" t="str">
        <f t="shared" si="15"/>
        <v/>
      </c>
      <c r="AM38" s="672" t="str">
        <f t="shared" si="16"/>
        <v/>
      </c>
      <c r="AO38" s="672" t="str">
        <f t="shared" si="17"/>
        <v/>
      </c>
      <c r="AQ38" s="672" t="str">
        <f t="shared" si="18"/>
        <v/>
      </c>
    </row>
    <row r="39" spans="5:43">
      <c r="E39" s="672" t="str">
        <f t="shared" si="19"/>
        <v/>
      </c>
      <c r="G39" s="672" t="str">
        <f t="shared" si="19"/>
        <v/>
      </c>
      <c r="I39" s="672" t="str">
        <f t="shared" si="1"/>
        <v/>
      </c>
      <c r="K39" s="672" t="str">
        <f t="shared" si="2"/>
        <v/>
      </c>
      <c r="M39" s="672" t="str">
        <f t="shared" si="3"/>
        <v/>
      </c>
      <c r="O39" s="672" t="str">
        <f t="shared" si="4"/>
        <v/>
      </c>
      <c r="Q39" s="672" t="str">
        <f t="shared" si="5"/>
        <v/>
      </c>
      <c r="S39" s="672" t="str">
        <f t="shared" si="6"/>
        <v/>
      </c>
      <c r="U39" s="672" t="str">
        <f t="shared" si="7"/>
        <v/>
      </c>
      <c r="W39" s="672" t="str">
        <f t="shared" si="8"/>
        <v/>
      </c>
      <c r="Y39" s="672" t="str">
        <f t="shared" si="9"/>
        <v/>
      </c>
      <c r="AA39" s="672" t="str">
        <f t="shared" si="10"/>
        <v/>
      </c>
      <c r="AC39" s="672" t="str">
        <f t="shared" si="11"/>
        <v/>
      </c>
      <c r="AE39" s="672" t="str">
        <f t="shared" si="12"/>
        <v/>
      </c>
      <c r="AG39" s="672" t="str">
        <f t="shared" si="13"/>
        <v/>
      </c>
      <c r="AI39" s="672" t="str">
        <f t="shared" si="14"/>
        <v/>
      </c>
      <c r="AK39" s="672" t="str">
        <f t="shared" si="15"/>
        <v/>
      </c>
      <c r="AM39" s="672" t="str">
        <f t="shared" si="16"/>
        <v/>
      </c>
      <c r="AO39" s="672" t="str">
        <f t="shared" si="17"/>
        <v/>
      </c>
      <c r="AQ39" s="672" t="str">
        <f t="shared" si="18"/>
        <v/>
      </c>
    </row>
    <row r="40" spans="5:43">
      <c r="E40" s="672" t="str">
        <f t="shared" si="19"/>
        <v/>
      </c>
      <c r="G40" s="672" t="str">
        <f t="shared" si="19"/>
        <v/>
      </c>
      <c r="I40" s="672" t="str">
        <f t="shared" si="1"/>
        <v/>
      </c>
      <c r="K40" s="672" t="str">
        <f t="shared" si="2"/>
        <v/>
      </c>
      <c r="M40" s="672" t="str">
        <f t="shared" si="3"/>
        <v/>
      </c>
      <c r="O40" s="672" t="str">
        <f t="shared" si="4"/>
        <v/>
      </c>
      <c r="Q40" s="672" t="str">
        <f t="shared" si="5"/>
        <v/>
      </c>
      <c r="S40" s="672" t="str">
        <f t="shared" si="6"/>
        <v/>
      </c>
      <c r="U40" s="672" t="str">
        <f t="shared" si="7"/>
        <v/>
      </c>
      <c r="W40" s="672" t="str">
        <f t="shared" si="8"/>
        <v/>
      </c>
      <c r="Y40" s="672" t="str">
        <f t="shared" si="9"/>
        <v/>
      </c>
      <c r="AA40" s="672" t="str">
        <f t="shared" si="10"/>
        <v/>
      </c>
      <c r="AC40" s="672" t="str">
        <f t="shared" si="11"/>
        <v/>
      </c>
      <c r="AE40" s="672" t="str">
        <f t="shared" si="12"/>
        <v/>
      </c>
      <c r="AG40" s="672" t="str">
        <f t="shared" si="13"/>
        <v/>
      </c>
      <c r="AI40" s="672" t="str">
        <f t="shared" si="14"/>
        <v/>
      </c>
      <c r="AK40" s="672" t="str">
        <f t="shared" si="15"/>
        <v/>
      </c>
      <c r="AM40" s="672" t="str">
        <f t="shared" si="16"/>
        <v/>
      </c>
      <c r="AO40" s="672" t="str">
        <f t="shared" si="17"/>
        <v/>
      </c>
      <c r="AQ40" s="672" t="str">
        <f t="shared" si="18"/>
        <v/>
      </c>
    </row>
    <row r="41" spans="5:43">
      <c r="E41" s="672" t="str">
        <f t="shared" si="19"/>
        <v/>
      </c>
      <c r="G41" s="672" t="str">
        <f t="shared" si="19"/>
        <v/>
      </c>
      <c r="I41" s="672" t="str">
        <f t="shared" si="1"/>
        <v/>
      </c>
      <c r="K41" s="672" t="str">
        <f t="shared" si="2"/>
        <v/>
      </c>
      <c r="M41" s="672" t="str">
        <f t="shared" si="3"/>
        <v/>
      </c>
      <c r="O41" s="672" t="str">
        <f t="shared" si="4"/>
        <v/>
      </c>
      <c r="Q41" s="672" t="str">
        <f t="shared" si="5"/>
        <v/>
      </c>
      <c r="S41" s="672" t="str">
        <f t="shared" si="6"/>
        <v/>
      </c>
      <c r="U41" s="672" t="str">
        <f t="shared" si="7"/>
        <v/>
      </c>
      <c r="W41" s="672" t="str">
        <f t="shared" si="8"/>
        <v/>
      </c>
      <c r="Y41" s="672" t="str">
        <f t="shared" si="9"/>
        <v/>
      </c>
      <c r="AA41" s="672" t="str">
        <f t="shared" si="10"/>
        <v/>
      </c>
      <c r="AC41" s="672" t="str">
        <f t="shared" si="11"/>
        <v/>
      </c>
      <c r="AE41" s="672" t="str">
        <f t="shared" si="12"/>
        <v/>
      </c>
      <c r="AG41" s="672" t="str">
        <f t="shared" si="13"/>
        <v/>
      </c>
      <c r="AI41" s="672" t="str">
        <f t="shared" si="14"/>
        <v/>
      </c>
      <c r="AK41" s="672" t="str">
        <f t="shared" si="15"/>
        <v/>
      </c>
      <c r="AM41" s="672" t="str">
        <f t="shared" si="16"/>
        <v/>
      </c>
      <c r="AO41" s="672" t="str">
        <f t="shared" si="17"/>
        <v/>
      </c>
      <c r="AQ41" s="672" t="str">
        <f t="shared" si="18"/>
        <v/>
      </c>
    </row>
    <row r="42" spans="5:43">
      <c r="E42" s="672" t="str">
        <f t="shared" si="19"/>
        <v/>
      </c>
      <c r="G42" s="672" t="str">
        <f t="shared" si="19"/>
        <v/>
      </c>
      <c r="I42" s="672" t="str">
        <f t="shared" si="1"/>
        <v/>
      </c>
      <c r="K42" s="672" t="str">
        <f t="shared" si="2"/>
        <v/>
      </c>
      <c r="M42" s="672" t="str">
        <f t="shared" si="3"/>
        <v/>
      </c>
      <c r="O42" s="672" t="str">
        <f t="shared" si="4"/>
        <v/>
      </c>
      <c r="Q42" s="672" t="str">
        <f t="shared" si="5"/>
        <v/>
      </c>
      <c r="S42" s="672" t="str">
        <f t="shared" si="6"/>
        <v/>
      </c>
      <c r="U42" s="672" t="str">
        <f t="shared" si="7"/>
        <v/>
      </c>
      <c r="W42" s="672" t="str">
        <f t="shared" si="8"/>
        <v/>
      </c>
      <c r="Y42" s="672" t="str">
        <f t="shared" si="9"/>
        <v/>
      </c>
      <c r="AA42" s="672" t="str">
        <f t="shared" si="10"/>
        <v/>
      </c>
      <c r="AC42" s="672" t="str">
        <f t="shared" si="11"/>
        <v/>
      </c>
      <c r="AE42" s="672" t="str">
        <f t="shared" si="12"/>
        <v/>
      </c>
      <c r="AG42" s="672" t="str">
        <f t="shared" si="13"/>
        <v/>
      </c>
      <c r="AI42" s="672" t="str">
        <f t="shared" si="14"/>
        <v/>
      </c>
      <c r="AK42" s="672" t="str">
        <f t="shared" si="15"/>
        <v/>
      </c>
      <c r="AM42" s="672" t="str">
        <f t="shared" si="16"/>
        <v/>
      </c>
      <c r="AO42" s="672" t="str">
        <f t="shared" si="17"/>
        <v/>
      </c>
      <c r="AQ42" s="672" t="str">
        <f t="shared" si="18"/>
        <v/>
      </c>
    </row>
    <row r="43" spans="5:43">
      <c r="E43" s="672" t="str">
        <f t="shared" si="19"/>
        <v/>
      </c>
      <c r="G43" s="672" t="str">
        <f t="shared" si="19"/>
        <v/>
      </c>
      <c r="I43" s="672" t="str">
        <f t="shared" si="1"/>
        <v/>
      </c>
      <c r="K43" s="672" t="str">
        <f t="shared" si="2"/>
        <v/>
      </c>
      <c r="M43" s="672" t="str">
        <f t="shared" si="3"/>
        <v/>
      </c>
      <c r="O43" s="672" t="str">
        <f t="shared" si="4"/>
        <v/>
      </c>
      <c r="Q43" s="672" t="str">
        <f t="shared" si="5"/>
        <v/>
      </c>
      <c r="S43" s="672" t="str">
        <f t="shared" si="6"/>
        <v/>
      </c>
      <c r="U43" s="672" t="str">
        <f t="shared" si="7"/>
        <v/>
      </c>
      <c r="W43" s="672" t="str">
        <f t="shared" si="8"/>
        <v/>
      </c>
      <c r="Y43" s="672" t="str">
        <f t="shared" si="9"/>
        <v/>
      </c>
      <c r="AA43" s="672" t="str">
        <f t="shared" si="10"/>
        <v/>
      </c>
      <c r="AC43" s="672" t="str">
        <f t="shared" si="11"/>
        <v/>
      </c>
      <c r="AE43" s="672" t="str">
        <f t="shared" si="12"/>
        <v/>
      </c>
      <c r="AG43" s="672" t="str">
        <f t="shared" si="13"/>
        <v/>
      </c>
      <c r="AI43" s="672" t="str">
        <f t="shared" si="14"/>
        <v/>
      </c>
      <c r="AK43" s="672" t="str">
        <f t="shared" si="15"/>
        <v/>
      </c>
      <c r="AM43" s="672" t="str">
        <f t="shared" si="16"/>
        <v/>
      </c>
      <c r="AO43" s="672" t="str">
        <f t="shared" si="17"/>
        <v/>
      </c>
      <c r="AQ43" s="672" t="str">
        <f t="shared" si="18"/>
        <v/>
      </c>
    </row>
    <row r="44" spans="5:43">
      <c r="E44" s="672" t="str">
        <f t="shared" si="19"/>
        <v/>
      </c>
      <c r="G44" s="672" t="str">
        <f t="shared" si="19"/>
        <v/>
      </c>
      <c r="I44" s="672" t="str">
        <f t="shared" si="1"/>
        <v/>
      </c>
      <c r="K44" s="672" t="str">
        <f t="shared" si="2"/>
        <v/>
      </c>
      <c r="M44" s="672" t="str">
        <f t="shared" si="3"/>
        <v/>
      </c>
      <c r="O44" s="672" t="str">
        <f t="shared" si="4"/>
        <v/>
      </c>
      <c r="Q44" s="672" t="str">
        <f t="shared" si="5"/>
        <v/>
      </c>
      <c r="S44" s="672" t="str">
        <f t="shared" si="6"/>
        <v/>
      </c>
      <c r="U44" s="672" t="str">
        <f t="shared" si="7"/>
        <v/>
      </c>
      <c r="W44" s="672" t="str">
        <f t="shared" si="8"/>
        <v/>
      </c>
      <c r="Y44" s="672" t="str">
        <f t="shared" si="9"/>
        <v/>
      </c>
      <c r="AA44" s="672" t="str">
        <f t="shared" si="10"/>
        <v/>
      </c>
      <c r="AC44" s="672" t="str">
        <f t="shared" si="11"/>
        <v/>
      </c>
      <c r="AE44" s="672" t="str">
        <f t="shared" si="12"/>
        <v/>
      </c>
      <c r="AG44" s="672" t="str">
        <f t="shared" si="13"/>
        <v/>
      </c>
      <c r="AI44" s="672" t="str">
        <f t="shared" si="14"/>
        <v/>
      </c>
      <c r="AK44" s="672" t="str">
        <f t="shared" si="15"/>
        <v/>
      </c>
      <c r="AM44" s="672" t="str">
        <f t="shared" si="16"/>
        <v/>
      </c>
      <c r="AO44" s="672" t="str">
        <f t="shared" si="17"/>
        <v/>
      </c>
      <c r="AQ44" s="672" t="str">
        <f t="shared" si="18"/>
        <v/>
      </c>
    </row>
    <row r="45" spans="5:43">
      <c r="E45" s="672" t="str">
        <f t="shared" ref="E45:G60" si="20">IF(OR($B45=0,D45=0),"",D45/$B45)</f>
        <v/>
      </c>
      <c r="G45" s="672" t="str">
        <f t="shared" si="20"/>
        <v/>
      </c>
      <c r="I45" s="672" t="str">
        <f t="shared" si="1"/>
        <v/>
      </c>
      <c r="K45" s="672" t="str">
        <f t="shared" si="2"/>
        <v/>
      </c>
      <c r="M45" s="672" t="str">
        <f t="shared" si="3"/>
        <v/>
      </c>
      <c r="O45" s="672" t="str">
        <f t="shared" si="4"/>
        <v/>
      </c>
      <c r="Q45" s="672" t="str">
        <f t="shared" si="5"/>
        <v/>
      </c>
      <c r="S45" s="672" t="str">
        <f t="shared" si="6"/>
        <v/>
      </c>
      <c r="U45" s="672" t="str">
        <f t="shared" si="7"/>
        <v/>
      </c>
      <c r="W45" s="672" t="str">
        <f t="shared" si="8"/>
        <v/>
      </c>
      <c r="Y45" s="672" t="str">
        <f t="shared" si="9"/>
        <v/>
      </c>
      <c r="AA45" s="672" t="str">
        <f t="shared" si="10"/>
        <v/>
      </c>
      <c r="AC45" s="672" t="str">
        <f t="shared" si="11"/>
        <v/>
      </c>
      <c r="AE45" s="672" t="str">
        <f t="shared" si="12"/>
        <v/>
      </c>
      <c r="AG45" s="672" t="str">
        <f t="shared" si="13"/>
        <v/>
      </c>
      <c r="AI45" s="672" t="str">
        <f t="shared" si="14"/>
        <v/>
      </c>
      <c r="AK45" s="672" t="str">
        <f t="shared" si="15"/>
        <v/>
      </c>
      <c r="AM45" s="672" t="str">
        <f t="shared" si="16"/>
        <v/>
      </c>
      <c r="AO45" s="672" t="str">
        <f t="shared" si="17"/>
        <v/>
      </c>
      <c r="AQ45" s="672" t="str">
        <f t="shared" si="18"/>
        <v/>
      </c>
    </row>
    <row r="46" spans="5:43">
      <c r="E46" s="672" t="str">
        <f t="shared" si="20"/>
        <v/>
      </c>
      <c r="G46" s="672" t="str">
        <f t="shared" si="20"/>
        <v/>
      </c>
      <c r="I46" s="672" t="str">
        <f t="shared" si="1"/>
        <v/>
      </c>
      <c r="K46" s="672" t="str">
        <f t="shared" si="2"/>
        <v/>
      </c>
      <c r="M46" s="672" t="str">
        <f t="shared" si="3"/>
        <v/>
      </c>
      <c r="O46" s="672" t="str">
        <f t="shared" si="4"/>
        <v/>
      </c>
      <c r="Q46" s="672" t="str">
        <f t="shared" si="5"/>
        <v/>
      </c>
      <c r="S46" s="672" t="str">
        <f t="shared" si="6"/>
        <v/>
      </c>
      <c r="U46" s="672" t="str">
        <f t="shared" si="7"/>
        <v/>
      </c>
      <c r="W46" s="672" t="str">
        <f t="shared" si="8"/>
        <v/>
      </c>
      <c r="Y46" s="672" t="str">
        <f t="shared" si="9"/>
        <v/>
      </c>
      <c r="AA46" s="672" t="str">
        <f t="shared" si="10"/>
        <v/>
      </c>
      <c r="AC46" s="672" t="str">
        <f t="shared" si="11"/>
        <v/>
      </c>
      <c r="AE46" s="672" t="str">
        <f t="shared" si="12"/>
        <v/>
      </c>
      <c r="AG46" s="672" t="str">
        <f t="shared" si="13"/>
        <v/>
      </c>
      <c r="AI46" s="672" t="str">
        <f t="shared" si="14"/>
        <v/>
      </c>
      <c r="AK46" s="672" t="str">
        <f t="shared" si="15"/>
        <v/>
      </c>
      <c r="AM46" s="672" t="str">
        <f t="shared" si="16"/>
        <v/>
      </c>
      <c r="AO46" s="672" t="str">
        <f t="shared" si="17"/>
        <v/>
      </c>
      <c r="AQ46" s="672" t="str">
        <f t="shared" si="18"/>
        <v/>
      </c>
    </row>
    <row r="47" spans="5:43">
      <c r="E47" s="672" t="str">
        <f t="shared" si="20"/>
        <v/>
      </c>
      <c r="G47" s="672" t="str">
        <f t="shared" si="20"/>
        <v/>
      </c>
      <c r="I47" s="672" t="str">
        <f t="shared" si="1"/>
        <v/>
      </c>
      <c r="K47" s="672" t="str">
        <f t="shared" si="2"/>
        <v/>
      </c>
      <c r="M47" s="672" t="str">
        <f t="shared" si="3"/>
        <v/>
      </c>
      <c r="O47" s="672" t="str">
        <f t="shared" si="4"/>
        <v/>
      </c>
      <c r="Q47" s="672" t="str">
        <f t="shared" si="5"/>
        <v/>
      </c>
      <c r="S47" s="672" t="str">
        <f t="shared" si="6"/>
        <v/>
      </c>
      <c r="U47" s="672" t="str">
        <f t="shared" si="7"/>
        <v/>
      </c>
      <c r="W47" s="672" t="str">
        <f t="shared" si="8"/>
        <v/>
      </c>
      <c r="Y47" s="672" t="str">
        <f t="shared" si="9"/>
        <v/>
      </c>
      <c r="AA47" s="672" t="str">
        <f t="shared" si="10"/>
        <v/>
      </c>
      <c r="AC47" s="672" t="str">
        <f t="shared" si="11"/>
        <v/>
      </c>
      <c r="AE47" s="672" t="str">
        <f t="shared" si="12"/>
        <v/>
      </c>
      <c r="AG47" s="672" t="str">
        <f t="shared" si="13"/>
        <v/>
      </c>
      <c r="AI47" s="672" t="str">
        <f t="shared" si="14"/>
        <v/>
      </c>
      <c r="AK47" s="672" t="str">
        <f t="shared" si="15"/>
        <v/>
      </c>
      <c r="AM47" s="672" t="str">
        <f t="shared" si="16"/>
        <v/>
      </c>
      <c r="AO47" s="672" t="str">
        <f t="shared" si="17"/>
        <v/>
      </c>
      <c r="AQ47" s="672" t="str">
        <f t="shared" si="18"/>
        <v/>
      </c>
    </row>
    <row r="48" spans="5:43">
      <c r="E48" s="672" t="str">
        <f t="shared" si="20"/>
        <v/>
      </c>
      <c r="G48" s="672" t="str">
        <f t="shared" si="20"/>
        <v/>
      </c>
      <c r="I48" s="672" t="str">
        <f t="shared" si="1"/>
        <v/>
      </c>
      <c r="K48" s="672" t="str">
        <f t="shared" si="2"/>
        <v/>
      </c>
      <c r="M48" s="672" t="str">
        <f t="shared" si="3"/>
        <v/>
      </c>
      <c r="O48" s="672" t="str">
        <f t="shared" si="4"/>
        <v/>
      </c>
      <c r="Q48" s="672" t="str">
        <f t="shared" si="5"/>
        <v/>
      </c>
      <c r="S48" s="672" t="str">
        <f t="shared" si="6"/>
        <v/>
      </c>
      <c r="U48" s="672" t="str">
        <f t="shared" si="7"/>
        <v/>
      </c>
      <c r="W48" s="672" t="str">
        <f t="shared" si="8"/>
        <v/>
      </c>
      <c r="Y48" s="672" t="str">
        <f t="shared" si="9"/>
        <v/>
      </c>
      <c r="AA48" s="672" t="str">
        <f t="shared" si="10"/>
        <v/>
      </c>
      <c r="AC48" s="672" t="str">
        <f t="shared" si="11"/>
        <v/>
      </c>
      <c r="AE48" s="672" t="str">
        <f t="shared" si="12"/>
        <v/>
      </c>
      <c r="AG48" s="672" t="str">
        <f t="shared" si="13"/>
        <v/>
      </c>
      <c r="AI48" s="672" t="str">
        <f t="shared" si="14"/>
        <v/>
      </c>
      <c r="AK48" s="672" t="str">
        <f t="shared" si="15"/>
        <v/>
      </c>
      <c r="AM48" s="672" t="str">
        <f t="shared" si="16"/>
        <v/>
      </c>
      <c r="AO48" s="672" t="str">
        <f t="shared" si="17"/>
        <v/>
      </c>
      <c r="AQ48" s="672" t="str">
        <f t="shared" si="18"/>
        <v/>
      </c>
    </row>
    <row r="49" spans="5:43">
      <c r="E49" s="672" t="str">
        <f t="shared" si="20"/>
        <v/>
      </c>
      <c r="G49" s="672" t="str">
        <f t="shared" si="20"/>
        <v/>
      </c>
      <c r="I49" s="672" t="str">
        <f t="shared" si="1"/>
        <v/>
      </c>
      <c r="K49" s="672" t="str">
        <f t="shared" si="2"/>
        <v/>
      </c>
      <c r="M49" s="672" t="str">
        <f t="shared" si="3"/>
        <v/>
      </c>
      <c r="O49" s="672" t="str">
        <f t="shared" si="4"/>
        <v/>
      </c>
      <c r="Q49" s="672" t="str">
        <f t="shared" si="5"/>
        <v/>
      </c>
      <c r="S49" s="672" t="str">
        <f t="shared" si="6"/>
        <v/>
      </c>
      <c r="U49" s="672" t="str">
        <f t="shared" si="7"/>
        <v/>
      </c>
      <c r="W49" s="672" t="str">
        <f t="shared" si="8"/>
        <v/>
      </c>
      <c r="Y49" s="672" t="str">
        <f t="shared" si="9"/>
        <v/>
      </c>
      <c r="AA49" s="672" t="str">
        <f t="shared" si="10"/>
        <v/>
      </c>
      <c r="AC49" s="672" t="str">
        <f t="shared" si="11"/>
        <v/>
      </c>
      <c r="AE49" s="672" t="str">
        <f t="shared" si="12"/>
        <v/>
      </c>
      <c r="AG49" s="672" t="str">
        <f t="shared" si="13"/>
        <v/>
      </c>
      <c r="AI49" s="672" t="str">
        <f t="shared" si="14"/>
        <v/>
      </c>
      <c r="AK49" s="672" t="str">
        <f t="shared" si="15"/>
        <v/>
      </c>
      <c r="AM49" s="672" t="str">
        <f t="shared" si="16"/>
        <v/>
      </c>
      <c r="AO49" s="672" t="str">
        <f t="shared" si="17"/>
        <v/>
      </c>
      <c r="AQ49" s="672" t="str">
        <f t="shared" si="18"/>
        <v/>
      </c>
    </row>
    <row r="50" spans="5:43">
      <c r="E50" s="672" t="str">
        <f t="shared" si="20"/>
        <v/>
      </c>
      <c r="G50" s="672" t="str">
        <f t="shared" si="20"/>
        <v/>
      </c>
      <c r="I50" s="672" t="str">
        <f t="shared" si="1"/>
        <v/>
      </c>
      <c r="K50" s="672" t="str">
        <f t="shared" si="2"/>
        <v/>
      </c>
      <c r="M50" s="672" t="str">
        <f t="shared" si="3"/>
        <v/>
      </c>
      <c r="O50" s="672" t="str">
        <f t="shared" si="4"/>
        <v/>
      </c>
      <c r="Q50" s="672" t="str">
        <f t="shared" si="5"/>
        <v/>
      </c>
      <c r="S50" s="672" t="str">
        <f t="shared" si="6"/>
        <v/>
      </c>
      <c r="U50" s="672" t="str">
        <f t="shared" si="7"/>
        <v/>
      </c>
      <c r="W50" s="672" t="str">
        <f t="shared" si="8"/>
        <v/>
      </c>
      <c r="Y50" s="672" t="str">
        <f t="shared" si="9"/>
        <v/>
      </c>
      <c r="AA50" s="672" t="str">
        <f t="shared" si="10"/>
        <v/>
      </c>
      <c r="AC50" s="672" t="str">
        <f t="shared" si="11"/>
        <v/>
      </c>
      <c r="AE50" s="672" t="str">
        <f t="shared" si="12"/>
        <v/>
      </c>
      <c r="AG50" s="672" t="str">
        <f t="shared" si="13"/>
        <v/>
      </c>
      <c r="AI50" s="672" t="str">
        <f t="shared" si="14"/>
        <v/>
      </c>
      <c r="AK50" s="672" t="str">
        <f t="shared" si="15"/>
        <v/>
      </c>
      <c r="AM50" s="672" t="str">
        <f t="shared" si="16"/>
        <v/>
      </c>
      <c r="AO50" s="672" t="str">
        <f t="shared" si="17"/>
        <v/>
      </c>
      <c r="AQ50" s="672" t="str">
        <f t="shared" si="18"/>
        <v/>
      </c>
    </row>
    <row r="51" spans="5:43">
      <c r="E51" s="672" t="str">
        <f t="shared" si="20"/>
        <v/>
      </c>
      <c r="G51" s="672" t="str">
        <f t="shared" si="20"/>
        <v/>
      </c>
      <c r="I51" s="672" t="str">
        <f t="shared" si="1"/>
        <v/>
      </c>
      <c r="K51" s="672" t="str">
        <f t="shared" si="2"/>
        <v/>
      </c>
      <c r="M51" s="672" t="str">
        <f t="shared" si="3"/>
        <v/>
      </c>
      <c r="O51" s="672" t="str">
        <f t="shared" si="4"/>
        <v/>
      </c>
      <c r="Q51" s="672" t="str">
        <f t="shared" si="5"/>
        <v/>
      </c>
      <c r="S51" s="672" t="str">
        <f t="shared" si="6"/>
        <v/>
      </c>
      <c r="U51" s="672" t="str">
        <f t="shared" si="7"/>
        <v/>
      </c>
      <c r="W51" s="672" t="str">
        <f t="shared" si="8"/>
        <v/>
      </c>
      <c r="Y51" s="672" t="str">
        <f t="shared" si="9"/>
        <v/>
      </c>
      <c r="AA51" s="672" t="str">
        <f t="shared" si="10"/>
        <v/>
      </c>
      <c r="AC51" s="672" t="str">
        <f t="shared" si="11"/>
        <v/>
      </c>
      <c r="AE51" s="672" t="str">
        <f t="shared" si="12"/>
        <v/>
      </c>
      <c r="AG51" s="672" t="str">
        <f t="shared" si="13"/>
        <v/>
      </c>
      <c r="AI51" s="672" t="str">
        <f t="shared" si="14"/>
        <v/>
      </c>
      <c r="AK51" s="672" t="str">
        <f t="shared" si="15"/>
        <v/>
      </c>
      <c r="AM51" s="672" t="str">
        <f t="shared" si="16"/>
        <v/>
      </c>
      <c r="AO51" s="672" t="str">
        <f t="shared" si="17"/>
        <v/>
      </c>
      <c r="AQ51" s="672" t="str">
        <f t="shared" si="18"/>
        <v/>
      </c>
    </row>
    <row r="52" spans="5:43">
      <c r="E52" s="672" t="str">
        <f t="shared" si="20"/>
        <v/>
      </c>
      <c r="G52" s="672" t="str">
        <f t="shared" si="20"/>
        <v/>
      </c>
      <c r="I52" s="672" t="str">
        <f t="shared" si="1"/>
        <v/>
      </c>
      <c r="K52" s="672" t="str">
        <f t="shared" si="2"/>
        <v/>
      </c>
      <c r="M52" s="672" t="str">
        <f t="shared" si="3"/>
        <v/>
      </c>
      <c r="O52" s="672" t="str">
        <f t="shared" si="4"/>
        <v/>
      </c>
      <c r="Q52" s="672" t="str">
        <f t="shared" si="5"/>
        <v/>
      </c>
      <c r="S52" s="672" t="str">
        <f t="shared" si="6"/>
        <v/>
      </c>
      <c r="U52" s="672" t="str">
        <f t="shared" si="7"/>
        <v/>
      </c>
      <c r="W52" s="672" t="str">
        <f t="shared" si="8"/>
        <v/>
      </c>
      <c r="Y52" s="672" t="str">
        <f t="shared" si="9"/>
        <v/>
      </c>
      <c r="AA52" s="672" t="str">
        <f t="shared" si="10"/>
        <v/>
      </c>
      <c r="AC52" s="672" t="str">
        <f t="shared" si="11"/>
        <v/>
      </c>
      <c r="AE52" s="672" t="str">
        <f t="shared" si="12"/>
        <v/>
      </c>
      <c r="AG52" s="672" t="str">
        <f t="shared" si="13"/>
        <v/>
      </c>
      <c r="AI52" s="672" t="str">
        <f t="shared" si="14"/>
        <v/>
      </c>
      <c r="AK52" s="672" t="str">
        <f t="shared" si="15"/>
        <v/>
      </c>
      <c r="AM52" s="672" t="str">
        <f t="shared" si="16"/>
        <v/>
      </c>
      <c r="AO52" s="672" t="str">
        <f t="shared" si="17"/>
        <v/>
      </c>
      <c r="AQ52" s="672" t="str">
        <f t="shared" si="18"/>
        <v/>
      </c>
    </row>
    <row r="53" spans="5:43">
      <c r="E53" s="672" t="str">
        <f t="shared" si="20"/>
        <v/>
      </c>
      <c r="G53" s="672" t="str">
        <f t="shared" si="20"/>
        <v/>
      </c>
      <c r="I53" s="672" t="str">
        <f t="shared" si="1"/>
        <v/>
      </c>
      <c r="K53" s="672" t="str">
        <f t="shared" si="2"/>
        <v/>
      </c>
      <c r="M53" s="672" t="str">
        <f t="shared" si="3"/>
        <v/>
      </c>
      <c r="O53" s="672" t="str">
        <f t="shared" si="4"/>
        <v/>
      </c>
      <c r="Q53" s="672" t="str">
        <f t="shared" si="5"/>
        <v/>
      </c>
      <c r="S53" s="672" t="str">
        <f t="shared" si="6"/>
        <v/>
      </c>
      <c r="U53" s="672" t="str">
        <f t="shared" si="7"/>
        <v/>
      </c>
      <c r="W53" s="672" t="str">
        <f t="shared" si="8"/>
        <v/>
      </c>
      <c r="Y53" s="672" t="str">
        <f t="shared" si="9"/>
        <v/>
      </c>
      <c r="AA53" s="672" t="str">
        <f t="shared" si="10"/>
        <v/>
      </c>
      <c r="AC53" s="672" t="str">
        <f t="shared" si="11"/>
        <v/>
      </c>
      <c r="AE53" s="672" t="str">
        <f t="shared" si="12"/>
        <v/>
      </c>
      <c r="AG53" s="672" t="str">
        <f t="shared" si="13"/>
        <v/>
      </c>
      <c r="AI53" s="672" t="str">
        <f t="shared" si="14"/>
        <v/>
      </c>
      <c r="AK53" s="672" t="str">
        <f t="shared" si="15"/>
        <v/>
      </c>
      <c r="AM53" s="672" t="str">
        <f t="shared" si="16"/>
        <v/>
      </c>
      <c r="AO53" s="672" t="str">
        <f t="shared" si="17"/>
        <v/>
      </c>
      <c r="AQ53" s="672" t="str">
        <f t="shared" si="18"/>
        <v/>
      </c>
    </row>
    <row r="54" spans="5:43">
      <c r="E54" s="672" t="str">
        <f t="shared" si="20"/>
        <v/>
      </c>
      <c r="G54" s="672" t="str">
        <f t="shared" si="20"/>
        <v/>
      </c>
      <c r="I54" s="672" t="str">
        <f t="shared" si="1"/>
        <v/>
      </c>
      <c r="K54" s="672" t="str">
        <f t="shared" si="2"/>
        <v/>
      </c>
      <c r="M54" s="672" t="str">
        <f t="shared" si="3"/>
        <v/>
      </c>
      <c r="O54" s="672" t="str">
        <f t="shared" si="4"/>
        <v/>
      </c>
      <c r="Q54" s="672" t="str">
        <f t="shared" si="5"/>
        <v/>
      </c>
      <c r="S54" s="672" t="str">
        <f t="shared" si="6"/>
        <v/>
      </c>
      <c r="U54" s="672" t="str">
        <f t="shared" si="7"/>
        <v/>
      </c>
      <c r="W54" s="672" t="str">
        <f t="shared" si="8"/>
        <v/>
      </c>
      <c r="Y54" s="672" t="str">
        <f t="shared" si="9"/>
        <v/>
      </c>
      <c r="AA54" s="672" t="str">
        <f t="shared" si="10"/>
        <v/>
      </c>
      <c r="AC54" s="672" t="str">
        <f t="shared" si="11"/>
        <v/>
      </c>
      <c r="AE54" s="672" t="str">
        <f t="shared" si="12"/>
        <v/>
      </c>
      <c r="AG54" s="672" t="str">
        <f t="shared" si="13"/>
        <v/>
      </c>
      <c r="AI54" s="672" t="str">
        <f t="shared" si="14"/>
        <v/>
      </c>
      <c r="AK54" s="672" t="str">
        <f t="shared" si="15"/>
        <v/>
      </c>
      <c r="AM54" s="672" t="str">
        <f t="shared" si="16"/>
        <v/>
      </c>
      <c r="AO54" s="672" t="str">
        <f t="shared" si="17"/>
        <v/>
      </c>
      <c r="AQ54" s="672" t="str">
        <f t="shared" si="18"/>
        <v/>
      </c>
    </row>
    <row r="55" spans="5:43">
      <c r="E55" s="672" t="str">
        <f t="shared" si="20"/>
        <v/>
      </c>
      <c r="G55" s="672" t="str">
        <f t="shared" si="20"/>
        <v/>
      </c>
      <c r="I55" s="672" t="str">
        <f t="shared" si="1"/>
        <v/>
      </c>
      <c r="K55" s="672" t="str">
        <f t="shared" si="2"/>
        <v/>
      </c>
      <c r="M55" s="672" t="str">
        <f t="shared" si="3"/>
        <v/>
      </c>
      <c r="O55" s="672" t="str">
        <f t="shared" si="4"/>
        <v/>
      </c>
      <c r="Q55" s="672" t="str">
        <f t="shared" si="5"/>
        <v/>
      </c>
      <c r="S55" s="672" t="str">
        <f t="shared" si="6"/>
        <v/>
      </c>
      <c r="U55" s="672" t="str">
        <f t="shared" si="7"/>
        <v/>
      </c>
      <c r="W55" s="672" t="str">
        <f t="shared" si="8"/>
        <v/>
      </c>
      <c r="Y55" s="672" t="str">
        <f t="shared" si="9"/>
        <v/>
      </c>
      <c r="AA55" s="672" t="str">
        <f t="shared" si="10"/>
        <v/>
      </c>
      <c r="AC55" s="672" t="str">
        <f t="shared" si="11"/>
        <v/>
      </c>
      <c r="AE55" s="672" t="str">
        <f t="shared" si="12"/>
        <v/>
      </c>
      <c r="AG55" s="672" t="str">
        <f t="shared" si="13"/>
        <v/>
      </c>
      <c r="AI55" s="672" t="str">
        <f t="shared" si="14"/>
        <v/>
      </c>
      <c r="AK55" s="672" t="str">
        <f t="shared" si="15"/>
        <v/>
      </c>
      <c r="AM55" s="672" t="str">
        <f t="shared" si="16"/>
        <v/>
      </c>
      <c r="AO55" s="672" t="str">
        <f t="shared" si="17"/>
        <v/>
      </c>
      <c r="AQ55" s="672" t="str">
        <f t="shared" si="18"/>
        <v/>
      </c>
    </row>
    <row r="56" spans="5:43">
      <c r="E56" s="672" t="str">
        <f t="shared" si="20"/>
        <v/>
      </c>
      <c r="G56" s="672" t="str">
        <f t="shared" si="20"/>
        <v/>
      </c>
      <c r="I56" s="672" t="str">
        <f t="shared" si="1"/>
        <v/>
      </c>
      <c r="K56" s="672" t="str">
        <f t="shared" si="2"/>
        <v/>
      </c>
      <c r="M56" s="672" t="str">
        <f t="shared" si="3"/>
        <v/>
      </c>
      <c r="O56" s="672" t="str">
        <f t="shared" si="4"/>
        <v/>
      </c>
      <c r="Q56" s="672" t="str">
        <f t="shared" si="5"/>
        <v/>
      </c>
      <c r="S56" s="672" t="str">
        <f t="shared" si="6"/>
        <v/>
      </c>
      <c r="U56" s="672" t="str">
        <f t="shared" si="7"/>
        <v/>
      </c>
      <c r="W56" s="672" t="str">
        <f t="shared" si="8"/>
        <v/>
      </c>
      <c r="Y56" s="672" t="str">
        <f t="shared" si="9"/>
        <v/>
      </c>
      <c r="AA56" s="672" t="str">
        <f t="shared" si="10"/>
        <v/>
      </c>
      <c r="AC56" s="672" t="str">
        <f t="shared" si="11"/>
        <v/>
      </c>
      <c r="AE56" s="672" t="str">
        <f t="shared" si="12"/>
        <v/>
      </c>
      <c r="AG56" s="672" t="str">
        <f t="shared" si="13"/>
        <v/>
      </c>
      <c r="AI56" s="672" t="str">
        <f t="shared" si="14"/>
        <v/>
      </c>
      <c r="AK56" s="672" t="str">
        <f t="shared" si="15"/>
        <v/>
      </c>
      <c r="AM56" s="672" t="str">
        <f t="shared" si="16"/>
        <v/>
      </c>
      <c r="AO56" s="672" t="str">
        <f t="shared" si="17"/>
        <v/>
      </c>
      <c r="AQ56" s="672" t="str">
        <f t="shared" si="18"/>
        <v/>
      </c>
    </row>
    <row r="57" spans="5:43">
      <c r="E57" s="672" t="str">
        <f t="shared" si="20"/>
        <v/>
      </c>
      <c r="G57" s="672" t="str">
        <f t="shared" si="20"/>
        <v/>
      </c>
      <c r="I57" s="672" t="str">
        <f t="shared" si="1"/>
        <v/>
      </c>
      <c r="K57" s="672" t="str">
        <f t="shared" si="2"/>
        <v/>
      </c>
      <c r="M57" s="672" t="str">
        <f t="shared" si="3"/>
        <v/>
      </c>
      <c r="O57" s="672" t="str">
        <f t="shared" si="4"/>
        <v/>
      </c>
      <c r="Q57" s="672" t="str">
        <f t="shared" si="5"/>
        <v/>
      </c>
      <c r="S57" s="672" t="str">
        <f t="shared" si="6"/>
        <v/>
      </c>
      <c r="U57" s="672" t="str">
        <f t="shared" si="7"/>
        <v/>
      </c>
      <c r="W57" s="672" t="str">
        <f t="shared" si="8"/>
        <v/>
      </c>
      <c r="Y57" s="672" t="str">
        <f t="shared" si="9"/>
        <v/>
      </c>
      <c r="AA57" s="672" t="str">
        <f t="shared" si="10"/>
        <v/>
      </c>
      <c r="AC57" s="672" t="str">
        <f t="shared" si="11"/>
        <v/>
      </c>
      <c r="AE57" s="672" t="str">
        <f t="shared" si="12"/>
        <v/>
      </c>
      <c r="AG57" s="672" t="str">
        <f t="shared" si="13"/>
        <v/>
      </c>
      <c r="AI57" s="672" t="str">
        <f t="shared" si="14"/>
        <v/>
      </c>
      <c r="AK57" s="672" t="str">
        <f t="shared" si="15"/>
        <v/>
      </c>
      <c r="AM57" s="672" t="str">
        <f t="shared" si="16"/>
        <v/>
      </c>
      <c r="AO57" s="672" t="str">
        <f t="shared" si="17"/>
        <v/>
      </c>
      <c r="AQ57" s="672" t="str">
        <f t="shared" si="18"/>
        <v/>
      </c>
    </row>
    <row r="58" spans="5:43">
      <c r="E58" s="672" t="str">
        <f t="shared" si="20"/>
        <v/>
      </c>
      <c r="G58" s="672" t="str">
        <f t="shared" si="20"/>
        <v/>
      </c>
      <c r="I58" s="672" t="str">
        <f t="shared" si="1"/>
        <v/>
      </c>
      <c r="K58" s="672" t="str">
        <f t="shared" si="2"/>
        <v/>
      </c>
      <c r="M58" s="672" t="str">
        <f t="shared" si="3"/>
        <v/>
      </c>
      <c r="O58" s="672" t="str">
        <f t="shared" si="4"/>
        <v/>
      </c>
      <c r="Q58" s="672" t="str">
        <f t="shared" si="5"/>
        <v/>
      </c>
      <c r="S58" s="672" t="str">
        <f t="shared" si="6"/>
        <v/>
      </c>
      <c r="U58" s="672" t="str">
        <f t="shared" si="7"/>
        <v/>
      </c>
      <c r="W58" s="672" t="str">
        <f t="shared" si="8"/>
        <v/>
      </c>
      <c r="Y58" s="672" t="str">
        <f t="shared" si="9"/>
        <v/>
      </c>
      <c r="AA58" s="672" t="str">
        <f t="shared" si="10"/>
        <v/>
      </c>
      <c r="AC58" s="672" t="str">
        <f t="shared" si="11"/>
        <v/>
      </c>
      <c r="AE58" s="672" t="str">
        <f t="shared" si="12"/>
        <v/>
      </c>
      <c r="AG58" s="672" t="str">
        <f t="shared" si="13"/>
        <v/>
      </c>
      <c r="AI58" s="672" t="str">
        <f t="shared" si="14"/>
        <v/>
      </c>
      <c r="AK58" s="672" t="str">
        <f t="shared" si="15"/>
        <v/>
      </c>
      <c r="AM58" s="672" t="str">
        <f t="shared" si="16"/>
        <v/>
      </c>
      <c r="AO58" s="672" t="str">
        <f t="shared" si="17"/>
        <v/>
      </c>
      <c r="AQ58" s="672" t="str">
        <f t="shared" si="18"/>
        <v/>
      </c>
    </row>
    <row r="59" spans="5:43">
      <c r="E59" s="672" t="str">
        <f t="shared" si="20"/>
        <v/>
      </c>
      <c r="G59" s="672" t="str">
        <f t="shared" si="20"/>
        <v/>
      </c>
      <c r="I59" s="672" t="str">
        <f t="shared" si="1"/>
        <v/>
      </c>
      <c r="K59" s="672" t="str">
        <f t="shared" si="2"/>
        <v/>
      </c>
      <c r="M59" s="672" t="str">
        <f t="shared" si="3"/>
        <v/>
      </c>
      <c r="O59" s="672" t="str">
        <f t="shared" si="4"/>
        <v/>
      </c>
      <c r="Q59" s="672" t="str">
        <f t="shared" si="5"/>
        <v/>
      </c>
      <c r="S59" s="672" t="str">
        <f t="shared" si="6"/>
        <v/>
      </c>
      <c r="U59" s="672" t="str">
        <f t="shared" si="7"/>
        <v/>
      </c>
      <c r="W59" s="672" t="str">
        <f t="shared" si="8"/>
        <v/>
      </c>
      <c r="Y59" s="672" t="str">
        <f t="shared" si="9"/>
        <v/>
      </c>
      <c r="AA59" s="672" t="str">
        <f t="shared" si="10"/>
        <v/>
      </c>
      <c r="AC59" s="672" t="str">
        <f t="shared" si="11"/>
        <v/>
      </c>
      <c r="AE59" s="672" t="str">
        <f t="shared" si="12"/>
        <v/>
      </c>
      <c r="AG59" s="672" t="str">
        <f t="shared" si="13"/>
        <v/>
      </c>
      <c r="AI59" s="672" t="str">
        <f t="shared" si="14"/>
        <v/>
      </c>
      <c r="AK59" s="672" t="str">
        <f t="shared" si="15"/>
        <v/>
      </c>
      <c r="AM59" s="672" t="str">
        <f t="shared" si="16"/>
        <v/>
      </c>
      <c r="AO59" s="672" t="str">
        <f t="shared" si="17"/>
        <v/>
      </c>
      <c r="AQ59" s="672" t="str">
        <f t="shared" si="18"/>
        <v/>
      </c>
    </row>
    <row r="60" spans="5:43">
      <c r="E60" s="672" t="str">
        <f t="shared" si="20"/>
        <v/>
      </c>
      <c r="G60" s="672" t="str">
        <f t="shared" si="20"/>
        <v/>
      </c>
      <c r="I60" s="672" t="str">
        <f t="shared" si="1"/>
        <v/>
      </c>
      <c r="K60" s="672" t="str">
        <f t="shared" si="2"/>
        <v/>
      </c>
      <c r="M60" s="672" t="str">
        <f t="shared" si="3"/>
        <v/>
      </c>
      <c r="O60" s="672" t="str">
        <f t="shared" si="4"/>
        <v/>
      </c>
      <c r="Q60" s="672" t="str">
        <f t="shared" si="5"/>
        <v/>
      </c>
      <c r="S60" s="672" t="str">
        <f t="shared" si="6"/>
        <v/>
      </c>
      <c r="U60" s="672" t="str">
        <f t="shared" si="7"/>
        <v/>
      </c>
      <c r="W60" s="672" t="str">
        <f t="shared" si="8"/>
        <v/>
      </c>
      <c r="Y60" s="672" t="str">
        <f t="shared" si="9"/>
        <v/>
      </c>
      <c r="AA60" s="672" t="str">
        <f t="shared" si="10"/>
        <v/>
      </c>
      <c r="AC60" s="672" t="str">
        <f t="shared" si="11"/>
        <v/>
      </c>
      <c r="AE60" s="672" t="str">
        <f t="shared" si="12"/>
        <v/>
      </c>
      <c r="AG60" s="672" t="str">
        <f t="shared" si="13"/>
        <v/>
      </c>
      <c r="AI60" s="672" t="str">
        <f t="shared" si="14"/>
        <v/>
      </c>
      <c r="AK60" s="672" t="str">
        <f t="shared" si="15"/>
        <v/>
      </c>
      <c r="AM60" s="672" t="str">
        <f t="shared" si="16"/>
        <v/>
      </c>
      <c r="AO60" s="672" t="str">
        <f t="shared" si="17"/>
        <v/>
      </c>
      <c r="AQ60" s="672" t="str">
        <f t="shared" si="18"/>
        <v/>
      </c>
    </row>
    <row r="61" spans="5:43">
      <c r="E61" s="672" t="str">
        <f t="shared" ref="E61:G76" si="21">IF(OR($B61=0,D61=0),"",D61/$B61)</f>
        <v/>
      </c>
      <c r="G61" s="672" t="str">
        <f t="shared" si="21"/>
        <v/>
      </c>
      <c r="I61" s="672" t="str">
        <f t="shared" si="1"/>
        <v/>
      </c>
      <c r="K61" s="672" t="str">
        <f t="shared" si="2"/>
        <v/>
      </c>
      <c r="M61" s="672" t="str">
        <f t="shared" si="3"/>
        <v/>
      </c>
      <c r="O61" s="672" t="str">
        <f t="shared" si="4"/>
        <v/>
      </c>
      <c r="Q61" s="672" t="str">
        <f t="shared" si="5"/>
        <v/>
      </c>
      <c r="S61" s="672" t="str">
        <f t="shared" si="6"/>
        <v/>
      </c>
      <c r="U61" s="672" t="str">
        <f t="shared" si="7"/>
        <v/>
      </c>
      <c r="W61" s="672" t="str">
        <f t="shared" si="8"/>
        <v/>
      </c>
      <c r="Y61" s="672" t="str">
        <f t="shared" si="9"/>
        <v/>
      </c>
      <c r="AA61" s="672" t="str">
        <f t="shared" si="10"/>
        <v/>
      </c>
      <c r="AC61" s="672" t="str">
        <f t="shared" si="11"/>
        <v/>
      </c>
      <c r="AE61" s="672" t="str">
        <f t="shared" si="12"/>
        <v/>
      </c>
      <c r="AG61" s="672" t="str">
        <f t="shared" si="13"/>
        <v/>
      </c>
      <c r="AI61" s="672" t="str">
        <f t="shared" si="14"/>
        <v/>
      </c>
      <c r="AK61" s="672" t="str">
        <f t="shared" si="15"/>
        <v/>
      </c>
      <c r="AM61" s="672" t="str">
        <f t="shared" si="16"/>
        <v/>
      </c>
      <c r="AO61" s="672" t="str">
        <f t="shared" si="17"/>
        <v/>
      </c>
      <c r="AQ61" s="672" t="str">
        <f t="shared" si="18"/>
        <v/>
      </c>
    </row>
    <row r="62" spans="5:43">
      <c r="E62" s="672" t="str">
        <f t="shared" si="21"/>
        <v/>
      </c>
      <c r="G62" s="672" t="str">
        <f t="shared" si="21"/>
        <v/>
      </c>
      <c r="I62" s="672" t="str">
        <f t="shared" si="1"/>
        <v/>
      </c>
      <c r="K62" s="672" t="str">
        <f t="shared" si="2"/>
        <v/>
      </c>
      <c r="M62" s="672" t="str">
        <f t="shared" si="3"/>
        <v/>
      </c>
      <c r="O62" s="672" t="str">
        <f t="shared" si="4"/>
        <v/>
      </c>
      <c r="Q62" s="672" t="str">
        <f t="shared" si="5"/>
        <v/>
      </c>
      <c r="S62" s="672" t="str">
        <f t="shared" si="6"/>
        <v/>
      </c>
      <c r="U62" s="672" t="str">
        <f t="shared" si="7"/>
        <v/>
      </c>
      <c r="W62" s="672" t="str">
        <f t="shared" si="8"/>
        <v/>
      </c>
      <c r="Y62" s="672" t="str">
        <f t="shared" si="9"/>
        <v/>
      </c>
      <c r="AA62" s="672" t="str">
        <f t="shared" si="10"/>
        <v/>
      </c>
      <c r="AC62" s="672" t="str">
        <f t="shared" si="11"/>
        <v/>
      </c>
      <c r="AE62" s="672" t="str">
        <f t="shared" si="12"/>
        <v/>
      </c>
      <c r="AG62" s="672" t="str">
        <f t="shared" si="13"/>
        <v/>
      </c>
      <c r="AI62" s="672" t="str">
        <f t="shared" si="14"/>
        <v/>
      </c>
      <c r="AK62" s="672" t="str">
        <f t="shared" si="15"/>
        <v/>
      </c>
      <c r="AM62" s="672" t="str">
        <f t="shared" si="16"/>
        <v/>
      </c>
      <c r="AO62" s="672" t="str">
        <f t="shared" si="17"/>
        <v/>
      </c>
      <c r="AQ62" s="672" t="str">
        <f t="shared" si="18"/>
        <v/>
      </c>
    </row>
    <row r="63" spans="5:43">
      <c r="E63" s="672" t="str">
        <f t="shared" si="21"/>
        <v/>
      </c>
      <c r="G63" s="672" t="str">
        <f t="shared" si="21"/>
        <v/>
      </c>
      <c r="I63" s="672" t="str">
        <f t="shared" si="1"/>
        <v/>
      </c>
      <c r="K63" s="672" t="str">
        <f t="shared" si="2"/>
        <v/>
      </c>
      <c r="M63" s="672" t="str">
        <f t="shared" si="3"/>
        <v/>
      </c>
      <c r="O63" s="672" t="str">
        <f t="shared" si="4"/>
        <v/>
      </c>
      <c r="Q63" s="672" t="str">
        <f t="shared" si="5"/>
        <v/>
      </c>
      <c r="S63" s="672" t="str">
        <f t="shared" si="6"/>
        <v/>
      </c>
      <c r="U63" s="672" t="str">
        <f t="shared" si="7"/>
        <v/>
      </c>
      <c r="W63" s="672" t="str">
        <f t="shared" si="8"/>
        <v/>
      </c>
      <c r="Y63" s="672" t="str">
        <f t="shared" si="9"/>
        <v/>
      </c>
      <c r="AA63" s="672" t="str">
        <f t="shared" si="10"/>
        <v/>
      </c>
      <c r="AC63" s="672" t="str">
        <f t="shared" si="11"/>
        <v/>
      </c>
      <c r="AE63" s="672" t="str">
        <f t="shared" si="12"/>
        <v/>
      </c>
      <c r="AG63" s="672" t="str">
        <f t="shared" si="13"/>
        <v/>
      </c>
      <c r="AI63" s="672" t="str">
        <f t="shared" si="14"/>
        <v/>
      </c>
      <c r="AK63" s="672" t="str">
        <f t="shared" si="15"/>
        <v/>
      </c>
      <c r="AM63" s="672" t="str">
        <f t="shared" si="16"/>
        <v/>
      </c>
      <c r="AO63" s="672" t="str">
        <f t="shared" si="17"/>
        <v/>
      </c>
      <c r="AQ63" s="672" t="str">
        <f t="shared" si="18"/>
        <v/>
      </c>
    </row>
    <row r="64" spans="5:43">
      <c r="E64" s="672" t="str">
        <f t="shared" si="21"/>
        <v/>
      </c>
      <c r="G64" s="672" t="str">
        <f t="shared" si="21"/>
        <v/>
      </c>
      <c r="I64" s="672" t="str">
        <f t="shared" si="1"/>
        <v/>
      </c>
      <c r="K64" s="672" t="str">
        <f t="shared" si="2"/>
        <v/>
      </c>
      <c r="M64" s="672" t="str">
        <f t="shared" si="3"/>
        <v/>
      </c>
      <c r="O64" s="672" t="str">
        <f t="shared" si="4"/>
        <v/>
      </c>
      <c r="Q64" s="672" t="str">
        <f t="shared" si="5"/>
        <v/>
      </c>
      <c r="S64" s="672" t="str">
        <f t="shared" si="6"/>
        <v/>
      </c>
      <c r="U64" s="672" t="str">
        <f t="shared" si="7"/>
        <v/>
      </c>
      <c r="W64" s="672" t="str">
        <f t="shared" si="8"/>
        <v/>
      </c>
      <c r="Y64" s="672" t="str">
        <f t="shared" si="9"/>
        <v/>
      </c>
      <c r="AA64" s="672" t="str">
        <f t="shared" si="10"/>
        <v/>
      </c>
      <c r="AC64" s="672" t="str">
        <f t="shared" si="11"/>
        <v/>
      </c>
      <c r="AE64" s="672" t="str">
        <f t="shared" si="12"/>
        <v/>
      </c>
      <c r="AG64" s="672" t="str">
        <f t="shared" si="13"/>
        <v/>
      </c>
      <c r="AI64" s="672" t="str">
        <f t="shared" si="14"/>
        <v/>
      </c>
      <c r="AK64" s="672" t="str">
        <f t="shared" si="15"/>
        <v/>
      </c>
      <c r="AM64" s="672" t="str">
        <f t="shared" si="16"/>
        <v/>
      </c>
      <c r="AO64" s="672" t="str">
        <f t="shared" si="17"/>
        <v/>
      </c>
      <c r="AQ64" s="672" t="str">
        <f t="shared" si="18"/>
        <v/>
      </c>
    </row>
    <row r="65" spans="5:43">
      <c r="E65" s="672" t="str">
        <f t="shared" si="21"/>
        <v/>
      </c>
      <c r="G65" s="672" t="str">
        <f t="shared" si="21"/>
        <v/>
      </c>
      <c r="I65" s="672" t="str">
        <f t="shared" si="1"/>
        <v/>
      </c>
      <c r="K65" s="672" t="str">
        <f t="shared" si="2"/>
        <v/>
      </c>
      <c r="M65" s="672" t="str">
        <f t="shared" si="3"/>
        <v/>
      </c>
      <c r="O65" s="672" t="str">
        <f t="shared" si="4"/>
        <v/>
      </c>
      <c r="Q65" s="672" t="str">
        <f t="shared" si="5"/>
        <v/>
      </c>
      <c r="S65" s="672" t="str">
        <f t="shared" si="6"/>
        <v/>
      </c>
      <c r="U65" s="672" t="str">
        <f t="shared" si="7"/>
        <v/>
      </c>
      <c r="W65" s="672" t="str">
        <f t="shared" si="8"/>
        <v/>
      </c>
      <c r="Y65" s="672" t="str">
        <f t="shared" si="9"/>
        <v/>
      </c>
      <c r="AA65" s="672" t="str">
        <f t="shared" si="10"/>
        <v/>
      </c>
      <c r="AC65" s="672" t="str">
        <f t="shared" si="11"/>
        <v/>
      </c>
      <c r="AE65" s="672" t="str">
        <f t="shared" si="12"/>
        <v/>
      </c>
      <c r="AG65" s="672" t="str">
        <f t="shared" si="13"/>
        <v/>
      </c>
      <c r="AI65" s="672" t="str">
        <f t="shared" si="14"/>
        <v/>
      </c>
      <c r="AK65" s="672" t="str">
        <f t="shared" si="15"/>
        <v/>
      </c>
      <c r="AM65" s="672" t="str">
        <f t="shared" si="16"/>
        <v/>
      </c>
      <c r="AO65" s="672" t="str">
        <f t="shared" si="17"/>
        <v/>
      </c>
      <c r="AQ65" s="672" t="str">
        <f t="shared" si="18"/>
        <v/>
      </c>
    </row>
    <row r="66" spans="5:43">
      <c r="E66" s="672" t="str">
        <f t="shared" si="21"/>
        <v/>
      </c>
      <c r="G66" s="672" t="str">
        <f t="shared" si="21"/>
        <v/>
      </c>
      <c r="I66" s="672" t="str">
        <f t="shared" si="1"/>
        <v/>
      </c>
      <c r="K66" s="672" t="str">
        <f t="shared" si="2"/>
        <v/>
      </c>
      <c r="M66" s="672" t="str">
        <f t="shared" si="3"/>
        <v/>
      </c>
      <c r="O66" s="672" t="str">
        <f t="shared" si="4"/>
        <v/>
      </c>
      <c r="Q66" s="672" t="str">
        <f t="shared" si="5"/>
        <v/>
      </c>
      <c r="S66" s="672" t="str">
        <f t="shared" si="6"/>
        <v/>
      </c>
      <c r="U66" s="672" t="str">
        <f t="shared" si="7"/>
        <v/>
      </c>
      <c r="W66" s="672" t="str">
        <f t="shared" si="8"/>
        <v/>
      </c>
      <c r="Y66" s="672" t="str">
        <f t="shared" si="9"/>
        <v/>
      </c>
      <c r="AA66" s="672" t="str">
        <f t="shared" si="10"/>
        <v/>
      </c>
      <c r="AC66" s="672" t="str">
        <f t="shared" si="11"/>
        <v/>
      </c>
      <c r="AE66" s="672" t="str">
        <f t="shared" si="12"/>
        <v/>
      </c>
      <c r="AG66" s="672" t="str">
        <f t="shared" si="13"/>
        <v/>
      </c>
      <c r="AI66" s="672" t="str">
        <f t="shared" si="14"/>
        <v/>
      </c>
      <c r="AK66" s="672" t="str">
        <f t="shared" si="15"/>
        <v/>
      </c>
      <c r="AM66" s="672" t="str">
        <f t="shared" si="16"/>
        <v/>
      </c>
      <c r="AO66" s="672" t="str">
        <f t="shared" si="17"/>
        <v/>
      </c>
      <c r="AQ66" s="672" t="str">
        <f t="shared" si="18"/>
        <v/>
      </c>
    </row>
    <row r="67" spans="5:43">
      <c r="E67" s="672" t="str">
        <f t="shared" si="21"/>
        <v/>
      </c>
      <c r="G67" s="672" t="str">
        <f t="shared" si="21"/>
        <v/>
      </c>
      <c r="I67" s="672" t="str">
        <f t="shared" si="1"/>
        <v/>
      </c>
      <c r="K67" s="672" t="str">
        <f t="shared" si="2"/>
        <v/>
      </c>
      <c r="M67" s="672" t="str">
        <f t="shared" si="3"/>
        <v/>
      </c>
      <c r="O67" s="672" t="str">
        <f t="shared" si="4"/>
        <v/>
      </c>
      <c r="Q67" s="672" t="str">
        <f t="shared" si="5"/>
        <v/>
      </c>
      <c r="S67" s="672" t="str">
        <f t="shared" si="6"/>
        <v/>
      </c>
      <c r="U67" s="672" t="str">
        <f t="shared" si="7"/>
        <v/>
      </c>
      <c r="W67" s="672" t="str">
        <f t="shared" si="8"/>
        <v/>
      </c>
      <c r="Y67" s="672" t="str">
        <f t="shared" si="9"/>
        <v/>
      </c>
      <c r="AA67" s="672" t="str">
        <f t="shared" si="10"/>
        <v/>
      </c>
      <c r="AC67" s="672" t="str">
        <f t="shared" si="11"/>
        <v/>
      </c>
      <c r="AE67" s="672" t="str">
        <f t="shared" si="12"/>
        <v/>
      </c>
      <c r="AG67" s="672" t="str">
        <f t="shared" si="13"/>
        <v/>
      </c>
      <c r="AI67" s="672" t="str">
        <f t="shared" si="14"/>
        <v/>
      </c>
      <c r="AK67" s="672" t="str">
        <f t="shared" si="15"/>
        <v/>
      </c>
      <c r="AM67" s="672" t="str">
        <f t="shared" si="16"/>
        <v/>
      </c>
      <c r="AO67" s="672" t="str">
        <f t="shared" si="17"/>
        <v/>
      </c>
      <c r="AQ67" s="672" t="str">
        <f t="shared" si="18"/>
        <v/>
      </c>
    </row>
    <row r="68" spans="5:43">
      <c r="E68" s="672" t="str">
        <f t="shared" si="21"/>
        <v/>
      </c>
      <c r="G68" s="672" t="str">
        <f t="shared" si="21"/>
        <v/>
      </c>
      <c r="I68" s="672" t="str">
        <f t="shared" si="1"/>
        <v/>
      </c>
      <c r="K68" s="672" t="str">
        <f t="shared" si="2"/>
        <v/>
      </c>
      <c r="M68" s="672" t="str">
        <f t="shared" si="3"/>
        <v/>
      </c>
      <c r="O68" s="672" t="str">
        <f t="shared" si="4"/>
        <v/>
      </c>
      <c r="Q68" s="672" t="str">
        <f t="shared" si="5"/>
        <v/>
      </c>
      <c r="S68" s="672" t="str">
        <f t="shared" si="6"/>
        <v/>
      </c>
      <c r="U68" s="672" t="str">
        <f t="shared" si="7"/>
        <v/>
      </c>
      <c r="W68" s="672" t="str">
        <f t="shared" si="8"/>
        <v/>
      </c>
      <c r="Y68" s="672" t="str">
        <f t="shared" si="9"/>
        <v/>
      </c>
      <c r="AA68" s="672" t="str">
        <f t="shared" si="10"/>
        <v/>
      </c>
      <c r="AC68" s="672" t="str">
        <f t="shared" si="11"/>
        <v/>
      </c>
      <c r="AE68" s="672" t="str">
        <f t="shared" si="12"/>
        <v/>
      </c>
      <c r="AG68" s="672" t="str">
        <f t="shared" si="13"/>
        <v/>
      </c>
      <c r="AI68" s="672" t="str">
        <f t="shared" si="14"/>
        <v/>
      </c>
      <c r="AK68" s="672" t="str">
        <f t="shared" si="15"/>
        <v/>
      </c>
      <c r="AM68" s="672" t="str">
        <f t="shared" si="16"/>
        <v/>
      </c>
      <c r="AO68" s="672" t="str">
        <f t="shared" si="17"/>
        <v/>
      </c>
      <c r="AQ68" s="672" t="str">
        <f t="shared" si="18"/>
        <v/>
      </c>
    </row>
    <row r="69" spans="5:43">
      <c r="E69" s="672" t="str">
        <f t="shared" si="21"/>
        <v/>
      </c>
      <c r="G69" s="672" t="str">
        <f t="shared" si="21"/>
        <v/>
      </c>
      <c r="I69" s="672" t="str">
        <f t="shared" si="1"/>
        <v/>
      </c>
      <c r="K69" s="672" t="str">
        <f t="shared" si="2"/>
        <v/>
      </c>
      <c r="M69" s="672" t="str">
        <f t="shared" si="3"/>
        <v/>
      </c>
      <c r="O69" s="672" t="str">
        <f t="shared" si="4"/>
        <v/>
      </c>
      <c r="Q69" s="672" t="str">
        <f t="shared" si="5"/>
        <v/>
      </c>
      <c r="S69" s="672" t="str">
        <f t="shared" si="6"/>
        <v/>
      </c>
      <c r="U69" s="672" t="str">
        <f t="shared" si="7"/>
        <v/>
      </c>
      <c r="W69" s="672" t="str">
        <f t="shared" si="8"/>
        <v/>
      </c>
      <c r="Y69" s="672" t="str">
        <f t="shared" si="9"/>
        <v/>
      </c>
      <c r="AA69" s="672" t="str">
        <f t="shared" si="10"/>
        <v/>
      </c>
      <c r="AC69" s="672" t="str">
        <f t="shared" si="11"/>
        <v/>
      </c>
      <c r="AE69" s="672" t="str">
        <f t="shared" si="12"/>
        <v/>
      </c>
      <c r="AG69" s="672" t="str">
        <f t="shared" si="13"/>
        <v/>
      </c>
      <c r="AI69" s="672" t="str">
        <f t="shared" si="14"/>
        <v/>
      </c>
      <c r="AK69" s="672" t="str">
        <f t="shared" si="15"/>
        <v/>
      </c>
      <c r="AM69" s="672" t="str">
        <f t="shared" si="16"/>
        <v/>
      </c>
      <c r="AO69" s="672" t="str">
        <f t="shared" si="17"/>
        <v/>
      </c>
      <c r="AQ69" s="672" t="str">
        <f t="shared" si="18"/>
        <v/>
      </c>
    </row>
    <row r="70" spans="5:43">
      <c r="E70" s="672" t="str">
        <f t="shared" si="21"/>
        <v/>
      </c>
      <c r="G70" s="672" t="str">
        <f t="shared" si="21"/>
        <v/>
      </c>
      <c r="I70" s="672" t="str">
        <f t="shared" si="1"/>
        <v/>
      </c>
      <c r="K70" s="672" t="str">
        <f t="shared" si="2"/>
        <v/>
      </c>
      <c r="M70" s="672" t="str">
        <f t="shared" si="3"/>
        <v/>
      </c>
      <c r="O70" s="672" t="str">
        <f t="shared" si="4"/>
        <v/>
      </c>
      <c r="Q70" s="672" t="str">
        <f t="shared" si="5"/>
        <v/>
      </c>
      <c r="S70" s="672" t="str">
        <f t="shared" si="6"/>
        <v/>
      </c>
      <c r="U70" s="672" t="str">
        <f t="shared" si="7"/>
        <v/>
      </c>
      <c r="W70" s="672" t="str">
        <f t="shared" si="8"/>
        <v/>
      </c>
      <c r="Y70" s="672" t="str">
        <f t="shared" si="9"/>
        <v/>
      </c>
      <c r="AA70" s="672" t="str">
        <f t="shared" si="10"/>
        <v/>
      </c>
      <c r="AC70" s="672" t="str">
        <f t="shared" si="11"/>
        <v/>
      </c>
      <c r="AE70" s="672" t="str">
        <f t="shared" si="12"/>
        <v/>
      </c>
      <c r="AG70" s="672" t="str">
        <f t="shared" si="13"/>
        <v/>
      </c>
      <c r="AI70" s="672" t="str">
        <f t="shared" si="14"/>
        <v/>
      </c>
      <c r="AK70" s="672" t="str">
        <f t="shared" si="15"/>
        <v/>
      </c>
      <c r="AM70" s="672" t="str">
        <f t="shared" si="16"/>
        <v/>
      </c>
      <c r="AO70" s="672" t="str">
        <f t="shared" si="17"/>
        <v/>
      </c>
      <c r="AQ70" s="672" t="str">
        <f t="shared" si="18"/>
        <v/>
      </c>
    </row>
    <row r="71" spans="5:43">
      <c r="E71" s="672" t="str">
        <f t="shared" si="21"/>
        <v/>
      </c>
      <c r="G71" s="672" t="str">
        <f t="shared" si="21"/>
        <v/>
      </c>
      <c r="I71" s="672" t="str">
        <f t="shared" si="1"/>
        <v/>
      </c>
      <c r="K71" s="672" t="str">
        <f t="shared" si="2"/>
        <v/>
      </c>
      <c r="M71" s="672" t="str">
        <f t="shared" si="3"/>
        <v/>
      </c>
      <c r="O71" s="672" t="str">
        <f t="shared" si="4"/>
        <v/>
      </c>
      <c r="Q71" s="672" t="str">
        <f t="shared" si="5"/>
        <v/>
      </c>
      <c r="S71" s="672" t="str">
        <f t="shared" si="6"/>
        <v/>
      </c>
      <c r="U71" s="672" t="str">
        <f t="shared" si="7"/>
        <v/>
      </c>
      <c r="W71" s="672" t="str">
        <f t="shared" si="8"/>
        <v/>
      </c>
      <c r="Y71" s="672" t="str">
        <f t="shared" si="9"/>
        <v/>
      </c>
      <c r="AA71" s="672" t="str">
        <f t="shared" si="10"/>
        <v/>
      </c>
      <c r="AC71" s="672" t="str">
        <f t="shared" si="11"/>
        <v/>
      </c>
      <c r="AE71" s="672" t="str">
        <f t="shared" si="12"/>
        <v/>
      </c>
      <c r="AG71" s="672" t="str">
        <f t="shared" si="13"/>
        <v/>
      </c>
      <c r="AI71" s="672" t="str">
        <f t="shared" si="14"/>
        <v/>
      </c>
      <c r="AK71" s="672" t="str">
        <f t="shared" si="15"/>
        <v/>
      </c>
      <c r="AM71" s="672" t="str">
        <f t="shared" si="16"/>
        <v/>
      </c>
      <c r="AO71" s="672" t="str">
        <f t="shared" si="17"/>
        <v/>
      </c>
      <c r="AQ71" s="672" t="str">
        <f t="shared" si="18"/>
        <v/>
      </c>
    </row>
    <row r="72" spans="5:43">
      <c r="E72" s="672" t="str">
        <f t="shared" si="21"/>
        <v/>
      </c>
      <c r="G72" s="672" t="str">
        <f t="shared" si="21"/>
        <v/>
      </c>
      <c r="I72" s="672" t="str">
        <f t="shared" si="1"/>
        <v/>
      </c>
      <c r="K72" s="672" t="str">
        <f t="shared" si="2"/>
        <v/>
      </c>
      <c r="M72" s="672" t="str">
        <f t="shared" si="3"/>
        <v/>
      </c>
      <c r="O72" s="672" t="str">
        <f t="shared" si="4"/>
        <v/>
      </c>
      <c r="Q72" s="672" t="str">
        <f t="shared" si="5"/>
        <v/>
      </c>
      <c r="S72" s="672" t="str">
        <f t="shared" si="6"/>
        <v/>
      </c>
      <c r="U72" s="672" t="str">
        <f t="shared" si="7"/>
        <v/>
      </c>
      <c r="W72" s="672" t="str">
        <f t="shared" si="8"/>
        <v/>
      </c>
      <c r="Y72" s="672" t="str">
        <f t="shared" si="9"/>
        <v/>
      </c>
      <c r="AA72" s="672" t="str">
        <f t="shared" si="10"/>
        <v/>
      </c>
      <c r="AC72" s="672" t="str">
        <f t="shared" si="11"/>
        <v/>
      </c>
      <c r="AE72" s="672" t="str">
        <f t="shared" si="12"/>
        <v/>
      </c>
      <c r="AG72" s="672" t="str">
        <f t="shared" si="13"/>
        <v/>
      </c>
      <c r="AI72" s="672" t="str">
        <f t="shared" si="14"/>
        <v/>
      </c>
      <c r="AK72" s="672" t="str">
        <f t="shared" si="15"/>
        <v/>
      </c>
      <c r="AM72" s="672" t="str">
        <f t="shared" si="16"/>
        <v/>
      </c>
      <c r="AO72" s="672" t="str">
        <f t="shared" si="17"/>
        <v/>
      </c>
      <c r="AQ72" s="672" t="str">
        <f t="shared" si="18"/>
        <v/>
      </c>
    </row>
    <row r="73" spans="5:43">
      <c r="E73" s="672" t="str">
        <f t="shared" si="21"/>
        <v/>
      </c>
      <c r="G73" s="672" t="str">
        <f t="shared" si="21"/>
        <v/>
      </c>
      <c r="I73" s="672" t="str">
        <f t="shared" si="1"/>
        <v/>
      </c>
      <c r="K73" s="672" t="str">
        <f t="shared" si="2"/>
        <v/>
      </c>
      <c r="M73" s="672" t="str">
        <f t="shared" si="3"/>
        <v/>
      </c>
      <c r="O73" s="672" t="str">
        <f t="shared" si="4"/>
        <v/>
      </c>
      <c r="Q73" s="672" t="str">
        <f t="shared" si="5"/>
        <v/>
      </c>
      <c r="S73" s="672" t="str">
        <f t="shared" si="6"/>
        <v/>
      </c>
      <c r="U73" s="672" t="str">
        <f t="shared" si="7"/>
        <v/>
      </c>
      <c r="W73" s="672" t="str">
        <f t="shared" si="8"/>
        <v/>
      </c>
      <c r="Y73" s="672" t="str">
        <f t="shared" si="9"/>
        <v/>
      </c>
      <c r="AA73" s="672" t="str">
        <f t="shared" si="10"/>
        <v/>
      </c>
      <c r="AC73" s="672" t="str">
        <f t="shared" si="11"/>
        <v/>
      </c>
      <c r="AE73" s="672" t="str">
        <f t="shared" si="12"/>
        <v/>
      </c>
      <c r="AG73" s="672" t="str">
        <f t="shared" si="13"/>
        <v/>
      </c>
      <c r="AI73" s="672" t="str">
        <f t="shared" si="14"/>
        <v/>
      </c>
      <c r="AK73" s="672" t="str">
        <f t="shared" si="15"/>
        <v/>
      </c>
      <c r="AM73" s="672" t="str">
        <f t="shared" si="16"/>
        <v/>
      </c>
      <c r="AO73" s="672" t="str">
        <f t="shared" si="17"/>
        <v/>
      </c>
      <c r="AQ73" s="672" t="str">
        <f t="shared" si="18"/>
        <v/>
      </c>
    </row>
    <row r="74" spans="5:43">
      <c r="E74" s="672" t="str">
        <f t="shared" si="21"/>
        <v/>
      </c>
      <c r="G74" s="672" t="str">
        <f t="shared" si="21"/>
        <v/>
      </c>
      <c r="I74" s="672" t="str">
        <f t="shared" si="1"/>
        <v/>
      </c>
      <c r="K74" s="672" t="str">
        <f t="shared" si="2"/>
        <v/>
      </c>
      <c r="M74" s="672" t="str">
        <f t="shared" si="3"/>
        <v/>
      </c>
      <c r="O74" s="672" t="str">
        <f t="shared" si="4"/>
        <v/>
      </c>
      <c r="Q74" s="672" t="str">
        <f t="shared" si="5"/>
        <v/>
      </c>
      <c r="S74" s="672" t="str">
        <f t="shared" si="6"/>
        <v/>
      </c>
      <c r="U74" s="672" t="str">
        <f t="shared" si="7"/>
        <v/>
      </c>
      <c r="W74" s="672" t="str">
        <f t="shared" si="8"/>
        <v/>
      </c>
      <c r="Y74" s="672" t="str">
        <f t="shared" si="9"/>
        <v/>
      </c>
      <c r="AA74" s="672" t="str">
        <f t="shared" si="10"/>
        <v/>
      </c>
      <c r="AC74" s="672" t="str">
        <f t="shared" si="11"/>
        <v/>
      </c>
      <c r="AE74" s="672" t="str">
        <f t="shared" si="12"/>
        <v/>
      </c>
      <c r="AG74" s="672" t="str">
        <f t="shared" si="13"/>
        <v/>
      </c>
      <c r="AI74" s="672" t="str">
        <f t="shared" si="14"/>
        <v/>
      </c>
      <c r="AK74" s="672" t="str">
        <f t="shared" si="15"/>
        <v/>
      </c>
      <c r="AM74" s="672" t="str">
        <f t="shared" si="16"/>
        <v/>
      </c>
      <c r="AO74" s="672" t="str">
        <f t="shared" si="17"/>
        <v/>
      </c>
      <c r="AQ74" s="672" t="str">
        <f t="shared" si="18"/>
        <v/>
      </c>
    </row>
    <row r="75" spans="5:43">
      <c r="E75" s="672" t="str">
        <f t="shared" si="21"/>
        <v/>
      </c>
      <c r="G75" s="672" t="str">
        <f t="shared" si="21"/>
        <v/>
      </c>
      <c r="I75" s="672" t="str">
        <f t="shared" si="1"/>
        <v/>
      </c>
      <c r="K75" s="672" t="str">
        <f t="shared" si="2"/>
        <v/>
      </c>
      <c r="M75" s="672" t="str">
        <f t="shared" si="3"/>
        <v/>
      </c>
      <c r="O75" s="672" t="str">
        <f t="shared" si="4"/>
        <v/>
      </c>
      <c r="Q75" s="672" t="str">
        <f t="shared" si="5"/>
        <v/>
      </c>
      <c r="S75" s="672" t="str">
        <f t="shared" si="6"/>
        <v/>
      </c>
      <c r="U75" s="672" t="str">
        <f t="shared" si="7"/>
        <v/>
      </c>
      <c r="W75" s="672" t="str">
        <f t="shared" si="8"/>
        <v/>
      </c>
      <c r="Y75" s="672" t="str">
        <f t="shared" si="9"/>
        <v/>
      </c>
      <c r="AA75" s="672" t="str">
        <f t="shared" si="10"/>
        <v/>
      </c>
      <c r="AC75" s="672" t="str">
        <f t="shared" si="11"/>
        <v/>
      </c>
      <c r="AE75" s="672" t="str">
        <f t="shared" si="12"/>
        <v/>
      </c>
      <c r="AG75" s="672" t="str">
        <f t="shared" si="13"/>
        <v/>
      </c>
      <c r="AI75" s="672" t="str">
        <f t="shared" si="14"/>
        <v/>
      </c>
      <c r="AK75" s="672" t="str">
        <f t="shared" si="15"/>
        <v/>
      </c>
      <c r="AM75" s="672" t="str">
        <f t="shared" si="16"/>
        <v/>
      </c>
      <c r="AO75" s="672" t="str">
        <f t="shared" si="17"/>
        <v/>
      </c>
      <c r="AQ75" s="672" t="str">
        <f t="shared" si="18"/>
        <v/>
      </c>
    </row>
    <row r="76" spans="5:43">
      <c r="E76" s="672" t="str">
        <f t="shared" si="21"/>
        <v/>
      </c>
      <c r="G76" s="672" t="str">
        <f t="shared" si="21"/>
        <v/>
      </c>
      <c r="I76" s="672" t="str">
        <f t="shared" si="1"/>
        <v/>
      </c>
      <c r="K76" s="672" t="str">
        <f t="shared" si="2"/>
        <v/>
      </c>
      <c r="M76" s="672" t="str">
        <f t="shared" si="3"/>
        <v/>
      </c>
      <c r="O76" s="672" t="str">
        <f t="shared" si="4"/>
        <v/>
      </c>
      <c r="Q76" s="672" t="str">
        <f t="shared" si="5"/>
        <v/>
      </c>
      <c r="S76" s="672" t="str">
        <f t="shared" si="6"/>
        <v/>
      </c>
      <c r="U76" s="672" t="str">
        <f t="shared" si="7"/>
        <v/>
      </c>
      <c r="W76" s="672" t="str">
        <f t="shared" si="8"/>
        <v/>
      </c>
      <c r="Y76" s="672" t="str">
        <f t="shared" si="9"/>
        <v/>
      </c>
      <c r="AA76" s="672" t="str">
        <f t="shared" si="10"/>
        <v/>
      </c>
      <c r="AC76" s="672" t="str">
        <f t="shared" si="11"/>
        <v/>
      </c>
      <c r="AE76" s="672" t="str">
        <f t="shared" si="12"/>
        <v/>
      </c>
      <c r="AG76" s="672" t="str">
        <f t="shared" si="13"/>
        <v/>
      </c>
      <c r="AI76" s="672" t="str">
        <f t="shared" si="14"/>
        <v/>
      </c>
      <c r="AK76" s="672" t="str">
        <f t="shared" si="15"/>
        <v/>
      </c>
      <c r="AM76" s="672" t="str">
        <f t="shared" si="16"/>
        <v/>
      </c>
      <c r="AO76" s="672" t="str">
        <f t="shared" si="17"/>
        <v/>
      </c>
      <c r="AQ76" s="672" t="str">
        <f t="shared" si="18"/>
        <v/>
      </c>
    </row>
    <row r="77" spans="5:43">
      <c r="E77" s="672" t="str">
        <f t="shared" ref="E77:G92" si="22">IF(OR($B77=0,D77=0),"",D77/$B77)</f>
        <v/>
      </c>
      <c r="G77" s="672" t="str">
        <f t="shared" si="22"/>
        <v/>
      </c>
      <c r="I77" s="672" t="str">
        <f t="shared" ref="I77:I140" si="23">IF(OR($B77=0,H77=0),"",H77/$B77)</f>
        <v/>
      </c>
      <c r="K77" s="672" t="str">
        <f t="shared" ref="K77:K140" si="24">IF(OR($B77=0,J77=0),"",J77/$B77)</f>
        <v/>
      </c>
      <c r="M77" s="672" t="str">
        <f t="shared" ref="M77:M140" si="25">IF(OR($B77=0,L77=0),"",L77/$B77)</f>
        <v/>
      </c>
      <c r="O77" s="672" t="str">
        <f t="shared" ref="O77:O140" si="26">IF(OR($B77=0,N77=0),"",N77/$B77)</f>
        <v/>
      </c>
      <c r="Q77" s="672" t="str">
        <f t="shared" ref="Q77:Q140" si="27">IF(OR($B77=0,P77=0),"",P77/$B77)</f>
        <v/>
      </c>
      <c r="S77" s="672" t="str">
        <f t="shared" ref="S77:S140" si="28">IF(OR($B77=0,R77=0),"",R77/$B77)</f>
        <v/>
      </c>
      <c r="U77" s="672" t="str">
        <f t="shared" ref="U77:U140" si="29">IF(OR($B77=0,T77=0),"",T77/$B77)</f>
        <v/>
      </c>
      <c r="W77" s="672" t="str">
        <f t="shared" ref="W77:W140" si="30">IF(OR($B77=0,V77=0),"",V77/$B77)</f>
        <v/>
      </c>
      <c r="Y77" s="672" t="str">
        <f t="shared" ref="Y77:Y140" si="31">IF(OR($B77=0,X77=0),"",X77/$B77)</f>
        <v/>
      </c>
      <c r="AA77" s="672" t="str">
        <f t="shared" ref="AA77:AA140" si="32">IF(OR($B77=0,Z77=0),"",Z77/$B77)</f>
        <v/>
      </c>
      <c r="AC77" s="672" t="str">
        <f t="shared" ref="AC77:AC140" si="33">IF(OR($B77=0,AB77=0),"",AB77/$B77)</f>
        <v/>
      </c>
      <c r="AE77" s="672" t="str">
        <f t="shared" ref="AE77:AE140" si="34">IF(OR($B77=0,AD77=0),"",AD77/$B77)</f>
        <v/>
      </c>
      <c r="AG77" s="672" t="str">
        <f t="shared" ref="AG77:AG140" si="35">IF(OR($B77=0,AF77=0),"",AF77/$B77)</f>
        <v/>
      </c>
      <c r="AI77" s="672" t="str">
        <f t="shared" ref="AI77:AI140" si="36">IF(OR($B77=0,AH77=0),"",AH77/$B77)</f>
        <v/>
      </c>
      <c r="AK77" s="672" t="str">
        <f t="shared" ref="AK77:AK140" si="37">IF(OR($B77=0,AJ77=0),"",AJ77/$B77)</f>
        <v/>
      </c>
      <c r="AM77" s="672" t="str">
        <f t="shared" ref="AM77:AM140" si="38">IF(OR($B77=0,AL77=0),"",AL77/$B77)</f>
        <v/>
      </c>
      <c r="AO77" s="672" t="str">
        <f t="shared" ref="AO77:AO140" si="39">IF(OR($B77=0,AN77=0),"",AN77/$B77)</f>
        <v/>
      </c>
      <c r="AQ77" s="672" t="str">
        <f t="shared" ref="AQ77:AQ140" si="40">IF(OR($B77=0,AP77=0),"",AP77/$B77)</f>
        <v/>
      </c>
    </row>
    <row r="78" spans="5:43">
      <c r="E78" s="672" t="str">
        <f t="shared" si="22"/>
        <v/>
      </c>
      <c r="G78" s="672" t="str">
        <f t="shared" si="22"/>
        <v/>
      </c>
      <c r="I78" s="672" t="str">
        <f t="shared" si="23"/>
        <v/>
      </c>
      <c r="K78" s="672" t="str">
        <f t="shared" si="24"/>
        <v/>
      </c>
      <c r="M78" s="672" t="str">
        <f t="shared" si="25"/>
        <v/>
      </c>
      <c r="O78" s="672" t="str">
        <f t="shared" si="26"/>
        <v/>
      </c>
      <c r="Q78" s="672" t="str">
        <f t="shared" si="27"/>
        <v/>
      </c>
      <c r="S78" s="672" t="str">
        <f t="shared" si="28"/>
        <v/>
      </c>
      <c r="U78" s="672" t="str">
        <f t="shared" si="29"/>
        <v/>
      </c>
      <c r="W78" s="672" t="str">
        <f t="shared" si="30"/>
        <v/>
      </c>
      <c r="Y78" s="672" t="str">
        <f t="shared" si="31"/>
        <v/>
      </c>
      <c r="AA78" s="672" t="str">
        <f t="shared" si="32"/>
        <v/>
      </c>
      <c r="AC78" s="672" t="str">
        <f t="shared" si="33"/>
        <v/>
      </c>
      <c r="AE78" s="672" t="str">
        <f t="shared" si="34"/>
        <v/>
      </c>
      <c r="AG78" s="672" t="str">
        <f t="shared" si="35"/>
        <v/>
      </c>
      <c r="AI78" s="672" t="str">
        <f t="shared" si="36"/>
        <v/>
      </c>
      <c r="AK78" s="672" t="str">
        <f t="shared" si="37"/>
        <v/>
      </c>
      <c r="AM78" s="672" t="str">
        <f t="shared" si="38"/>
        <v/>
      </c>
      <c r="AO78" s="672" t="str">
        <f t="shared" si="39"/>
        <v/>
      </c>
      <c r="AQ78" s="672" t="str">
        <f t="shared" si="40"/>
        <v/>
      </c>
    </row>
    <row r="79" spans="5:43">
      <c r="E79" s="672" t="str">
        <f t="shared" si="22"/>
        <v/>
      </c>
      <c r="G79" s="672" t="str">
        <f t="shared" si="22"/>
        <v/>
      </c>
      <c r="I79" s="672" t="str">
        <f t="shared" si="23"/>
        <v/>
      </c>
      <c r="K79" s="672" t="str">
        <f t="shared" si="24"/>
        <v/>
      </c>
      <c r="M79" s="672" t="str">
        <f t="shared" si="25"/>
        <v/>
      </c>
      <c r="O79" s="672" t="str">
        <f t="shared" si="26"/>
        <v/>
      </c>
      <c r="Q79" s="672" t="str">
        <f t="shared" si="27"/>
        <v/>
      </c>
      <c r="S79" s="672" t="str">
        <f t="shared" si="28"/>
        <v/>
      </c>
      <c r="U79" s="672" t="str">
        <f t="shared" si="29"/>
        <v/>
      </c>
      <c r="W79" s="672" t="str">
        <f t="shared" si="30"/>
        <v/>
      </c>
      <c r="Y79" s="672" t="str">
        <f t="shared" si="31"/>
        <v/>
      </c>
      <c r="AA79" s="672" t="str">
        <f t="shared" si="32"/>
        <v/>
      </c>
      <c r="AC79" s="672" t="str">
        <f t="shared" si="33"/>
        <v/>
      </c>
      <c r="AE79" s="672" t="str">
        <f t="shared" si="34"/>
        <v/>
      </c>
      <c r="AG79" s="672" t="str">
        <f t="shared" si="35"/>
        <v/>
      </c>
      <c r="AI79" s="672" t="str">
        <f t="shared" si="36"/>
        <v/>
      </c>
      <c r="AK79" s="672" t="str">
        <f t="shared" si="37"/>
        <v/>
      </c>
      <c r="AM79" s="672" t="str">
        <f t="shared" si="38"/>
        <v/>
      </c>
      <c r="AO79" s="672" t="str">
        <f t="shared" si="39"/>
        <v/>
      </c>
      <c r="AQ79" s="672" t="str">
        <f t="shared" si="40"/>
        <v/>
      </c>
    </row>
    <row r="80" spans="5:43">
      <c r="E80" s="672" t="str">
        <f t="shared" si="22"/>
        <v/>
      </c>
      <c r="G80" s="672" t="str">
        <f t="shared" si="22"/>
        <v/>
      </c>
      <c r="I80" s="672" t="str">
        <f t="shared" si="23"/>
        <v/>
      </c>
      <c r="K80" s="672" t="str">
        <f t="shared" si="24"/>
        <v/>
      </c>
      <c r="M80" s="672" t="str">
        <f t="shared" si="25"/>
        <v/>
      </c>
      <c r="O80" s="672" t="str">
        <f t="shared" si="26"/>
        <v/>
      </c>
      <c r="Q80" s="672" t="str">
        <f t="shared" si="27"/>
        <v/>
      </c>
      <c r="S80" s="672" t="str">
        <f t="shared" si="28"/>
        <v/>
      </c>
      <c r="U80" s="672" t="str">
        <f t="shared" si="29"/>
        <v/>
      </c>
      <c r="W80" s="672" t="str">
        <f t="shared" si="30"/>
        <v/>
      </c>
      <c r="Y80" s="672" t="str">
        <f t="shared" si="31"/>
        <v/>
      </c>
      <c r="AA80" s="672" t="str">
        <f t="shared" si="32"/>
        <v/>
      </c>
      <c r="AC80" s="672" t="str">
        <f t="shared" si="33"/>
        <v/>
      </c>
      <c r="AE80" s="672" t="str">
        <f t="shared" si="34"/>
        <v/>
      </c>
      <c r="AG80" s="672" t="str">
        <f t="shared" si="35"/>
        <v/>
      </c>
      <c r="AI80" s="672" t="str">
        <f t="shared" si="36"/>
        <v/>
      </c>
      <c r="AK80" s="672" t="str">
        <f t="shared" si="37"/>
        <v/>
      </c>
      <c r="AM80" s="672" t="str">
        <f t="shared" si="38"/>
        <v/>
      </c>
      <c r="AO80" s="672" t="str">
        <f t="shared" si="39"/>
        <v/>
      </c>
      <c r="AQ80" s="672" t="str">
        <f t="shared" si="40"/>
        <v/>
      </c>
    </row>
    <row r="81" spans="5:43">
      <c r="E81" s="672" t="str">
        <f t="shared" si="22"/>
        <v/>
      </c>
      <c r="G81" s="672" t="str">
        <f t="shared" si="22"/>
        <v/>
      </c>
      <c r="I81" s="672" t="str">
        <f t="shared" si="23"/>
        <v/>
      </c>
      <c r="K81" s="672" t="str">
        <f t="shared" si="24"/>
        <v/>
      </c>
      <c r="M81" s="672" t="str">
        <f t="shared" si="25"/>
        <v/>
      </c>
      <c r="O81" s="672" t="str">
        <f t="shared" si="26"/>
        <v/>
      </c>
      <c r="Q81" s="672" t="str">
        <f t="shared" si="27"/>
        <v/>
      </c>
      <c r="S81" s="672" t="str">
        <f t="shared" si="28"/>
        <v/>
      </c>
      <c r="U81" s="672" t="str">
        <f t="shared" si="29"/>
        <v/>
      </c>
      <c r="W81" s="672" t="str">
        <f t="shared" si="30"/>
        <v/>
      </c>
      <c r="Y81" s="672" t="str">
        <f t="shared" si="31"/>
        <v/>
      </c>
      <c r="AA81" s="672" t="str">
        <f t="shared" si="32"/>
        <v/>
      </c>
      <c r="AC81" s="672" t="str">
        <f t="shared" si="33"/>
        <v/>
      </c>
      <c r="AE81" s="672" t="str">
        <f t="shared" si="34"/>
        <v/>
      </c>
      <c r="AG81" s="672" t="str">
        <f t="shared" si="35"/>
        <v/>
      </c>
      <c r="AI81" s="672" t="str">
        <f t="shared" si="36"/>
        <v/>
      </c>
      <c r="AK81" s="672" t="str">
        <f t="shared" si="37"/>
        <v/>
      </c>
      <c r="AM81" s="672" t="str">
        <f t="shared" si="38"/>
        <v/>
      </c>
      <c r="AO81" s="672" t="str">
        <f t="shared" si="39"/>
        <v/>
      </c>
      <c r="AQ81" s="672" t="str">
        <f t="shared" si="40"/>
        <v/>
      </c>
    </row>
    <row r="82" spans="5:43">
      <c r="E82" s="672" t="str">
        <f t="shared" si="22"/>
        <v/>
      </c>
      <c r="G82" s="672" t="str">
        <f t="shared" si="22"/>
        <v/>
      </c>
      <c r="I82" s="672" t="str">
        <f t="shared" si="23"/>
        <v/>
      </c>
      <c r="K82" s="672" t="str">
        <f t="shared" si="24"/>
        <v/>
      </c>
      <c r="M82" s="672" t="str">
        <f t="shared" si="25"/>
        <v/>
      </c>
      <c r="O82" s="672" t="str">
        <f t="shared" si="26"/>
        <v/>
      </c>
      <c r="Q82" s="672" t="str">
        <f t="shared" si="27"/>
        <v/>
      </c>
      <c r="S82" s="672" t="str">
        <f t="shared" si="28"/>
        <v/>
      </c>
      <c r="U82" s="672" t="str">
        <f t="shared" si="29"/>
        <v/>
      </c>
      <c r="W82" s="672" t="str">
        <f t="shared" si="30"/>
        <v/>
      </c>
      <c r="Y82" s="672" t="str">
        <f t="shared" si="31"/>
        <v/>
      </c>
      <c r="AA82" s="672" t="str">
        <f t="shared" si="32"/>
        <v/>
      </c>
      <c r="AC82" s="672" t="str">
        <f t="shared" si="33"/>
        <v/>
      </c>
      <c r="AE82" s="672" t="str">
        <f t="shared" si="34"/>
        <v/>
      </c>
      <c r="AG82" s="672" t="str">
        <f t="shared" si="35"/>
        <v/>
      </c>
      <c r="AI82" s="672" t="str">
        <f t="shared" si="36"/>
        <v/>
      </c>
      <c r="AK82" s="672" t="str">
        <f t="shared" si="37"/>
        <v/>
      </c>
      <c r="AM82" s="672" t="str">
        <f t="shared" si="38"/>
        <v/>
      </c>
      <c r="AO82" s="672" t="str">
        <f t="shared" si="39"/>
        <v/>
      </c>
      <c r="AQ82" s="672" t="str">
        <f t="shared" si="40"/>
        <v/>
      </c>
    </row>
    <row r="83" spans="5:43">
      <c r="E83" s="672" t="str">
        <f t="shared" si="22"/>
        <v/>
      </c>
      <c r="G83" s="672" t="str">
        <f t="shared" si="22"/>
        <v/>
      </c>
      <c r="I83" s="672" t="str">
        <f t="shared" si="23"/>
        <v/>
      </c>
      <c r="K83" s="672" t="str">
        <f t="shared" si="24"/>
        <v/>
      </c>
      <c r="M83" s="672" t="str">
        <f t="shared" si="25"/>
        <v/>
      </c>
      <c r="O83" s="672" t="str">
        <f t="shared" si="26"/>
        <v/>
      </c>
      <c r="Q83" s="672" t="str">
        <f t="shared" si="27"/>
        <v/>
      </c>
      <c r="S83" s="672" t="str">
        <f t="shared" si="28"/>
        <v/>
      </c>
      <c r="U83" s="672" t="str">
        <f t="shared" si="29"/>
        <v/>
      </c>
      <c r="W83" s="672" t="str">
        <f t="shared" si="30"/>
        <v/>
      </c>
      <c r="Y83" s="672" t="str">
        <f t="shared" si="31"/>
        <v/>
      </c>
      <c r="AA83" s="672" t="str">
        <f t="shared" si="32"/>
        <v/>
      </c>
      <c r="AC83" s="672" t="str">
        <f t="shared" si="33"/>
        <v/>
      </c>
      <c r="AE83" s="672" t="str">
        <f t="shared" si="34"/>
        <v/>
      </c>
      <c r="AG83" s="672" t="str">
        <f t="shared" si="35"/>
        <v/>
      </c>
      <c r="AI83" s="672" t="str">
        <f t="shared" si="36"/>
        <v/>
      </c>
      <c r="AK83" s="672" t="str">
        <f t="shared" si="37"/>
        <v/>
      </c>
      <c r="AM83" s="672" t="str">
        <f t="shared" si="38"/>
        <v/>
      </c>
      <c r="AO83" s="672" t="str">
        <f t="shared" si="39"/>
        <v/>
      </c>
      <c r="AQ83" s="672" t="str">
        <f t="shared" si="40"/>
        <v/>
      </c>
    </row>
    <row r="84" spans="5:43">
      <c r="E84" s="672" t="str">
        <f t="shared" si="22"/>
        <v/>
      </c>
      <c r="G84" s="672" t="str">
        <f t="shared" si="22"/>
        <v/>
      </c>
      <c r="I84" s="672" t="str">
        <f t="shared" si="23"/>
        <v/>
      </c>
      <c r="K84" s="672" t="str">
        <f t="shared" si="24"/>
        <v/>
      </c>
      <c r="M84" s="672" t="str">
        <f t="shared" si="25"/>
        <v/>
      </c>
      <c r="O84" s="672" t="str">
        <f t="shared" si="26"/>
        <v/>
      </c>
      <c r="Q84" s="672" t="str">
        <f t="shared" si="27"/>
        <v/>
      </c>
      <c r="S84" s="672" t="str">
        <f t="shared" si="28"/>
        <v/>
      </c>
      <c r="U84" s="672" t="str">
        <f t="shared" si="29"/>
        <v/>
      </c>
      <c r="W84" s="672" t="str">
        <f t="shared" si="30"/>
        <v/>
      </c>
      <c r="Y84" s="672" t="str">
        <f t="shared" si="31"/>
        <v/>
      </c>
      <c r="AA84" s="672" t="str">
        <f t="shared" si="32"/>
        <v/>
      </c>
      <c r="AC84" s="672" t="str">
        <f t="shared" si="33"/>
        <v/>
      </c>
      <c r="AE84" s="672" t="str">
        <f t="shared" si="34"/>
        <v/>
      </c>
      <c r="AG84" s="672" t="str">
        <f t="shared" si="35"/>
        <v/>
      </c>
      <c r="AI84" s="672" t="str">
        <f t="shared" si="36"/>
        <v/>
      </c>
      <c r="AK84" s="672" t="str">
        <f t="shared" si="37"/>
        <v/>
      </c>
      <c r="AM84" s="672" t="str">
        <f t="shared" si="38"/>
        <v/>
      </c>
      <c r="AO84" s="672" t="str">
        <f t="shared" si="39"/>
        <v/>
      </c>
      <c r="AQ84" s="672" t="str">
        <f t="shared" si="40"/>
        <v/>
      </c>
    </row>
    <row r="85" spans="5:43">
      <c r="E85" s="672" t="str">
        <f t="shared" si="22"/>
        <v/>
      </c>
      <c r="G85" s="672" t="str">
        <f t="shared" si="22"/>
        <v/>
      </c>
      <c r="I85" s="672" t="str">
        <f t="shared" si="23"/>
        <v/>
      </c>
      <c r="K85" s="672" t="str">
        <f t="shared" si="24"/>
        <v/>
      </c>
      <c r="M85" s="672" t="str">
        <f t="shared" si="25"/>
        <v/>
      </c>
      <c r="O85" s="672" t="str">
        <f t="shared" si="26"/>
        <v/>
      </c>
      <c r="Q85" s="672" t="str">
        <f t="shared" si="27"/>
        <v/>
      </c>
      <c r="S85" s="672" t="str">
        <f t="shared" si="28"/>
        <v/>
      </c>
      <c r="U85" s="672" t="str">
        <f t="shared" si="29"/>
        <v/>
      </c>
      <c r="W85" s="672" t="str">
        <f t="shared" si="30"/>
        <v/>
      </c>
      <c r="Y85" s="672" t="str">
        <f t="shared" si="31"/>
        <v/>
      </c>
      <c r="AA85" s="672" t="str">
        <f t="shared" si="32"/>
        <v/>
      </c>
      <c r="AC85" s="672" t="str">
        <f t="shared" si="33"/>
        <v/>
      </c>
      <c r="AE85" s="672" t="str">
        <f t="shared" si="34"/>
        <v/>
      </c>
      <c r="AG85" s="672" t="str">
        <f t="shared" si="35"/>
        <v/>
      </c>
      <c r="AI85" s="672" t="str">
        <f t="shared" si="36"/>
        <v/>
      </c>
      <c r="AK85" s="672" t="str">
        <f t="shared" si="37"/>
        <v/>
      </c>
      <c r="AM85" s="672" t="str">
        <f t="shared" si="38"/>
        <v/>
      </c>
      <c r="AO85" s="672" t="str">
        <f t="shared" si="39"/>
        <v/>
      </c>
      <c r="AQ85" s="672" t="str">
        <f t="shared" si="40"/>
        <v/>
      </c>
    </row>
    <row r="86" spans="5:43">
      <c r="E86" s="672" t="str">
        <f t="shared" si="22"/>
        <v/>
      </c>
      <c r="G86" s="672" t="str">
        <f t="shared" si="22"/>
        <v/>
      </c>
      <c r="I86" s="672" t="str">
        <f t="shared" si="23"/>
        <v/>
      </c>
      <c r="K86" s="672" t="str">
        <f t="shared" si="24"/>
        <v/>
      </c>
      <c r="M86" s="672" t="str">
        <f t="shared" si="25"/>
        <v/>
      </c>
      <c r="O86" s="672" t="str">
        <f t="shared" si="26"/>
        <v/>
      </c>
      <c r="Q86" s="672" t="str">
        <f t="shared" si="27"/>
        <v/>
      </c>
      <c r="S86" s="672" t="str">
        <f t="shared" si="28"/>
        <v/>
      </c>
      <c r="U86" s="672" t="str">
        <f t="shared" si="29"/>
        <v/>
      </c>
      <c r="W86" s="672" t="str">
        <f t="shared" si="30"/>
        <v/>
      </c>
      <c r="Y86" s="672" t="str">
        <f t="shared" si="31"/>
        <v/>
      </c>
      <c r="AA86" s="672" t="str">
        <f t="shared" si="32"/>
        <v/>
      </c>
      <c r="AC86" s="672" t="str">
        <f t="shared" si="33"/>
        <v/>
      </c>
      <c r="AE86" s="672" t="str">
        <f t="shared" si="34"/>
        <v/>
      </c>
      <c r="AG86" s="672" t="str">
        <f t="shared" si="35"/>
        <v/>
      </c>
      <c r="AI86" s="672" t="str">
        <f t="shared" si="36"/>
        <v/>
      </c>
      <c r="AK86" s="672" t="str">
        <f t="shared" si="37"/>
        <v/>
      </c>
      <c r="AM86" s="672" t="str">
        <f t="shared" si="38"/>
        <v/>
      </c>
      <c r="AO86" s="672" t="str">
        <f t="shared" si="39"/>
        <v/>
      </c>
      <c r="AQ86" s="672" t="str">
        <f t="shared" si="40"/>
        <v/>
      </c>
    </row>
    <row r="87" spans="5:43">
      <c r="E87" s="672" t="str">
        <f t="shared" si="22"/>
        <v/>
      </c>
      <c r="G87" s="672" t="str">
        <f t="shared" si="22"/>
        <v/>
      </c>
      <c r="I87" s="672" t="str">
        <f t="shared" si="23"/>
        <v/>
      </c>
      <c r="K87" s="672" t="str">
        <f t="shared" si="24"/>
        <v/>
      </c>
      <c r="M87" s="672" t="str">
        <f t="shared" si="25"/>
        <v/>
      </c>
      <c r="O87" s="672" t="str">
        <f t="shared" si="26"/>
        <v/>
      </c>
      <c r="Q87" s="672" t="str">
        <f t="shared" si="27"/>
        <v/>
      </c>
      <c r="S87" s="672" t="str">
        <f t="shared" si="28"/>
        <v/>
      </c>
      <c r="U87" s="672" t="str">
        <f t="shared" si="29"/>
        <v/>
      </c>
      <c r="W87" s="672" t="str">
        <f t="shared" si="30"/>
        <v/>
      </c>
      <c r="Y87" s="672" t="str">
        <f t="shared" si="31"/>
        <v/>
      </c>
      <c r="AA87" s="672" t="str">
        <f t="shared" si="32"/>
        <v/>
      </c>
      <c r="AC87" s="672" t="str">
        <f t="shared" si="33"/>
        <v/>
      </c>
      <c r="AE87" s="672" t="str">
        <f t="shared" si="34"/>
        <v/>
      </c>
      <c r="AG87" s="672" t="str">
        <f t="shared" si="35"/>
        <v/>
      </c>
      <c r="AI87" s="672" t="str">
        <f t="shared" si="36"/>
        <v/>
      </c>
      <c r="AK87" s="672" t="str">
        <f t="shared" si="37"/>
        <v/>
      </c>
      <c r="AM87" s="672" t="str">
        <f t="shared" si="38"/>
        <v/>
      </c>
      <c r="AO87" s="672" t="str">
        <f t="shared" si="39"/>
        <v/>
      </c>
      <c r="AQ87" s="672" t="str">
        <f t="shared" si="40"/>
        <v/>
      </c>
    </row>
    <row r="88" spans="5:43">
      <c r="E88" s="672" t="str">
        <f t="shared" si="22"/>
        <v/>
      </c>
      <c r="G88" s="672" t="str">
        <f t="shared" si="22"/>
        <v/>
      </c>
      <c r="I88" s="672" t="str">
        <f t="shared" si="23"/>
        <v/>
      </c>
      <c r="K88" s="672" t="str">
        <f t="shared" si="24"/>
        <v/>
      </c>
      <c r="M88" s="672" t="str">
        <f t="shared" si="25"/>
        <v/>
      </c>
      <c r="O88" s="672" t="str">
        <f t="shared" si="26"/>
        <v/>
      </c>
      <c r="Q88" s="672" t="str">
        <f t="shared" si="27"/>
        <v/>
      </c>
      <c r="S88" s="672" t="str">
        <f t="shared" si="28"/>
        <v/>
      </c>
      <c r="U88" s="672" t="str">
        <f t="shared" si="29"/>
        <v/>
      </c>
      <c r="W88" s="672" t="str">
        <f t="shared" si="30"/>
        <v/>
      </c>
      <c r="Y88" s="672" t="str">
        <f t="shared" si="31"/>
        <v/>
      </c>
      <c r="AA88" s="672" t="str">
        <f t="shared" si="32"/>
        <v/>
      </c>
      <c r="AC88" s="672" t="str">
        <f t="shared" si="33"/>
        <v/>
      </c>
      <c r="AE88" s="672" t="str">
        <f t="shared" si="34"/>
        <v/>
      </c>
      <c r="AG88" s="672" t="str">
        <f t="shared" si="35"/>
        <v/>
      </c>
      <c r="AI88" s="672" t="str">
        <f t="shared" si="36"/>
        <v/>
      </c>
      <c r="AK88" s="672" t="str">
        <f t="shared" si="37"/>
        <v/>
      </c>
      <c r="AM88" s="672" t="str">
        <f t="shared" si="38"/>
        <v/>
      </c>
      <c r="AO88" s="672" t="str">
        <f t="shared" si="39"/>
        <v/>
      </c>
      <c r="AQ88" s="672" t="str">
        <f t="shared" si="40"/>
        <v/>
      </c>
    </row>
    <row r="89" spans="5:43">
      <c r="E89" s="672" t="str">
        <f t="shared" si="22"/>
        <v/>
      </c>
      <c r="G89" s="672" t="str">
        <f t="shared" si="22"/>
        <v/>
      </c>
      <c r="I89" s="672" t="str">
        <f t="shared" si="23"/>
        <v/>
      </c>
      <c r="K89" s="672" t="str">
        <f t="shared" si="24"/>
        <v/>
      </c>
      <c r="M89" s="672" t="str">
        <f t="shared" si="25"/>
        <v/>
      </c>
      <c r="O89" s="672" t="str">
        <f t="shared" si="26"/>
        <v/>
      </c>
      <c r="Q89" s="672" t="str">
        <f t="shared" si="27"/>
        <v/>
      </c>
      <c r="S89" s="672" t="str">
        <f t="shared" si="28"/>
        <v/>
      </c>
      <c r="U89" s="672" t="str">
        <f t="shared" si="29"/>
        <v/>
      </c>
      <c r="W89" s="672" t="str">
        <f t="shared" si="30"/>
        <v/>
      </c>
      <c r="Y89" s="672" t="str">
        <f t="shared" si="31"/>
        <v/>
      </c>
      <c r="AA89" s="672" t="str">
        <f t="shared" si="32"/>
        <v/>
      </c>
      <c r="AC89" s="672" t="str">
        <f t="shared" si="33"/>
        <v/>
      </c>
      <c r="AE89" s="672" t="str">
        <f t="shared" si="34"/>
        <v/>
      </c>
      <c r="AG89" s="672" t="str">
        <f t="shared" si="35"/>
        <v/>
      </c>
      <c r="AI89" s="672" t="str">
        <f t="shared" si="36"/>
        <v/>
      </c>
      <c r="AK89" s="672" t="str">
        <f t="shared" si="37"/>
        <v/>
      </c>
      <c r="AM89" s="672" t="str">
        <f t="shared" si="38"/>
        <v/>
      </c>
      <c r="AO89" s="672" t="str">
        <f t="shared" si="39"/>
        <v/>
      </c>
      <c r="AQ89" s="672" t="str">
        <f t="shared" si="40"/>
        <v/>
      </c>
    </row>
    <row r="90" spans="5:43">
      <c r="E90" s="672" t="str">
        <f t="shared" si="22"/>
        <v/>
      </c>
      <c r="G90" s="672" t="str">
        <f t="shared" si="22"/>
        <v/>
      </c>
      <c r="I90" s="672" t="str">
        <f t="shared" si="23"/>
        <v/>
      </c>
      <c r="K90" s="672" t="str">
        <f t="shared" si="24"/>
        <v/>
      </c>
      <c r="M90" s="672" t="str">
        <f t="shared" si="25"/>
        <v/>
      </c>
      <c r="O90" s="672" t="str">
        <f t="shared" si="26"/>
        <v/>
      </c>
      <c r="Q90" s="672" t="str">
        <f t="shared" si="27"/>
        <v/>
      </c>
      <c r="S90" s="672" t="str">
        <f t="shared" si="28"/>
        <v/>
      </c>
      <c r="U90" s="672" t="str">
        <f t="shared" si="29"/>
        <v/>
      </c>
      <c r="W90" s="672" t="str">
        <f t="shared" si="30"/>
        <v/>
      </c>
      <c r="Y90" s="672" t="str">
        <f t="shared" si="31"/>
        <v/>
      </c>
      <c r="AA90" s="672" t="str">
        <f t="shared" si="32"/>
        <v/>
      </c>
      <c r="AC90" s="672" t="str">
        <f t="shared" si="33"/>
        <v/>
      </c>
      <c r="AE90" s="672" t="str">
        <f t="shared" si="34"/>
        <v/>
      </c>
      <c r="AG90" s="672" t="str">
        <f t="shared" si="35"/>
        <v/>
      </c>
      <c r="AI90" s="672" t="str">
        <f t="shared" si="36"/>
        <v/>
      </c>
      <c r="AK90" s="672" t="str">
        <f t="shared" si="37"/>
        <v/>
      </c>
      <c r="AM90" s="672" t="str">
        <f t="shared" si="38"/>
        <v/>
      </c>
      <c r="AO90" s="672" t="str">
        <f t="shared" si="39"/>
        <v/>
      </c>
      <c r="AQ90" s="672" t="str">
        <f t="shared" si="40"/>
        <v/>
      </c>
    </row>
    <row r="91" spans="5:43">
      <c r="E91" s="672" t="str">
        <f t="shared" si="22"/>
        <v/>
      </c>
      <c r="G91" s="672" t="str">
        <f t="shared" si="22"/>
        <v/>
      </c>
      <c r="I91" s="672" t="str">
        <f t="shared" si="23"/>
        <v/>
      </c>
      <c r="K91" s="672" t="str">
        <f t="shared" si="24"/>
        <v/>
      </c>
      <c r="M91" s="672" t="str">
        <f t="shared" si="25"/>
        <v/>
      </c>
      <c r="O91" s="672" t="str">
        <f t="shared" si="26"/>
        <v/>
      </c>
      <c r="Q91" s="672" t="str">
        <f t="shared" si="27"/>
        <v/>
      </c>
      <c r="S91" s="672" t="str">
        <f t="shared" si="28"/>
        <v/>
      </c>
      <c r="U91" s="672" t="str">
        <f t="shared" si="29"/>
        <v/>
      </c>
      <c r="W91" s="672" t="str">
        <f t="shared" si="30"/>
        <v/>
      </c>
      <c r="Y91" s="672" t="str">
        <f t="shared" si="31"/>
        <v/>
      </c>
      <c r="AA91" s="672" t="str">
        <f t="shared" si="32"/>
        <v/>
      </c>
      <c r="AC91" s="672" t="str">
        <f t="shared" si="33"/>
        <v/>
      </c>
      <c r="AE91" s="672" t="str">
        <f t="shared" si="34"/>
        <v/>
      </c>
      <c r="AG91" s="672" t="str">
        <f t="shared" si="35"/>
        <v/>
      </c>
      <c r="AI91" s="672" t="str">
        <f t="shared" si="36"/>
        <v/>
      </c>
      <c r="AK91" s="672" t="str">
        <f t="shared" si="37"/>
        <v/>
      </c>
      <c r="AM91" s="672" t="str">
        <f t="shared" si="38"/>
        <v/>
      </c>
      <c r="AO91" s="672" t="str">
        <f t="shared" si="39"/>
        <v/>
      </c>
      <c r="AQ91" s="672" t="str">
        <f t="shared" si="40"/>
        <v/>
      </c>
    </row>
    <row r="92" spans="5:43">
      <c r="E92" s="672" t="str">
        <f t="shared" si="22"/>
        <v/>
      </c>
      <c r="G92" s="672" t="str">
        <f t="shared" si="22"/>
        <v/>
      </c>
      <c r="I92" s="672" t="str">
        <f t="shared" si="23"/>
        <v/>
      </c>
      <c r="K92" s="672" t="str">
        <f t="shared" si="24"/>
        <v/>
      </c>
      <c r="M92" s="672" t="str">
        <f t="shared" si="25"/>
        <v/>
      </c>
      <c r="O92" s="672" t="str">
        <f t="shared" si="26"/>
        <v/>
      </c>
      <c r="Q92" s="672" t="str">
        <f t="shared" si="27"/>
        <v/>
      </c>
      <c r="S92" s="672" t="str">
        <f t="shared" si="28"/>
        <v/>
      </c>
      <c r="U92" s="672" t="str">
        <f t="shared" si="29"/>
        <v/>
      </c>
      <c r="W92" s="672" t="str">
        <f t="shared" si="30"/>
        <v/>
      </c>
      <c r="Y92" s="672" t="str">
        <f t="shared" si="31"/>
        <v/>
      </c>
      <c r="AA92" s="672" t="str">
        <f t="shared" si="32"/>
        <v/>
      </c>
      <c r="AC92" s="672" t="str">
        <f t="shared" si="33"/>
        <v/>
      </c>
      <c r="AE92" s="672" t="str">
        <f t="shared" si="34"/>
        <v/>
      </c>
      <c r="AG92" s="672" t="str">
        <f t="shared" si="35"/>
        <v/>
      </c>
      <c r="AI92" s="672" t="str">
        <f t="shared" si="36"/>
        <v/>
      </c>
      <c r="AK92" s="672" t="str">
        <f t="shared" si="37"/>
        <v/>
      </c>
      <c r="AM92" s="672" t="str">
        <f t="shared" si="38"/>
        <v/>
      </c>
      <c r="AO92" s="672" t="str">
        <f t="shared" si="39"/>
        <v/>
      </c>
      <c r="AQ92" s="672" t="str">
        <f t="shared" si="40"/>
        <v/>
      </c>
    </row>
    <row r="93" spans="5:43">
      <c r="E93" s="672" t="str">
        <f t="shared" ref="E93:G108" si="41">IF(OR($B93=0,D93=0),"",D93/$B93)</f>
        <v/>
      </c>
      <c r="G93" s="672" t="str">
        <f t="shared" si="41"/>
        <v/>
      </c>
      <c r="I93" s="672" t="str">
        <f t="shared" si="23"/>
        <v/>
      </c>
      <c r="K93" s="672" t="str">
        <f t="shared" si="24"/>
        <v/>
      </c>
      <c r="M93" s="672" t="str">
        <f t="shared" si="25"/>
        <v/>
      </c>
      <c r="O93" s="672" t="str">
        <f t="shared" si="26"/>
        <v/>
      </c>
      <c r="Q93" s="672" t="str">
        <f t="shared" si="27"/>
        <v/>
      </c>
      <c r="S93" s="672" t="str">
        <f t="shared" si="28"/>
        <v/>
      </c>
      <c r="U93" s="672" t="str">
        <f t="shared" si="29"/>
        <v/>
      </c>
      <c r="W93" s="672" t="str">
        <f t="shared" si="30"/>
        <v/>
      </c>
      <c r="Y93" s="672" t="str">
        <f t="shared" si="31"/>
        <v/>
      </c>
      <c r="AA93" s="672" t="str">
        <f t="shared" si="32"/>
        <v/>
      </c>
      <c r="AC93" s="672" t="str">
        <f t="shared" si="33"/>
        <v/>
      </c>
      <c r="AE93" s="672" t="str">
        <f t="shared" si="34"/>
        <v/>
      </c>
      <c r="AG93" s="672" t="str">
        <f t="shared" si="35"/>
        <v/>
      </c>
      <c r="AI93" s="672" t="str">
        <f t="shared" si="36"/>
        <v/>
      </c>
      <c r="AK93" s="672" t="str">
        <f t="shared" si="37"/>
        <v/>
      </c>
      <c r="AM93" s="672" t="str">
        <f t="shared" si="38"/>
        <v/>
      </c>
      <c r="AO93" s="672" t="str">
        <f t="shared" si="39"/>
        <v/>
      </c>
      <c r="AQ93" s="672" t="str">
        <f t="shared" si="40"/>
        <v/>
      </c>
    </row>
    <row r="94" spans="5:43">
      <c r="E94" s="672" t="str">
        <f t="shared" si="41"/>
        <v/>
      </c>
      <c r="G94" s="672" t="str">
        <f t="shared" si="41"/>
        <v/>
      </c>
      <c r="I94" s="672" t="str">
        <f t="shared" si="23"/>
        <v/>
      </c>
      <c r="K94" s="672" t="str">
        <f t="shared" si="24"/>
        <v/>
      </c>
      <c r="M94" s="672" t="str">
        <f t="shared" si="25"/>
        <v/>
      </c>
      <c r="O94" s="672" t="str">
        <f t="shared" si="26"/>
        <v/>
      </c>
      <c r="Q94" s="672" t="str">
        <f t="shared" si="27"/>
        <v/>
      </c>
      <c r="S94" s="672" t="str">
        <f t="shared" si="28"/>
        <v/>
      </c>
      <c r="U94" s="672" t="str">
        <f t="shared" si="29"/>
        <v/>
      </c>
      <c r="W94" s="672" t="str">
        <f t="shared" si="30"/>
        <v/>
      </c>
      <c r="Y94" s="672" t="str">
        <f t="shared" si="31"/>
        <v/>
      </c>
      <c r="AA94" s="672" t="str">
        <f t="shared" si="32"/>
        <v/>
      </c>
      <c r="AC94" s="672" t="str">
        <f t="shared" si="33"/>
        <v/>
      </c>
      <c r="AE94" s="672" t="str">
        <f t="shared" si="34"/>
        <v/>
      </c>
      <c r="AG94" s="672" t="str">
        <f t="shared" si="35"/>
        <v/>
      </c>
      <c r="AI94" s="672" t="str">
        <f t="shared" si="36"/>
        <v/>
      </c>
      <c r="AK94" s="672" t="str">
        <f t="shared" si="37"/>
        <v/>
      </c>
      <c r="AM94" s="672" t="str">
        <f t="shared" si="38"/>
        <v/>
      </c>
      <c r="AO94" s="672" t="str">
        <f t="shared" si="39"/>
        <v/>
      </c>
      <c r="AQ94" s="672" t="str">
        <f t="shared" si="40"/>
        <v/>
      </c>
    </row>
    <row r="95" spans="5:43">
      <c r="E95" s="672" t="str">
        <f t="shared" si="41"/>
        <v/>
      </c>
      <c r="G95" s="672" t="str">
        <f t="shared" si="41"/>
        <v/>
      </c>
      <c r="I95" s="672" t="str">
        <f t="shared" si="23"/>
        <v/>
      </c>
      <c r="K95" s="672" t="str">
        <f t="shared" si="24"/>
        <v/>
      </c>
      <c r="M95" s="672" t="str">
        <f t="shared" si="25"/>
        <v/>
      </c>
      <c r="O95" s="672" t="str">
        <f t="shared" si="26"/>
        <v/>
      </c>
      <c r="Q95" s="672" t="str">
        <f t="shared" si="27"/>
        <v/>
      </c>
      <c r="S95" s="672" t="str">
        <f t="shared" si="28"/>
        <v/>
      </c>
      <c r="U95" s="672" t="str">
        <f t="shared" si="29"/>
        <v/>
      </c>
      <c r="W95" s="672" t="str">
        <f t="shared" si="30"/>
        <v/>
      </c>
      <c r="Y95" s="672" t="str">
        <f t="shared" si="31"/>
        <v/>
      </c>
      <c r="AA95" s="672" t="str">
        <f t="shared" si="32"/>
        <v/>
      </c>
      <c r="AC95" s="672" t="str">
        <f t="shared" si="33"/>
        <v/>
      </c>
      <c r="AE95" s="672" t="str">
        <f t="shared" si="34"/>
        <v/>
      </c>
      <c r="AG95" s="672" t="str">
        <f t="shared" si="35"/>
        <v/>
      </c>
      <c r="AI95" s="672" t="str">
        <f t="shared" si="36"/>
        <v/>
      </c>
      <c r="AK95" s="672" t="str">
        <f t="shared" si="37"/>
        <v/>
      </c>
      <c r="AM95" s="672" t="str">
        <f t="shared" si="38"/>
        <v/>
      </c>
      <c r="AO95" s="672" t="str">
        <f t="shared" si="39"/>
        <v/>
      </c>
      <c r="AQ95" s="672" t="str">
        <f t="shared" si="40"/>
        <v/>
      </c>
    </row>
    <row r="96" spans="5:43">
      <c r="E96" s="672" t="str">
        <f t="shared" si="41"/>
        <v/>
      </c>
      <c r="G96" s="672" t="str">
        <f t="shared" si="41"/>
        <v/>
      </c>
      <c r="I96" s="672" t="str">
        <f t="shared" si="23"/>
        <v/>
      </c>
      <c r="K96" s="672" t="str">
        <f t="shared" si="24"/>
        <v/>
      </c>
      <c r="M96" s="672" t="str">
        <f t="shared" si="25"/>
        <v/>
      </c>
      <c r="O96" s="672" t="str">
        <f t="shared" si="26"/>
        <v/>
      </c>
      <c r="Q96" s="672" t="str">
        <f t="shared" si="27"/>
        <v/>
      </c>
      <c r="S96" s="672" t="str">
        <f t="shared" si="28"/>
        <v/>
      </c>
      <c r="U96" s="672" t="str">
        <f t="shared" si="29"/>
        <v/>
      </c>
      <c r="W96" s="672" t="str">
        <f t="shared" si="30"/>
        <v/>
      </c>
      <c r="Y96" s="672" t="str">
        <f t="shared" si="31"/>
        <v/>
      </c>
      <c r="AA96" s="672" t="str">
        <f t="shared" si="32"/>
        <v/>
      </c>
      <c r="AC96" s="672" t="str">
        <f t="shared" si="33"/>
        <v/>
      </c>
      <c r="AE96" s="672" t="str">
        <f t="shared" si="34"/>
        <v/>
      </c>
      <c r="AG96" s="672" t="str">
        <f t="shared" si="35"/>
        <v/>
      </c>
      <c r="AI96" s="672" t="str">
        <f t="shared" si="36"/>
        <v/>
      </c>
      <c r="AK96" s="672" t="str">
        <f t="shared" si="37"/>
        <v/>
      </c>
      <c r="AM96" s="672" t="str">
        <f t="shared" si="38"/>
        <v/>
      </c>
      <c r="AO96" s="672" t="str">
        <f t="shared" si="39"/>
        <v/>
      </c>
      <c r="AQ96" s="672" t="str">
        <f t="shared" si="40"/>
        <v/>
      </c>
    </row>
    <row r="97" spans="5:43">
      <c r="E97" s="672" t="str">
        <f t="shared" si="41"/>
        <v/>
      </c>
      <c r="G97" s="672" t="str">
        <f t="shared" si="41"/>
        <v/>
      </c>
      <c r="I97" s="672" t="str">
        <f t="shared" si="23"/>
        <v/>
      </c>
      <c r="K97" s="672" t="str">
        <f t="shared" si="24"/>
        <v/>
      </c>
      <c r="M97" s="672" t="str">
        <f t="shared" si="25"/>
        <v/>
      </c>
      <c r="O97" s="672" t="str">
        <f t="shared" si="26"/>
        <v/>
      </c>
      <c r="Q97" s="672" t="str">
        <f t="shared" si="27"/>
        <v/>
      </c>
      <c r="S97" s="672" t="str">
        <f t="shared" si="28"/>
        <v/>
      </c>
      <c r="U97" s="672" t="str">
        <f t="shared" si="29"/>
        <v/>
      </c>
      <c r="W97" s="672" t="str">
        <f t="shared" si="30"/>
        <v/>
      </c>
      <c r="Y97" s="672" t="str">
        <f t="shared" si="31"/>
        <v/>
      </c>
      <c r="AA97" s="672" t="str">
        <f t="shared" si="32"/>
        <v/>
      </c>
      <c r="AC97" s="672" t="str">
        <f t="shared" si="33"/>
        <v/>
      </c>
      <c r="AE97" s="672" t="str">
        <f t="shared" si="34"/>
        <v/>
      </c>
      <c r="AG97" s="672" t="str">
        <f t="shared" si="35"/>
        <v/>
      </c>
      <c r="AI97" s="672" t="str">
        <f t="shared" si="36"/>
        <v/>
      </c>
      <c r="AK97" s="672" t="str">
        <f t="shared" si="37"/>
        <v/>
      </c>
      <c r="AM97" s="672" t="str">
        <f t="shared" si="38"/>
        <v/>
      </c>
      <c r="AO97" s="672" t="str">
        <f t="shared" si="39"/>
        <v/>
      </c>
      <c r="AQ97" s="672" t="str">
        <f t="shared" si="40"/>
        <v/>
      </c>
    </row>
    <row r="98" spans="5:43">
      <c r="E98" s="672" t="str">
        <f t="shared" si="41"/>
        <v/>
      </c>
      <c r="G98" s="672" t="str">
        <f t="shared" si="41"/>
        <v/>
      </c>
      <c r="I98" s="672" t="str">
        <f t="shared" si="23"/>
        <v/>
      </c>
      <c r="K98" s="672" t="str">
        <f t="shared" si="24"/>
        <v/>
      </c>
      <c r="M98" s="672" t="str">
        <f t="shared" si="25"/>
        <v/>
      </c>
      <c r="O98" s="672" t="str">
        <f t="shared" si="26"/>
        <v/>
      </c>
      <c r="Q98" s="672" t="str">
        <f t="shared" si="27"/>
        <v/>
      </c>
      <c r="S98" s="672" t="str">
        <f t="shared" si="28"/>
        <v/>
      </c>
      <c r="U98" s="672" t="str">
        <f t="shared" si="29"/>
        <v/>
      </c>
      <c r="W98" s="672" t="str">
        <f t="shared" si="30"/>
        <v/>
      </c>
      <c r="Y98" s="672" t="str">
        <f t="shared" si="31"/>
        <v/>
      </c>
      <c r="AA98" s="672" t="str">
        <f t="shared" si="32"/>
        <v/>
      </c>
      <c r="AC98" s="672" t="str">
        <f t="shared" si="33"/>
        <v/>
      </c>
      <c r="AE98" s="672" t="str">
        <f t="shared" si="34"/>
        <v/>
      </c>
      <c r="AG98" s="672" t="str">
        <f t="shared" si="35"/>
        <v/>
      </c>
      <c r="AI98" s="672" t="str">
        <f t="shared" si="36"/>
        <v/>
      </c>
      <c r="AK98" s="672" t="str">
        <f t="shared" si="37"/>
        <v/>
      </c>
      <c r="AM98" s="672" t="str">
        <f t="shared" si="38"/>
        <v/>
      </c>
      <c r="AO98" s="672" t="str">
        <f t="shared" si="39"/>
        <v/>
      </c>
      <c r="AQ98" s="672" t="str">
        <f t="shared" si="40"/>
        <v/>
      </c>
    </row>
    <row r="99" spans="5:43">
      <c r="E99" s="672" t="str">
        <f t="shared" si="41"/>
        <v/>
      </c>
      <c r="G99" s="672" t="str">
        <f t="shared" si="41"/>
        <v/>
      </c>
      <c r="I99" s="672" t="str">
        <f t="shared" si="23"/>
        <v/>
      </c>
      <c r="K99" s="672" t="str">
        <f t="shared" si="24"/>
        <v/>
      </c>
      <c r="M99" s="672" t="str">
        <f t="shared" si="25"/>
        <v/>
      </c>
      <c r="O99" s="672" t="str">
        <f t="shared" si="26"/>
        <v/>
      </c>
      <c r="Q99" s="672" t="str">
        <f t="shared" si="27"/>
        <v/>
      </c>
      <c r="S99" s="672" t="str">
        <f t="shared" si="28"/>
        <v/>
      </c>
      <c r="U99" s="672" t="str">
        <f t="shared" si="29"/>
        <v/>
      </c>
      <c r="W99" s="672" t="str">
        <f t="shared" si="30"/>
        <v/>
      </c>
      <c r="Y99" s="672" t="str">
        <f t="shared" si="31"/>
        <v/>
      </c>
      <c r="AA99" s="672" t="str">
        <f t="shared" si="32"/>
        <v/>
      </c>
      <c r="AC99" s="672" t="str">
        <f t="shared" si="33"/>
        <v/>
      </c>
      <c r="AE99" s="672" t="str">
        <f t="shared" si="34"/>
        <v/>
      </c>
      <c r="AG99" s="672" t="str">
        <f t="shared" si="35"/>
        <v/>
      </c>
      <c r="AI99" s="672" t="str">
        <f t="shared" si="36"/>
        <v/>
      </c>
      <c r="AK99" s="672" t="str">
        <f t="shared" si="37"/>
        <v/>
      </c>
      <c r="AM99" s="672" t="str">
        <f t="shared" si="38"/>
        <v/>
      </c>
      <c r="AO99" s="672" t="str">
        <f t="shared" si="39"/>
        <v/>
      </c>
      <c r="AQ99" s="672" t="str">
        <f t="shared" si="40"/>
        <v/>
      </c>
    </row>
    <row r="100" spans="5:43">
      <c r="E100" s="672" t="str">
        <f t="shared" si="41"/>
        <v/>
      </c>
      <c r="G100" s="672" t="str">
        <f t="shared" si="41"/>
        <v/>
      </c>
      <c r="I100" s="672" t="str">
        <f t="shared" si="23"/>
        <v/>
      </c>
      <c r="K100" s="672" t="str">
        <f t="shared" si="24"/>
        <v/>
      </c>
      <c r="M100" s="672" t="str">
        <f t="shared" si="25"/>
        <v/>
      </c>
      <c r="O100" s="672" t="str">
        <f t="shared" si="26"/>
        <v/>
      </c>
      <c r="Q100" s="672" t="str">
        <f t="shared" si="27"/>
        <v/>
      </c>
      <c r="S100" s="672" t="str">
        <f t="shared" si="28"/>
        <v/>
      </c>
      <c r="U100" s="672" t="str">
        <f t="shared" si="29"/>
        <v/>
      </c>
      <c r="W100" s="672" t="str">
        <f t="shared" si="30"/>
        <v/>
      </c>
      <c r="Y100" s="672" t="str">
        <f t="shared" si="31"/>
        <v/>
      </c>
      <c r="AA100" s="672" t="str">
        <f t="shared" si="32"/>
        <v/>
      </c>
      <c r="AC100" s="672" t="str">
        <f t="shared" si="33"/>
        <v/>
      </c>
      <c r="AE100" s="672" t="str">
        <f t="shared" si="34"/>
        <v/>
      </c>
      <c r="AG100" s="672" t="str">
        <f t="shared" si="35"/>
        <v/>
      </c>
      <c r="AI100" s="672" t="str">
        <f t="shared" si="36"/>
        <v/>
      </c>
      <c r="AK100" s="672" t="str">
        <f t="shared" si="37"/>
        <v/>
      </c>
      <c r="AM100" s="672" t="str">
        <f t="shared" si="38"/>
        <v/>
      </c>
      <c r="AO100" s="672" t="str">
        <f t="shared" si="39"/>
        <v/>
      </c>
      <c r="AQ100" s="672" t="str">
        <f t="shared" si="40"/>
        <v/>
      </c>
    </row>
    <row r="101" spans="5:43">
      <c r="E101" s="672" t="str">
        <f t="shared" si="41"/>
        <v/>
      </c>
      <c r="G101" s="672" t="str">
        <f t="shared" si="41"/>
        <v/>
      </c>
      <c r="I101" s="672" t="str">
        <f t="shared" si="23"/>
        <v/>
      </c>
      <c r="K101" s="672" t="str">
        <f t="shared" si="24"/>
        <v/>
      </c>
      <c r="M101" s="672" t="str">
        <f t="shared" si="25"/>
        <v/>
      </c>
      <c r="O101" s="672" t="str">
        <f t="shared" si="26"/>
        <v/>
      </c>
      <c r="Q101" s="672" t="str">
        <f t="shared" si="27"/>
        <v/>
      </c>
      <c r="S101" s="672" t="str">
        <f t="shared" si="28"/>
        <v/>
      </c>
      <c r="U101" s="672" t="str">
        <f t="shared" si="29"/>
        <v/>
      </c>
      <c r="W101" s="672" t="str">
        <f t="shared" si="30"/>
        <v/>
      </c>
      <c r="Y101" s="672" t="str">
        <f t="shared" si="31"/>
        <v/>
      </c>
      <c r="AA101" s="672" t="str">
        <f t="shared" si="32"/>
        <v/>
      </c>
      <c r="AC101" s="672" t="str">
        <f t="shared" si="33"/>
        <v/>
      </c>
      <c r="AE101" s="672" t="str">
        <f t="shared" si="34"/>
        <v/>
      </c>
      <c r="AG101" s="672" t="str">
        <f t="shared" si="35"/>
        <v/>
      </c>
      <c r="AI101" s="672" t="str">
        <f t="shared" si="36"/>
        <v/>
      </c>
      <c r="AK101" s="672" t="str">
        <f t="shared" si="37"/>
        <v/>
      </c>
      <c r="AM101" s="672" t="str">
        <f t="shared" si="38"/>
        <v/>
      </c>
      <c r="AO101" s="672" t="str">
        <f t="shared" si="39"/>
        <v/>
      </c>
      <c r="AQ101" s="672" t="str">
        <f t="shared" si="40"/>
        <v/>
      </c>
    </row>
    <row r="102" spans="5:43">
      <c r="E102" s="672" t="str">
        <f t="shared" si="41"/>
        <v/>
      </c>
      <c r="G102" s="672" t="str">
        <f t="shared" si="41"/>
        <v/>
      </c>
      <c r="I102" s="672" t="str">
        <f t="shared" si="23"/>
        <v/>
      </c>
      <c r="K102" s="672" t="str">
        <f t="shared" si="24"/>
        <v/>
      </c>
      <c r="M102" s="672" t="str">
        <f t="shared" si="25"/>
        <v/>
      </c>
      <c r="O102" s="672" t="str">
        <f t="shared" si="26"/>
        <v/>
      </c>
      <c r="Q102" s="672" t="str">
        <f t="shared" si="27"/>
        <v/>
      </c>
      <c r="S102" s="672" t="str">
        <f t="shared" si="28"/>
        <v/>
      </c>
      <c r="U102" s="672" t="str">
        <f t="shared" si="29"/>
        <v/>
      </c>
      <c r="W102" s="672" t="str">
        <f t="shared" si="30"/>
        <v/>
      </c>
      <c r="Y102" s="672" t="str">
        <f t="shared" si="31"/>
        <v/>
      </c>
      <c r="AA102" s="672" t="str">
        <f t="shared" si="32"/>
        <v/>
      </c>
      <c r="AC102" s="672" t="str">
        <f t="shared" si="33"/>
        <v/>
      </c>
      <c r="AE102" s="672" t="str">
        <f t="shared" si="34"/>
        <v/>
      </c>
      <c r="AG102" s="672" t="str">
        <f t="shared" si="35"/>
        <v/>
      </c>
      <c r="AI102" s="672" t="str">
        <f t="shared" si="36"/>
        <v/>
      </c>
      <c r="AK102" s="672" t="str">
        <f t="shared" si="37"/>
        <v/>
      </c>
      <c r="AM102" s="672" t="str">
        <f t="shared" si="38"/>
        <v/>
      </c>
      <c r="AO102" s="672" t="str">
        <f t="shared" si="39"/>
        <v/>
      </c>
      <c r="AQ102" s="672" t="str">
        <f t="shared" si="40"/>
        <v/>
      </c>
    </row>
    <row r="103" spans="5:43">
      <c r="E103" s="672" t="str">
        <f t="shared" si="41"/>
        <v/>
      </c>
      <c r="G103" s="672" t="str">
        <f t="shared" si="41"/>
        <v/>
      </c>
      <c r="I103" s="672" t="str">
        <f t="shared" si="23"/>
        <v/>
      </c>
      <c r="K103" s="672" t="str">
        <f t="shared" si="24"/>
        <v/>
      </c>
      <c r="M103" s="672" t="str">
        <f t="shared" si="25"/>
        <v/>
      </c>
      <c r="O103" s="672" t="str">
        <f t="shared" si="26"/>
        <v/>
      </c>
      <c r="Q103" s="672" t="str">
        <f t="shared" si="27"/>
        <v/>
      </c>
      <c r="S103" s="672" t="str">
        <f t="shared" si="28"/>
        <v/>
      </c>
      <c r="U103" s="672" t="str">
        <f t="shared" si="29"/>
        <v/>
      </c>
      <c r="W103" s="672" t="str">
        <f t="shared" si="30"/>
        <v/>
      </c>
      <c r="Y103" s="672" t="str">
        <f t="shared" si="31"/>
        <v/>
      </c>
      <c r="AA103" s="672" t="str">
        <f t="shared" si="32"/>
        <v/>
      </c>
      <c r="AC103" s="672" t="str">
        <f t="shared" si="33"/>
        <v/>
      </c>
      <c r="AE103" s="672" t="str">
        <f t="shared" si="34"/>
        <v/>
      </c>
      <c r="AG103" s="672" t="str">
        <f t="shared" si="35"/>
        <v/>
      </c>
      <c r="AI103" s="672" t="str">
        <f t="shared" si="36"/>
        <v/>
      </c>
      <c r="AK103" s="672" t="str">
        <f t="shared" si="37"/>
        <v/>
      </c>
      <c r="AM103" s="672" t="str">
        <f t="shared" si="38"/>
        <v/>
      </c>
      <c r="AO103" s="672" t="str">
        <f t="shared" si="39"/>
        <v/>
      </c>
      <c r="AQ103" s="672" t="str">
        <f t="shared" si="40"/>
        <v/>
      </c>
    </row>
    <row r="104" spans="5:43">
      <c r="E104" s="672" t="str">
        <f t="shared" si="41"/>
        <v/>
      </c>
      <c r="G104" s="672" t="str">
        <f t="shared" si="41"/>
        <v/>
      </c>
      <c r="I104" s="672" t="str">
        <f t="shared" si="23"/>
        <v/>
      </c>
      <c r="K104" s="672" t="str">
        <f t="shared" si="24"/>
        <v/>
      </c>
      <c r="M104" s="672" t="str">
        <f t="shared" si="25"/>
        <v/>
      </c>
      <c r="O104" s="672" t="str">
        <f t="shared" si="26"/>
        <v/>
      </c>
      <c r="Q104" s="672" t="str">
        <f t="shared" si="27"/>
        <v/>
      </c>
      <c r="S104" s="672" t="str">
        <f t="shared" si="28"/>
        <v/>
      </c>
      <c r="U104" s="672" t="str">
        <f t="shared" si="29"/>
        <v/>
      </c>
      <c r="W104" s="672" t="str">
        <f t="shared" si="30"/>
        <v/>
      </c>
      <c r="Y104" s="672" t="str">
        <f t="shared" si="31"/>
        <v/>
      </c>
      <c r="AA104" s="672" t="str">
        <f t="shared" si="32"/>
        <v/>
      </c>
      <c r="AC104" s="672" t="str">
        <f t="shared" si="33"/>
        <v/>
      </c>
      <c r="AE104" s="672" t="str">
        <f t="shared" si="34"/>
        <v/>
      </c>
      <c r="AG104" s="672" t="str">
        <f t="shared" si="35"/>
        <v/>
      </c>
      <c r="AI104" s="672" t="str">
        <f t="shared" si="36"/>
        <v/>
      </c>
      <c r="AK104" s="672" t="str">
        <f t="shared" si="37"/>
        <v/>
      </c>
      <c r="AM104" s="672" t="str">
        <f t="shared" si="38"/>
        <v/>
      </c>
      <c r="AO104" s="672" t="str">
        <f t="shared" si="39"/>
        <v/>
      </c>
      <c r="AQ104" s="672" t="str">
        <f t="shared" si="40"/>
        <v/>
      </c>
    </row>
    <row r="105" spans="5:43">
      <c r="E105" s="672" t="str">
        <f t="shared" si="41"/>
        <v/>
      </c>
      <c r="G105" s="672" t="str">
        <f t="shared" si="41"/>
        <v/>
      </c>
      <c r="I105" s="672" t="str">
        <f t="shared" si="23"/>
        <v/>
      </c>
      <c r="K105" s="672" t="str">
        <f t="shared" si="24"/>
        <v/>
      </c>
      <c r="M105" s="672" t="str">
        <f t="shared" si="25"/>
        <v/>
      </c>
      <c r="O105" s="672" t="str">
        <f t="shared" si="26"/>
        <v/>
      </c>
      <c r="Q105" s="672" t="str">
        <f t="shared" si="27"/>
        <v/>
      </c>
      <c r="S105" s="672" t="str">
        <f t="shared" si="28"/>
        <v/>
      </c>
      <c r="U105" s="672" t="str">
        <f t="shared" si="29"/>
        <v/>
      </c>
      <c r="W105" s="672" t="str">
        <f t="shared" si="30"/>
        <v/>
      </c>
      <c r="Y105" s="672" t="str">
        <f t="shared" si="31"/>
        <v/>
      </c>
      <c r="AA105" s="672" t="str">
        <f t="shared" si="32"/>
        <v/>
      </c>
      <c r="AC105" s="672" t="str">
        <f t="shared" si="33"/>
        <v/>
      </c>
      <c r="AE105" s="672" t="str">
        <f t="shared" si="34"/>
        <v/>
      </c>
      <c r="AG105" s="672" t="str">
        <f t="shared" si="35"/>
        <v/>
      </c>
      <c r="AI105" s="672" t="str">
        <f t="shared" si="36"/>
        <v/>
      </c>
      <c r="AK105" s="672" t="str">
        <f t="shared" si="37"/>
        <v/>
      </c>
      <c r="AM105" s="672" t="str">
        <f t="shared" si="38"/>
        <v/>
      </c>
      <c r="AO105" s="672" t="str">
        <f t="shared" si="39"/>
        <v/>
      </c>
      <c r="AQ105" s="672" t="str">
        <f t="shared" si="40"/>
        <v/>
      </c>
    </row>
    <row r="106" spans="5:43">
      <c r="E106" s="672" t="str">
        <f t="shared" si="41"/>
        <v/>
      </c>
      <c r="G106" s="672" t="str">
        <f t="shared" si="41"/>
        <v/>
      </c>
      <c r="I106" s="672" t="str">
        <f t="shared" si="23"/>
        <v/>
      </c>
      <c r="K106" s="672" t="str">
        <f t="shared" si="24"/>
        <v/>
      </c>
      <c r="M106" s="672" t="str">
        <f t="shared" si="25"/>
        <v/>
      </c>
      <c r="O106" s="672" t="str">
        <f t="shared" si="26"/>
        <v/>
      </c>
      <c r="Q106" s="672" t="str">
        <f t="shared" si="27"/>
        <v/>
      </c>
      <c r="S106" s="672" t="str">
        <f t="shared" si="28"/>
        <v/>
      </c>
      <c r="U106" s="672" t="str">
        <f t="shared" si="29"/>
        <v/>
      </c>
      <c r="W106" s="672" t="str">
        <f t="shared" si="30"/>
        <v/>
      </c>
      <c r="Y106" s="672" t="str">
        <f t="shared" si="31"/>
        <v/>
      </c>
      <c r="AA106" s="672" t="str">
        <f t="shared" si="32"/>
        <v/>
      </c>
      <c r="AC106" s="672" t="str">
        <f t="shared" si="33"/>
        <v/>
      </c>
      <c r="AE106" s="672" t="str">
        <f t="shared" si="34"/>
        <v/>
      </c>
      <c r="AG106" s="672" t="str">
        <f t="shared" si="35"/>
        <v/>
      </c>
      <c r="AI106" s="672" t="str">
        <f t="shared" si="36"/>
        <v/>
      </c>
      <c r="AK106" s="672" t="str">
        <f t="shared" si="37"/>
        <v/>
      </c>
      <c r="AM106" s="672" t="str">
        <f t="shared" si="38"/>
        <v/>
      </c>
      <c r="AO106" s="672" t="str">
        <f t="shared" si="39"/>
        <v/>
      </c>
      <c r="AQ106" s="672" t="str">
        <f t="shared" si="40"/>
        <v/>
      </c>
    </row>
    <row r="107" spans="5:43">
      <c r="E107" s="672" t="str">
        <f t="shared" si="41"/>
        <v/>
      </c>
      <c r="G107" s="672" t="str">
        <f t="shared" si="41"/>
        <v/>
      </c>
      <c r="I107" s="672" t="str">
        <f t="shared" si="23"/>
        <v/>
      </c>
      <c r="K107" s="672" t="str">
        <f t="shared" si="24"/>
        <v/>
      </c>
      <c r="M107" s="672" t="str">
        <f t="shared" si="25"/>
        <v/>
      </c>
      <c r="O107" s="672" t="str">
        <f t="shared" si="26"/>
        <v/>
      </c>
      <c r="Q107" s="672" t="str">
        <f t="shared" si="27"/>
        <v/>
      </c>
      <c r="S107" s="672" t="str">
        <f t="shared" si="28"/>
        <v/>
      </c>
      <c r="U107" s="672" t="str">
        <f t="shared" si="29"/>
        <v/>
      </c>
      <c r="W107" s="672" t="str">
        <f t="shared" si="30"/>
        <v/>
      </c>
      <c r="Y107" s="672" t="str">
        <f t="shared" si="31"/>
        <v/>
      </c>
      <c r="AA107" s="672" t="str">
        <f t="shared" si="32"/>
        <v/>
      </c>
      <c r="AC107" s="672" t="str">
        <f t="shared" si="33"/>
        <v/>
      </c>
      <c r="AE107" s="672" t="str">
        <f t="shared" si="34"/>
        <v/>
      </c>
      <c r="AG107" s="672" t="str">
        <f t="shared" si="35"/>
        <v/>
      </c>
      <c r="AI107" s="672" t="str">
        <f t="shared" si="36"/>
        <v/>
      </c>
      <c r="AK107" s="672" t="str">
        <f t="shared" si="37"/>
        <v/>
      </c>
      <c r="AM107" s="672" t="str">
        <f t="shared" si="38"/>
        <v/>
      </c>
      <c r="AO107" s="672" t="str">
        <f t="shared" si="39"/>
        <v/>
      </c>
      <c r="AQ107" s="672" t="str">
        <f t="shared" si="40"/>
        <v/>
      </c>
    </row>
    <row r="108" spans="5:43">
      <c r="E108" s="672" t="str">
        <f t="shared" si="41"/>
        <v/>
      </c>
      <c r="G108" s="672" t="str">
        <f t="shared" si="41"/>
        <v/>
      </c>
      <c r="I108" s="672" t="str">
        <f t="shared" si="23"/>
        <v/>
      </c>
      <c r="K108" s="672" t="str">
        <f t="shared" si="24"/>
        <v/>
      </c>
      <c r="M108" s="672" t="str">
        <f t="shared" si="25"/>
        <v/>
      </c>
      <c r="O108" s="672" t="str">
        <f t="shared" si="26"/>
        <v/>
      </c>
      <c r="Q108" s="672" t="str">
        <f t="shared" si="27"/>
        <v/>
      </c>
      <c r="S108" s="672" t="str">
        <f t="shared" si="28"/>
        <v/>
      </c>
      <c r="U108" s="672" t="str">
        <f t="shared" si="29"/>
        <v/>
      </c>
      <c r="W108" s="672" t="str">
        <f t="shared" si="30"/>
        <v/>
      </c>
      <c r="Y108" s="672" t="str">
        <f t="shared" si="31"/>
        <v/>
      </c>
      <c r="AA108" s="672" t="str">
        <f t="shared" si="32"/>
        <v/>
      </c>
      <c r="AC108" s="672" t="str">
        <f t="shared" si="33"/>
        <v/>
      </c>
      <c r="AE108" s="672" t="str">
        <f t="shared" si="34"/>
        <v/>
      </c>
      <c r="AG108" s="672" t="str">
        <f t="shared" si="35"/>
        <v/>
      </c>
      <c r="AI108" s="672" t="str">
        <f t="shared" si="36"/>
        <v/>
      </c>
      <c r="AK108" s="672" t="str">
        <f t="shared" si="37"/>
        <v/>
      </c>
      <c r="AM108" s="672" t="str">
        <f t="shared" si="38"/>
        <v/>
      </c>
      <c r="AO108" s="672" t="str">
        <f t="shared" si="39"/>
        <v/>
      </c>
      <c r="AQ108" s="672" t="str">
        <f t="shared" si="40"/>
        <v/>
      </c>
    </row>
    <row r="109" spans="5:43">
      <c r="E109" s="672" t="str">
        <f t="shared" ref="E109:G124" si="42">IF(OR($B109=0,D109=0),"",D109/$B109)</f>
        <v/>
      </c>
      <c r="G109" s="672" t="str">
        <f t="shared" si="42"/>
        <v/>
      </c>
      <c r="I109" s="672" t="str">
        <f t="shared" si="23"/>
        <v/>
      </c>
      <c r="K109" s="672" t="str">
        <f t="shared" si="24"/>
        <v/>
      </c>
      <c r="M109" s="672" t="str">
        <f t="shared" si="25"/>
        <v/>
      </c>
      <c r="O109" s="672" t="str">
        <f t="shared" si="26"/>
        <v/>
      </c>
      <c r="Q109" s="672" t="str">
        <f t="shared" si="27"/>
        <v/>
      </c>
      <c r="S109" s="672" t="str">
        <f t="shared" si="28"/>
        <v/>
      </c>
      <c r="U109" s="672" t="str">
        <f t="shared" si="29"/>
        <v/>
      </c>
      <c r="W109" s="672" t="str">
        <f t="shared" si="30"/>
        <v/>
      </c>
      <c r="Y109" s="672" t="str">
        <f t="shared" si="31"/>
        <v/>
      </c>
      <c r="AA109" s="672" t="str">
        <f t="shared" si="32"/>
        <v/>
      </c>
      <c r="AC109" s="672" t="str">
        <f t="shared" si="33"/>
        <v/>
      </c>
      <c r="AE109" s="672" t="str">
        <f t="shared" si="34"/>
        <v/>
      </c>
      <c r="AG109" s="672" t="str">
        <f t="shared" si="35"/>
        <v/>
      </c>
      <c r="AI109" s="672" t="str">
        <f t="shared" si="36"/>
        <v/>
      </c>
      <c r="AK109" s="672" t="str">
        <f t="shared" si="37"/>
        <v/>
      </c>
      <c r="AM109" s="672" t="str">
        <f t="shared" si="38"/>
        <v/>
      </c>
      <c r="AO109" s="672" t="str">
        <f t="shared" si="39"/>
        <v/>
      </c>
      <c r="AQ109" s="672" t="str">
        <f t="shared" si="40"/>
        <v/>
      </c>
    </row>
    <row r="110" spans="5:43">
      <c r="E110" s="672" t="str">
        <f t="shared" si="42"/>
        <v/>
      </c>
      <c r="G110" s="672" t="str">
        <f t="shared" si="42"/>
        <v/>
      </c>
      <c r="I110" s="672" t="str">
        <f t="shared" si="23"/>
        <v/>
      </c>
      <c r="K110" s="672" t="str">
        <f t="shared" si="24"/>
        <v/>
      </c>
      <c r="M110" s="672" t="str">
        <f t="shared" si="25"/>
        <v/>
      </c>
      <c r="O110" s="672" t="str">
        <f t="shared" si="26"/>
        <v/>
      </c>
      <c r="Q110" s="672" t="str">
        <f t="shared" si="27"/>
        <v/>
      </c>
      <c r="S110" s="672" t="str">
        <f t="shared" si="28"/>
        <v/>
      </c>
      <c r="U110" s="672" t="str">
        <f t="shared" si="29"/>
        <v/>
      </c>
      <c r="W110" s="672" t="str">
        <f t="shared" si="30"/>
        <v/>
      </c>
      <c r="Y110" s="672" t="str">
        <f t="shared" si="31"/>
        <v/>
      </c>
      <c r="AA110" s="672" t="str">
        <f t="shared" si="32"/>
        <v/>
      </c>
      <c r="AC110" s="672" t="str">
        <f t="shared" si="33"/>
        <v/>
      </c>
      <c r="AE110" s="672" t="str">
        <f t="shared" si="34"/>
        <v/>
      </c>
      <c r="AG110" s="672" t="str">
        <f t="shared" si="35"/>
        <v/>
      </c>
      <c r="AI110" s="672" t="str">
        <f t="shared" si="36"/>
        <v/>
      </c>
      <c r="AK110" s="672" t="str">
        <f t="shared" si="37"/>
        <v/>
      </c>
      <c r="AM110" s="672" t="str">
        <f t="shared" si="38"/>
        <v/>
      </c>
      <c r="AO110" s="672" t="str">
        <f t="shared" si="39"/>
        <v/>
      </c>
      <c r="AQ110" s="672" t="str">
        <f t="shared" si="40"/>
        <v/>
      </c>
    </row>
    <row r="111" spans="5:43">
      <c r="E111" s="672" t="str">
        <f t="shared" si="42"/>
        <v/>
      </c>
      <c r="G111" s="672" t="str">
        <f t="shared" si="42"/>
        <v/>
      </c>
      <c r="I111" s="672" t="str">
        <f t="shared" si="23"/>
        <v/>
      </c>
      <c r="K111" s="672" t="str">
        <f t="shared" si="24"/>
        <v/>
      </c>
      <c r="M111" s="672" t="str">
        <f t="shared" si="25"/>
        <v/>
      </c>
      <c r="O111" s="672" t="str">
        <f t="shared" si="26"/>
        <v/>
      </c>
      <c r="Q111" s="672" t="str">
        <f t="shared" si="27"/>
        <v/>
      </c>
      <c r="S111" s="672" t="str">
        <f t="shared" si="28"/>
        <v/>
      </c>
      <c r="U111" s="672" t="str">
        <f t="shared" si="29"/>
        <v/>
      </c>
      <c r="W111" s="672" t="str">
        <f t="shared" si="30"/>
        <v/>
      </c>
      <c r="Y111" s="672" t="str">
        <f t="shared" si="31"/>
        <v/>
      </c>
      <c r="AA111" s="672" t="str">
        <f t="shared" si="32"/>
        <v/>
      </c>
      <c r="AC111" s="672" t="str">
        <f t="shared" si="33"/>
        <v/>
      </c>
      <c r="AE111" s="672" t="str">
        <f t="shared" si="34"/>
        <v/>
      </c>
      <c r="AG111" s="672" t="str">
        <f t="shared" si="35"/>
        <v/>
      </c>
      <c r="AI111" s="672" t="str">
        <f t="shared" si="36"/>
        <v/>
      </c>
      <c r="AK111" s="672" t="str">
        <f t="shared" si="37"/>
        <v/>
      </c>
      <c r="AM111" s="672" t="str">
        <f t="shared" si="38"/>
        <v/>
      </c>
      <c r="AO111" s="672" t="str">
        <f t="shared" si="39"/>
        <v/>
      </c>
      <c r="AQ111" s="672" t="str">
        <f t="shared" si="40"/>
        <v/>
      </c>
    </row>
    <row r="112" spans="5:43">
      <c r="E112" s="672" t="str">
        <f t="shared" si="42"/>
        <v/>
      </c>
      <c r="G112" s="672" t="str">
        <f t="shared" si="42"/>
        <v/>
      </c>
      <c r="I112" s="672" t="str">
        <f t="shared" si="23"/>
        <v/>
      </c>
      <c r="K112" s="672" t="str">
        <f t="shared" si="24"/>
        <v/>
      </c>
      <c r="M112" s="672" t="str">
        <f t="shared" si="25"/>
        <v/>
      </c>
      <c r="O112" s="672" t="str">
        <f t="shared" si="26"/>
        <v/>
      </c>
      <c r="Q112" s="672" t="str">
        <f t="shared" si="27"/>
        <v/>
      </c>
      <c r="S112" s="672" t="str">
        <f t="shared" si="28"/>
        <v/>
      </c>
      <c r="U112" s="672" t="str">
        <f t="shared" si="29"/>
        <v/>
      </c>
      <c r="W112" s="672" t="str">
        <f t="shared" si="30"/>
        <v/>
      </c>
      <c r="Y112" s="672" t="str">
        <f t="shared" si="31"/>
        <v/>
      </c>
      <c r="AA112" s="672" t="str">
        <f t="shared" si="32"/>
        <v/>
      </c>
      <c r="AC112" s="672" t="str">
        <f t="shared" si="33"/>
        <v/>
      </c>
      <c r="AE112" s="672" t="str">
        <f t="shared" si="34"/>
        <v/>
      </c>
      <c r="AG112" s="672" t="str">
        <f t="shared" si="35"/>
        <v/>
      </c>
      <c r="AI112" s="672" t="str">
        <f t="shared" si="36"/>
        <v/>
      </c>
      <c r="AK112" s="672" t="str">
        <f t="shared" si="37"/>
        <v/>
      </c>
      <c r="AM112" s="672" t="str">
        <f t="shared" si="38"/>
        <v/>
      </c>
      <c r="AO112" s="672" t="str">
        <f t="shared" si="39"/>
        <v/>
      </c>
      <c r="AQ112" s="672" t="str">
        <f t="shared" si="40"/>
        <v/>
      </c>
    </row>
    <row r="113" spans="5:43">
      <c r="E113" s="672" t="str">
        <f t="shared" si="42"/>
        <v/>
      </c>
      <c r="G113" s="672" t="str">
        <f t="shared" si="42"/>
        <v/>
      </c>
      <c r="I113" s="672" t="str">
        <f t="shared" si="23"/>
        <v/>
      </c>
      <c r="K113" s="672" t="str">
        <f t="shared" si="24"/>
        <v/>
      </c>
      <c r="M113" s="672" t="str">
        <f t="shared" si="25"/>
        <v/>
      </c>
      <c r="O113" s="672" t="str">
        <f t="shared" si="26"/>
        <v/>
      </c>
      <c r="Q113" s="672" t="str">
        <f t="shared" si="27"/>
        <v/>
      </c>
      <c r="S113" s="672" t="str">
        <f t="shared" si="28"/>
        <v/>
      </c>
      <c r="U113" s="672" t="str">
        <f t="shared" si="29"/>
        <v/>
      </c>
      <c r="W113" s="672" t="str">
        <f t="shared" si="30"/>
        <v/>
      </c>
      <c r="Y113" s="672" t="str">
        <f t="shared" si="31"/>
        <v/>
      </c>
      <c r="AA113" s="672" t="str">
        <f t="shared" si="32"/>
        <v/>
      </c>
      <c r="AC113" s="672" t="str">
        <f t="shared" si="33"/>
        <v/>
      </c>
      <c r="AE113" s="672" t="str">
        <f t="shared" si="34"/>
        <v/>
      </c>
      <c r="AG113" s="672" t="str">
        <f t="shared" si="35"/>
        <v/>
      </c>
      <c r="AI113" s="672" t="str">
        <f t="shared" si="36"/>
        <v/>
      </c>
      <c r="AK113" s="672" t="str">
        <f t="shared" si="37"/>
        <v/>
      </c>
      <c r="AM113" s="672" t="str">
        <f t="shared" si="38"/>
        <v/>
      </c>
      <c r="AO113" s="672" t="str">
        <f t="shared" si="39"/>
        <v/>
      </c>
      <c r="AQ113" s="672" t="str">
        <f t="shared" si="40"/>
        <v/>
      </c>
    </row>
    <row r="114" spans="5:43">
      <c r="E114" s="672" t="str">
        <f t="shared" si="42"/>
        <v/>
      </c>
      <c r="G114" s="672" t="str">
        <f t="shared" si="42"/>
        <v/>
      </c>
      <c r="I114" s="672" t="str">
        <f t="shared" si="23"/>
        <v/>
      </c>
      <c r="K114" s="672" t="str">
        <f t="shared" si="24"/>
        <v/>
      </c>
      <c r="M114" s="672" t="str">
        <f t="shared" si="25"/>
        <v/>
      </c>
      <c r="O114" s="672" t="str">
        <f t="shared" si="26"/>
        <v/>
      </c>
      <c r="Q114" s="672" t="str">
        <f t="shared" si="27"/>
        <v/>
      </c>
      <c r="S114" s="672" t="str">
        <f t="shared" si="28"/>
        <v/>
      </c>
      <c r="U114" s="672" t="str">
        <f t="shared" si="29"/>
        <v/>
      </c>
      <c r="W114" s="672" t="str">
        <f t="shared" si="30"/>
        <v/>
      </c>
      <c r="Y114" s="672" t="str">
        <f t="shared" si="31"/>
        <v/>
      </c>
      <c r="AA114" s="672" t="str">
        <f t="shared" si="32"/>
        <v/>
      </c>
      <c r="AC114" s="672" t="str">
        <f t="shared" si="33"/>
        <v/>
      </c>
      <c r="AE114" s="672" t="str">
        <f t="shared" si="34"/>
        <v/>
      </c>
      <c r="AG114" s="672" t="str">
        <f t="shared" si="35"/>
        <v/>
      </c>
      <c r="AI114" s="672" t="str">
        <f t="shared" si="36"/>
        <v/>
      </c>
      <c r="AK114" s="672" t="str">
        <f t="shared" si="37"/>
        <v/>
      </c>
      <c r="AM114" s="672" t="str">
        <f t="shared" si="38"/>
        <v/>
      </c>
      <c r="AO114" s="672" t="str">
        <f t="shared" si="39"/>
        <v/>
      </c>
      <c r="AQ114" s="672" t="str">
        <f t="shared" si="40"/>
        <v/>
      </c>
    </row>
    <row r="115" spans="5:43">
      <c r="E115" s="672" t="str">
        <f t="shared" si="42"/>
        <v/>
      </c>
      <c r="G115" s="672" t="str">
        <f t="shared" si="42"/>
        <v/>
      </c>
      <c r="I115" s="672" t="str">
        <f t="shared" si="23"/>
        <v/>
      </c>
      <c r="K115" s="672" t="str">
        <f t="shared" si="24"/>
        <v/>
      </c>
      <c r="M115" s="672" t="str">
        <f t="shared" si="25"/>
        <v/>
      </c>
      <c r="O115" s="672" t="str">
        <f t="shared" si="26"/>
        <v/>
      </c>
      <c r="Q115" s="672" t="str">
        <f t="shared" si="27"/>
        <v/>
      </c>
      <c r="S115" s="672" t="str">
        <f t="shared" si="28"/>
        <v/>
      </c>
      <c r="U115" s="672" t="str">
        <f t="shared" si="29"/>
        <v/>
      </c>
      <c r="W115" s="672" t="str">
        <f t="shared" si="30"/>
        <v/>
      </c>
      <c r="Y115" s="672" t="str">
        <f t="shared" si="31"/>
        <v/>
      </c>
      <c r="AA115" s="672" t="str">
        <f t="shared" si="32"/>
        <v/>
      </c>
      <c r="AC115" s="672" t="str">
        <f t="shared" si="33"/>
        <v/>
      </c>
      <c r="AE115" s="672" t="str">
        <f t="shared" si="34"/>
        <v/>
      </c>
      <c r="AG115" s="672" t="str">
        <f t="shared" si="35"/>
        <v/>
      </c>
      <c r="AI115" s="672" t="str">
        <f t="shared" si="36"/>
        <v/>
      </c>
      <c r="AK115" s="672" t="str">
        <f t="shared" si="37"/>
        <v/>
      </c>
      <c r="AM115" s="672" t="str">
        <f t="shared" si="38"/>
        <v/>
      </c>
      <c r="AO115" s="672" t="str">
        <f t="shared" si="39"/>
        <v/>
      </c>
      <c r="AQ115" s="672" t="str">
        <f t="shared" si="40"/>
        <v/>
      </c>
    </row>
    <row r="116" spans="5:43">
      <c r="E116" s="672" t="str">
        <f t="shared" si="42"/>
        <v/>
      </c>
      <c r="G116" s="672" t="str">
        <f t="shared" si="42"/>
        <v/>
      </c>
      <c r="I116" s="672" t="str">
        <f t="shared" si="23"/>
        <v/>
      </c>
      <c r="K116" s="672" t="str">
        <f t="shared" si="24"/>
        <v/>
      </c>
      <c r="M116" s="672" t="str">
        <f t="shared" si="25"/>
        <v/>
      </c>
      <c r="O116" s="672" t="str">
        <f t="shared" si="26"/>
        <v/>
      </c>
      <c r="Q116" s="672" t="str">
        <f t="shared" si="27"/>
        <v/>
      </c>
      <c r="S116" s="672" t="str">
        <f t="shared" si="28"/>
        <v/>
      </c>
      <c r="U116" s="672" t="str">
        <f t="shared" si="29"/>
        <v/>
      </c>
      <c r="W116" s="672" t="str">
        <f t="shared" si="30"/>
        <v/>
      </c>
      <c r="Y116" s="672" t="str">
        <f t="shared" si="31"/>
        <v/>
      </c>
      <c r="AA116" s="672" t="str">
        <f t="shared" si="32"/>
        <v/>
      </c>
      <c r="AC116" s="672" t="str">
        <f t="shared" si="33"/>
        <v/>
      </c>
      <c r="AE116" s="672" t="str">
        <f t="shared" si="34"/>
        <v/>
      </c>
      <c r="AG116" s="672" t="str">
        <f t="shared" si="35"/>
        <v/>
      </c>
      <c r="AI116" s="672" t="str">
        <f t="shared" si="36"/>
        <v/>
      </c>
      <c r="AK116" s="672" t="str">
        <f t="shared" si="37"/>
        <v/>
      </c>
      <c r="AM116" s="672" t="str">
        <f t="shared" si="38"/>
        <v/>
      </c>
      <c r="AO116" s="672" t="str">
        <f t="shared" si="39"/>
        <v/>
      </c>
      <c r="AQ116" s="672" t="str">
        <f t="shared" si="40"/>
        <v/>
      </c>
    </row>
    <row r="117" spans="5:43">
      <c r="E117" s="672" t="str">
        <f t="shared" si="42"/>
        <v/>
      </c>
      <c r="G117" s="672" t="str">
        <f t="shared" si="42"/>
        <v/>
      </c>
      <c r="I117" s="672" t="str">
        <f t="shared" si="23"/>
        <v/>
      </c>
      <c r="K117" s="672" t="str">
        <f t="shared" si="24"/>
        <v/>
      </c>
      <c r="M117" s="672" t="str">
        <f t="shared" si="25"/>
        <v/>
      </c>
      <c r="O117" s="672" t="str">
        <f t="shared" si="26"/>
        <v/>
      </c>
      <c r="Q117" s="672" t="str">
        <f t="shared" si="27"/>
        <v/>
      </c>
      <c r="S117" s="672" t="str">
        <f t="shared" si="28"/>
        <v/>
      </c>
      <c r="U117" s="672" t="str">
        <f t="shared" si="29"/>
        <v/>
      </c>
      <c r="W117" s="672" t="str">
        <f t="shared" si="30"/>
        <v/>
      </c>
      <c r="Y117" s="672" t="str">
        <f t="shared" si="31"/>
        <v/>
      </c>
      <c r="AA117" s="672" t="str">
        <f t="shared" si="32"/>
        <v/>
      </c>
      <c r="AC117" s="672" t="str">
        <f t="shared" si="33"/>
        <v/>
      </c>
      <c r="AE117" s="672" t="str">
        <f t="shared" si="34"/>
        <v/>
      </c>
      <c r="AG117" s="672" t="str">
        <f t="shared" si="35"/>
        <v/>
      </c>
      <c r="AI117" s="672" t="str">
        <f t="shared" si="36"/>
        <v/>
      </c>
      <c r="AK117" s="672" t="str">
        <f t="shared" si="37"/>
        <v/>
      </c>
      <c r="AM117" s="672" t="str">
        <f t="shared" si="38"/>
        <v/>
      </c>
      <c r="AO117" s="672" t="str">
        <f t="shared" si="39"/>
        <v/>
      </c>
      <c r="AQ117" s="672" t="str">
        <f t="shared" si="40"/>
        <v/>
      </c>
    </row>
    <row r="118" spans="5:43">
      <c r="E118" s="672" t="str">
        <f t="shared" si="42"/>
        <v/>
      </c>
      <c r="G118" s="672" t="str">
        <f t="shared" si="42"/>
        <v/>
      </c>
      <c r="I118" s="672" t="str">
        <f t="shared" si="23"/>
        <v/>
      </c>
      <c r="K118" s="672" t="str">
        <f t="shared" si="24"/>
        <v/>
      </c>
      <c r="M118" s="672" t="str">
        <f t="shared" si="25"/>
        <v/>
      </c>
      <c r="O118" s="672" t="str">
        <f t="shared" si="26"/>
        <v/>
      </c>
      <c r="Q118" s="672" t="str">
        <f t="shared" si="27"/>
        <v/>
      </c>
      <c r="S118" s="672" t="str">
        <f t="shared" si="28"/>
        <v/>
      </c>
      <c r="U118" s="672" t="str">
        <f t="shared" si="29"/>
        <v/>
      </c>
      <c r="W118" s="672" t="str">
        <f t="shared" si="30"/>
        <v/>
      </c>
      <c r="Y118" s="672" t="str">
        <f t="shared" si="31"/>
        <v/>
      </c>
      <c r="AA118" s="672" t="str">
        <f t="shared" si="32"/>
        <v/>
      </c>
      <c r="AC118" s="672" t="str">
        <f t="shared" si="33"/>
        <v/>
      </c>
      <c r="AE118" s="672" t="str">
        <f t="shared" si="34"/>
        <v/>
      </c>
      <c r="AG118" s="672" t="str">
        <f t="shared" si="35"/>
        <v/>
      </c>
      <c r="AI118" s="672" t="str">
        <f t="shared" si="36"/>
        <v/>
      </c>
      <c r="AK118" s="672" t="str">
        <f t="shared" si="37"/>
        <v/>
      </c>
      <c r="AM118" s="672" t="str">
        <f t="shared" si="38"/>
        <v/>
      </c>
      <c r="AO118" s="672" t="str">
        <f t="shared" si="39"/>
        <v/>
      </c>
      <c r="AQ118" s="672" t="str">
        <f t="shared" si="40"/>
        <v/>
      </c>
    </row>
    <row r="119" spans="5:43">
      <c r="E119" s="672" t="str">
        <f t="shared" si="42"/>
        <v/>
      </c>
      <c r="G119" s="672" t="str">
        <f t="shared" si="42"/>
        <v/>
      </c>
      <c r="I119" s="672" t="str">
        <f t="shared" si="23"/>
        <v/>
      </c>
      <c r="K119" s="672" t="str">
        <f t="shared" si="24"/>
        <v/>
      </c>
      <c r="M119" s="672" t="str">
        <f t="shared" si="25"/>
        <v/>
      </c>
      <c r="O119" s="672" t="str">
        <f t="shared" si="26"/>
        <v/>
      </c>
      <c r="Q119" s="672" t="str">
        <f t="shared" si="27"/>
        <v/>
      </c>
      <c r="S119" s="672" t="str">
        <f t="shared" si="28"/>
        <v/>
      </c>
      <c r="U119" s="672" t="str">
        <f t="shared" si="29"/>
        <v/>
      </c>
      <c r="W119" s="672" t="str">
        <f t="shared" si="30"/>
        <v/>
      </c>
      <c r="Y119" s="672" t="str">
        <f t="shared" si="31"/>
        <v/>
      </c>
      <c r="AA119" s="672" t="str">
        <f t="shared" si="32"/>
        <v/>
      </c>
      <c r="AC119" s="672" t="str">
        <f t="shared" si="33"/>
        <v/>
      </c>
      <c r="AE119" s="672" t="str">
        <f t="shared" si="34"/>
        <v/>
      </c>
      <c r="AG119" s="672" t="str">
        <f t="shared" si="35"/>
        <v/>
      </c>
      <c r="AI119" s="672" t="str">
        <f t="shared" si="36"/>
        <v/>
      </c>
      <c r="AK119" s="672" t="str">
        <f t="shared" si="37"/>
        <v/>
      </c>
      <c r="AM119" s="672" t="str">
        <f t="shared" si="38"/>
        <v/>
      </c>
      <c r="AO119" s="672" t="str">
        <f t="shared" si="39"/>
        <v/>
      </c>
      <c r="AQ119" s="672" t="str">
        <f t="shared" si="40"/>
        <v/>
      </c>
    </row>
    <row r="120" spans="5:43">
      <c r="E120" s="672" t="str">
        <f t="shared" si="42"/>
        <v/>
      </c>
      <c r="G120" s="672" t="str">
        <f t="shared" si="42"/>
        <v/>
      </c>
      <c r="I120" s="672" t="str">
        <f t="shared" si="23"/>
        <v/>
      </c>
      <c r="K120" s="672" t="str">
        <f t="shared" si="24"/>
        <v/>
      </c>
      <c r="M120" s="672" t="str">
        <f t="shared" si="25"/>
        <v/>
      </c>
      <c r="O120" s="672" t="str">
        <f t="shared" si="26"/>
        <v/>
      </c>
      <c r="Q120" s="672" t="str">
        <f t="shared" si="27"/>
        <v/>
      </c>
      <c r="S120" s="672" t="str">
        <f t="shared" si="28"/>
        <v/>
      </c>
      <c r="U120" s="672" t="str">
        <f t="shared" si="29"/>
        <v/>
      </c>
      <c r="W120" s="672" t="str">
        <f t="shared" si="30"/>
        <v/>
      </c>
      <c r="Y120" s="672" t="str">
        <f t="shared" si="31"/>
        <v/>
      </c>
      <c r="AA120" s="672" t="str">
        <f t="shared" si="32"/>
        <v/>
      </c>
      <c r="AC120" s="672" t="str">
        <f t="shared" si="33"/>
        <v/>
      </c>
      <c r="AE120" s="672" t="str">
        <f t="shared" si="34"/>
        <v/>
      </c>
      <c r="AG120" s="672" t="str">
        <f t="shared" si="35"/>
        <v/>
      </c>
      <c r="AI120" s="672" t="str">
        <f t="shared" si="36"/>
        <v/>
      </c>
      <c r="AK120" s="672" t="str">
        <f t="shared" si="37"/>
        <v/>
      </c>
      <c r="AM120" s="672" t="str">
        <f t="shared" si="38"/>
        <v/>
      </c>
      <c r="AO120" s="672" t="str">
        <f t="shared" si="39"/>
        <v/>
      </c>
      <c r="AQ120" s="672" t="str">
        <f t="shared" si="40"/>
        <v/>
      </c>
    </row>
    <row r="121" spans="5:43">
      <c r="E121" s="672" t="str">
        <f t="shared" si="42"/>
        <v/>
      </c>
      <c r="G121" s="672" t="str">
        <f t="shared" si="42"/>
        <v/>
      </c>
      <c r="I121" s="672" t="str">
        <f t="shared" si="23"/>
        <v/>
      </c>
      <c r="K121" s="672" t="str">
        <f t="shared" si="24"/>
        <v/>
      </c>
      <c r="M121" s="672" t="str">
        <f t="shared" si="25"/>
        <v/>
      </c>
      <c r="O121" s="672" t="str">
        <f t="shared" si="26"/>
        <v/>
      </c>
      <c r="Q121" s="672" t="str">
        <f t="shared" si="27"/>
        <v/>
      </c>
      <c r="S121" s="672" t="str">
        <f t="shared" si="28"/>
        <v/>
      </c>
      <c r="U121" s="672" t="str">
        <f t="shared" si="29"/>
        <v/>
      </c>
      <c r="W121" s="672" t="str">
        <f t="shared" si="30"/>
        <v/>
      </c>
      <c r="Y121" s="672" t="str">
        <f t="shared" si="31"/>
        <v/>
      </c>
      <c r="AA121" s="672" t="str">
        <f t="shared" si="32"/>
        <v/>
      </c>
      <c r="AC121" s="672" t="str">
        <f t="shared" si="33"/>
        <v/>
      </c>
      <c r="AE121" s="672" t="str">
        <f t="shared" si="34"/>
        <v/>
      </c>
      <c r="AG121" s="672" t="str">
        <f t="shared" si="35"/>
        <v/>
      </c>
      <c r="AI121" s="672" t="str">
        <f t="shared" si="36"/>
        <v/>
      </c>
      <c r="AK121" s="672" t="str">
        <f t="shared" si="37"/>
        <v/>
      </c>
      <c r="AM121" s="672" t="str">
        <f t="shared" si="38"/>
        <v/>
      </c>
      <c r="AO121" s="672" t="str">
        <f t="shared" si="39"/>
        <v/>
      </c>
      <c r="AQ121" s="672" t="str">
        <f t="shared" si="40"/>
        <v/>
      </c>
    </row>
    <row r="122" spans="5:43">
      <c r="E122" s="672" t="str">
        <f t="shared" si="42"/>
        <v/>
      </c>
      <c r="G122" s="672" t="str">
        <f t="shared" si="42"/>
        <v/>
      </c>
      <c r="I122" s="672" t="str">
        <f t="shared" si="23"/>
        <v/>
      </c>
      <c r="K122" s="672" t="str">
        <f t="shared" si="24"/>
        <v/>
      </c>
      <c r="M122" s="672" t="str">
        <f t="shared" si="25"/>
        <v/>
      </c>
      <c r="O122" s="672" t="str">
        <f t="shared" si="26"/>
        <v/>
      </c>
      <c r="Q122" s="672" t="str">
        <f t="shared" si="27"/>
        <v/>
      </c>
      <c r="S122" s="672" t="str">
        <f t="shared" si="28"/>
        <v/>
      </c>
      <c r="U122" s="672" t="str">
        <f t="shared" si="29"/>
        <v/>
      </c>
      <c r="W122" s="672" t="str">
        <f t="shared" si="30"/>
        <v/>
      </c>
      <c r="Y122" s="672" t="str">
        <f t="shared" si="31"/>
        <v/>
      </c>
      <c r="AA122" s="672" t="str">
        <f t="shared" si="32"/>
        <v/>
      </c>
      <c r="AC122" s="672" t="str">
        <f t="shared" si="33"/>
        <v/>
      </c>
      <c r="AE122" s="672" t="str">
        <f t="shared" si="34"/>
        <v/>
      </c>
      <c r="AG122" s="672" t="str">
        <f t="shared" si="35"/>
        <v/>
      </c>
      <c r="AI122" s="672" t="str">
        <f t="shared" si="36"/>
        <v/>
      </c>
      <c r="AK122" s="672" t="str">
        <f t="shared" si="37"/>
        <v/>
      </c>
      <c r="AM122" s="672" t="str">
        <f t="shared" si="38"/>
        <v/>
      </c>
      <c r="AO122" s="672" t="str">
        <f t="shared" si="39"/>
        <v/>
      </c>
      <c r="AQ122" s="672" t="str">
        <f t="shared" si="40"/>
        <v/>
      </c>
    </row>
    <row r="123" spans="5:43">
      <c r="E123" s="672" t="str">
        <f t="shared" si="42"/>
        <v/>
      </c>
      <c r="G123" s="672" t="str">
        <f t="shared" si="42"/>
        <v/>
      </c>
      <c r="I123" s="672" t="str">
        <f t="shared" si="23"/>
        <v/>
      </c>
      <c r="K123" s="672" t="str">
        <f t="shared" si="24"/>
        <v/>
      </c>
      <c r="M123" s="672" t="str">
        <f t="shared" si="25"/>
        <v/>
      </c>
      <c r="O123" s="672" t="str">
        <f t="shared" si="26"/>
        <v/>
      </c>
      <c r="Q123" s="672" t="str">
        <f t="shared" si="27"/>
        <v/>
      </c>
      <c r="S123" s="672" t="str">
        <f t="shared" si="28"/>
        <v/>
      </c>
      <c r="U123" s="672" t="str">
        <f t="shared" si="29"/>
        <v/>
      </c>
      <c r="W123" s="672" t="str">
        <f t="shared" si="30"/>
        <v/>
      </c>
      <c r="Y123" s="672" t="str">
        <f t="shared" si="31"/>
        <v/>
      </c>
      <c r="AA123" s="672" t="str">
        <f t="shared" si="32"/>
        <v/>
      </c>
      <c r="AC123" s="672" t="str">
        <f t="shared" si="33"/>
        <v/>
      </c>
      <c r="AE123" s="672" t="str">
        <f t="shared" si="34"/>
        <v/>
      </c>
      <c r="AG123" s="672" t="str">
        <f t="shared" si="35"/>
        <v/>
      </c>
      <c r="AI123" s="672" t="str">
        <f t="shared" si="36"/>
        <v/>
      </c>
      <c r="AK123" s="672" t="str">
        <f t="shared" si="37"/>
        <v/>
      </c>
      <c r="AM123" s="672" t="str">
        <f t="shared" si="38"/>
        <v/>
      </c>
      <c r="AO123" s="672" t="str">
        <f t="shared" si="39"/>
        <v/>
      </c>
      <c r="AQ123" s="672" t="str">
        <f t="shared" si="40"/>
        <v/>
      </c>
    </row>
    <row r="124" spans="5:43">
      <c r="E124" s="672" t="str">
        <f t="shared" si="42"/>
        <v/>
      </c>
      <c r="G124" s="672" t="str">
        <f t="shared" si="42"/>
        <v/>
      </c>
      <c r="I124" s="672" t="str">
        <f t="shared" si="23"/>
        <v/>
      </c>
      <c r="K124" s="672" t="str">
        <f t="shared" si="24"/>
        <v/>
      </c>
      <c r="M124" s="672" t="str">
        <f t="shared" si="25"/>
        <v/>
      </c>
      <c r="O124" s="672" t="str">
        <f t="shared" si="26"/>
        <v/>
      </c>
      <c r="Q124" s="672" t="str">
        <f t="shared" si="27"/>
        <v/>
      </c>
      <c r="S124" s="672" t="str">
        <f t="shared" si="28"/>
        <v/>
      </c>
      <c r="U124" s="672" t="str">
        <f t="shared" si="29"/>
        <v/>
      </c>
      <c r="W124" s="672" t="str">
        <f t="shared" si="30"/>
        <v/>
      </c>
      <c r="Y124" s="672" t="str">
        <f t="shared" si="31"/>
        <v/>
      </c>
      <c r="AA124" s="672" t="str">
        <f t="shared" si="32"/>
        <v/>
      </c>
      <c r="AC124" s="672" t="str">
        <f t="shared" si="33"/>
        <v/>
      </c>
      <c r="AE124" s="672" t="str">
        <f t="shared" si="34"/>
        <v/>
      </c>
      <c r="AG124" s="672" t="str">
        <f t="shared" si="35"/>
        <v/>
      </c>
      <c r="AI124" s="672" t="str">
        <f t="shared" si="36"/>
        <v/>
      </c>
      <c r="AK124" s="672" t="str">
        <f t="shared" si="37"/>
        <v/>
      </c>
      <c r="AM124" s="672" t="str">
        <f t="shared" si="38"/>
        <v/>
      </c>
      <c r="AO124" s="672" t="str">
        <f t="shared" si="39"/>
        <v/>
      </c>
      <c r="AQ124" s="672" t="str">
        <f t="shared" si="40"/>
        <v/>
      </c>
    </row>
    <row r="125" spans="5:43">
      <c r="E125" s="672" t="str">
        <f t="shared" ref="E125:G140" si="43">IF(OR($B125=0,D125=0),"",D125/$B125)</f>
        <v/>
      </c>
      <c r="G125" s="672" t="str">
        <f t="shared" si="43"/>
        <v/>
      </c>
      <c r="I125" s="672" t="str">
        <f t="shared" si="23"/>
        <v/>
      </c>
      <c r="K125" s="672" t="str">
        <f t="shared" si="24"/>
        <v/>
      </c>
      <c r="M125" s="672" t="str">
        <f t="shared" si="25"/>
        <v/>
      </c>
      <c r="O125" s="672" t="str">
        <f t="shared" si="26"/>
        <v/>
      </c>
      <c r="Q125" s="672" t="str">
        <f t="shared" si="27"/>
        <v/>
      </c>
      <c r="S125" s="672" t="str">
        <f t="shared" si="28"/>
        <v/>
      </c>
      <c r="U125" s="672" t="str">
        <f t="shared" si="29"/>
        <v/>
      </c>
      <c r="W125" s="672" t="str">
        <f t="shared" si="30"/>
        <v/>
      </c>
      <c r="Y125" s="672" t="str">
        <f t="shared" si="31"/>
        <v/>
      </c>
      <c r="AA125" s="672" t="str">
        <f t="shared" si="32"/>
        <v/>
      </c>
      <c r="AC125" s="672" t="str">
        <f t="shared" si="33"/>
        <v/>
      </c>
      <c r="AE125" s="672" t="str">
        <f t="shared" si="34"/>
        <v/>
      </c>
      <c r="AG125" s="672" t="str">
        <f t="shared" si="35"/>
        <v/>
      </c>
      <c r="AI125" s="672" t="str">
        <f t="shared" si="36"/>
        <v/>
      </c>
      <c r="AK125" s="672" t="str">
        <f t="shared" si="37"/>
        <v/>
      </c>
      <c r="AM125" s="672" t="str">
        <f t="shared" si="38"/>
        <v/>
      </c>
      <c r="AO125" s="672" t="str">
        <f t="shared" si="39"/>
        <v/>
      </c>
      <c r="AQ125" s="672" t="str">
        <f t="shared" si="40"/>
        <v/>
      </c>
    </row>
    <row r="126" spans="5:43">
      <c r="E126" s="672" t="str">
        <f t="shared" si="43"/>
        <v/>
      </c>
      <c r="G126" s="672" t="str">
        <f t="shared" si="43"/>
        <v/>
      </c>
      <c r="I126" s="672" t="str">
        <f t="shared" si="23"/>
        <v/>
      </c>
      <c r="K126" s="672" t="str">
        <f t="shared" si="24"/>
        <v/>
      </c>
      <c r="M126" s="672" t="str">
        <f t="shared" si="25"/>
        <v/>
      </c>
      <c r="O126" s="672" t="str">
        <f t="shared" si="26"/>
        <v/>
      </c>
      <c r="Q126" s="672" t="str">
        <f t="shared" si="27"/>
        <v/>
      </c>
      <c r="S126" s="672" t="str">
        <f t="shared" si="28"/>
        <v/>
      </c>
      <c r="U126" s="672" t="str">
        <f t="shared" si="29"/>
        <v/>
      </c>
      <c r="W126" s="672" t="str">
        <f t="shared" si="30"/>
        <v/>
      </c>
      <c r="Y126" s="672" t="str">
        <f t="shared" si="31"/>
        <v/>
      </c>
      <c r="AA126" s="672" t="str">
        <f t="shared" si="32"/>
        <v/>
      </c>
      <c r="AC126" s="672" t="str">
        <f t="shared" si="33"/>
        <v/>
      </c>
      <c r="AE126" s="672" t="str">
        <f t="shared" si="34"/>
        <v/>
      </c>
      <c r="AG126" s="672" t="str">
        <f t="shared" si="35"/>
        <v/>
      </c>
      <c r="AI126" s="672" t="str">
        <f t="shared" si="36"/>
        <v/>
      </c>
      <c r="AK126" s="672" t="str">
        <f t="shared" si="37"/>
        <v/>
      </c>
      <c r="AM126" s="672" t="str">
        <f t="shared" si="38"/>
        <v/>
      </c>
      <c r="AO126" s="672" t="str">
        <f t="shared" si="39"/>
        <v/>
      </c>
      <c r="AQ126" s="672" t="str">
        <f t="shared" si="40"/>
        <v/>
      </c>
    </row>
    <row r="127" spans="5:43">
      <c r="E127" s="672" t="str">
        <f t="shared" si="43"/>
        <v/>
      </c>
      <c r="G127" s="672" t="str">
        <f t="shared" si="43"/>
        <v/>
      </c>
      <c r="I127" s="672" t="str">
        <f t="shared" si="23"/>
        <v/>
      </c>
      <c r="K127" s="672" t="str">
        <f t="shared" si="24"/>
        <v/>
      </c>
      <c r="M127" s="672" t="str">
        <f t="shared" si="25"/>
        <v/>
      </c>
      <c r="O127" s="672" t="str">
        <f t="shared" si="26"/>
        <v/>
      </c>
      <c r="Q127" s="672" t="str">
        <f t="shared" si="27"/>
        <v/>
      </c>
      <c r="S127" s="672" t="str">
        <f t="shared" si="28"/>
        <v/>
      </c>
      <c r="U127" s="672" t="str">
        <f t="shared" si="29"/>
        <v/>
      </c>
      <c r="W127" s="672" t="str">
        <f t="shared" si="30"/>
        <v/>
      </c>
      <c r="Y127" s="672" t="str">
        <f t="shared" si="31"/>
        <v/>
      </c>
      <c r="AA127" s="672" t="str">
        <f t="shared" si="32"/>
        <v/>
      </c>
      <c r="AC127" s="672" t="str">
        <f t="shared" si="33"/>
        <v/>
      </c>
      <c r="AE127" s="672" t="str">
        <f t="shared" si="34"/>
        <v/>
      </c>
      <c r="AG127" s="672" t="str">
        <f t="shared" si="35"/>
        <v/>
      </c>
      <c r="AI127" s="672" t="str">
        <f t="shared" si="36"/>
        <v/>
      </c>
      <c r="AK127" s="672" t="str">
        <f t="shared" si="37"/>
        <v/>
      </c>
      <c r="AM127" s="672" t="str">
        <f t="shared" si="38"/>
        <v/>
      </c>
      <c r="AO127" s="672" t="str">
        <f t="shared" si="39"/>
        <v/>
      </c>
      <c r="AQ127" s="672" t="str">
        <f t="shared" si="40"/>
        <v/>
      </c>
    </row>
    <row r="128" spans="5:43">
      <c r="E128" s="672" t="str">
        <f t="shared" si="43"/>
        <v/>
      </c>
      <c r="G128" s="672" t="str">
        <f t="shared" si="43"/>
        <v/>
      </c>
      <c r="I128" s="672" t="str">
        <f t="shared" si="23"/>
        <v/>
      </c>
      <c r="K128" s="672" t="str">
        <f t="shared" si="24"/>
        <v/>
      </c>
      <c r="M128" s="672" t="str">
        <f t="shared" si="25"/>
        <v/>
      </c>
      <c r="O128" s="672" t="str">
        <f t="shared" si="26"/>
        <v/>
      </c>
      <c r="Q128" s="672" t="str">
        <f t="shared" si="27"/>
        <v/>
      </c>
      <c r="S128" s="672" t="str">
        <f t="shared" si="28"/>
        <v/>
      </c>
      <c r="U128" s="672" t="str">
        <f t="shared" si="29"/>
        <v/>
      </c>
      <c r="W128" s="672" t="str">
        <f t="shared" si="30"/>
        <v/>
      </c>
      <c r="Y128" s="672" t="str">
        <f t="shared" si="31"/>
        <v/>
      </c>
      <c r="AA128" s="672" t="str">
        <f t="shared" si="32"/>
        <v/>
      </c>
      <c r="AC128" s="672" t="str">
        <f t="shared" si="33"/>
        <v/>
      </c>
      <c r="AE128" s="672" t="str">
        <f t="shared" si="34"/>
        <v/>
      </c>
      <c r="AG128" s="672" t="str">
        <f t="shared" si="35"/>
        <v/>
      </c>
      <c r="AI128" s="672" t="str">
        <f t="shared" si="36"/>
        <v/>
      </c>
      <c r="AK128" s="672" t="str">
        <f t="shared" si="37"/>
        <v/>
      </c>
      <c r="AM128" s="672" t="str">
        <f t="shared" si="38"/>
        <v/>
      </c>
      <c r="AO128" s="672" t="str">
        <f t="shared" si="39"/>
        <v/>
      </c>
      <c r="AQ128" s="672" t="str">
        <f t="shared" si="40"/>
        <v/>
      </c>
    </row>
    <row r="129" spans="5:43">
      <c r="E129" s="672" t="str">
        <f t="shared" si="43"/>
        <v/>
      </c>
      <c r="G129" s="672" t="str">
        <f t="shared" si="43"/>
        <v/>
      </c>
      <c r="I129" s="672" t="str">
        <f t="shared" si="23"/>
        <v/>
      </c>
      <c r="K129" s="672" t="str">
        <f t="shared" si="24"/>
        <v/>
      </c>
      <c r="M129" s="672" t="str">
        <f t="shared" si="25"/>
        <v/>
      </c>
      <c r="O129" s="672" t="str">
        <f t="shared" si="26"/>
        <v/>
      </c>
      <c r="Q129" s="672" t="str">
        <f t="shared" si="27"/>
        <v/>
      </c>
      <c r="S129" s="672" t="str">
        <f t="shared" si="28"/>
        <v/>
      </c>
      <c r="U129" s="672" t="str">
        <f t="shared" si="29"/>
        <v/>
      </c>
      <c r="W129" s="672" t="str">
        <f t="shared" si="30"/>
        <v/>
      </c>
      <c r="Y129" s="672" t="str">
        <f t="shared" si="31"/>
        <v/>
      </c>
      <c r="AA129" s="672" t="str">
        <f t="shared" si="32"/>
        <v/>
      </c>
      <c r="AC129" s="672" t="str">
        <f t="shared" si="33"/>
        <v/>
      </c>
      <c r="AE129" s="672" t="str">
        <f t="shared" si="34"/>
        <v/>
      </c>
      <c r="AG129" s="672" t="str">
        <f t="shared" si="35"/>
        <v/>
      </c>
      <c r="AI129" s="672" t="str">
        <f t="shared" si="36"/>
        <v/>
      </c>
      <c r="AK129" s="672" t="str">
        <f t="shared" si="37"/>
        <v/>
      </c>
      <c r="AM129" s="672" t="str">
        <f t="shared" si="38"/>
        <v/>
      </c>
      <c r="AO129" s="672" t="str">
        <f t="shared" si="39"/>
        <v/>
      </c>
      <c r="AQ129" s="672" t="str">
        <f t="shared" si="40"/>
        <v/>
      </c>
    </row>
    <row r="130" spans="5:43">
      <c r="E130" s="672" t="str">
        <f t="shared" si="43"/>
        <v/>
      </c>
      <c r="G130" s="672" t="str">
        <f t="shared" si="43"/>
        <v/>
      </c>
      <c r="I130" s="672" t="str">
        <f t="shared" si="23"/>
        <v/>
      </c>
      <c r="K130" s="672" t="str">
        <f t="shared" si="24"/>
        <v/>
      </c>
      <c r="M130" s="672" t="str">
        <f t="shared" si="25"/>
        <v/>
      </c>
      <c r="O130" s="672" t="str">
        <f t="shared" si="26"/>
        <v/>
      </c>
      <c r="Q130" s="672" t="str">
        <f t="shared" si="27"/>
        <v/>
      </c>
      <c r="S130" s="672" t="str">
        <f t="shared" si="28"/>
        <v/>
      </c>
      <c r="U130" s="672" t="str">
        <f t="shared" si="29"/>
        <v/>
      </c>
      <c r="W130" s="672" t="str">
        <f t="shared" si="30"/>
        <v/>
      </c>
      <c r="Y130" s="672" t="str">
        <f t="shared" si="31"/>
        <v/>
      </c>
      <c r="AA130" s="672" t="str">
        <f t="shared" si="32"/>
        <v/>
      </c>
      <c r="AC130" s="672" t="str">
        <f t="shared" si="33"/>
        <v/>
      </c>
      <c r="AE130" s="672" t="str">
        <f t="shared" si="34"/>
        <v/>
      </c>
      <c r="AG130" s="672" t="str">
        <f t="shared" si="35"/>
        <v/>
      </c>
      <c r="AI130" s="672" t="str">
        <f t="shared" si="36"/>
        <v/>
      </c>
      <c r="AK130" s="672" t="str">
        <f t="shared" si="37"/>
        <v/>
      </c>
      <c r="AM130" s="672" t="str">
        <f t="shared" si="38"/>
        <v/>
      </c>
      <c r="AO130" s="672" t="str">
        <f t="shared" si="39"/>
        <v/>
      </c>
      <c r="AQ130" s="672" t="str">
        <f t="shared" si="40"/>
        <v/>
      </c>
    </row>
    <row r="131" spans="5:43">
      <c r="E131" s="672" t="str">
        <f t="shared" si="43"/>
        <v/>
      </c>
      <c r="G131" s="672" t="str">
        <f t="shared" si="43"/>
        <v/>
      </c>
      <c r="I131" s="672" t="str">
        <f t="shared" si="23"/>
        <v/>
      </c>
      <c r="K131" s="672" t="str">
        <f t="shared" si="24"/>
        <v/>
      </c>
      <c r="M131" s="672" t="str">
        <f t="shared" si="25"/>
        <v/>
      </c>
      <c r="O131" s="672" t="str">
        <f t="shared" si="26"/>
        <v/>
      </c>
      <c r="Q131" s="672" t="str">
        <f t="shared" si="27"/>
        <v/>
      </c>
      <c r="S131" s="672" t="str">
        <f t="shared" si="28"/>
        <v/>
      </c>
      <c r="U131" s="672" t="str">
        <f t="shared" si="29"/>
        <v/>
      </c>
      <c r="W131" s="672" t="str">
        <f t="shared" si="30"/>
        <v/>
      </c>
      <c r="Y131" s="672" t="str">
        <f t="shared" si="31"/>
        <v/>
      </c>
      <c r="AA131" s="672" t="str">
        <f t="shared" si="32"/>
        <v/>
      </c>
      <c r="AC131" s="672" t="str">
        <f t="shared" si="33"/>
        <v/>
      </c>
      <c r="AE131" s="672" t="str">
        <f t="shared" si="34"/>
        <v/>
      </c>
      <c r="AG131" s="672" t="str">
        <f t="shared" si="35"/>
        <v/>
      </c>
      <c r="AI131" s="672" t="str">
        <f t="shared" si="36"/>
        <v/>
      </c>
      <c r="AK131" s="672" t="str">
        <f t="shared" si="37"/>
        <v/>
      </c>
      <c r="AM131" s="672" t="str">
        <f t="shared" si="38"/>
        <v/>
      </c>
      <c r="AO131" s="672" t="str">
        <f t="shared" si="39"/>
        <v/>
      </c>
      <c r="AQ131" s="672" t="str">
        <f t="shared" si="40"/>
        <v/>
      </c>
    </row>
    <row r="132" spans="5:43">
      <c r="E132" s="672" t="str">
        <f t="shared" si="43"/>
        <v/>
      </c>
      <c r="G132" s="672" t="str">
        <f t="shared" si="43"/>
        <v/>
      </c>
      <c r="I132" s="672" t="str">
        <f t="shared" si="23"/>
        <v/>
      </c>
      <c r="K132" s="672" t="str">
        <f t="shared" si="24"/>
        <v/>
      </c>
      <c r="M132" s="672" t="str">
        <f t="shared" si="25"/>
        <v/>
      </c>
      <c r="O132" s="672" t="str">
        <f t="shared" si="26"/>
        <v/>
      </c>
      <c r="Q132" s="672" t="str">
        <f t="shared" si="27"/>
        <v/>
      </c>
      <c r="S132" s="672" t="str">
        <f t="shared" si="28"/>
        <v/>
      </c>
      <c r="U132" s="672" t="str">
        <f t="shared" si="29"/>
        <v/>
      </c>
      <c r="W132" s="672" t="str">
        <f t="shared" si="30"/>
        <v/>
      </c>
      <c r="Y132" s="672" t="str">
        <f t="shared" si="31"/>
        <v/>
      </c>
      <c r="AA132" s="672" t="str">
        <f t="shared" si="32"/>
        <v/>
      </c>
      <c r="AC132" s="672" t="str">
        <f t="shared" si="33"/>
        <v/>
      </c>
      <c r="AE132" s="672" t="str">
        <f t="shared" si="34"/>
        <v/>
      </c>
      <c r="AG132" s="672" t="str">
        <f t="shared" si="35"/>
        <v/>
      </c>
      <c r="AI132" s="672" t="str">
        <f t="shared" si="36"/>
        <v/>
      </c>
      <c r="AK132" s="672" t="str">
        <f t="shared" si="37"/>
        <v/>
      </c>
      <c r="AM132" s="672" t="str">
        <f t="shared" si="38"/>
        <v/>
      </c>
      <c r="AO132" s="672" t="str">
        <f t="shared" si="39"/>
        <v/>
      </c>
      <c r="AQ132" s="672" t="str">
        <f t="shared" si="40"/>
        <v/>
      </c>
    </row>
    <row r="133" spans="5:43">
      <c r="E133" s="672" t="str">
        <f t="shared" si="43"/>
        <v/>
      </c>
      <c r="G133" s="672" t="str">
        <f t="shared" si="43"/>
        <v/>
      </c>
      <c r="I133" s="672" t="str">
        <f t="shared" si="23"/>
        <v/>
      </c>
      <c r="K133" s="672" t="str">
        <f t="shared" si="24"/>
        <v/>
      </c>
      <c r="M133" s="672" t="str">
        <f t="shared" si="25"/>
        <v/>
      </c>
      <c r="O133" s="672" t="str">
        <f t="shared" si="26"/>
        <v/>
      </c>
      <c r="Q133" s="672" t="str">
        <f t="shared" si="27"/>
        <v/>
      </c>
      <c r="S133" s="672" t="str">
        <f t="shared" si="28"/>
        <v/>
      </c>
      <c r="U133" s="672" t="str">
        <f t="shared" si="29"/>
        <v/>
      </c>
      <c r="W133" s="672" t="str">
        <f t="shared" si="30"/>
        <v/>
      </c>
      <c r="Y133" s="672" t="str">
        <f t="shared" si="31"/>
        <v/>
      </c>
      <c r="AA133" s="672" t="str">
        <f t="shared" si="32"/>
        <v/>
      </c>
      <c r="AC133" s="672" t="str">
        <f t="shared" si="33"/>
        <v/>
      </c>
      <c r="AE133" s="672" t="str">
        <f t="shared" si="34"/>
        <v/>
      </c>
      <c r="AG133" s="672" t="str">
        <f t="shared" si="35"/>
        <v/>
      </c>
      <c r="AI133" s="672" t="str">
        <f t="shared" si="36"/>
        <v/>
      </c>
      <c r="AK133" s="672" t="str">
        <f t="shared" si="37"/>
        <v/>
      </c>
      <c r="AM133" s="672" t="str">
        <f t="shared" si="38"/>
        <v/>
      </c>
      <c r="AO133" s="672" t="str">
        <f t="shared" si="39"/>
        <v/>
      </c>
      <c r="AQ133" s="672" t="str">
        <f t="shared" si="40"/>
        <v/>
      </c>
    </row>
    <row r="134" spans="5:43">
      <c r="E134" s="672" t="str">
        <f t="shared" si="43"/>
        <v/>
      </c>
      <c r="G134" s="672" t="str">
        <f t="shared" si="43"/>
        <v/>
      </c>
      <c r="I134" s="672" t="str">
        <f t="shared" si="23"/>
        <v/>
      </c>
      <c r="K134" s="672" t="str">
        <f t="shared" si="24"/>
        <v/>
      </c>
      <c r="M134" s="672" t="str">
        <f t="shared" si="25"/>
        <v/>
      </c>
      <c r="O134" s="672" t="str">
        <f t="shared" si="26"/>
        <v/>
      </c>
      <c r="Q134" s="672" t="str">
        <f t="shared" si="27"/>
        <v/>
      </c>
      <c r="S134" s="672" t="str">
        <f t="shared" si="28"/>
        <v/>
      </c>
      <c r="U134" s="672" t="str">
        <f t="shared" si="29"/>
        <v/>
      </c>
      <c r="W134" s="672" t="str">
        <f t="shared" si="30"/>
        <v/>
      </c>
      <c r="Y134" s="672" t="str">
        <f t="shared" si="31"/>
        <v/>
      </c>
      <c r="AA134" s="672" t="str">
        <f t="shared" si="32"/>
        <v/>
      </c>
      <c r="AC134" s="672" t="str">
        <f t="shared" si="33"/>
        <v/>
      </c>
      <c r="AE134" s="672" t="str">
        <f t="shared" si="34"/>
        <v/>
      </c>
      <c r="AG134" s="672" t="str">
        <f t="shared" si="35"/>
        <v/>
      </c>
      <c r="AI134" s="672" t="str">
        <f t="shared" si="36"/>
        <v/>
      </c>
      <c r="AK134" s="672" t="str">
        <f t="shared" si="37"/>
        <v/>
      </c>
      <c r="AM134" s="672" t="str">
        <f t="shared" si="38"/>
        <v/>
      </c>
      <c r="AO134" s="672" t="str">
        <f t="shared" si="39"/>
        <v/>
      </c>
      <c r="AQ134" s="672" t="str">
        <f t="shared" si="40"/>
        <v/>
      </c>
    </row>
    <row r="135" spans="5:43">
      <c r="E135" s="672" t="str">
        <f t="shared" si="43"/>
        <v/>
      </c>
      <c r="G135" s="672" t="str">
        <f t="shared" si="43"/>
        <v/>
      </c>
      <c r="I135" s="672" t="str">
        <f t="shared" si="23"/>
        <v/>
      </c>
      <c r="K135" s="672" t="str">
        <f t="shared" si="24"/>
        <v/>
      </c>
      <c r="M135" s="672" t="str">
        <f t="shared" si="25"/>
        <v/>
      </c>
      <c r="O135" s="672" t="str">
        <f t="shared" si="26"/>
        <v/>
      </c>
      <c r="Q135" s="672" t="str">
        <f t="shared" si="27"/>
        <v/>
      </c>
      <c r="S135" s="672" t="str">
        <f t="shared" si="28"/>
        <v/>
      </c>
      <c r="U135" s="672" t="str">
        <f t="shared" si="29"/>
        <v/>
      </c>
      <c r="W135" s="672" t="str">
        <f t="shared" si="30"/>
        <v/>
      </c>
      <c r="Y135" s="672" t="str">
        <f t="shared" si="31"/>
        <v/>
      </c>
      <c r="AA135" s="672" t="str">
        <f t="shared" si="32"/>
        <v/>
      </c>
      <c r="AC135" s="672" t="str">
        <f t="shared" si="33"/>
        <v/>
      </c>
      <c r="AE135" s="672" t="str">
        <f t="shared" si="34"/>
        <v/>
      </c>
      <c r="AG135" s="672" t="str">
        <f t="shared" si="35"/>
        <v/>
      </c>
      <c r="AI135" s="672" t="str">
        <f t="shared" si="36"/>
        <v/>
      </c>
      <c r="AK135" s="672" t="str">
        <f t="shared" si="37"/>
        <v/>
      </c>
      <c r="AM135" s="672" t="str">
        <f t="shared" si="38"/>
        <v/>
      </c>
      <c r="AO135" s="672" t="str">
        <f t="shared" si="39"/>
        <v/>
      </c>
      <c r="AQ135" s="672" t="str">
        <f t="shared" si="40"/>
        <v/>
      </c>
    </row>
    <row r="136" spans="5:43">
      <c r="E136" s="672" t="str">
        <f t="shared" si="43"/>
        <v/>
      </c>
      <c r="G136" s="672" t="str">
        <f t="shared" si="43"/>
        <v/>
      </c>
      <c r="I136" s="672" t="str">
        <f t="shared" si="23"/>
        <v/>
      </c>
      <c r="K136" s="672" t="str">
        <f t="shared" si="24"/>
        <v/>
      </c>
      <c r="M136" s="672" t="str">
        <f t="shared" si="25"/>
        <v/>
      </c>
      <c r="O136" s="672" t="str">
        <f t="shared" si="26"/>
        <v/>
      </c>
      <c r="Q136" s="672" t="str">
        <f t="shared" si="27"/>
        <v/>
      </c>
      <c r="S136" s="672" t="str">
        <f t="shared" si="28"/>
        <v/>
      </c>
      <c r="U136" s="672" t="str">
        <f t="shared" si="29"/>
        <v/>
      </c>
      <c r="W136" s="672" t="str">
        <f t="shared" si="30"/>
        <v/>
      </c>
      <c r="Y136" s="672" t="str">
        <f t="shared" si="31"/>
        <v/>
      </c>
      <c r="AA136" s="672" t="str">
        <f t="shared" si="32"/>
        <v/>
      </c>
      <c r="AC136" s="672" t="str">
        <f t="shared" si="33"/>
        <v/>
      </c>
      <c r="AE136" s="672" t="str">
        <f t="shared" si="34"/>
        <v/>
      </c>
      <c r="AG136" s="672" t="str">
        <f t="shared" si="35"/>
        <v/>
      </c>
      <c r="AI136" s="672" t="str">
        <f t="shared" si="36"/>
        <v/>
      </c>
      <c r="AK136" s="672" t="str">
        <f t="shared" si="37"/>
        <v/>
      </c>
      <c r="AM136" s="672" t="str">
        <f t="shared" si="38"/>
        <v/>
      </c>
      <c r="AO136" s="672" t="str">
        <f t="shared" si="39"/>
        <v/>
      </c>
      <c r="AQ136" s="672" t="str">
        <f t="shared" si="40"/>
        <v/>
      </c>
    </row>
    <row r="137" spans="5:43">
      <c r="E137" s="672" t="str">
        <f t="shared" si="43"/>
        <v/>
      </c>
      <c r="G137" s="672" t="str">
        <f t="shared" si="43"/>
        <v/>
      </c>
      <c r="I137" s="672" t="str">
        <f t="shared" si="23"/>
        <v/>
      </c>
      <c r="K137" s="672" t="str">
        <f t="shared" si="24"/>
        <v/>
      </c>
      <c r="M137" s="672" t="str">
        <f t="shared" si="25"/>
        <v/>
      </c>
      <c r="O137" s="672" t="str">
        <f t="shared" si="26"/>
        <v/>
      </c>
      <c r="Q137" s="672" t="str">
        <f t="shared" si="27"/>
        <v/>
      </c>
      <c r="S137" s="672" t="str">
        <f t="shared" si="28"/>
        <v/>
      </c>
      <c r="U137" s="672" t="str">
        <f t="shared" si="29"/>
        <v/>
      </c>
      <c r="W137" s="672" t="str">
        <f t="shared" si="30"/>
        <v/>
      </c>
      <c r="Y137" s="672" t="str">
        <f t="shared" si="31"/>
        <v/>
      </c>
      <c r="AA137" s="672" t="str">
        <f t="shared" si="32"/>
        <v/>
      </c>
      <c r="AC137" s="672" t="str">
        <f t="shared" si="33"/>
        <v/>
      </c>
      <c r="AE137" s="672" t="str">
        <f t="shared" si="34"/>
        <v/>
      </c>
      <c r="AG137" s="672" t="str">
        <f t="shared" si="35"/>
        <v/>
      </c>
      <c r="AI137" s="672" t="str">
        <f t="shared" si="36"/>
        <v/>
      </c>
      <c r="AK137" s="672" t="str">
        <f t="shared" si="37"/>
        <v/>
      </c>
      <c r="AM137" s="672" t="str">
        <f t="shared" si="38"/>
        <v/>
      </c>
      <c r="AO137" s="672" t="str">
        <f t="shared" si="39"/>
        <v/>
      </c>
      <c r="AQ137" s="672" t="str">
        <f t="shared" si="40"/>
        <v/>
      </c>
    </row>
    <row r="138" spans="5:43">
      <c r="E138" s="672" t="str">
        <f t="shared" si="43"/>
        <v/>
      </c>
      <c r="G138" s="672" t="str">
        <f t="shared" si="43"/>
        <v/>
      </c>
      <c r="I138" s="672" t="str">
        <f t="shared" si="23"/>
        <v/>
      </c>
      <c r="K138" s="672" t="str">
        <f t="shared" si="24"/>
        <v/>
      </c>
      <c r="M138" s="672" t="str">
        <f t="shared" si="25"/>
        <v/>
      </c>
      <c r="O138" s="672" t="str">
        <f t="shared" si="26"/>
        <v/>
      </c>
      <c r="Q138" s="672" t="str">
        <f t="shared" si="27"/>
        <v/>
      </c>
      <c r="S138" s="672" t="str">
        <f t="shared" si="28"/>
        <v/>
      </c>
      <c r="U138" s="672" t="str">
        <f t="shared" si="29"/>
        <v/>
      </c>
      <c r="W138" s="672" t="str">
        <f t="shared" si="30"/>
        <v/>
      </c>
      <c r="Y138" s="672" t="str">
        <f t="shared" si="31"/>
        <v/>
      </c>
      <c r="AA138" s="672" t="str">
        <f t="shared" si="32"/>
        <v/>
      </c>
      <c r="AC138" s="672" t="str">
        <f t="shared" si="33"/>
        <v/>
      </c>
      <c r="AE138" s="672" t="str">
        <f t="shared" si="34"/>
        <v/>
      </c>
      <c r="AG138" s="672" t="str">
        <f t="shared" si="35"/>
        <v/>
      </c>
      <c r="AI138" s="672" t="str">
        <f t="shared" si="36"/>
        <v/>
      </c>
      <c r="AK138" s="672" t="str">
        <f t="shared" si="37"/>
        <v/>
      </c>
      <c r="AM138" s="672" t="str">
        <f t="shared" si="38"/>
        <v/>
      </c>
      <c r="AO138" s="672" t="str">
        <f t="shared" si="39"/>
        <v/>
      </c>
      <c r="AQ138" s="672" t="str">
        <f t="shared" si="40"/>
        <v/>
      </c>
    </row>
    <row r="139" spans="5:43">
      <c r="E139" s="672" t="str">
        <f t="shared" si="43"/>
        <v/>
      </c>
      <c r="G139" s="672" t="str">
        <f t="shared" si="43"/>
        <v/>
      </c>
      <c r="I139" s="672" t="str">
        <f t="shared" si="23"/>
        <v/>
      </c>
      <c r="K139" s="672" t="str">
        <f t="shared" si="24"/>
        <v/>
      </c>
      <c r="M139" s="672" t="str">
        <f t="shared" si="25"/>
        <v/>
      </c>
      <c r="O139" s="672" t="str">
        <f t="shared" si="26"/>
        <v/>
      </c>
      <c r="Q139" s="672" t="str">
        <f t="shared" si="27"/>
        <v/>
      </c>
      <c r="S139" s="672" t="str">
        <f t="shared" si="28"/>
        <v/>
      </c>
      <c r="U139" s="672" t="str">
        <f t="shared" si="29"/>
        <v/>
      </c>
      <c r="W139" s="672" t="str">
        <f t="shared" si="30"/>
        <v/>
      </c>
      <c r="Y139" s="672" t="str">
        <f t="shared" si="31"/>
        <v/>
      </c>
      <c r="AA139" s="672" t="str">
        <f t="shared" si="32"/>
        <v/>
      </c>
      <c r="AC139" s="672" t="str">
        <f t="shared" si="33"/>
        <v/>
      </c>
      <c r="AE139" s="672" t="str">
        <f t="shared" si="34"/>
        <v/>
      </c>
      <c r="AG139" s="672" t="str">
        <f t="shared" si="35"/>
        <v/>
      </c>
      <c r="AI139" s="672" t="str">
        <f t="shared" si="36"/>
        <v/>
      </c>
      <c r="AK139" s="672" t="str">
        <f t="shared" si="37"/>
        <v/>
      </c>
      <c r="AM139" s="672" t="str">
        <f t="shared" si="38"/>
        <v/>
      </c>
      <c r="AO139" s="672" t="str">
        <f t="shared" si="39"/>
        <v/>
      </c>
      <c r="AQ139" s="672" t="str">
        <f t="shared" si="40"/>
        <v/>
      </c>
    </row>
    <row r="140" spans="5:43">
      <c r="E140" s="672" t="str">
        <f t="shared" si="43"/>
        <v/>
      </c>
      <c r="G140" s="672" t="str">
        <f t="shared" si="43"/>
        <v/>
      </c>
      <c r="I140" s="672" t="str">
        <f t="shared" si="23"/>
        <v/>
      </c>
      <c r="K140" s="672" t="str">
        <f t="shared" si="24"/>
        <v/>
      </c>
      <c r="M140" s="672" t="str">
        <f t="shared" si="25"/>
        <v/>
      </c>
      <c r="O140" s="672" t="str">
        <f t="shared" si="26"/>
        <v/>
      </c>
      <c r="Q140" s="672" t="str">
        <f t="shared" si="27"/>
        <v/>
      </c>
      <c r="S140" s="672" t="str">
        <f t="shared" si="28"/>
        <v/>
      </c>
      <c r="U140" s="672" t="str">
        <f t="shared" si="29"/>
        <v/>
      </c>
      <c r="W140" s="672" t="str">
        <f t="shared" si="30"/>
        <v/>
      </c>
      <c r="Y140" s="672" t="str">
        <f t="shared" si="31"/>
        <v/>
      </c>
      <c r="AA140" s="672" t="str">
        <f t="shared" si="32"/>
        <v/>
      </c>
      <c r="AC140" s="672" t="str">
        <f t="shared" si="33"/>
        <v/>
      </c>
      <c r="AE140" s="672" t="str">
        <f t="shared" si="34"/>
        <v/>
      </c>
      <c r="AG140" s="672" t="str">
        <f t="shared" si="35"/>
        <v/>
      </c>
      <c r="AI140" s="672" t="str">
        <f t="shared" si="36"/>
        <v/>
      </c>
      <c r="AK140" s="672" t="str">
        <f t="shared" si="37"/>
        <v/>
      </c>
      <c r="AM140" s="672" t="str">
        <f t="shared" si="38"/>
        <v/>
      </c>
      <c r="AO140" s="672" t="str">
        <f t="shared" si="39"/>
        <v/>
      </c>
      <c r="AQ140" s="672" t="str">
        <f t="shared" si="40"/>
        <v/>
      </c>
    </row>
    <row r="141" spans="5:43">
      <c r="E141" s="672" t="str">
        <f t="shared" ref="E141:G156" si="44">IF(OR($B141=0,D141=0),"",D141/$B141)</f>
        <v/>
      </c>
      <c r="G141" s="672" t="str">
        <f t="shared" si="44"/>
        <v/>
      </c>
      <c r="I141" s="672" t="str">
        <f t="shared" ref="I141:I204" si="45">IF(OR($B141=0,H141=0),"",H141/$B141)</f>
        <v/>
      </c>
      <c r="K141" s="672" t="str">
        <f t="shared" ref="K141:K204" si="46">IF(OR($B141=0,J141=0),"",J141/$B141)</f>
        <v/>
      </c>
      <c r="M141" s="672" t="str">
        <f t="shared" ref="M141:M204" si="47">IF(OR($B141=0,L141=0),"",L141/$B141)</f>
        <v/>
      </c>
      <c r="O141" s="672" t="str">
        <f t="shared" ref="O141:O204" si="48">IF(OR($B141=0,N141=0),"",N141/$B141)</f>
        <v/>
      </c>
      <c r="Q141" s="672" t="str">
        <f t="shared" ref="Q141:Q204" si="49">IF(OR($B141=0,P141=0),"",P141/$B141)</f>
        <v/>
      </c>
      <c r="S141" s="672" t="str">
        <f t="shared" ref="S141:S204" si="50">IF(OR($B141=0,R141=0),"",R141/$B141)</f>
        <v/>
      </c>
      <c r="U141" s="672" t="str">
        <f t="shared" ref="U141:U204" si="51">IF(OR($B141=0,T141=0),"",T141/$B141)</f>
        <v/>
      </c>
      <c r="W141" s="672" t="str">
        <f t="shared" ref="W141:W204" si="52">IF(OR($B141=0,V141=0),"",V141/$B141)</f>
        <v/>
      </c>
      <c r="Y141" s="672" t="str">
        <f t="shared" ref="Y141:Y204" si="53">IF(OR($B141=0,X141=0),"",X141/$B141)</f>
        <v/>
      </c>
      <c r="AA141" s="672" t="str">
        <f t="shared" ref="AA141:AA204" si="54">IF(OR($B141=0,Z141=0),"",Z141/$B141)</f>
        <v/>
      </c>
      <c r="AC141" s="672" t="str">
        <f t="shared" ref="AC141:AC204" si="55">IF(OR($B141=0,AB141=0),"",AB141/$B141)</f>
        <v/>
      </c>
      <c r="AE141" s="672" t="str">
        <f t="shared" ref="AE141:AE204" si="56">IF(OR($B141=0,AD141=0),"",AD141/$B141)</f>
        <v/>
      </c>
      <c r="AG141" s="672" t="str">
        <f t="shared" ref="AG141:AG204" si="57">IF(OR($B141=0,AF141=0),"",AF141/$B141)</f>
        <v/>
      </c>
      <c r="AI141" s="672" t="str">
        <f t="shared" ref="AI141:AI204" si="58">IF(OR($B141=0,AH141=0),"",AH141/$B141)</f>
        <v/>
      </c>
      <c r="AK141" s="672" t="str">
        <f t="shared" ref="AK141:AK204" si="59">IF(OR($B141=0,AJ141=0),"",AJ141/$B141)</f>
        <v/>
      </c>
      <c r="AM141" s="672" t="str">
        <f t="shared" ref="AM141:AM204" si="60">IF(OR($B141=0,AL141=0),"",AL141/$B141)</f>
        <v/>
      </c>
      <c r="AO141" s="672" t="str">
        <f t="shared" ref="AO141:AO204" si="61">IF(OR($B141=0,AN141=0),"",AN141/$B141)</f>
        <v/>
      </c>
      <c r="AQ141" s="672" t="str">
        <f t="shared" ref="AQ141:AQ204" si="62">IF(OR($B141=0,AP141=0),"",AP141/$B141)</f>
        <v/>
      </c>
    </row>
    <row r="142" spans="5:43">
      <c r="E142" s="672" t="str">
        <f t="shared" si="44"/>
        <v/>
      </c>
      <c r="G142" s="672" t="str">
        <f t="shared" si="44"/>
        <v/>
      </c>
      <c r="I142" s="672" t="str">
        <f t="shared" si="45"/>
        <v/>
      </c>
      <c r="K142" s="672" t="str">
        <f t="shared" si="46"/>
        <v/>
      </c>
      <c r="M142" s="672" t="str">
        <f t="shared" si="47"/>
        <v/>
      </c>
      <c r="O142" s="672" t="str">
        <f t="shared" si="48"/>
        <v/>
      </c>
      <c r="Q142" s="672" t="str">
        <f t="shared" si="49"/>
        <v/>
      </c>
      <c r="S142" s="672" t="str">
        <f t="shared" si="50"/>
        <v/>
      </c>
      <c r="U142" s="672" t="str">
        <f t="shared" si="51"/>
        <v/>
      </c>
      <c r="W142" s="672" t="str">
        <f t="shared" si="52"/>
        <v/>
      </c>
      <c r="Y142" s="672" t="str">
        <f t="shared" si="53"/>
        <v/>
      </c>
      <c r="AA142" s="672" t="str">
        <f t="shared" si="54"/>
        <v/>
      </c>
      <c r="AC142" s="672" t="str">
        <f t="shared" si="55"/>
        <v/>
      </c>
      <c r="AE142" s="672" t="str">
        <f t="shared" si="56"/>
        <v/>
      </c>
      <c r="AG142" s="672" t="str">
        <f t="shared" si="57"/>
        <v/>
      </c>
      <c r="AI142" s="672" t="str">
        <f t="shared" si="58"/>
        <v/>
      </c>
      <c r="AK142" s="672" t="str">
        <f t="shared" si="59"/>
        <v/>
      </c>
      <c r="AM142" s="672" t="str">
        <f t="shared" si="60"/>
        <v/>
      </c>
      <c r="AO142" s="672" t="str">
        <f t="shared" si="61"/>
        <v/>
      </c>
      <c r="AQ142" s="672" t="str">
        <f t="shared" si="62"/>
        <v/>
      </c>
    </row>
    <row r="143" spans="5:43">
      <c r="E143" s="672" t="str">
        <f t="shared" si="44"/>
        <v/>
      </c>
      <c r="G143" s="672" t="str">
        <f t="shared" si="44"/>
        <v/>
      </c>
      <c r="I143" s="672" t="str">
        <f t="shared" si="45"/>
        <v/>
      </c>
      <c r="K143" s="672" t="str">
        <f t="shared" si="46"/>
        <v/>
      </c>
      <c r="M143" s="672" t="str">
        <f t="shared" si="47"/>
        <v/>
      </c>
      <c r="O143" s="672" t="str">
        <f t="shared" si="48"/>
        <v/>
      </c>
      <c r="Q143" s="672" t="str">
        <f t="shared" si="49"/>
        <v/>
      </c>
      <c r="S143" s="672" t="str">
        <f t="shared" si="50"/>
        <v/>
      </c>
      <c r="U143" s="672" t="str">
        <f t="shared" si="51"/>
        <v/>
      </c>
      <c r="W143" s="672" t="str">
        <f t="shared" si="52"/>
        <v/>
      </c>
      <c r="Y143" s="672" t="str">
        <f t="shared" si="53"/>
        <v/>
      </c>
      <c r="AA143" s="672" t="str">
        <f t="shared" si="54"/>
        <v/>
      </c>
      <c r="AC143" s="672" t="str">
        <f t="shared" si="55"/>
        <v/>
      </c>
      <c r="AE143" s="672" t="str">
        <f t="shared" si="56"/>
        <v/>
      </c>
      <c r="AG143" s="672" t="str">
        <f t="shared" si="57"/>
        <v/>
      </c>
      <c r="AI143" s="672" t="str">
        <f t="shared" si="58"/>
        <v/>
      </c>
      <c r="AK143" s="672" t="str">
        <f t="shared" si="59"/>
        <v/>
      </c>
      <c r="AM143" s="672" t="str">
        <f t="shared" si="60"/>
        <v/>
      </c>
      <c r="AO143" s="672" t="str">
        <f t="shared" si="61"/>
        <v/>
      </c>
      <c r="AQ143" s="672" t="str">
        <f t="shared" si="62"/>
        <v/>
      </c>
    </row>
    <row r="144" spans="5:43">
      <c r="E144" s="672" t="str">
        <f t="shared" si="44"/>
        <v/>
      </c>
      <c r="G144" s="672" t="str">
        <f t="shared" si="44"/>
        <v/>
      </c>
      <c r="I144" s="672" t="str">
        <f t="shared" si="45"/>
        <v/>
      </c>
      <c r="K144" s="672" t="str">
        <f t="shared" si="46"/>
        <v/>
      </c>
      <c r="M144" s="672" t="str">
        <f t="shared" si="47"/>
        <v/>
      </c>
      <c r="O144" s="672" t="str">
        <f t="shared" si="48"/>
        <v/>
      </c>
      <c r="Q144" s="672" t="str">
        <f t="shared" si="49"/>
        <v/>
      </c>
      <c r="S144" s="672" t="str">
        <f t="shared" si="50"/>
        <v/>
      </c>
      <c r="U144" s="672" t="str">
        <f t="shared" si="51"/>
        <v/>
      </c>
      <c r="W144" s="672" t="str">
        <f t="shared" si="52"/>
        <v/>
      </c>
      <c r="Y144" s="672" t="str">
        <f t="shared" si="53"/>
        <v/>
      </c>
      <c r="AA144" s="672" t="str">
        <f t="shared" si="54"/>
        <v/>
      </c>
      <c r="AC144" s="672" t="str">
        <f t="shared" si="55"/>
        <v/>
      </c>
      <c r="AE144" s="672" t="str">
        <f t="shared" si="56"/>
        <v/>
      </c>
      <c r="AG144" s="672" t="str">
        <f t="shared" si="57"/>
        <v/>
      </c>
      <c r="AI144" s="672" t="str">
        <f t="shared" si="58"/>
        <v/>
      </c>
      <c r="AK144" s="672" t="str">
        <f t="shared" si="59"/>
        <v/>
      </c>
      <c r="AM144" s="672" t="str">
        <f t="shared" si="60"/>
        <v/>
      </c>
      <c r="AO144" s="672" t="str">
        <f t="shared" si="61"/>
        <v/>
      </c>
      <c r="AQ144" s="672" t="str">
        <f t="shared" si="62"/>
        <v/>
      </c>
    </row>
    <row r="145" spans="5:43">
      <c r="E145" s="672" t="str">
        <f t="shared" si="44"/>
        <v/>
      </c>
      <c r="G145" s="672" t="str">
        <f t="shared" si="44"/>
        <v/>
      </c>
      <c r="I145" s="672" t="str">
        <f t="shared" si="45"/>
        <v/>
      </c>
      <c r="K145" s="672" t="str">
        <f t="shared" si="46"/>
        <v/>
      </c>
      <c r="M145" s="672" t="str">
        <f t="shared" si="47"/>
        <v/>
      </c>
      <c r="O145" s="672" t="str">
        <f t="shared" si="48"/>
        <v/>
      </c>
      <c r="Q145" s="672" t="str">
        <f t="shared" si="49"/>
        <v/>
      </c>
      <c r="S145" s="672" t="str">
        <f t="shared" si="50"/>
        <v/>
      </c>
      <c r="U145" s="672" t="str">
        <f t="shared" si="51"/>
        <v/>
      </c>
      <c r="W145" s="672" t="str">
        <f t="shared" si="52"/>
        <v/>
      </c>
      <c r="Y145" s="672" t="str">
        <f t="shared" si="53"/>
        <v/>
      </c>
      <c r="AA145" s="672" t="str">
        <f t="shared" si="54"/>
        <v/>
      </c>
      <c r="AC145" s="672" t="str">
        <f t="shared" si="55"/>
        <v/>
      </c>
      <c r="AE145" s="672" t="str">
        <f t="shared" si="56"/>
        <v/>
      </c>
      <c r="AG145" s="672" t="str">
        <f t="shared" si="57"/>
        <v/>
      </c>
      <c r="AI145" s="672" t="str">
        <f t="shared" si="58"/>
        <v/>
      </c>
      <c r="AK145" s="672" t="str">
        <f t="shared" si="59"/>
        <v/>
      </c>
      <c r="AM145" s="672" t="str">
        <f t="shared" si="60"/>
        <v/>
      </c>
      <c r="AO145" s="672" t="str">
        <f t="shared" si="61"/>
        <v/>
      </c>
      <c r="AQ145" s="672" t="str">
        <f t="shared" si="62"/>
        <v/>
      </c>
    </row>
    <row r="146" spans="5:43">
      <c r="E146" s="672" t="str">
        <f t="shared" si="44"/>
        <v/>
      </c>
      <c r="G146" s="672" t="str">
        <f t="shared" si="44"/>
        <v/>
      </c>
      <c r="I146" s="672" t="str">
        <f t="shared" si="45"/>
        <v/>
      </c>
      <c r="K146" s="672" t="str">
        <f t="shared" si="46"/>
        <v/>
      </c>
      <c r="M146" s="672" t="str">
        <f t="shared" si="47"/>
        <v/>
      </c>
      <c r="O146" s="672" t="str">
        <f t="shared" si="48"/>
        <v/>
      </c>
      <c r="Q146" s="672" t="str">
        <f t="shared" si="49"/>
        <v/>
      </c>
      <c r="S146" s="672" t="str">
        <f t="shared" si="50"/>
        <v/>
      </c>
      <c r="U146" s="672" t="str">
        <f t="shared" si="51"/>
        <v/>
      </c>
      <c r="W146" s="672" t="str">
        <f t="shared" si="52"/>
        <v/>
      </c>
      <c r="Y146" s="672" t="str">
        <f t="shared" si="53"/>
        <v/>
      </c>
      <c r="AA146" s="672" t="str">
        <f t="shared" si="54"/>
        <v/>
      </c>
      <c r="AC146" s="672" t="str">
        <f t="shared" si="55"/>
        <v/>
      </c>
      <c r="AE146" s="672" t="str">
        <f t="shared" si="56"/>
        <v/>
      </c>
      <c r="AG146" s="672" t="str">
        <f t="shared" si="57"/>
        <v/>
      </c>
      <c r="AI146" s="672" t="str">
        <f t="shared" si="58"/>
        <v/>
      </c>
      <c r="AK146" s="672" t="str">
        <f t="shared" si="59"/>
        <v/>
      </c>
      <c r="AM146" s="672" t="str">
        <f t="shared" si="60"/>
        <v/>
      </c>
      <c r="AO146" s="672" t="str">
        <f t="shared" si="61"/>
        <v/>
      </c>
      <c r="AQ146" s="672" t="str">
        <f t="shared" si="62"/>
        <v/>
      </c>
    </row>
    <row r="147" spans="5:43">
      <c r="E147" s="672" t="str">
        <f t="shared" si="44"/>
        <v/>
      </c>
      <c r="G147" s="672" t="str">
        <f t="shared" si="44"/>
        <v/>
      </c>
      <c r="I147" s="672" t="str">
        <f t="shared" si="45"/>
        <v/>
      </c>
      <c r="K147" s="672" t="str">
        <f t="shared" si="46"/>
        <v/>
      </c>
      <c r="M147" s="672" t="str">
        <f t="shared" si="47"/>
        <v/>
      </c>
      <c r="O147" s="672" t="str">
        <f t="shared" si="48"/>
        <v/>
      </c>
      <c r="Q147" s="672" t="str">
        <f t="shared" si="49"/>
        <v/>
      </c>
      <c r="S147" s="672" t="str">
        <f t="shared" si="50"/>
        <v/>
      </c>
      <c r="U147" s="672" t="str">
        <f t="shared" si="51"/>
        <v/>
      </c>
      <c r="W147" s="672" t="str">
        <f t="shared" si="52"/>
        <v/>
      </c>
      <c r="Y147" s="672" t="str">
        <f t="shared" si="53"/>
        <v/>
      </c>
      <c r="AA147" s="672" t="str">
        <f t="shared" si="54"/>
        <v/>
      </c>
      <c r="AC147" s="672" t="str">
        <f t="shared" si="55"/>
        <v/>
      </c>
      <c r="AE147" s="672" t="str">
        <f t="shared" si="56"/>
        <v/>
      </c>
      <c r="AG147" s="672" t="str">
        <f t="shared" si="57"/>
        <v/>
      </c>
      <c r="AI147" s="672" t="str">
        <f t="shared" si="58"/>
        <v/>
      </c>
      <c r="AK147" s="672" t="str">
        <f t="shared" si="59"/>
        <v/>
      </c>
      <c r="AM147" s="672" t="str">
        <f t="shared" si="60"/>
        <v/>
      </c>
      <c r="AO147" s="672" t="str">
        <f t="shared" si="61"/>
        <v/>
      </c>
      <c r="AQ147" s="672" t="str">
        <f t="shared" si="62"/>
        <v/>
      </c>
    </row>
    <row r="148" spans="5:43">
      <c r="E148" s="672" t="str">
        <f t="shared" si="44"/>
        <v/>
      </c>
      <c r="G148" s="672" t="str">
        <f t="shared" si="44"/>
        <v/>
      </c>
      <c r="I148" s="672" t="str">
        <f t="shared" si="45"/>
        <v/>
      </c>
      <c r="K148" s="672" t="str">
        <f t="shared" si="46"/>
        <v/>
      </c>
      <c r="M148" s="672" t="str">
        <f t="shared" si="47"/>
        <v/>
      </c>
      <c r="O148" s="672" t="str">
        <f t="shared" si="48"/>
        <v/>
      </c>
      <c r="Q148" s="672" t="str">
        <f t="shared" si="49"/>
        <v/>
      </c>
      <c r="S148" s="672" t="str">
        <f t="shared" si="50"/>
        <v/>
      </c>
      <c r="U148" s="672" t="str">
        <f t="shared" si="51"/>
        <v/>
      </c>
      <c r="W148" s="672" t="str">
        <f t="shared" si="52"/>
        <v/>
      </c>
      <c r="Y148" s="672" t="str">
        <f t="shared" si="53"/>
        <v/>
      </c>
      <c r="AA148" s="672" t="str">
        <f t="shared" si="54"/>
        <v/>
      </c>
      <c r="AC148" s="672" t="str">
        <f t="shared" si="55"/>
        <v/>
      </c>
      <c r="AE148" s="672" t="str">
        <f t="shared" si="56"/>
        <v/>
      </c>
      <c r="AG148" s="672" t="str">
        <f t="shared" si="57"/>
        <v/>
      </c>
      <c r="AI148" s="672" t="str">
        <f t="shared" si="58"/>
        <v/>
      </c>
      <c r="AK148" s="672" t="str">
        <f t="shared" si="59"/>
        <v/>
      </c>
      <c r="AM148" s="672" t="str">
        <f t="shared" si="60"/>
        <v/>
      </c>
      <c r="AO148" s="672" t="str">
        <f t="shared" si="61"/>
        <v/>
      </c>
      <c r="AQ148" s="672" t="str">
        <f t="shared" si="62"/>
        <v/>
      </c>
    </row>
    <row r="149" spans="5:43">
      <c r="E149" s="672" t="str">
        <f t="shared" si="44"/>
        <v/>
      </c>
      <c r="G149" s="672" t="str">
        <f t="shared" si="44"/>
        <v/>
      </c>
      <c r="I149" s="672" t="str">
        <f t="shared" si="45"/>
        <v/>
      </c>
      <c r="K149" s="672" t="str">
        <f t="shared" si="46"/>
        <v/>
      </c>
      <c r="M149" s="672" t="str">
        <f t="shared" si="47"/>
        <v/>
      </c>
      <c r="O149" s="672" t="str">
        <f t="shared" si="48"/>
        <v/>
      </c>
      <c r="Q149" s="672" t="str">
        <f t="shared" si="49"/>
        <v/>
      </c>
      <c r="S149" s="672" t="str">
        <f t="shared" si="50"/>
        <v/>
      </c>
      <c r="U149" s="672" t="str">
        <f t="shared" si="51"/>
        <v/>
      </c>
      <c r="W149" s="672" t="str">
        <f t="shared" si="52"/>
        <v/>
      </c>
      <c r="Y149" s="672" t="str">
        <f t="shared" si="53"/>
        <v/>
      </c>
      <c r="AA149" s="672" t="str">
        <f t="shared" si="54"/>
        <v/>
      </c>
      <c r="AC149" s="672" t="str">
        <f t="shared" si="55"/>
        <v/>
      </c>
      <c r="AE149" s="672" t="str">
        <f t="shared" si="56"/>
        <v/>
      </c>
      <c r="AG149" s="672" t="str">
        <f t="shared" si="57"/>
        <v/>
      </c>
      <c r="AI149" s="672" t="str">
        <f t="shared" si="58"/>
        <v/>
      </c>
      <c r="AK149" s="672" t="str">
        <f t="shared" si="59"/>
        <v/>
      </c>
      <c r="AM149" s="672" t="str">
        <f t="shared" si="60"/>
        <v/>
      </c>
      <c r="AO149" s="672" t="str">
        <f t="shared" si="61"/>
        <v/>
      </c>
      <c r="AQ149" s="672" t="str">
        <f t="shared" si="62"/>
        <v/>
      </c>
    </row>
    <row r="150" spans="5:43">
      <c r="E150" s="672" t="str">
        <f t="shared" si="44"/>
        <v/>
      </c>
      <c r="G150" s="672" t="str">
        <f t="shared" si="44"/>
        <v/>
      </c>
      <c r="I150" s="672" t="str">
        <f t="shared" si="45"/>
        <v/>
      </c>
      <c r="K150" s="672" t="str">
        <f t="shared" si="46"/>
        <v/>
      </c>
      <c r="M150" s="672" t="str">
        <f t="shared" si="47"/>
        <v/>
      </c>
      <c r="O150" s="672" t="str">
        <f t="shared" si="48"/>
        <v/>
      </c>
      <c r="Q150" s="672" t="str">
        <f t="shared" si="49"/>
        <v/>
      </c>
      <c r="S150" s="672" t="str">
        <f t="shared" si="50"/>
        <v/>
      </c>
      <c r="U150" s="672" t="str">
        <f t="shared" si="51"/>
        <v/>
      </c>
      <c r="W150" s="672" t="str">
        <f t="shared" si="52"/>
        <v/>
      </c>
      <c r="Y150" s="672" t="str">
        <f t="shared" si="53"/>
        <v/>
      </c>
      <c r="AA150" s="672" t="str">
        <f t="shared" si="54"/>
        <v/>
      </c>
      <c r="AC150" s="672" t="str">
        <f t="shared" si="55"/>
        <v/>
      </c>
      <c r="AE150" s="672" t="str">
        <f t="shared" si="56"/>
        <v/>
      </c>
      <c r="AG150" s="672" t="str">
        <f t="shared" si="57"/>
        <v/>
      </c>
      <c r="AI150" s="672" t="str">
        <f t="shared" si="58"/>
        <v/>
      </c>
      <c r="AK150" s="672" t="str">
        <f t="shared" si="59"/>
        <v/>
      </c>
      <c r="AM150" s="672" t="str">
        <f t="shared" si="60"/>
        <v/>
      </c>
      <c r="AO150" s="672" t="str">
        <f t="shared" si="61"/>
        <v/>
      </c>
      <c r="AQ150" s="672" t="str">
        <f t="shared" si="62"/>
        <v/>
      </c>
    </row>
    <row r="151" spans="5:43">
      <c r="E151" s="672" t="str">
        <f t="shared" si="44"/>
        <v/>
      </c>
      <c r="G151" s="672" t="str">
        <f t="shared" si="44"/>
        <v/>
      </c>
      <c r="I151" s="672" t="str">
        <f t="shared" si="45"/>
        <v/>
      </c>
      <c r="K151" s="672" t="str">
        <f t="shared" si="46"/>
        <v/>
      </c>
      <c r="M151" s="672" t="str">
        <f t="shared" si="47"/>
        <v/>
      </c>
      <c r="O151" s="672" t="str">
        <f t="shared" si="48"/>
        <v/>
      </c>
      <c r="Q151" s="672" t="str">
        <f t="shared" si="49"/>
        <v/>
      </c>
      <c r="S151" s="672" t="str">
        <f t="shared" si="50"/>
        <v/>
      </c>
      <c r="U151" s="672" t="str">
        <f t="shared" si="51"/>
        <v/>
      </c>
      <c r="W151" s="672" t="str">
        <f t="shared" si="52"/>
        <v/>
      </c>
      <c r="Y151" s="672" t="str">
        <f t="shared" si="53"/>
        <v/>
      </c>
      <c r="AA151" s="672" t="str">
        <f t="shared" si="54"/>
        <v/>
      </c>
      <c r="AC151" s="672" t="str">
        <f t="shared" si="55"/>
        <v/>
      </c>
      <c r="AE151" s="672" t="str">
        <f t="shared" si="56"/>
        <v/>
      </c>
      <c r="AG151" s="672" t="str">
        <f t="shared" si="57"/>
        <v/>
      </c>
      <c r="AI151" s="672" t="str">
        <f t="shared" si="58"/>
        <v/>
      </c>
      <c r="AK151" s="672" t="str">
        <f t="shared" si="59"/>
        <v/>
      </c>
      <c r="AM151" s="672" t="str">
        <f t="shared" si="60"/>
        <v/>
      </c>
      <c r="AO151" s="672" t="str">
        <f t="shared" si="61"/>
        <v/>
      </c>
      <c r="AQ151" s="672" t="str">
        <f t="shared" si="62"/>
        <v/>
      </c>
    </row>
    <row r="152" spans="5:43">
      <c r="E152" s="672" t="str">
        <f t="shared" si="44"/>
        <v/>
      </c>
      <c r="G152" s="672" t="str">
        <f t="shared" si="44"/>
        <v/>
      </c>
      <c r="I152" s="672" t="str">
        <f t="shared" si="45"/>
        <v/>
      </c>
      <c r="K152" s="672" t="str">
        <f t="shared" si="46"/>
        <v/>
      </c>
      <c r="M152" s="672" t="str">
        <f t="shared" si="47"/>
        <v/>
      </c>
      <c r="O152" s="672" t="str">
        <f t="shared" si="48"/>
        <v/>
      </c>
      <c r="Q152" s="672" t="str">
        <f t="shared" si="49"/>
        <v/>
      </c>
      <c r="S152" s="672" t="str">
        <f t="shared" si="50"/>
        <v/>
      </c>
      <c r="U152" s="672" t="str">
        <f t="shared" si="51"/>
        <v/>
      </c>
      <c r="W152" s="672" t="str">
        <f t="shared" si="52"/>
        <v/>
      </c>
      <c r="Y152" s="672" t="str">
        <f t="shared" si="53"/>
        <v/>
      </c>
      <c r="AA152" s="672" t="str">
        <f t="shared" si="54"/>
        <v/>
      </c>
      <c r="AC152" s="672" t="str">
        <f t="shared" si="55"/>
        <v/>
      </c>
      <c r="AE152" s="672" t="str">
        <f t="shared" si="56"/>
        <v/>
      </c>
      <c r="AG152" s="672" t="str">
        <f t="shared" si="57"/>
        <v/>
      </c>
      <c r="AI152" s="672" t="str">
        <f t="shared" si="58"/>
        <v/>
      </c>
      <c r="AK152" s="672" t="str">
        <f t="shared" si="59"/>
        <v/>
      </c>
      <c r="AM152" s="672" t="str">
        <f t="shared" si="60"/>
        <v/>
      </c>
      <c r="AO152" s="672" t="str">
        <f t="shared" si="61"/>
        <v/>
      </c>
      <c r="AQ152" s="672" t="str">
        <f t="shared" si="62"/>
        <v/>
      </c>
    </row>
    <row r="153" spans="5:43">
      <c r="E153" s="672" t="str">
        <f t="shared" si="44"/>
        <v/>
      </c>
      <c r="G153" s="672" t="str">
        <f t="shared" si="44"/>
        <v/>
      </c>
      <c r="I153" s="672" t="str">
        <f t="shared" si="45"/>
        <v/>
      </c>
      <c r="K153" s="672" t="str">
        <f t="shared" si="46"/>
        <v/>
      </c>
      <c r="M153" s="672" t="str">
        <f t="shared" si="47"/>
        <v/>
      </c>
      <c r="O153" s="672" t="str">
        <f t="shared" si="48"/>
        <v/>
      </c>
      <c r="Q153" s="672" t="str">
        <f t="shared" si="49"/>
        <v/>
      </c>
      <c r="S153" s="672" t="str">
        <f t="shared" si="50"/>
        <v/>
      </c>
      <c r="U153" s="672" t="str">
        <f t="shared" si="51"/>
        <v/>
      </c>
      <c r="W153" s="672" t="str">
        <f t="shared" si="52"/>
        <v/>
      </c>
      <c r="Y153" s="672" t="str">
        <f t="shared" si="53"/>
        <v/>
      </c>
      <c r="AA153" s="672" t="str">
        <f t="shared" si="54"/>
        <v/>
      </c>
      <c r="AC153" s="672" t="str">
        <f t="shared" si="55"/>
        <v/>
      </c>
      <c r="AE153" s="672" t="str">
        <f t="shared" si="56"/>
        <v/>
      </c>
      <c r="AG153" s="672" t="str">
        <f t="shared" si="57"/>
        <v/>
      </c>
      <c r="AI153" s="672" t="str">
        <f t="shared" si="58"/>
        <v/>
      </c>
      <c r="AK153" s="672" t="str">
        <f t="shared" si="59"/>
        <v/>
      </c>
      <c r="AM153" s="672" t="str">
        <f t="shared" si="60"/>
        <v/>
      </c>
      <c r="AO153" s="672" t="str">
        <f t="shared" si="61"/>
        <v/>
      </c>
      <c r="AQ153" s="672" t="str">
        <f t="shared" si="62"/>
        <v/>
      </c>
    </row>
    <row r="154" spans="5:43">
      <c r="E154" s="672" t="str">
        <f t="shared" si="44"/>
        <v/>
      </c>
      <c r="G154" s="672" t="str">
        <f t="shared" si="44"/>
        <v/>
      </c>
      <c r="I154" s="672" t="str">
        <f t="shared" si="45"/>
        <v/>
      </c>
      <c r="K154" s="672" t="str">
        <f t="shared" si="46"/>
        <v/>
      </c>
      <c r="M154" s="672" t="str">
        <f t="shared" si="47"/>
        <v/>
      </c>
      <c r="O154" s="672" t="str">
        <f t="shared" si="48"/>
        <v/>
      </c>
      <c r="Q154" s="672" t="str">
        <f t="shared" si="49"/>
        <v/>
      </c>
      <c r="S154" s="672" t="str">
        <f t="shared" si="50"/>
        <v/>
      </c>
      <c r="U154" s="672" t="str">
        <f t="shared" si="51"/>
        <v/>
      </c>
      <c r="W154" s="672" t="str">
        <f t="shared" si="52"/>
        <v/>
      </c>
      <c r="Y154" s="672" t="str">
        <f t="shared" si="53"/>
        <v/>
      </c>
      <c r="AA154" s="672" t="str">
        <f t="shared" si="54"/>
        <v/>
      </c>
      <c r="AC154" s="672" t="str">
        <f t="shared" si="55"/>
        <v/>
      </c>
      <c r="AE154" s="672" t="str">
        <f t="shared" si="56"/>
        <v/>
      </c>
      <c r="AG154" s="672" t="str">
        <f t="shared" si="57"/>
        <v/>
      </c>
      <c r="AI154" s="672" t="str">
        <f t="shared" si="58"/>
        <v/>
      </c>
      <c r="AK154" s="672" t="str">
        <f t="shared" si="59"/>
        <v/>
      </c>
      <c r="AM154" s="672" t="str">
        <f t="shared" si="60"/>
        <v/>
      </c>
      <c r="AO154" s="672" t="str">
        <f t="shared" si="61"/>
        <v/>
      </c>
      <c r="AQ154" s="672" t="str">
        <f t="shared" si="62"/>
        <v/>
      </c>
    </row>
    <row r="155" spans="5:43">
      <c r="E155" s="672" t="str">
        <f t="shared" si="44"/>
        <v/>
      </c>
      <c r="G155" s="672" t="str">
        <f t="shared" si="44"/>
        <v/>
      </c>
      <c r="I155" s="672" t="str">
        <f t="shared" si="45"/>
        <v/>
      </c>
      <c r="K155" s="672" t="str">
        <f t="shared" si="46"/>
        <v/>
      </c>
      <c r="M155" s="672" t="str">
        <f t="shared" si="47"/>
        <v/>
      </c>
      <c r="O155" s="672" t="str">
        <f t="shared" si="48"/>
        <v/>
      </c>
      <c r="Q155" s="672" t="str">
        <f t="shared" si="49"/>
        <v/>
      </c>
      <c r="S155" s="672" t="str">
        <f t="shared" si="50"/>
        <v/>
      </c>
      <c r="U155" s="672" t="str">
        <f t="shared" si="51"/>
        <v/>
      </c>
      <c r="W155" s="672" t="str">
        <f t="shared" si="52"/>
        <v/>
      </c>
      <c r="Y155" s="672" t="str">
        <f t="shared" si="53"/>
        <v/>
      </c>
      <c r="AA155" s="672" t="str">
        <f t="shared" si="54"/>
        <v/>
      </c>
      <c r="AC155" s="672" t="str">
        <f t="shared" si="55"/>
        <v/>
      </c>
      <c r="AE155" s="672" t="str">
        <f t="shared" si="56"/>
        <v/>
      </c>
      <c r="AG155" s="672" t="str">
        <f t="shared" si="57"/>
        <v/>
      </c>
      <c r="AI155" s="672" t="str">
        <f t="shared" si="58"/>
        <v/>
      </c>
      <c r="AK155" s="672" t="str">
        <f t="shared" si="59"/>
        <v/>
      </c>
      <c r="AM155" s="672" t="str">
        <f t="shared" si="60"/>
        <v/>
      </c>
      <c r="AO155" s="672" t="str">
        <f t="shared" si="61"/>
        <v/>
      </c>
      <c r="AQ155" s="672" t="str">
        <f t="shared" si="62"/>
        <v/>
      </c>
    </row>
    <row r="156" spans="5:43">
      <c r="E156" s="672" t="str">
        <f t="shared" si="44"/>
        <v/>
      </c>
      <c r="G156" s="672" t="str">
        <f t="shared" si="44"/>
        <v/>
      </c>
      <c r="I156" s="672" t="str">
        <f t="shared" si="45"/>
        <v/>
      </c>
      <c r="K156" s="672" t="str">
        <f t="shared" si="46"/>
        <v/>
      </c>
      <c r="M156" s="672" t="str">
        <f t="shared" si="47"/>
        <v/>
      </c>
      <c r="O156" s="672" t="str">
        <f t="shared" si="48"/>
        <v/>
      </c>
      <c r="Q156" s="672" t="str">
        <f t="shared" si="49"/>
        <v/>
      </c>
      <c r="S156" s="672" t="str">
        <f t="shared" si="50"/>
        <v/>
      </c>
      <c r="U156" s="672" t="str">
        <f t="shared" si="51"/>
        <v/>
      </c>
      <c r="W156" s="672" t="str">
        <f t="shared" si="52"/>
        <v/>
      </c>
      <c r="Y156" s="672" t="str">
        <f t="shared" si="53"/>
        <v/>
      </c>
      <c r="AA156" s="672" t="str">
        <f t="shared" si="54"/>
        <v/>
      </c>
      <c r="AC156" s="672" t="str">
        <f t="shared" si="55"/>
        <v/>
      </c>
      <c r="AE156" s="672" t="str">
        <f t="shared" si="56"/>
        <v/>
      </c>
      <c r="AG156" s="672" t="str">
        <f t="shared" si="57"/>
        <v/>
      </c>
      <c r="AI156" s="672" t="str">
        <f t="shared" si="58"/>
        <v/>
      </c>
      <c r="AK156" s="672" t="str">
        <f t="shared" si="59"/>
        <v/>
      </c>
      <c r="AM156" s="672" t="str">
        <f t="shared" si="60"/>
        <v/>
      </c>
      <c r="AO156" s="672" t="str">
        <f t="shared" si="61"/>
        <v/>
      </c>
      <c r="AQ156" s="672" t="str">
        <f t="shared" si="62"/>
        <v/>
      </c>
    </row>
    <row r="157" spans="5:43">
      <c r="E157" s="672" t="str">
        <f t="shared" ref="E157:G172" si="63">IF(OR($B157=0,D157=0),"",D157/$B157)</f>
        <v/>
      </c>
      <c r="G157" s="672" t="str">
        <f t="shared" si="63"/>
        <v/>
      </c>
      <c r="I157" s="672" t="str">
        <f t="shared" si="45"/>
        <v/>
      </c>
      <c r="K157" s="672" t="str">
        <f t="shared" si="46"/>
        <v/>
      </c>
      <c r="M157" s="672" t="str">
        <f t="shared" si="47"/>
        <v/>
      </c>
      <c r="O157" s="672" t="str">
        <f t="shared" si="48"/>
        <v/>
      </c>
      <c r="Q157" s="672" t="str">
        <f t="shared" si="49"/>
        <v/>
      </c>
      <c r="S157" s="672" t="str">
        <f t="shared" si="50"/>
        <v/>
      </c>
      <c r="U157" s="672" t="str">
        <f t="shared" si="51"/>
        <v/>
      </c>
      <c r="W157" s="672" t="str">
        <f t="shared" si="52"/>
        <v/>
      </c>
      <c r="Y157" s="672" t="str">
        <f t="shared" si="53"/>
        <v/>
      </c>
      <c r="AA157" s="672" t="str">
        <f t="shared" si="54"/>
        <v/>
      </c>
      <c r="AC157" s="672" t="str">
        <f t="shared" si="55"/>
        <v/>
      </c>
      <c r="AE157" s="672" t="str">
        <f t="shared" si="56"/>
        <v/>
      </c>
      <c r="AG157" s="672" t="str">
        <f t="shared" si="57"/>
        <v/>
      </c>
      <c r="AI157" s="672" t="str">
        <f t="shared" si="58"/>
        <v/>
      </c>
      <c r="AK157" s="672" t="str">
        <f t="shared" si="59"/>
        <v/>
      </c>
      <c r="AM157" s="672" t="str">
        <f t="shared" si="60"/>
        <v/>
      </c>
      <c r="AO157" s="672" t="str">
        <f t="shared" si="61"/>
        <v/>
      </c>
      <c r="AQ157" s="672" t="str">
        <f t="shared" si="62"/>
        <v/>
      </c>
    </row>
    <row r="158" spans="5:43">
      <c r="E158" s="672" t="str">
        <f t="shared" si="63"/>
        <v/>
      </c>
      <c r="G158" s="672" t="str">
        <f t="shared" si="63"/>
        <v/>
      </c>
      <c r="I158" s="672" t="str">
        <f t="shared" si="45"/>
        <v/>
      </c>
      <c r="K158" s="672" t="str">
        <f t="shared" si="46"/>
        <v/>
      </c>
      <c r="M158" s="672" t="str">
        <f t="shared" si="47"/>
        <v/>
      </c>
      <c r="O158" s="672" t="str">
        <f t="shared" si="48"/>
        <v/>
      </c>
      <c r="Q158" s="672" t="str">
        <f t="shared" si="49"/>
        <v/>
      </c>
      <c r="S158" s="672" t="str">
        <f t="shared" si="50"/>
        <v/>
      </c>
      <c r="U158" s="672" t="str">
        <f t="shared" si="51"/>
        <v/>
      </c>
      <c r="W158" s="672" t="str">
        <f t="shared" si="52"/>
        <v/>
      </c>
      <c r="Y158" s="672" t="str">
        <f t="shared" si="53"/>
        <v/>
      </c>
      <c r="AA158" s="672" t="str">
        <f t="shared" si="54"/>
        <v/>
      </c>
      <c r="AC158" s="672" t="str">
        <f t="shared" si="55"/>
        <v/>
      </c>
      <c r="AE158" s="672" t="str">
        <f t="shared" si="56"/>
        <v/>
      </c>
      <c r="AG158" s="672" t="str">
        <f t="shared" si="57"/>
        <v/>
      </c>
      <c r="AI158" s="672" t="str">
        <f t="shared" si="58"/>
        <v/>
      </c>
      <c r="AK158" s="672" t="str">
        <f t="shared" si="59"/>
        <v/>
      </c>
      <c r="AM158" s="672" t="str">
        <f t="shared" si="60"/>
        <v/>
      </c>
      <c r="AO158" s="672" t="str">
        <f t="shared" si="61"/>
        <v/>
      </c>
      <c r="AQ158" s="672" t="str">
        <f t="shared" si="62"/>
        <v/>
      </c>
    </row>
    <row r="159" spans="5:43">
      <c r="E159" s="672" t="str">
        <f t="shared" si="63"/>
        <v/>
      </c>
      <c r="G159" s="672" t="str">
        <f t="shared" si="63"/>
        <v/>
      </c>
      <c r="I159" s="672" t="str">
        <f t="shared" si="45"/>
        <v/>
      </c>
      <c r="K159" s="672" t="str">
        <f t="shared" si="46"/>
        <v/>
      </c>
      <c r="M159" s="672" t="str">
        <f t="shared" si="47"/>
        <v/>
      </c>
      <c r="O159" s="672" t="str">
        <f t="shared" si="48"/>
        <v/>
      </c>
      <c r="Q159" s="672" t="str">
        <f t="shared" si="49"/>
        <v/>
      </c>
      <c r="S159" s="672" t="str">
        <f t="shared" si="50"/>
        <v/>
      </c>
      <c r="U159" s="672" t="str">
        <f t="shared" si="51"/>
        <v/>
      </c>
      <c r="W159" s="672" t="str">
        <f t="shared" si="52"/>
        <v/>
      </c>
      <c r="Y159" s="672" t="str">
        <f t="shared" si="53"/>
        <v/>
      </c>
      <c r="AA159" s="672" t="str">
        <f t="shared" si="54"/>
        <v/>
      </c>
      <c r="AC159" s="672" t="str">
        <f t="shared" si="55"/>
        <v/>
      </c>
      <c r="AE159" s="672" t="str">
        <f t="shared" si="56"/>
        <v/>
      </c>
      <c r="AG159" s="672" t="str">
        <f t="shared" si="57"/>
        <v/>
      </c>
      <c r="AI159" s="672" t="str">
        <f t="shared" si="58"/>
        <v/>
      </c>
      <c r="AK159" s="672" t="str">
        <f t="shared" si="59"/>
        <v/>
      </c>
      <c r="AM159" s="672" t="str">
        <f t="shared" si="60"/>
        <v/>
      </c>
      <c r="AO159" s="672" t="str">
        <f t="shared" si="61"/>
        <v/>
      </c>
      <c r="AQ159" s="672" t="str">
        <f t="shared" si="62"/>
        <v/>
      </c>
    </row>
    <row r="160" spans="5:43">
      <c r="E160" s="672" t="str">
        <f t="shared" si="63"/>
        <v/>
      </c>
      <c r="G160" s="672" t="str">
        <f t="shared" si="63"/>
        <v/>
      </c>
      <c r="I160" s="672" t="str">
        <f t="shared" si="45"/>
        <v/>
      </c>
      <c r="K160" s="672" t="str">
        <f t="shared" si="46"/>
        <v/>
      </c>
      <c r="M160" s="672" t="str">
        <f t="shared" si="47"/>
        <v/>
      </c>
      <c r="O160" s="672" t="str">
        <f t="shared" si="48"/>
        <v/>
      </c>
      <c r="Q160" s="672" t="str">
        <f t="shared" si="49"/>
        <v/>
      </c>
      <c r="S160" s="672" t="str">
        <f t="shared" si="50"/>
        <v/>
      </c>
      <c r="U160" s="672" t="str">
        <f t="shared" si="51"/>
        <v/>
      </c>
      <c r="W160" s="672" t="str">
        <f t="shared" si="52"/>
        <v/>
      </c>
      <c r="Y160" s="672" t="str">
        <f t="shared" si="53"/>
        <v/>
      </c>
      <c r="AA160" s="672" t="str">
        <f t="shared" si="54"/>
        <v/>
      </c>
      <c r="AC160" s="672" t="str">
        <f t="shared" si="55"/>
        <v/>
      </c>
      <c r="AE160" s="672" t="str">
        <f t="shared" si="56"/>
        <v/>
      </c>
      <c r="AG160" s="672" t="str">
        <f t="shared" si="57"/>
        <v/>
      </c>
      <c r="AI160" s="672" t="str">
        <f t="shared" si="58"/>
        <v/>
      </c>
      <c r="AK160" s="672" t="str">
        <f t="shared" si="59"/>
        <v/>
      </c>
      <c r="AM160" s="672" t="str">
        <f t="shared" si="60"/>
        <v/>
      </c>
      <c r="AO160" s="672" t="str">
        <f t="shared" si="61"/>
        <v/>
      </c>
      <c r="AQ160" s="672" t="str">
        <f t="shared" si="62"/>
        <v/>
      </c>
    </row>
    <row r="161" spans="5:43">
      <c r="E161" s="672" t="str">
        <f t="shared" si="63"/>
        <v/>
      </c>
      <c r="G161" s="672" t="str">
        <f t="shared" si="63"/>
        <v/>
      </c>
      <c r="I161" s="672" t="str">
        <f t="shared" si="45"/>
        <v/>
      </c>
      <c r="K161" s="672" t="str">
        <f t="shared" si="46"/>
        <v/>
      </c>
      <c r="M161" s="672" t="str">
        <f t="shared" si="47"/>
        <v/>
      </c>
      <c r="O161" s="672" t="str">
        <f t="shared" si="48"/>
        <v/>
      </c>
      <c r="Q161" s="672" t="str">
        <f t="shared" si="49"/>
        <v/>
      </c>
      <c r="S161" s="672" t="str">
        <f t="shared" si="50"/>
        <v/>
      </c>
      <c r="U161" s="672" t="str">
        <f t="shared" si="51"/>
        <v/>
      </c>
      <c r="W161" s="672" t="str">
        <f t="shared" si="52"/>
        <v/>
      </c>
      <c r="Y161" s="672" t="str">
        <f t="shared" si="53"/>
        <v/>
      </c>
      <c r="AA161" s="672" t="str">
        <f t="shared" si="54"/>
        <v/>
      </c>
      <c r="AC161" s="672" t="str">
        <f t="shared" si="55"/>
        <v/>
      </c>
      <c r="AE161" s="672" t="str">
        <f t="shared" si="56"/>
        <v/>
      </c>
      <c r="AG161" s="672" t="str">
        <f t="shared" si="57"/>
        <v/>
      </c>
      <c r="AI161" s="672" t="str">
        <f t="shared" si="58"/>
        <v/>
      </c>
      <c r="AK161" s="672" t="str">
        <f t="shared" si="59"/>
        <v/>
      </c>
      <c r="AM161" s="672" t="str">
        <f t="shared" si="60"/>
        <v/>
      </c>
      <c r="AO161" s="672" t="str">
        <f t="shared" si="61"/>
        <v/>
      </c>
      <c r="AQ161" s="672" t="str">
        <f t="shared" si="62"/>
        <v/>
      </c>
    </row>
    <row r="162" spans="5:43">
      <c r="E162" s="672" t="str">
        <f t="shared" si="63"/>
        <v/>
      </c>
      <c r="G162" s="672" t="str">
        <f t="shared" si="63"/>
        <v/>
      </c>
      <c r="I162" s="672" t="str">
        <f t="shared" si="45"/>
        <v/>
      </c>
      <c r="K162" s="672" t="str">
        <f t="shared" si="46"/>
        <v/>
      </c>
      <c r="M162" s="672" t="str">
        <f t="shared" si="47"/>
        <v/>
      </c>
      <c r="O162" s="672" t="str">
        <f t="shared" si="48"/>
        <v/>
      </c>
      <c r="Q162" s="672" t="str">
        <f t="shared" si="49"/>
        <v/>
      </c>
      <c r="S162" s="672" t="str">
        <f t="shared" si="50"/>
        <v/>
      </c>
      <c r="U162" s="672" t="str">
        <f t="shared" si="51"/>
        <v/>
      </c>
      <c r="W162" s="672" t="str">
        <f t="shared" si="52"/>
        <v/>
      </c>
      <c r="Y162" s="672" t="str">
        <f t="shared" si="53"/>
        <v/>
      </c>
      <c r="AA162" s="672" t="str">
        <f t="shared" si="54"/>
        <v/>
      </c>
      <c r="AC162" s="672" t="str">
        <f t="shared" si="55"/>
        <v/>
      </c>
      <c r="AE162" s="672" t="str">
        <f t="shared" si="56"/>
        <v/>
      </c>
      <c r="AG162" s="672" t="str">
        <f t="shared" si="57"/>
        <v/>
      </c>
      <c r="AI162" s="672" t="str">
        <f t="shared" si="58"/>
        <v/>
      </c>
      <c r="AK162" s="672" t="str">
        <f t="shared" si="59"/>
        <v/>
      </c>
      <c r="AM162" s="672" t="str">
        <f t="shared" si="60"/>
        <v/>
      </c>
      <c r="AO162" s="672" t="str">
        <f t="shared" si="61"/>
        <v/>
      </c>
      <c r="AQ162" s="672" t="str">
        <f t="shared" si="62"/>
        <v/>
      </c>
    </row>
    <row r="163" spans="5:43">
      <c r="E163" s="672" t="str">
        <f t="shared" si="63"/>
        <v/>
      </c>
      <c r="G163" s="672" t="str">
        <f t="shared" si="63"/>
        <v/>
      </c>
      <c r="I163" s="672" t="str">
        <f t="shared" si="45"/>
        <v/>
      </c>
      <c r="K163" s="672" t="str">
        <f t="shared" si="46"/>
        <v/>
      </c>
      <c r="M163" s="672" t="str">
        <f t="shared" si="47"/>
        <v/>
      </c>
      <c r="O163" s="672" t="str">
        <f t="shared" si="48"/>
        <v/>
      </c>
      <c r="Q163" s="672" t="str">
        <f t="shared" si="49"/>
        <v/>
      </c>
      <c r="S163" s="672" t="str">
        <f t="shared" si="50"/>
        <v/>
      </c>
      <c r="U163" s="672" t="str">
        <f t="shared" si="51"/>
        <v/>
      </c>
      <c r="W163" s="672" t="str">
        <f t="shared" si="52"/>
        <v/>
      </c>
      <c r="Y163" s="672" t="str">
        <f t="shared" si="53"/>
        <v/>
      </c>
      <c r="AA163" s="672" t="str">
        <f t="shared" si="54"/>
        <v/>
      </c>
      <c r="AC163" s="672" t="str">
        <f t="shared" si="55"/>
        <v/>
      </c>
      <c r="AE163" s="672" t="str">
        <f t="shared" si="56"/>
        <v/>
      </c>
      <c r="AG163" s="672" t="str">
        <f t="shared" si="57"/>
        <v/>
      </c>
      <c r="AI163" s="672" t="str">
        <f t="shared" si="58"/>
        <v/>
      </c>
      <c r="AK163" s="672" t="str">
        <f t="shared" si="59"/>
        <v/>
      </c>
      <c r="AM163" s="672" t="str">
        <f t="shared" si="60"/>
        <v/>
      </c>
      <c r="AO163" s="672" t="str">
        <f t="shared" si="61"/>
        <v/>
      </c>
      <c r="AQ163" s="672" t="str">
        <f t="shared" si="62"/>
        <v/>
      </c>
    </row>
    <row r="164" spans="5:43">
      <c r="E164" s="672" t="str">
        <f t="shared" si="63"/>
        <v/>
      </c>
      <c r="G164" s="672" t="str">
        <f t="shared" si="63"/>
        <v/>
      </c>
      <c r="I164" s="672" t="str">
        <f t="shared" si="45"/>
        <v/>
      </c>
      <c r="K164" s="672" t="str">
        <f t="shared" si="46"/>
        <v/>
      </c>
      <c r="M164" s="672" t="str">
        <f t="shared" si="47"/>
        <v/>
      </c>
      <c r="O164" s="672" t="str">
        <f t="shared" si="48"/>
        <v/>
      </c>
      <c r="Q164" s="672" t="str">
        <f t="shared" si="49"/>
        <v/>
      </c>
      <c r="S164" s="672" t="str">
        <f t="shared" si="50"/>
        <v/>
      </c>
      <c r="U164" s="672" t="str">
        <f t="shared" si="51"/>
        <v/>
      </c>
      <c r="W164" s="672" t="str">
        <f t="shared" si="52"/>
        <v/>
      </c>
      <c r="Y164" s="672" t="str">
        <f t="shared" si="53"/>
        <v/>
      </c>
      <c r="AA164" s="672" t="str">
        <f t="shared" si="54"/>
        <v/>
      </c>
      <c r="AC164" s="672" t="str">
        <f t="shared" si="55"/>
        <v/>
      </c>
      <c r="AE164" s="672" t="str">
        <f t="shared" si="56"/>
        <v/>
      </c>
      <c r="AG164" s="672" t="str">
        <f t="shared" si="57"/>
        <v/>
      </c>
      <c r="AI164" s="672" t="str">
        <f t="shared" si="58"/>
        <v/>
      </c>
      <c r="AK164" s="672" t="str">
        <f t="shared" si="59"/>
        <v/>
      </c>
      <c r="AM164" s="672" t="str">
        <f t="shared" si="60"/>
        <v/>
      </c>
      <c r="AO164" s="672" t="str">
        <f t="shared" si="61"/>
        <v/>
      </c>
      <c r="AQ164" s="672" t="str">
        <f t="shared" si="62"/>
        <v/>
      </c>
    </row>
    <row r="165" spans="5:43">
      <c r="E165" s="672" t="str">
        <f t="shared" si="63"/>
        <v/>
      </c>
      <c r="G165" s="672" t="str">
        <f t="shared" si="63"/>
        <v/>
      </c>
      <c r="I165" s="672" t="str">
        <f t="shared" si="45"/>
        <v/>
      </c>
      <c r="K165" s="672" t="str">
        <f t="shared" si="46"/>
        <v/>
      </c>
      <c r="M165" s="672" t="str">
        <f t="shared" si="47"/>
        <v/>
      </c>
      <c r="O165" s="672" t="str">
        <f t="shared" si="48"/>
        <v/>
      </c>
      <c r="Q165" s="672" t="str">
        <f t="shared" si="49"/>
        <v/>
      </c>
      <c r="S165" s="672" t="str">
        <f t="shared" si="50"/>
        <v/>
      </c>
      <c r="U165" s="672" t="str">
        <f t="shared" si="51"/>
        <v/>
      </c>
      <c r="W165" s="672" t="str">
        <f t="shared" si="52"/>
        <v/>
      </c>
      <c r="Y165" s="672" t="str">
        <f t="shared" si="53"/>
        <v/>
      </c>
      <c r="AA165" s="672" t="str">
        <f t="shared" si="54"/>
        <v/>
      </c>
      <c r="AC165" s="672" t="str">
        <f t="shared" si="55"/>
        <v/>
      </c>
      <c r="AE165" s="672" t="str">
        <f t="shared" si="56"/>
        <v/>
      </c>
      <c r="AG165" s="672" t="str">
        <f t="shared" si="57"/>
        <v/>
      </c>
      <c r="AI165" s="672" t="str">
        <f t="shared" si="58"/>
        <v/>
      </c>
      <c r="AK165" s="672" t="str">
        <f t="shared" si="59"/>
        <v/>
      </c>
      <c r="AM165" s="672" t="str">
        <f t="shared" si="60"/>
        <v/>
      </c>
      <c r="AO165" s="672" t="str">
        <f t="shared" si="61"/>
        <v/>
      </c>
      <c r="AQ165" s="672" t="str">
        <f t="shared" si="62"/>
        <v/>
      </c>
    </row>
    <row r="166" spans="5:43">
      <c r="E166" s="672" t="str">
        <f t="shared" si="63"/>
        <v/>
      </c>
      <c r="G166" s="672" t="str">
        <f t="shared" si="63"/>
        <v/>
      </c>
      <c r="I166" s="672" t="str">
        <f t="shared" si="45"/>
        <v/>
      </c>
      <c r="K166" s="672" t="str">
        <f t="shared" si="46"/>
        <v/>
      </c>
      <c r="M166" s="672" t="str">
        <f t="shared" si="47"/>
        <v/>
      </c>
      <c r="O166" s="672" t="str">
        <f t="shared" si="48"/>
        <v/>
      </c>
      <c r="Q166" s="672" t="str">
        <f t="shared" si="49"/>
        <v/>
      </c>
      <c r="S166" s="672" t="str">
        <f t="shared" si="50"/>
        <v/>
      </c>
      <c r="U166" s="672" t="str">
        <f t="shared" si="51"/>
        <v/>
      </c>
      <c r="W166" s="672" t="str">
        <f t="shared" si="52"/>
        <v/>
      </c>
      <c r="Y166" s="672" t="str">
        <f t="shared" si="53"/>
        <v/>
      </c>
      <c r="AA166" s="672" t="str">
        <f t="shared" si="54"/>
        <v/>
      </c>
      <c r="AC166" s="672" t="str">
        <f t="shared" si="55"/>
        <v/>
      </c>
      <c r="AE166" s="672" t="str">
        <f t="shared" si="56"/>
        <v/>
      </c>
      <c r="AG166" s="672" t="str">
        <f t="shared" si="57"/>
        <v/>
      </c>
      <c r="AI166" s="672" t="str">
        <f t="shared" si="58"/>
        <v/>
      </c>
      <c r="AK166" s="672" t="str">
        <f t="shared" si="59"/>
        <v/>
      </c>
      <c r="AM166" s="672" t="str">
        <f t="shared" si="60"/>
        <v/>
      </c>
      <c r="AO166" s="672" t="str">
        <f t="shared" si="61"/>
        <v/>
      </c>
      <c r="AQ166" s="672" t="str">
        <f t="shared" si="62"/>
        <v/>
      </c>
    </row>
    <row r="167" spans="5:43">
      <c r="E167" s="672" t="str">
        <f t="shared" si="63"/>
        <v/>
      </c>
      <c r="G167" s="672" t="str">
        <f t="shared" si="63"/>
        <v/>
      </c>
      <c r="I167" s="672" t="str">
        <f t="shared" si="45"/>
        <v/>
      </c>
      <c r="K167" s="672" t="str">
        <f t="shared" si="46"/>
        <v/>
      </c>
      <c r="M167" s="672" t="str">
        <f t="shared" si="47"/>
        <v/>
      </c>
      <c r="O167" s="672" t="str">
        <f t="shared" si="48"/>
        <v/>
      </c>
      <c r="Q167" s="672" t="str">
        <f t="shared" si="49"/>
        <v/>
      </c>
      <c r="S167" s="672" t="str">
        <f t="shared" si="50"/>
        <v/>
      </c>
      <c r="U167" s="672" t="str">
        <f t="shared" si="51"/>
        <v/>
      </c>
      <c r="W167" s="672" t="str">
        <f t="shared" si="52"/>
        <v/>
      </c>
      <c r="Y167" s="672" t="str">
        <f t="shared" si="53"/>
        <v/>
      </c>
      <c r="AA167" s="672" t="str">
        <f t="shared" si="54"/>
        <v/>
      </c>
      <c r="AC167" s="672" t="str">
        <f t="shared" si="55"/>
        <v/>
      </c>
      <c r="AE167" s="672" t="str">
        <f t="shared" si="56"/>
        <v/>
      </c>
      <c r="AG167" s="672" t="str">
        <f t="shared" si="57"/>
        <v/>
      </c>
      <c r="AI167" s="672" t="str">
        <f t="shared" si="58"/>
        <v/>
      </c>
      <c r="AK167" s="672" t="str">
        <f t="shared" si="59"/>
        <v/>
      </c>
      <c r="AM167" s="672" t="str">
        <f t="shared" si="60"/>
        <v/>
      </c>
      <c r="AO167" s="672" t="str">
        <f t="shared" si="61"/>
        <v/>
      </c>
      <c r="AQ167" s="672" t="str">
        <f t="shared" si="62"/>
        <v/>
      </c>
    </row>
    <row r="168" spans="5:43">
      <c r="E168" s="672" t="str">
        <f t="shared" si="63"/>
        <v/>
      </c>
      <c r="G168" s="672" t="str">
        <f t="shared" si="63"/>
        <v/>
      </c>
      <c r="I168" s="672" t="str">
        <f t="shared" si="45"/>
        <v/>
      </c>
      <c r="K168" s="672" t="str">
        <f t="shared" si="46"/>
        <v/>
      </c>
      <c r="M168" s="672" t="str">
        <f t="shared" si="47"/>
        <v/>
      </c>
      <c r="O168" s="672" t="str">
        <f t="shared" si="48"/>
        <v/>
      </c>
      <c r="Q168" s="672" t="str">
        <f t="shared" si="49"/>
        <v/>
      </c>
      <c r="S168" s="672" t="str">
        <f t="shared" si="50"/>
        <v/>
      </c>
      <c r="U168" s="672" t="str">
        <f t="shared" si="51"/>
        <v/>
      </c>
      <c r="W168" s="672" t="str">
        <f t="shared" si="52"/>
        <v/>
      </c>
      <c r="Y168" s="672" t="str">
        <f t="shared" si="53"/>
        <v/>
      </c>
      <c r="AA168" s="672" t="str">
        <f t="shared" si="54"/>
        <v/>
      </c>
      <c r="AC168" s="672" t="str">
        <f t="shared" si="55"/>
        <v/>
      </c>
      <c r="AE168" s="672" t="str">
        <f t="shared" si="56"/>
        <v/>
      </c>
      <c r="AG168" s="672" t="str">
        <f t="shared" si="57"/>
        <v/>
      </c>
      <c r="AI168" s="672" t="str">
        <f t="shared" si="58"/>
        <v/>
      </c>
      <c r="AK168" s="672" t="str">
        <f t="shared" si="59"/>
        <v/>
      </c>
      <c r="AM168" s="672" t="str">
        <f t="shared" si="60"/>
        <v/>
      </c>
      <c r="AO168" s="672" t="str">
        <f t="shared" si="61"/>
        <v/>
      </c>
      <c r="AQ168" s="672" t="str">
        <f t="shared" si="62"/>
        <v/>
      </c>
    </row>
    <row r="169" spans="5:43">
      <c r="E169" s="672" t="str">
        <f t="shared" si="63"/>
        <v/>
      </c>
      <c r="G169" s="672" t="str">
        <f t="shared" si="63"/>
        <v/>
      </c>
      <c r="I169" s="672" t="str">
        <f t="shared" si="45"/>
        <v/>
      </c>
      <c r="K169" s="672" t="str">
        <f t="shared" si="46"/>
        <v/>
      </c>
      <c r="M169" s="672" t="str">
        <f t="shared" si="47"/>
        <v/>
      </c>
      <c r="O169" s="672" t="str">
        <f t="shared" si="48"/>
        <v/>
      </c>
      <c r="Q169" s="672" t="str">
        <f t="shared" si="49"/>
        <v/>
      </c>
      <c r="S169" s="672" t="str">
        <f t="shared" si="50"/>
        <v/>
      </c>
      <c r="U169" s="672" t="str">
        <f t="shared" si="51"/>
        <v/>
      </c>
      <c r="W169" s="672" t="str">
        <f t="shared" si="52"/>
        <v/>
      </c>
      <c r="Y169" s="672" t="str">
        <f t="shared" si="53"/>
        <v/>
      </c>
      <c r="AA169" s="672" t="str">
        <f t="shared" si="54"/>
        <v/>
      </c>
      <c r="AC169" s="672" t="str">
        <f t="shared" si="55"/>
        <v/>
      </c>
      <c r="AE169" s="672" t="str">
        <f t="shared" si="56"/>
        <v/>
      </c>
      <c r="AG169" s="672" t="str">
        <f t="shared" si="57"/>
        <v/>
      </c>
      <c r="AI169" s="672" t="str">
        <f t="shared" si="58"/>
        <v/>
      </c>
      <c r="AK169" s="672" t="str">
        <f t="shared" si="59"/>
        <v/>
      </c>
      <c r="AM169" s="672" t="str">
        <f t="shared" si="60"/>
        <v/>
      </c>
      <c r="AO169" s="672" t="str">
        <f t="shared" si="61"/>
        <v/>
      </c>
      <c r="AQ169" s="672" t="str">
        <f t="shared" si="62"/>
        <v/>
      </c>
    </row>
    <row r="170" spans="5:43">
      <c r="E170" s="672" t="str">
        <f t="shared" si="63"/>
        <v/>
      </c>
      <c r="G170" s="672" t="str">
        <f t="shared" si="63"/>
        <v/>
      </c>
      <c r="I170" s="672" t="str">
        <f t="shared" si="45"/>
        <v/>
      </c>
      <c r="K170" s="672" t="str">
        <f t="shared" si="46"/>
        <v/>
      </c>
      <c r="M170" s="672" t="str">
        <f t="shared" si="47"/>
        <v/>
      </c>
      <c r="O170" s="672" t="str">
        <f t="shared" si="48"/>
        <v/>
      </c>
      <c r="Q170" s="672" t="str">
        <f t="shared" si="49"/>
        <v/>
      </c>
      <c r="S170" s="672" t="str">
        <f t="shared" si="50"/>
        <v/>
      </c>
      <c r="U170" s="672" t="str">
        <f t="shared" si="51"/>
        <v/>
      </c>
      <c r="W170" s="672" t="str">
        <f t="shared" si="52"/>
        <v/>
      </c>
      <c r="Y170" s="672" t="str">
        <f t="shared" si="53"/>
        <v/>
      </c>
      <c r="AA170" s="672" t="str">
        <f t="shared" si="54"/>
        <v/>
      </c>
      <c r="AC170" s="672" t="str">
        <f t="shared" si="55"/>
        <v/>
      </c>
      <c r="AE170" s="672" t="str">
        <f t="shared" si="56"/>
        <v/>
      </c>
      <c r="AG170" s="672" t="str">
        <f t="shared" si="57"/>
        <v/>
      </c>
      <c r="AI170" s="672" t="str">
        <f t="shared" si="58"/>
        <v/>
      </c>
      <c r="AK170" s="672" t="str">
        <f t="shared" si="59"/>
        <v/>
      </c>
      <c r="AM170" s="672" t="str">
        <f t="shared" si="60"/>
        <v/>
      </c>
      <c r="AO170" s="672" t="str">
        <f t="shared" si="61"/>
        <v/>
      </c>
      <c r="AQ170" s="672" t="str">
        <f t="shared" si="62"/>
        <v/>
      </c>
    </row>
    <row r="171" spans="5:43">
      <c r="E171" s="672" t="str">
        <f t="shared" si="63"/>
        <v/>
      </c>
      <c r="G171" s="672" t="str">
        <f t="shared" si="63"/>
        <v/>
      </c>
      <c r="I171" s="672" t="str">
        <f t="shared" si="45"/>
        <v/>
      </c>
      <c r="K171" s="672" t="str">
        <f t="shared" si="46"/>
        <v/>
      </c>
      <c r="M171" s="672" t="str">
        <f t="shared" si="47"/>
        <v/>
      </c>
      <c r="O171" s="672" t="str">
        <f t="shared" si="48"/>
        <v/>
      </c>
      <c r="Q171" s="672" t="str">
        <f t="shared" si="49"/>
        <v/>
      </c>
      <c r="S171" s="672" t="str">
        <f t="shared" si="50"/>
        <v/>
      </c>
      <c r="U171" s="672" t="str">
        <f t="shared" si="51"/>
        <v/>
      </c>
      <c r="W171" s="672" t="str">
        <f t="shared" si="52"/>
        <v/>
      </c>
      <c r="Y171" s="672" t="str">
        <f t="shared" si="53"/>
        <v/>
      </c>
      <c r="AA171" s="672" t="str">
        <f t="shared" si="54"/>
        <v/>
      </c>
      <c r="AC171" s="672" t="str">
        <f t="shared" si="55"/>
        <v/>
      </c>
      <c r="AE171" s="672" t="str">
        <f t="shared" si="56"/>
        <v/>
      </c>
      <c r="AG171" s="672" t="str">
        <f t="shared" si="57"/>
        <v/>
      </c>
      <c r="AI171" s="672" t="str">
        <f t="shared" si="58"/>
        <v/>
      </c>
      <c r="AK171" s="672" t="str">
        <f t="shared" si="59"/>
        <v/>
      </c>
      <c r="AM171" s="672" t="str">
        <f t="shared" si="60"/>
        <v/>
      </c>
      <c r="AO171" s="672" t="str">
        <f t="shared" si="61"/>
        <v/>
      </c>
      <c r="AQ171" s="672" t="str">
        <f t="shared" si="62"/>
        <v/>
      </c>
    </row>
    <row r="172" spans="5:43">
      <c r="E172" s="672" t="str">
        <f t="shared" si="63"/>
        <v/>
      </c>
      <c r="G172" s="672" t="str">
        <f t="shared" si="63"/>
        <v/>
      </c>
      <c r="I172" s="672" t="str">
        <f t="shared" si="45"/>
        <v/>
      </c>
      <c r="K172" s="672" t="str">
        <f t="shared" si="46"/>
        <v/>
      </c>
      <c r="M172" s="672" t="str">
        <f t="shared" si="47"/>
        <v/>
      </c>
      <c r="O172" s="672" t="str">
        <f t="shared" si="48"/>
        <v/>
      </c>
      <c r="Q172" s="672" t="str">
        <f t="shared" si="49"/>
        <v/>
      </c>
      <c r="S172" s="672" t="str">
        <f t="shared" si="50"/>
        <v/>
      </c>
      <c r="U172" s="672" t="str">
        <f t="shared" si="51"/>
        <v/>
      </c>
      <c r="W172" s="672" t="str">
        <f t="shared" si="52"/>
        <v/>
      </c>
      <c r="Y172" s="672" t="str">
        <f t="shared" si="53"/>
        <v/>
      </c>
      <c r="AA172" s="672" t="str">
        <f t="shared" si="54"/>
        <v/>
      </c>
      <c r="AC172" s="672" t="str">
        <f t="shared" si="55"/>
        <v/>
      </c>
      <c r="AE172" s="672" t="str">
        <f t="shared" si="56"/>
        <v/>
      </c>
      <c r="AG172" s="672" t="str">
        <f t="shared" si="57"/>
        <v/>
      </c>
      <c r="AI172" s="672" t="str">
        <f t="shared" si="58"/>
        <v/>
      </c>
      <c r="AK172" s="672" t="str">
        <f t="shared" si="59"/>
        <v/>
      </c>
      <c r="AM172" s="672" t="str">
        <f t="shared" si="60"/>
        <v/>
      </c>
      <c r="AO172" s="672" t="str">
        <f t="shared" si="61"/>
        <v/>
      </c>
      <c r="AQ172" s="672" t="str">
        <f t="shared" si="62"/>
        <v/>
      </c>
    </row>
    <row r="173" spans="5:43">
      <c r="E173" s="672" t="str">
        <f t="shared" ref="E173:G188" si="64">IF(OR($B173=0,D173=0),"",D173/$B173)</f>
        <v/>
      </c>
      <c r="G173" s="672" t="str">
        <f t="shared" si="64"/>
        <v/>
      </c>
      <c r="I173" s="672" t="str">
        <f t="shared" si="45"/>
        <v/>
      </c>
      <c r="K173" s="672" t="str">
        <f t="shared" si="46"/>
        <v/>
      </c>
      <c r="M173" s="672" t="str">
        <f t="shared" si="47"/>
        <v/>
      </c>
      <c r="O173" s="672" t="str">
        <f t="shared" si="48"/>
        <v/>
      </c>
      <c r="Q173" s="672" t="str">
        <f t="shared" si="49"/>
        <v/>
      </c>
      <c r="S173" s="672" t="str">
        <f t="shared" si="50"/>
        <v/>
      </c>
      <c r="U173" s="672" t="str">
        <f t="shared" si="51"/>
        <v/>
      </c>
      <c r="W173" s="672" t="str">
        <f t="shared" si="52"/>
        <v/>
      </c>
      <c r="Y173" s="672" t="str">
        <f t="shared" si="53"/>
        <v/>
      </c>
      <c r="AA173" s="672" t="str">
        <f t="shared" si="54"/>
        <v/>
      </c>
      <c r="AC173" s="672" t="str">
        <f t="shared" si="55"/>
        <v/>
      </c>
      <c r="AE173" s="672" t="str">
        <f t="shared" si="56"/>
        <v/>
      </c>
      <c r="AG173" s="672" t="str">
        <f t="shared" si="57"/>
        <v/>
      </c>
      <c r="AI173" s="672" t="str">
        <f t="shared" si="58"/>
        <v/>
      </c>
      <c r="AK173" s="672" t="str">
        <f t="shared" si="59"/>
        <v/>
      </c>
      <c r="AM173" s="672" t="str">
        <f t="shared" si="60"/>
        <v/>
      </c>
      <c r="AO173" s="672" t="str">
        <f t="shared" si="61"/>
        <v/>
      </c>
      <c r="AQ173" s="672" t="str">
        <f t="shared" si="62"/>
        <v/>
      </c>
    </row>
    <row r="174" spans="5:43">
      <c r="E174" s="672" t="str">
        <f t="shared" si="64"/>
        <v/>
      </c>
      <c r="G174" s="672" t="str">
        <f t="shared" si="64"/>
        <v/>
      </c>
      <c r="I174" s="672" t="str">
        <f t="shared" si="45"/>
        <v/>
      </c>
      <c r="K174" s="672" t="str">
        <f t="shared" si="46"/>
        <v/>
      </c>
      <c r="M174" s="672" t="str">
        <f t="shared" si="47"/>
        <v/>
      </c>
      <c r="O174" s="672" t="str">
        <f t="shared" si="48"/>
        <v/>
      </c>
      <c r="Q174" s="672" t="str">
        <f t="shared" si="49"/>
        <v/>
      </c>
      <c r="S174" s="672" t="str">
        <f t="shared" si="50"/>
        <v/>
      </c>
      <c r="U174" s="672" t="str">
        <f t="shared" si="51"/>
        <v/>
      </c>
      <c r="W174" s="672" t="str">
        <f t="shared" si="52"/>
        <v/>
      </c>
      <c r="Y174" s="672" t="str">
        <f t="shared" si="53"/>
        <v/>
      </c>
      <c r="AA174" s="672" t="str">
        <f t="shared" si="54"/>
        <v/>
      </c>
      <c r="AC174" s="672" t="str">
        <f t="shared" si="55"/>
        <v/>
      </c>
      <c r="AE174" s="672" t="str">
        <f t="shared" si="56"/>
        <v/>
      </c>
      <c r="AG174" s="672" t="str">
        <f t="shared" si="57"/>
        <v/>
      </c>
      <c r="AI174" s="672" t="str">
        <f t="shared" si="58"/>
        <v/>
      </c>
      <c r="AK174" s="672" t="str">
        <f t="shared" si="59"/>
        <v/>
      </c>
      <c r="AM174" s="672" t="str">
        <f t="shared" si="60"/>
        <v/>
      </c>
      <c r="AO174" s="672" t="str">
        <f t="shared" si="61"/>
        <v/>
      </c>
      <c r="AQ174" s="672" t="str">
        <f t="shared" si="62"/>
        <v/>
      </c>
    </row>
    <row r="175" spans="5:43">
      <c r="E175" s="672" t="str">
        <f t="shared" si="64"/>
        <v/>
      </c>
      <c r="G175" s="672" t="str">
        <f t="shared" si="64"/>
        <v/>
      </c>
      <c r="I175" s="672" t="str">
        <f t="shared" si="45"/>
        <v/>
      </c>
      <c r="K175" s="672" t="str">
        <f t="shared" si="46"/>
        <v/>
      </c>
      <c r="M175" s="672" t="str">
        <f t="shared" si="47"/>
        <v/>
      </c>
      <c r="O175" s="672" t="str">
        <f t="shared" si="48"/>
        <v/>
      </c>
      <c r="Q175" s="672" t="str">
        <f t="shared" si="49"/>
        <v/>
      </c>
      <c r="S175" s="672" t="str">
        <f t="shared" si="50"/>
        <v/>
      </c>
      <c r="U175" s="672" t="str">
        <f t="shared" si="51"/>
        <v/>
      </c>
      <c r="W175" s="672" t="str">
        <f t="shared" si="52"/>
        <v/>
      </c>
      <c r="Y175" s="672" t="str">
        <f t="shared" si="53"/>
        <v/>
      </c>
      <c r="AA175" s="672" t="str">
        <f t="shared" si="54"/>
        <v/>
      </c>
      <c r="AC175" s="672" t="str">
        <f t="shared" si="55"/>
        <v/>
      </c>
      <c r="AE175" s="672" t="str">
        <f t="shared" si="56"/>
        <v/>
      </c>
      <c r="AG175" s="672" t="str">
        <f t="shared" si="57"/>
        <v/>
      </c>
      <c r="AI175" s="672" t="str">
        <f t="shared" si="58"/>
        <v/>
      </c>
      <c r="AK175" s="672" t="str">
        <f t="shared" si="59"/>
        <v/>
      </c>
      <c r="AM175" s="672" t="str">
        <f t="shared" si="60"/>
        <v/>
      </c>
      <c r="AO175" s="672" t="str">
        <f t="shared" si="61"/>
        <v/>
      </c>
      <c r="AQ175" s="672" t="str">
        <f t="shared" si="62"/>
        <v/>
      </c>
    </row>
    <row r="176" spans="5:43">
      <c r="E176" s="672" t="str">
        <f t="shared" si="64"/>
        <v/>
      </c>
      <c r="G176" s="672" t="str">
        <f t="shared" si="64"/>
        <v/>
      </c>
      <c r="I176" s="672" t="str">
        <f t="shared" si="45"/>
        <v/>
      </c>
      <c r="K176" s="672" t="str">
        <f t="shared" si="46"/>
        <v/>
      </c>
      <c r="M176" s="672" t="str">
        <f t="shared" si="47"/>
        <v/>
      </c>
      <c r="O176" s="672" t="str">
        <f t="shared" si="48"/>
        <v/>
      </c>
      <c r="Q176" s="672" t="str">
        <f t="shared" si="49"/>
        <v/>
      </c>
      <c r="S176" s="672" t="str">
        <f t="shared" si="50"/>
        <v/>
      </c>
      <c r="U176" s="672" t="str">
        <f t="shared" si="51"/>
        <v/>
      </c>
      <c r="W176" s="672" t="str">
        <f t="shared" si="52"/>
        <v/>
      </c>
      <c r="Y176" s="672" t="str">
        <f t="shared" si="53"/>
        <v/>
      </c>
      <c r="AA176" s="672" t="str">
        <f t="shared" si="54"/>
        <v/>
      </c>
      <c r="AC176" s="672" t="str">
        <f t="shared" si="55"/>
        <v/>
      </c>
      <c r="AE176" s="672" t="str">
        <f t="shared" si="56"/>
        <v/>
      </c>
      <c r="AG176" s="672" t="str">
        <f t="shared" si="57"/>
        <v/>
      </c>
      <c r="AI176" s="672" t="str">
        <f t="shared" si="58"/>
        <v/>
      </c>
      <c r="AK176" s="672" t="str">
        <f t="shared" si="59"/>
        <v/>
      </c>
      <c r="AM176" s="672" t="str">
        <f t="shared" si="60"/>
        <v/>
      </c>
      <c r="AO176" s="672" t="str">
        <f t="shared" si="61"/>
        <v/>
      </c>
      <c r="AQ176" s="672" t="str">
        <f t="shared" si="62"/>
        <v/>
      </c>
    </row>
    <row r="177" spans="5:43">
      <c r="E177" s="672" t="str">
        <f t="shared" si="64"/>
        <v/>
      </c>
      <c r="G177" s="672" t="str">
        <f t="shared" si="64"/>
        <v/>
      </c>
      <c r="I177" s="672" t="str">
        <f t="shared" si="45"/>
        <v/>
      </c>
      <c r="K177" s="672" t="str">
        <f t="shared" si="46"/>
        <v/>
      </c>
      <c r="M177" s="672" t="str">
        <f t="shared" si="47"/>
        <v/>
      </c>
      <c r="O177" s="672" t="str">
        <f t="shared" si="48"/>
        <v/>
      </c>
      <c r="Q177" s="672" t="str">
        <f t="shared" si="49"/>
        <v/>
      </c>
      <c r="S177" s="672" t="str">
        <f t="shared" si="50"/>
        <v/>
      </c>
      <c r="U177" s="672" t="str">
        <f t="shared" si="51"/>
        <v/>
      </c>
      <c r="W177" s="672" t="str">
        <f t="shared" si="52"/>
        <v/>
      </c>
      <c r="Y177" s="672" t="str">
        <f t="shared" si="53"/>
        <v/>
      </c>
      <c r="AA177" s="672" t="str">
        <f t="shared" si="54"/>
        <v/>
      </c>
      <c r="AC177" s="672" t="str">
        <f t="shared" si="55"/>
        <v/>
      </c>
      <c r="AE177" s="672" t="str">
        <f t="shared" si="56"/>
        <v/>
      </c>
      <c r="AG177" s="672" t="str">
        <f t="shared" si="57"/>
        <v/>
      </c>
      <c r="AI177" s="672" t="str">
        <f t="shared" si="58"/>
        <v/>
      </c>
      <c r="AK177" s="672" t="str">
        <f t="shared" si="59"/>
        <v/>
      </c>
      <c r="AM177" s="672" t="str">
        <f t="shared" si="60"/>
        <v/>
      </c>
      <c r="AO177" s="672" t="str">
        <f t="shared" si="61"/>
        <v/>
      </c>
      <c r="AQ177" s="672" t="str">
        <f t="shared" si="62"/>
        <v/>
      </c>
    </row>
    <row r="178" spans="5:43">
      <c r="E178" s="672" t="str">
        <f t="shared" si="64"/>
        <v/>
      </c>
      <c r="G178" s="672" t="str">
        <f t="shared" si="64"/>
        <v/>
      </c>
      <c r="I178" s="672" t="str">
        <f t="shared" si="45"/>
        <v/>
      </c>
      <c r="K178" s="672" t="str">
        <f t="shared" si="46"/>
        <v/>
      </c>
      <c r="M178" s="672" t="str">
        <f t="shared" si="47"/>
        <v/>
      </c>
      <c r="O178" s="672" t="str">
        <f t="shared" si="48"/>
        <v/>
      </c>
      <c r="Q178" s="672" t="str">
        <f t="shared" si="49"/>
        <v/>
      </c>
      <c r="S178" s="672" t="str">
        <f t="shared" si="50"/>
        <v/>
      </c>
      <c r="U178" s="672" t="str">
        <f t="shared" si="51"/>
        <v/>
      </c>
      <c r="W178" s="672" t="str">
        <f t="shared" si="52"/>
        <v/>
      </c>
      <c r="Y178" s="672" t="str">
        <f t="shared" si="53"/>
        <v/>
      </c>
      <c r="AA178" s="672" t="str">
        <f t="shared" si="54"/>
        <v/>
      </c>
      <c r="AC178" s="672" t="str">
        <f t="shared" si="55"/>
        <v/>
      </c>
      <c r="AE178" s="672" t="str">
        <f t="shared" si="56"/>
        <v/>
      </c>
      <c r="AG178" s="672" t="str">
        <f t="shared" si="57"/>
        <v/>
      </c>
      <c r="AI178" s="672" t="str">
        <f t="shared" si="58"/>
        <v/>
      </c>
      <c r="AK178" s="672" t="str">
        <f t="shared" si="59"/>
        <v/>
      </c>
      <c r="AM178" s="672" t="str">
        <f t="shared" si="60"/>
        <v/>
      </c>
      <c r="AO178" s="672" t="str">
        <f t="shared" si="61"/>
        <v/>
      </c>
      <c r="AQ178" s="672" t="str">
        <f t="shared" si="62"/>
        <v/>
      </c>
    </row>
    <row r="179" spans="5:43">
      <c r="E179" s="672" t="str">
        <f t="shared" si="64"/>
        <v/>
      </c>
      <c r="G179" s="672" t="str">
        <f t="shared" si="64"/>
        <v/>
      </c>
      <c r="I179" s="672" t="str">
        <f t="shared" si="45"/>
        <v/>
      </c>
      <c r="K179" s="672" t="str">
        <f t="shared" si="46"/>
        <v/>
      </c>
      <c r="M179" s="672" t="str">
        <f t="shared" si="47"/>
        <v/>
      </c>
      <c r="O179" s="672" t="str">
        <f t="shared" si="48"/>
        <v/>
      </c>
      <c r="Q179" s="672" t="str">
        <f t="shared" si="49"/>
        <v/>
      </c>
      <c r="S179" s="672" t="str">
        <f t="shared" si="50"/>
        <v/>
      </c>
      <c r="U179" s="672" t="str">
        <f t="shared" si="51"/>
        <v/>
      </c>
      <c r="W179" s="672" t="str">
        <f t="shared" si="52"/>
        <v/>
      </c>
      <c r="Y179" s="672" t="str">
        <f t="shared" si="53"/>
        <v/>
      </c>
      <c r="AA179" s="672" t="str">
        <f t="shared" si="54"/>
        <v/>
      </c>
      <c r="AC179" s="672" t="str">
        <f t="shared" si="55"/>
        <v/>
      </c>
      <c r="AE179" s="672" t="str">
        <f t="shared" si="56"/>
        <v/>
      </c>
      <c r="AG179" s="672" t="str">
        <f t="shared" si="57"/>
        <v/>
      </c>
      <c r="AI179" s="672" t="str">
        <f t="shared" si="58"/>
        <v/>
      </c>
      <c r="AK179" s="672" t="str">
        <f t="shared" si="59"/>
        <v/>
      </c>
      <c r="AM179" s="672" t="str">
        <f t="shared" si="60"/>
        <v/>
      </c>
      <c r="AO179" s="672" t="str">
        <f t="shared" si="61"/>
        <v/>
      </c>
      <c r="AQ179" s="672" t="str">
        <f t="shared" si="62"/>
        <v/>
      </c>
    </row>
    <row r="180" spans="5:43">
      <c r="E180" s="672" t="str">
        <f t="shared" si="64"/>
        <v/>
      </c>
      <c r="G180" s="672" t="str">
        <f t="shared" si="64"/>
        <v/>
      </c>
      <c r="I180" s="672" t="str">
        <f t="shared" si="45"/>
        <v/>
      </c>
      <c r="K180" s="672" t="str">
        <f t="shared" si="46"/>
        <v/>
      </c>
      <c r="M180" s="672" t="str">
        <f t="shared" si="47"/>
        <v/>
      </c>
      <c r="O180" s="672" t="str">
        <f t="shared" si="48"/>
        <v/>
      </c>
      <c r="Q180" s="672" t="str">
        <f t="shared" si="49"/>
        <v/>
      </c>
      <c r="S180" s="672" t="str">
        <f t="shared" si="50"/>
        <v/>
      </c>
      <c r="U180" s="672" t="str">
        <f t="shared" si="51"/>
        <v/>
      </c>
      <c r="W180" s="672" t="str">
        <f t="shared" si="52"/>
        <v/>
      </c>
      <c r="Y180" s="672" t="str">
        <f t="shared" si="53"/>
        <v/>
      </c>
      <c r="AA180" s="672" t="str">
        <f t="shared" si="54"/>
        <v/>
      </c>
      <c r="AC180" s="672" t="str">
        <f t="shared" si="55"/>
        <v/>
      </c>
      <c r="AE180" s="672" t="str">
        <f t="shared" si="56"/>
        <v/>
      </c>
      <c r="AG180" s="672" t="str">
        <f t="shared" si="57"/>
        <v/>
      </c>
      <c r="AI180" s="672" t="str">
        <f t="shared" si="58"/>
        <v/>
      </c>
      <c r="AK180" s="672" t="str">
        <f t="shared" si="59"/>
        <v/>
      </c>
      <c r="AM180" s="672" t="str">
        <f t="shared" si="60"/>
        <v/>
      </c>
      <c r="AO180" s="672" t="str">
        <f t="shared" si="61"/>
        <v/>
      </c>
      <c r="AQ180" s="672" t="str">
        <f t="shared" si="62"/>
        <v/>
      </c>
    </row>
    <row r="181" spans="5:43">
      <c r="E181" s="672" t="str">
        <f t="shared" si="64"/>
        <v/>
      </c>
      <c r="G181" s="672" t="str">
        <f t="shared" si="64"/>
        <v/>
      </c>
      <c r="I181" s="672" t="str">
        <f t="shared" si="45"/>
        <v/>
      </c>
      <c r="K181" s="672" t="str">
        <f t="shared" si="46"/>
        <v/>
      </c>
      <c r="M181" s="672" t="str">
        <f t="shared" si="47"/>
        <v/>
      </c>
      <c r="O181" s="672" t="str">
        <f t="shared" si="48"/>
        <v/>
      </c>
      <c r="Q181" s="672" t="str">
        <f t="shared" si="49"/>
        <v/>
      </c>
      <c r="S181" s="672" t="str">
        <f t="shared" si="50"/>
        <v/>
      </c>
      <c r="U181" s="672" t="str">
        <f t="shared" si="51"/>
        <v/>
      </c>
      <c r="W181" s="672" t="str">
        <f t="shared" si="52"/>
        <v/>
      </c>
      <c r="Y181" s="672" t="str">
        <f t="shared" si="53"/>
        <v/>
      </c>
      <c r="AA181" s="672" t="str">
        <f t="shared" si="54"/>
        <v/>
      </c>
      <c r="AC181" s="672" t="str">
        <f t="shared" si="55"/>
        <v/>
      </c>
      <c r="AE181" s="672" t="str">
        <f t="shared" si="56"/>
        <v/>
      </c>
      <c r="AG181" s="672" t="str">
        <f t="shared" si="57"/>
        <v/>
      </c>
      <c r="AI181" s="672" t="str">
        <f t="shared" si="58"/>
        <v/>
      </c>
      <c r="AK181" s="672" t="str">
        <f t="shared" si="59"/>
        <v/>
      </c>
      <c r="AM181" s="672" t="str">
        <f t="shared" si="60"/>
        <v/>
      </c>
      <c r="AO181" s="672" t="str">
        <f t="shared" si="61"/>
        <v/>
      </c>
      <c r="AQ181" s="672" t="str">
        <f t="shared" si="62"/>
        <v/>
      </c>
    </row>
    <row r="182" spans="5:43">
      <c r="E182" s="672" t="str">
        <f t="shared" si="64"/>
        <v/>
      </c>
      <c r="G182" s="672" t="str">
        <f t="shared" si="64"/>
        <v/>
      </c>
      <c r="I182" s="672" t="str">
        <f t="shared" si="45"/>
        <v/>
      </c>
      <c r="K182" s="672" t="str">
        <f t="shared" si="46"/>
        <v/>
      </c>
      <c r="M182" s="672" t="str">
        <f t="shared" si="47"/>
        <v/>
      </c>
      <c r="O182" s="672" t="str">
        <f t="shared" si="48"/>
        <v/>
      </c>
      <c r="Q182" s="672" t="str">
        <f t="shared" si="49"/>
        <v/>
      </c>
      <c r="S182" s="672" t="str">
        <f t="shared" si="50"/>
        <v/>
      </c>
      <c r="U182" s="672" t="str">
        <f t="shared" si="51"/>
        <v/>
      </c>
      <c r="W182" s="672" t="str">
        <f t="shared" si="52"/>
        <v/>
      </c>
      <c r="Y182" s="672" t="str">
        <f t="shared" si="53"/>
        <v/>
      </c>
      <c r="AA182" s="672" t="str">
        <f t="shared" si="54"/>
        <v/>
      </c>
      <c r="AC182" s="672" t="str">
        <f t="shared" si="55"/>
        <v/>
      </c>
      <c r="AE182" s="672" t="str">
        <f t="shared" si="56"/>
        <v/>
      </c>
      <c r="AG182" s="672" t="str">
        <f t="shared" si="57"/>
        <v/>
      </c>
      <c r="AI182" s="672" t="str">
        <f t="shared" si="58"/>
        <v/>
      </c>
      <c r="AK182" s="672" t="str">
        <f t="shared" si="59"/>
        <v/>
      </c>
      <c r="AM182" s="672" t="str">
        <f t="shared" si="60"/>
        <v/>
      </c>
      <c r="AO182" s="672" t="str">
        <f t="shared" si="61"/>
        <v/>
      </c>
      <c r="AQ182" s="672" t="str">
        <f t="shared" si="62"/>
        <v/>
      </c>
    </row>
    <row r="183" spans="5:43">
      <c r="E183" s="672" t="str">
        <f t="shared" si="64"/>
        <v/>
      </c>
      <c r="G183" s="672" t="str">
        <f t="shared" si="64"/>
        <v/>
      </c>
      <c r="I183" s="672" t="str">
        <f t="shared" si="45"/>
        <v/>
      </c>
      <c r="K183" s="672" t="str">
        <f t="shared" si="46"/>
        <v/>
      </c>
      <c r="M183" s="672" t="str">
        <f t="shared" si="47"/>
        <v/>
      </c>
      <c r="O183" s="672" t="str">
        <f t="shared" si="48"/>
        <v/>
      </c>
      <c r="Q183" s="672" t="str">
        <f t="shared" si="49"/>
        <v/>
      </c>
      <c r="S183" s="672" t="str">
        <f t="shared" si="50"/>
        <v/>
      </c>
      <c r="U183" s="672" t="str">
        <f t="shared" si="51"/>
        <v/>
      </c>
      <c r="W183" s="672" t="str">
        <f t="shared" si="52"/>
        <v/>
      </c>
      <c r="Y183" s="672" t="str">
        <f t="shared" si="53"/>
        <v/>
      </c>
      <c r="AA183" s="672" t="str">
        <f t="shared" si="54"/>
        <v/>
      </c>
      <c r="AC183" s="672" t="str">
        <f t="shared" si="55"/>
        <v/>
      </c>
      <c r="AE183" s="672" t="str">
        <f t="shared" si="56"/>
        <v/>
      </c>
      <c r="AG183" s="672" t="str">
        <f t="shared" si="57"/>
        <v/>
      </c>
      <c r="AI183" s="672" t="str">
        <f t="shared" si="58"/>
        <v/>
      </c>
      <c r="AK183" s="672" t="str">
        <f t="shared" si="59"/>
        <v/>
      </c>
      <c r="AM183" s="672" t="str">
        <f t="shared" si="60"/>
        <v/>
      </c>
      <c r="AO183" s="672" t="str">
        <f t="shared" si="61"/>
        <v/>
      </c>
      <c r="AQ183" s="672" t="str">
        <f t="shared" si="62"/>
        <v/>
      </c>
    </row>
    <row r="184" spans="5:43">
      <c r="E184" s="672" t="str">
        <f t="shared" si="64"/>
        <v/>
      </c>
      <c r="G184" s="672" t="str">
        <f t="shared" si="64"/>
        <v/>
      </c>
      <c r="I184" s="672" t="str">
        <f t="shared" si="45"/>
        <v/>
      </c>
      <c r="K184" s="672" t="str">
        <f t="shared" si="46"/>
        <v/>
      </c>
      <c r="M184" s="672" t="str">
        <f t="shared" si="47"/>
        <v/>
      </c>
      <c r="O184" s="672" t="str">
        <f t="shared" si="48"/>
        <v/>
      </c>
      <c r="Q184" s="672" t="str">
        <f t="shared" si="49"/>
        <v/>
      </c>
      <c r="S184" s="672" t="str">
        <f t="shared" si="50"/>
        <v/>
      </c>
      <c r="U184" s="672" t="str">
        <f t="shared" si="51"/>
        <v/>
      </c>
      <c r="W184" s="672" t="str">
        <f t="shared" si="52"/>
        <v/>
      </c>
      <c r="Y184" s="672" t="str">
        <f t="shared" si="53"/>
        <v/>
      </c>
      <c r="AA184" s="672" t="str">
        <f t="shared" si="54"/>
        <v/>
      </c>
      <c r="AC184" s="672" t="str">
        <f t="shared" si="55"/>
        <v/>
      </c>
      <c r="AE184" s="672" t="str">
        <f t="shared" si="56"/>
        <v/>
      </c>
      <c r="AG184" s="672" t="str">
        <f t="shared" si="57"/>
        <v/>
      </c>
      <c r="AI184" s="672" t="str">
        <f t="shared" si="58"/>
        <v/>
      </c>
      <c r="AK184" s="672" t="str">
        <f t="shared" si="59"/>
        <v/>
      </c>
      <c r="AM184" s="672" t="str">
        <f t="shared" si="60"/>
        <v/>
      </c>
      <c r="AO184" s="672" t="str">
        <f t="shared" si="61"/>
        <v/>
      </c>
      <c r="AQ184" s="672" t="str">
        <f t="shared" si="62"/>
        <v/>
      </c>
    </row>
    <row r="185" spans="5:43">
      <c r="E185" s="672" t="str">
        <f t="shared" si="64"/>
        <v/>
      </c>
      <c r="G185" s="672" t="str">
        <f t="shared" si="64"/>
        <v/>
      </c>
      <c r="I185" s="672" t="str">
        <f t="shared" si="45"/>
        <v/>
      </c>
      <c r="K185" s="672" t="str">
        <f t="shared" si="46"/>
        <v/>
      </c>
      <c r="M185" s="672" t="str">
        <f t="shared" si="47"/>
        <v/>
      </c>
      <c r="O185" s="672" t="str">
        <f t="shared" si="48"/>
        <v/>
      </c>
      <c r="Q185" s="672" t="str">
        <f t="shared" si="49"/>
        <v/>
      </c>
      <c r="S185" s="672" t="str">
        <f t="shared" si="50"/>
        <v/>
      </c>
      <c r="U185" s="672" t="str">
        <f t="shared" si="51"/>
        <v/>
      </c>
      <c r="W185" s="672" t="str">
        <f t="shared" si="52"/>
        <v/>
      </c>
      <c r="Y185" s="672" t="str">
        <f t="shared" si="53"/>
        <v/>
      </c>
      <c r="AA185" s="672" t="str">
        <f t="shared" si="54"/>
        <v/>
      </c>
      <c r="AC185" s="672" t="str">
        <f t="shared" si="55"/>
        <v/>
      </c>
      <c r="AE185" s="672" t="str">
        <f t="shared" si="56"/>
        <v/>
      </c>
      <c r="AG185" s="672" t="str">
        <f t="shared" si="57"/>
        <v/>
      </c>
      <c r="AI185" s="672" t="str">
        <f t="shared" si="58"/>
        <v/>
      </c>
      <c r="AK185" s="672" t="str">
        <f t="shared" si="59"/>
        <v/>
      </c>
      <c r="AM185" s="672" t="str">
        <f t="shared" si="60"/>
        <v/>
      </c>
      <c r="AO185" s="672" t="str">
        <f t="shared" si="61"/>
        <v/>
      </c>
      <c r="AQ185" s="672" t="str">
        <f t="shared" si="62"/>
        <v/>
      </c>
    </row>
    <row r="186" spans="5:43">
      <c r="E186" s="672" t="str">
        <f t="shared" si="64"/>
        <v/>
      </c>
      <c r="G186" s="672" t="str">
        <f t="shared" si="64"/>
        <v/>
      </c>
      <c r="I186" s="672" t="str">
        <f t="shared" si="45"/>
        <v/>
      </c>
      <c r="K186" s="672" t="str">
        <f t="shared" si="46"/>
        <v/>
      </c>
      <c r="M186" s="672" t="str">
        <f t="shared" si="47"/>
        <v/>
      </c>
      <c r="O186" s="672" t="str">
        <f t="shared" si="48"/>
        <v/>
      </c>
      <c r="Q186" s="672" t="str">
        <f t="shared" si="49"/>
        <v/>
      </c>
      <c r="S186" s="672" t="str">
        <f t="shared" si="50"/>
        <v/>
      </c>
      <c r="U186" s="672" t="str">
        <f t="shared" si="51"/>
        <v/>
      </c>
      <c r="W186" s="672" t="str">
        <f t="shared" si="52"/>
        <v/>
      </c>
      <c r="Y186" s="672" t="str">
        <f t="shared" si="53"/>
        <v/>
      </c>
      <c r="AA186" s="672" t="str">
        <f t="shared" si="54"/>
        <v/>
      </c>
      <c r="AC186" s="672" t="str">
        <f t="shared" si="55"/>
        <v/>
      </c>
      <c r="AE186" s="672" t="str">
        <f t="shared" si="56"/>
        <v/>
      </c>
      <c r="AG186" s="672" t="str">
        <f t="shared" si="57"/>
        <v/>
      </c>
      <c r="AI186" s="672" t="str">
        <f t="shared" si="58"/>
        <v/>
      </c>
      <c r="AK186" s="672" t="str">
        <f t="shared" si="59"/>
        <v/>
      </c>
      <c r="AM186" s="672" t="str">
        <f t="shared" si="60"/>
        <v/>
      </c>
      <c r="AO186" s="672" t="str">
        <f t="shared" si="61"/>
        <v/>
      </c>
      <c r="AQ186" s="672" t="str">
        <f t="shared" si="62"/>
        <v/>
      </c>
    </row>
    <row r="187" spans="5:43">
      <c r="E187" s="672" t="str">
        <f t="shared" si="64"/>
        <v/>
      </c>
      <c r="G187" s="672" t="str">
        <f t="shared" si="64"/>
        <v/>
      </c>
      <c r="I187" s="672" t="str">
        <f t="shared" si="45"/>
        <v/>
      </c>
      <c r="K187" s="672" t="str">
        <f t="shared" si="46"/>
        <v/>
      </c>
      <c r="M187" s="672" t="str">
        <f t="shared" si="47"/>
        <v/>
      </c>
      <c r="O187" s="672" t="str">
        <f t="shared" si="48"/>
        <v/>
      </c>
      <c r="Q187" s="672" t="str">
        <f t="shared" si="49"/>
        <v/>
      </c>
      <c r="S187" s="672" t="str">
        <f t="shared" si="50"/>
        <v/>
      </c>
      <c r="U187" s="672" t="str">
        <f t="shared" si="51"/>
        <v/>
      </c>
      <c r="W187" s="672" t="str">
        <f t="shared" si="52"/>
        <v/>
      </c>
      <c r="Y187" s="672" t="str">
        <f t="shared" si="53"/>
        <v/>
      </c>
      <c r="AA187" s="672" t="str">
        <f t="shared" si="54"/>
        <v/>
      </c>
      <c r="AC187" s="672" t="str">
        <f t="shared" si="55"/>
        <v/>
      </c>
      <c r="AE187" s="672" t="str">
        <f t="shared" si="56"/>
        <v/>
      </c>
      <c r="AG187" s="672" t="str">
        <f t="shared" si="57"/>
        <v/>
      </c>
      <c r="AI187" s="672" t="str">
        <f t="shared" si="58"/>
        <v/>
      </c>
      <c r="AK187" s="672" t="str">
        <f t="shared" si="59"/>
        <v/>
      </c>
      <c r="AM187" s="672" t="str">
        <f t="shared" si="60"/>
        <v/>
      </c>
      <c r="AO187" s="672" t="str">
        <f t="shared" si="61"/>
        <v/>
      </c>
      <c r="AQ187" s="672" t="str">
        <f t="shared" si="62"/>
        <v/>
      </c>
    </row>
    <row r="188" spans="5:43">
      <c r="E188" s="672" t="str">
        <f t="shared" si="64"/>
        <v/>
      </c>
      <c r="G188" s="672" t="str">
        <f t="shared" si="64"/>
        <v/>
      </c>
      <c r="I188" s="672" t="str">
        <f t="shared" si="45"/>
        <v/>
      </c>
      <c r="K188" s="672" t="str">
        <f t="shared" si="46"/>
        <v/>
      </c>
      <c r="M188" s="672" t="str">
        <f t="shared" si="47"/>
        <v/>
      </c>
      <c r="O188" s="672" t="str">
        <f t="shared" si="48"/>
        <v/>
      </c>
      <c r="Q188" s="672" t="str">
        <f t="shared" si="49"/>
        <v/>
      </c>
      <c r="S188" s="672" t="str">
        <f t="shared" si="50"/>
        <v/>
      </c>
      <c r="U188" s="672" t="str">
        <f t="shared" si="51"/>
        <v/>
      </c>
      <c r="W188" s="672" t="str">
        <f t="shared" si="52"/>
        <v/>
      </c>
      <c r="Y188" s="672" t="str">
        <f t="shared" si="53"/>
        <v/>
      </c>
      <c r="AA188" s="672" t="str">
        <f t="shared" si="54"/>
        <v/>
      </c>
      <c r="AC188" s="672" t="str">
        <f t="shared" si="55"/>
        <v/>
      </c>
      <c r="AE188" s="672" t="str">
        <f t="shared" si="56"/>
        <v/>
      </c>
      <c r="AG188" s="672" t="str">
        <f t="shared" si="57"/>
        <v/>
      </c>
      <c r="AI188" s="672" t="str">
        <f t="shared" si="58"/>
        <v/>
      </c>
      <c r="AK188" s="672" t="str">
        <f t="shared" si="59"/>
        <v/>
      </c>
      <c r="AM188" s="672" t="str">
        <f t="shared" si="60"/>
        <v/>
      </c>
      <c r="AO188" s="672" t="str">
        <f t="shared" si="61"/>
        <v/>
      </c>
      <c r="AQ188" s="672" t="str">
        <f t="shared" si="62"/>
        <v/>
      </c>
    </row>
    <row r="189" spans="5:43">
      <c r="E189" s="672" t="str">
        <f t="shared" ref="E189:G204" si="65">IF(OR($B189=0,D189=0),"",D189/$B189)</f>
        <v/>
      </c>
      <c r="G189" s="672" t="str">
        <f t="shared" si="65"/>
        <v/>
      </c>
      <c r="I189" s="672" t="str">
        <f t="shared" si="45"/>
        <v/>
      </c>
      <c r="K189" s="672" t="str">
        <f t="shared" si="46"/>
        <v/>
      </c>
      <c r="M189" s="672" t="str">
        <f t="shared" si="47"/>
        <v/>
      </c>
      <c r="O189" s="672" t="str">
        <f t="shared" si="48"/>
        <v/>
      </c>
      <c r="Q189" s="672" t="str">
        <f t="shared" si="49"/>
        <v/>
      </c>
      <c r="S189" s="672" t="str">
        <f t="shared" si="50"/>
        <v/>
      </c>
      <c r="U189" s="672" t="str">
        <f t="shared" si="51"/>
        <v/>
      </c>
      <c r="W189" s="672" t="str">
        <f t="shared" si="52"/>
        <v/>
      </c>
      <c r="Y189" s="672" t="str">
        <f t="shared" si="53"/>
        <v/>
      </c>
      <c r="AA189" s="672" t="str">
        <f t="shared" si="54"/>
        <v/>
      </c>
      <c r="AC189" s="672" t="str">
        <f t="shared" si="55"/>
        <v/>
      </c>
      <c r="AE189" s="672" t="str">
        <f t="shared" si="56"/>
        <v/>
      </c>
      <c r="AG189" s="672" t="str">
        <f t="shared" si="57"/>
        <v/>
      </c>
      <c r="AI189" s="672" t="str">
        <f t="shared" si="58"/>
        <v/>
      </c>
      <c r="AK189" s="672" t="str">
        <f t="shared" si="59"/>
        <v/>
      </c>
      <c r="AM189" s="672" t="str">
        <f t="shared" si="60"/>
        <v/>
      </c>
      <c r="AO189" s="672" t="str">
        <f t="shared" si="61"/>
        <v/>
      </c>
      <c r="AQ189" s="672" t="str">
        <f t="shared" si="62"/>
        <v/>
      </c>
    </row>
    <row r="190" spans="5:43">
      <c r="E190" s="672" t="str">
        <f t="shared" si="65"/>
        <v/>
      </c>
      <c r="G190" s="672" t="str">
        <f t="shared" si="65"/>
        <v/>
      </c>
      <c r="I190" s="672" t="str">
        <f t="shared" si="45"/>
        <v/>
      </c>
      <c r="K190" s="672" t="str">
        <f t="shared" si="46"/>
        <v/>
      </c>
      <c r="M190" s="672" t="str">
        <f t="shared" si="47"/>
        <v/>
      </c>
      <c r="O190" s="672" t="str">
        <f t="shared" si="48"/>
        <v/>
      </c>
      <c r="Q190" s="672" t="str">
        <f t="shared" si="49"/>
        <v/>
      </c>
      <c r="S190" s="672" t="str">
        <f t="shared" si="50"/>
        <v/>
      </c>
      <c r="U190" s="672" t="str">
        <f t="shared" si="51"/>
        <v/>
      </c>
      <c r="W190" s="672" t="str">
        <f t="shared" si="52"/>
        <v/>
      </c>
      <c r="Y190" s="672" t="str">
        <f t="shared" si="53"/>
        <v/>
      </c>
      <c r="AA190" s="672" t="str">
        <f t="shared" si="54"/>
        <v/>
      </c>
      <c r="AC190" s="672" t="str">
        <f t="shared" si="55"/>
        <v/>
      </c>
      <c r="AE190" s="672" t="str">
        <f t="shared" si="56"/>
        <v/>
      </c>
      <c r="AG190" s="672" t="str">
        <f t="shared" si="57"/>
        <v/>
      </c>
      <c r="AI190" s="672" t="str">
        <f t="shared" si="58"/>
        <v/>
      </c>
      <c r="AK190" s="672" t="str">
        <f t="shared" si="59"/>
        <v/>
      </c>
      <c r="AM190" s="672" t="str">
        <f t="shared" si="60"/>
        <v/>
      </c>
      <c r="AO190" s="672" t="str">
        <f t="shared" si="61"/>
        <v/>
      </c>
      <c r="AQ190" s="672" t="str">
        <f t="shared" si="62"/>
        <v/>
      </c>
    </row>
    <row r="191" spans="5:43">
      <c r="E191" s="672" t="str">
        <f t="shared" si="65"/>
        <v/>
      </c>
      <c r="G191" s="672" t="str">
        <f t="shared" si="65"/>
        <v/>
      </c>
      <c r="I191" s="672" t="str">
        <f t="shared" si="45"/>
        <v/>
      </c>
      <c r="K191" s="672" t="str">
        <f t="shared" si="46"/>
        <v/>
      </c>
      <c r="M191" s="672" t="str">
        <f t="shared" si="47"/>
        <v/>
      </c>
      <c r="O191" s="672" t="str">
        <f t="shared" si="48"/>
        <v/>
      </c>
      <c r="Q191" s="672" t="str">
        <f t="shared" si="49"/>
        <v/>
      </c>
      <c r="S191" s="672" t="str">
        <f t="shared" si="50"/>
        <v/>
      </c>
      <c r="U191" s="672" t="str">
        <f t="shared" si="51"/>
        <v/>
      </c>
      <c r="W191" s="672" t="str">
        <f t="shared" si="52"/>
        <v/>
      </c>
      <c r="Y191" s="672" t="str">
        <f t="shared" si="53"/>
        <v/>
      </c>
      <c r="AA191" s="672" t="str">
        <f t="shared" si="54"/>
        <v/>
      </c>
      <c r="AC191" s="672" t="str">
        <f t="shared" si="55"/>
        <v/>
      </c>
      <c r="AE191" s="672" t="str">
        <f t="shared" si="56"/>
        <v/>
      </c>
      <c r="AG191" s="672" t="str">
        <f t="shared" si="57"/>
        <v/>
      </c>
      <c r="AI191" s="672" t="str">
        <f t="shared" si="58"/>
        <v/>
      </c>
      <c r="AK191" s="672" t="str">
        <f t="shared" si="59"/>
        <v/>
      </c>
      <c r="AM191" s="672" t="str">
        <f t="shared" si="60"/>
        <v/>
      </c>
      <c r="AO191" s="672" t="str">
        <f t="shared" si="61"/>
        <v/>
      </c>
      <c r="AQ191" s="672" t="str">
        <f t="shared" si="62"/>
        <v/>
      </c>
    </row>
    <row r="192" spans="5:43">
      <c r="E192" s="672" t="str">
        <f t="shared" si="65"/>
        <v/>
      </c>
      <c r="G192" s="672" t="str">
        <f t="shared" si="65"/>
        <v/>
      </c>
      <c r="I192" s="672" t="str">
        <f t="shared" si="45"/>
        <v/>
      </c>
      <c r="K192" s="672" t="str">
        <f t="shared" si="46"/>
        <v/>
      </c>
      <c r="M192" s="672" t="str">
        <f t="shared" si="47"/>
        <v/>
      </c>
      <c r="O192" s="672" t="str">
        <f t="shared" si="48"/>
        <v/>
      </c>
      <c r="Q192" s="672" t="str">
        <f t="shared" si="49"/>
        <v/>
      </c>
      <c r="S192" s="672" t="str">
        <f t="shared" si="50"/>
        <v/>
      </c>
      <c r="U192" s="672" t="str">
        <f t="shared" si="51"/>
        <v/>
      </c>
      <c r="W192" s="672" t="str">
        <f t="shared" si="52"/>
        <v/>
      </c>
      <c r="Y192" s="672" t="str">
        <f t="shared" si="53"/>
        <v/>
      </c>
      <c r="AA192" s="672" t="str">
        <f t="shared" si="54"/>
        <v/>
      </c>
      <c r="AC192" s="672" t="str">
        <f t="shared" si="55"/>
        <v/>
      </c>
      <c r="AE192" s="672" t="str">
        <f t="shared" si="56"/>
        <v/>
      </c>
      <c r="AG192" s="672" t="str">
        <f t="shared" si="57"/>
        <v/>
      </c>
      <c r="AI192" s="672" t="str">
        <f t="shared" si="58"/>
        <v/>
      </c>
      <c r="AK192" s="672" t="str">
        <f t="shared" si="59"/>
        <v/>
      </c>
      <c r="AM192" s="672" t="str">
        <f t="shared" si="60"/>
        <v/>
      </c>
      <c r="AO192" s="672" t="str">
        <f t="shared" si="61"/>
        <v/>
      </c>
      <c r="AQ192" s="672" t="str">
        <f t="shared" si="62"/>
        <v/>
      </c>
    </row>
    <row r="193" spans="5:43">
      <c r="E193" s="672" t="str">
        <f t="shared" si="65"/>
        <v/>
      </c>
      <c r="G193" s="672" t="str">
        <f t="shared" si="65"/>
        <v/>
      </c>
      <c r="I193" s="672" t="str">
        <f t="shared" si="45"/>
        <v/>
      </c>
      <c r="K193" s="672" t="str">
        <f t="shared" si="46"/>
        <v/>
      </c>
      <c r="M193" s="672" t="str">
        <f t="shared" si="47"/>
        <v/>
      </c>
      <c r="O193" s="672" t="str">
        <f t="shared" si="48"/>
        <v/>
      </c>
      <c r="Q193" s="672" t="str">
        <f t="shared" si="49"/>
        <v/>
      </c>
      <c r="S193" s="672" t="str">
        <f t="shared" si="50"/>
        <v/>
      </c>
      <c r="U193" s="672" t="str">
        <f t="shared" si="51"/>
        <v/>
      </c>
      <c r="W193" s="672" t="str">
        <f t="shared" si="52"/>
        <v/>
      </c>
      <c r="Y193" s="672" t="str">
        <f t="shared" si="53"/>
        <v/>
      </c>
      <c r="AA193" s="672" t="str">
        <f t="shared" si="54"/>
        <v/>
      </c>
      <c r="AC193" s="672" t="str">
        <f t="shared" si="55"/>
        <v/>
      </c>
      <c r="AE193" s="672" t="str">
        <f t="shared" si="56"/>
        <v/>
      </c>
      <c r="AG193" s="672" t="str">
        <f t="shared" si="57"/>
        <v/>
      </c>
      <c r="AI193" s="672" t="str">
        <f t="shared" si="58"/>
        <v/>
      </c>
      <c r="AK193" s="672" t="str">
        <f t="shared" si="59"/>
        <v/>
      </c>
      <c r="AM193" s="672" t="str">
        <f t="shared" si="60"/>
        <v/>
      </c>
      <c r="AO193" s="672" t="str">
        <f t="shared" si="61"/>
        <v/>
      </c>
      <c r="AQ193" s="672" t="str">
        <f t="shared" si="62"/>
        <v/>
      </c>
    </row>
    <row r="194" spans="5:43">
      <c r="E194" s="672" t="str">
        <f t="shared" si="65"/>
        <v/>
      </c>
      <c r="G194" s="672" t="str">
        <f t="shared" si="65"/>
        <v/>
      </c>
      <c r="I194" s="672" t="str">
        <f t="shared" si="45"/>
        <v/>
      </c>
      <c r="K194" s="672" t="str">
        <f t="shared" si="46"/>
        <v/>
      </c>
      <c r="M194" s="672" t="str">
        <f t="shared" si="47"/>
        <v/>
      </c>
      <c r="O194" s="672" t="str">
        <f t="shared" si="48"/>
        <v/>
      </c>
      <c r="Q194" s="672" t="str">
        <f t="shared" si="49"/>
        <v/>
      </c>
      <c r="S194" s="672" t="str">
        <f t="shared" si="50"/>
        <v/>
      </c>
      <c r="U194" s="672" t="str">
        <f t="shared" si="51"/>
        <v/>
      </c>
      <c r="W194" s="672" t="str">
        <f t="shared" si="52"/>
        <v/>
      </c>
      <c r="Y194" s="672" t="str">
        <f t="shared" si="53"/>
        <v/>
      </c>
      <c r="AA194" s="672" t="str">
        <f t="shared" si="54"/>
        <v/>
      </c>
      <c r="AC194" s="672" t="str">
        <f t="shared" si="55"/>
        <v/>
      </c>
      <c r="AE194" s="672" t="str">
        <f t="shared" si="56"/>
        <v/>
      </c>
      <c r="AG194" s="672" t="str">
        <f t="shared" si="57"/>
        <v/>
      </c>
      <c r="AI194" s="672" t="str">
        <f t="shared" si="58"/>
        <v/>
      </c>
      <c r="AK194" s="672" t="str">
        <f t="shared" si="59"/>
        <v/>
      </c>
      <c r="AM194" s="672" t="str">
        <f t="shared" si="60"/>
        <v/>
      </c>
      <c r="AO194" s="672" t="str">
        <f t="shared" si="61"/>
        <v/>
      </c>
      <c r="AQ194" s="672" t="str">
        <f t="shared" si="62"/>
        <v/>
      </c>
    </row>
    <row r="195" spans="5:43">
      <c r="E195" s="672" t="str">
        <f t="shared" si="65"/>
        <v/>
      </c>
      <c r="G195" s="672" t="str">
        <f t="shared" si="65"/>
        <v/>
      </c>
      <c r="I195" s="672" t="str">
        <f t="shared" si="45"/>
        <v/>
      </c>
      <c r="K195" s="672" t="str">
        <f t="shared" si="46"/>
        <v/>
      </c>
      <c r="M195" s="672" t="str">
        <f t="shared" si="47"/>
        <v/>
      </c>
      <c r="O195" s="672" t="str">
        <f t="shared" si="48"/>
        <v/>
      </c>
      <c r="Q195" s="672" t="str">
        <f t="shared" si="49"/>
        <v/>
      </c>
      <c r="S195" s="672" t="str">
        <f t="shared" si="50"/>
        <v/>
      </c>
      <c r="U195" s="672" t="str">
        <f t="shared" si="51"/>
        <v/>
      </c>
      <c r="W195" s="672" t="str">
        <f t="shared" si="52"/>
        <v/>
      </c>
      <c r="Y195" s="672" t="str">
        <f t="shared" si="53"/>
        <v/>
      </c>
      <c r="AA195" s="672" t="str">
        <f t="shared" si="54"/>
        <v/>
      </c>
      <c r="AC195" s="672" t="str">
        <f t="shared" si="55"/>
        <v/>
      </c>
      <c r="AE195" s="672" t="str">
        <f t="shared" si="56"/>
        <v/>
      </c>
      <c r="AG195" s="672" t="str">
        <f t="shared" si="57"/>
        <v/>
      </c>
      <c r="AI195" s="672" t="str">
        <f t="shared" si="58"/>
        <v/>
      </c>
      <c r="AK195" s="672" t="str">
        <f t="shared" si="59"/>
        <v/>
      </c>
      <c r="AM195" s="672" t="str">
        <f t="shared" si="60"/>
        <v/>
      </c>
      <c r="AO195" s="672" t="str">
        <f t="shared" si="61"/>
        <v/>
      </c>
      <c r="AQ195" s="672" t="str">
        <f t="shared" si="62"/>
        <v/>
      </c>
    </row>
    <row r="196" spans="5:43">
      <c r="E196" s="672" t="str">
        <f t="shared" si="65"/>
        <v/>
      </c>
      <c r="G196" s="672" t="str">
        <f t="shared" si="65"/>
        <v/>
      </c>
      <c r="I196" s="672" t="str">
        <f t="shared" si="45"/>
        <v/>
      </c>
      <c r="K196" s="672" t="str">
        <f t="shared" si="46"/>
        <v/>
      </c>
      <c r="M196" s="672" t="str">
        <f t="shared" si="47"/>
        <v/>
      </c>
      <c r="O196" s="672" t="str">
        <f t="shared" si="48"/>
        <v/>
      </c>
      <c r="Q196" s="672" t="str">
        <f t="shared" si="49"/>
        <v/>
      </c>
      <c r="S196" s="672" t="str">
        <f t="shared" si="50"/>
        <v/>
      </c>
      <c r="U196" s="672" t="str">
        <f t="shared" si="51"/>
        <v/>
      </c>
      <c r="W196" s="672" t="str">
        <f t="shared" si="52"/>
        <v/>
      </c>
      <c r="Y196" s="672" t="str">
        <f t="shared" si="53"/>
        <v/>
      </c>
      <c r="AA196" s="672" t="str">
        <f t="shared" si="54"/>
        <v/>
      </c>
      <c r="AC196" s="672" t="str">
        <f t="shared" si="55"/>
        <v/>
      </c>
      <c r="AE196" s="672" t="str">
        <f t="shared" si="56"/>
        <v/>
      </c>
      <c r="AG196" s="672" t="str">
        <f t="shared" si="57"/>
        <v/>
      </c>
      <c r="AI196" s="672" t="str">
        <f t="shared" si="58"/>
        <v/>
      </c>
      <c r="AK196" s="672" t="str">
        <f t="shared" si="59"/>
        <v/>
      </c>
      <c r="AM196" s="672" t="str">
        <f t="shared" si="60"/>
        <v/>
      </c>
      <c r="AO196" s="672" t="str">
        <f t="shared" si="61"/>
        <v/>
      </c>
      <c r="AQ196" s="672" t="str">
        <f t="shared" si="62"/>
        <v/>
      </c>
    </row>
    <row r="197" spans="5:43">
      <c r="E197" s="672" t="str">
        <f t="shared" si="65"/>
        <v/>
      </c>
      <c r="G197" s="672" t="str">
        <f t="shared" si="65"/>
        <v/>
      </c>
      <c r="I197" s="672" t="str">
        <f t="shared" si="45"/>
        <v/>
      </c>
      <c r="K197" s="672" t="str">
        <f t="shared" si="46"/>
        <v/>
      </c>
      <c r="M197" s="672" t="str">
        <f t="shared" si="47"/>
        <v/>
      </c>
      <c r="O197" s="672" t="str">
        <f t="shared" si="48"/>
        <v/>
      </c>
      <c r="Q197" s="672" t="str">
        <f t="shared" si="49"/>
        <v/>
      </c>
      <c r="S197" s="672" t="str">
        <f t="shared" si="50"/>
        <v/>
      </c>
      <c r="U197" s="672" t="str">
        <f t="shared" si="51"/>
        <v/>
      </c>
      <c r="W197" s="672" t="str">
        <f t="shared" si="52"/>
        <v/>
      </c>
      <c r="Y197" s="672" t="str">
        <f t="shared" si="53"/>
        <v/>
      </c>
      <c r="AA197" s="672" t="str">
        <f t="shared" si="54"/>
        <v/>
      </c>
      <c r="AC197" s="672" t="str">
        <f t="shared" si="55"/>
        <v/>
      </c>
      <c r="AE197" s="672" t="str">
        <f t="shared" si="56"/>
        <v/>
      </c>
      <c r="AG197" s="672" t="str">
        <f t="shared" si="57"/>
        <v/>
      </c>
      <c r="AI197" s="672" t="str">
        <f t="shared" si="58"/>
        <v/>
      </c>
      <c r="AK197" s="672" t="str">
        <f t="shared" si="59"/>
        <v/>
      </c>
      <c r="AM197" s="672" t="str">
        <f t="shared" si="60"/>
        <v/>
      </c>
      <c r="AO197" s="672" t="str">
        <f t="shared" si="61"/>
        <v/>
      </c>
      <c r="AQ197" s="672" t="str">
        <f t="shared" si="62"/>
        <v/>
      </c>
    </row>
    <row r="198" spans="5:43">
      <c r="E198" s="672" t="str">
        <f t="shared" si="65"/>
        <v/>
      </c>
      <c r="G198" s="672" t="str">
        <f t="shared" si="65"/>
        <v/>
      </c>
      <c r="I198" s="672" t="str">
        <f t="shared" si="45"/>
        <v/>
      </c>
      <c r="K198" s="672" t="str">
        <f t="shared" si="46"/>
        <v/>
      </c>
      <c r="M198" s="672" t="str">
        <f t="shared" si="47"/>
        <v/>
      </c>
      <c r="O198" s="672" t="str">
        <f t="shared" si="48"/>
        <v/>
      </c>
      <c r="Q198" s="672" t="str">
        <f t="shared" si="49"/>
        <v/>
      </c>
      <c r="S198" s="672" t="str">
        <f t="shared" si="50"/>
        <v/>
      </c>
      <c r="U198" s="672" t="str">
        <f t="shared" si="51"/>
        <v/>
      </c>
      <c r="W198" s="672" t="str">
        <f t="shared" si="52"/>
        <v/>
      </c>
      <c r="Y198" s="672" t="str">
        <f t="shared" si="53"/>
        <v/>
      </c>
      <c r="AA198" s="672" t="str">
        <f t="shared" si="54"/>
        <v/>
      </c>
      <c r="AC198" s="672" t="str">
        <f t="shared" si="55"/>
        <v/>
      </c>
      <c r="AE198" s="672" t="str">
        <f t="shared" si="56"/>
        <v/>
      </c>
      <c r="AG198" s="672" t="str">
        <f t="shared" si="57"/>
        <v/>
      </c>
      <c r="AI198" s="672" t="str">
        <f t="shared" si="58"/>
        <v/>
      </c>
      <c r="AK198" s="672" t="str">
        <f t="shared" si="59"/>
        <v/>
      </c>
      <c r="AM198" s="672" t="str">
        <f t="shared" si="60"/>
        <v/>
      </c>
      <c r="AO198" s="672" t="str">
        <f t="shared" si="61"/>
        <v/>
      </c>
      <c r="AQ198" s="672" t="str">
        <f t="shared" si="62"/>
        <v/>
      </c>
    </row>
    <row r="199" spans="5:43">
      <c r="E199" s="672" t="str">
        <f t="shared" si="65"/>
        <v/>
      </c>
      <c r="G199" s="672" t="str">
        <f t="shared" si="65"/>
        <v/>
      </c>
      <c r="I199" s="672" t="str">
        <f t="shared" si="45"/>
        <v/>
      </c>
      <c r="K199" s="672" t="str">
        <f t="shared" si="46"/>
        <v/>
      </c>
      <c r="M199" s="672" t="str">
        <f t="shared" si="47"/>
        <v/>
      </c>
      <c r="O199" s="672" t="str">
        <f t="shared" si="48"/>
        <v/>
      </c>
      <c r="Q199" s="672" t="str">
        <f t="shared" si="49"/>
        <v/>
      </c>
      <c r="S199" s="672" t="str">
        <f t="shared" si="50"/>
        <v/>
      </c>
      <c r="U199" s="672" t="str">
        <f t="shared" si="51"/>
        <v/>
      </c>
      <c r="W199" s="672" t="str">
        <f t="shared" si="52"/>
        <v/>
      </c>
      <c r="Y199" s="672" t="str">
        <f t="shared" si="53"/>
        <v/>
      </c>
      <c r="AA199" s="672" t="str">
        <f t="shared" si="54"/>
        <v/>
      </c>
      <c r="AC199" s="672" t="str">
        <f t="shared" si="55"/>
        <v/>
      </c>
      <c r="AE199" s="672" t="str">
        <f t="shared" si="56"/>
        <v/>
      </c>
      <c r="AG199" s="672" t="str">
        <f t="shared" si="57"/>
        <v/>
      </c>
      <c r="AI199" s="672" t="str">
        <f t="shared" si="58"/>
        <v/>
      </c>
      <c r="AK199" s="672" t="str">
        <f t="shared" si="59"/>
        <v/>
      </c>
      <c r="AM199" s="672" t="str">
        <f t="shared" si="60"/>
        <v/>
      </c>
      <c r="AO199" s="672" t="str">
        <f t="shared" si="61"/>
        <v/>
      </c>
      <c r="AQ199" s="672" t="str">
        <f t="shared" si="62"/>
        <v/>
      </c>
    </row>
    <row r="200" spans="5:43">
      <c r="E200" s="672" t="str">
        <f t="shared" si="65"/>
        <v/>
      </c>
      <c r="G200" s="672" t="str">
        <f t="shared" si="65"/>
        <v/>
      </c>
      <c r="I200" s="672" t="str">
        <f t="shared" si="45"/>
        <v/>
      </c>
      <c r="K200" s="672" t="str">
        <f t="shared" si="46"/>
        <v/>
      </c>
      <c r="M200" s="672" t="str">
        <f t="shared" si="47"/>
        <v/>
      </c>
      <c r="O200" s="672" t="str">
        <f t="shared" si="48"/>
        <v/>
      </c>
      <c r="Q200" s="672" t="str">
        <f t="shared" si="49"/>
        <v/>
      </c>
      <c r="S200" s="672" t="str">
        <f t="shared" si="50"/>
        <v/>
      </c>
      <c r="U200" s="672" t="str">
        <f t="shared" si="51"/>
        <v/>
      </c>
      <c r="W200" s="672" t="str">
        <f t="shared" si="52"/>
        <v/>
      </c>
      <c r="Y200" s="672" t="str">
        <f t="shared" si="53"/>
        <v/>
      </c>
      <c r="AA200" s="672" t="str">
        <f t="shared" si="54"/>
        <v/>
      </c>
      <c r="AC200" s="672" t="str">
        <f t="shared" si="55"/>
        <v/>
      </c>
      <c r="AE200" s="672" t="str">
        <f t="shared" si="56"/>
        <v/>
      </c>
      <c r="AG200" s="672" t="str">
        <f t="shared" si="57"/>
        <v/>
      </c>
      <c r="AI200" s="672" t="str">
        <f t="shared" si="58"/>
        <v/>
      </c>
      <c r="AK200" s="672" t="str">
        <f t="shared" si="59"/>
        <v/>
      </c>
      <c r="AM200" s="672" t="str">
        <f t="shared" si="60"/>
        <v/>
      </c>
      <c r="AO200" s="672" t="str">
        <f t="shared" si="61"/>
        <v/>
      </c>
      <c r="AQ200" s="672" t="str">
        <f t="shared" si="62"/>
        <v/>
      </c>
    </row>
    <row r="201" spans="5:43">
      <c r="E201" s="672" t="str">
        <f t="shared" si="65"/>
        <v/>
      </c>
      <c r="G201" s="672" t="str">
        <f t="shared" si="65"/>
        <v/>
      </c>
      <c r="I201" s="672" t="str">
        <f t="shared" si="45"/>
        <v/>
      </c>
      <c r="K201" s="672" t="str">
        <f t="shared" si="46"/>
        <v/>
      </c>
      <c r="M201" s="672" t="str">
        <f t="shared" si="47"/>
        <v/>
      </c>
      <c r="O201" s="672" t="str">
        <f t="shared" si="48"/>
        <v/>
      </c>
      <c r="Q201" s="672" t="str">
        <f t="shared" si="49"/>
        <v/>
      </c>
      <c r="S201" s="672" t="str">
        <f t="shared" si="50"/>
        <v/>
      </c>
      <c r="U201" s="672" t="str">
        <f t="shared" si="51"/>
        <v/>
      </c>
      <c r="W201" s="672" t="str">
        <f t="shared" si="52"/>
        <v/>
      </c>
      <c r="Y201" s="672" t="str">
        <f t="shared" si="53"/>
        <v/>
      </c>
      <c r="AA201" s="672" t="str">
        <f t="shared" si="54"/>
        <v/>
      </c>
      <c r="AC201" s="672" t="str">
        <f t="shared" si="55"/>
        <v/>
      </c>
      <c r="AE201" s="672" t="str">
        <f t="shared" si="56"/>
        <v/>
      </c>
      <c r="AG201" s="672" t="str">
        <f t="shared" si="57"/>
        <v/>
      </c>
      <c r="AI201" s="672" t="str">
        <f t="shared" si="58"/>
        <v/>
      </c>
      <c r="AK201" s="672" t="str">
        <f t="shared" si="59"/>
        <v/>
      </c>
      <c r="AM201" s="672" t="str">
        <f t="shared" si="60"/>
        <v/>
      </c>
      <c r="AO201" s="672" t="str">
        <f t="shared" si="61"/>
        <v/>
      </c>
      <c r="AQ201" s="672" t="str">
        <f t="shared" si="62"/>
        <v/>
      </c>
    </row>
    <row r="202" spans="5:43">
      <c r="E202" s="672" t="str">
        <f t="shared" si="65"/>
        <v/>
      </c>
      <c r="G202" s="672" t="str">
        <f t="shared" si="65"/>
        <v/>
      </c>
      <c r="I202" s="672" t="str">
        <f t="shared" si="45"/>
        <v/>
      </c>
      <c r="K202" s="672" t="str">
        <f t="shared" si="46"/>
        <v/>
      </c>
      <c r="M202" s="672" t="str">
        <f t="shared" si="47"/>
        <v/>
      </c>
      <c r="O202" s="672" t="str">
        <f t="shared" si="48"/>
        <v/>
      </c>
      <c r="Q202" s="672" t="str">
        <f t="shared" si="49"/>
        <v/>
      </c>
      <c r="S202" s="672" t="str">
        <f t="shared" si="50"/>
        <v/>
      </c>
      <c r="U202" s="672" t="str">
        <f t="shared" si="51"/>
        <v/>
      </c>
      <c r="W202" s="672" t="str">
        <f t="shared" si="52"/>
        <v/>
      </c>
      <c r="Y202" s="672" t="str">
        <f t="shared" si="53"/>
        <v/>
      </c>
      <c r="AA202" s="672" t="str">
        <f t="shared" si="54"/>
        <v/>
      </c>
      <c r="AC202" s="672" t="str">
        <f t="shared" si="55"/>
        <v/>
      </c>
      <c r="AE202" s="672" t="str">
        <f t="shared" si="56"/>
        <v/>
      </c>
      <c r="AG202" s="672" t="str">
        <f t="shared" si="57"/>
        <v/>
      </c>
      <c r="AI202" s="672" t="str">
        <f t="shared" si="58"/>
        <v/>
      </c>
      <c r="AK202" s="672" t="str">
        <f t="shared" si="59"/>
        <v/>
      </c>
      <c r="AM202" s="672" t="str">
        <f t="shared" si="60"/>
        <v/>
      </c>
      <c r="AO202" s="672" t="str">
        <f t="shared" si="61"/>
        <v/>
      </c>
      <c r="AQ202" s="672" t="str">
        <f t="shared" si="62"/>
        <v/>
      </c>
    </row>
    <row r="203" spans="5:43">
      <c r="E203" s="672" t="str">
        <f t="shared" si="65"/>
        <v/>
      </c>
      <c r="G203" s="672" t="str">
        <f t="shared" si="65"/>
        <v/>
      </c>
      <c r="I203" s="672" t="str">
        <f t="shared" si="45"/>
        <v/>
      </c>
      <c r="K203" s="672" t="str">
        <f t="shared" si="46"/>
        <v/>
      </c>
      <c r="M203" s="672" t="str">
        <f t="shared" si="47"/>
        <v/>
      </c>
      <c r="O203" s="672" t="str">
        <f t="shared" si="48"/>
        <v/>
      </c>
      <c r="Q203" s="672" t="str">
        <f t="shared" si="49"/>
        <v/>
      </c>
      <c r="S203" s="672" t="str">
        <f t="shared" si="50"/>
        <v/>
      </c>
      <c r="U203" s="672" t="str">
        <f t="shared" si="51"/>
        <v/>
      </c>
      <c r="W203" s="672" t="str">
        <f t="shared" si="52"/>
        <v/>
      </c>
      <c r="Y203" s="672" t="str">
        <f t="shared" si="53"/>
        <v/>
      </c>
      <c r="AA203" s="672" t="str">
        <f t="shared" si="54"/>
        <v/>
      </c>
      <c r="AC203" s="672" t="str">
        <f t="shared" si="55"/>
        <v/>
      </c>
      <c r="AE203" s="672" t="str">
        <f t="shared" si="56"/>
        <v/>
      </c>
      <c r="AG203" s="672" t="str">
        <f t="shared" si="57"/>
        <v/>
      </c>
      <c r="AI203" s="672" t="str">
        <f t="shared" si="58"/>
        <v/>
      </c>
      <c r="AK203" s="672" t="str">
        <f t="shared" si="59"/>
        <v/>
      </c>
      <c r="AM203" s="672" t="str">
        <f t="shared" si="60"/>
        <v/>
      </c>
      <c r="AO203" s="672" t="str">
        <f t="shared" si="61"/>
        <v/>
      </c>
      <c r="AQ203" s="672" t="str">
        <f t="shared" si="62"/>
        <v/>
      </c>
    </row>
    <row r="204" spans="5:43">
      <c r="E204" s="672" t="str">
        <f t="shared" si="65"/>
        <v/>
      </c>
      <c r="G204" s="672" t="str">
        <f t="shared" si="65"/>
        <v/>
      </c>
      <c r="I204" s="672" t="str">
        <f t="shared" si="45"/>
        <v/>
      </c>
      <c r="K204" s="672" t="str">
        <f t="shared" si="46"/>
        <v/>
      </c>
      <c r="M204" s="672" t="str">
        <f t="shared" si="47"/>
        <v/>
      </c>
      <c r="O204" s="672" t="str">
        <f t="shared" si="48"/>
        <v/>
      </c>
      <c r="Q204" s="672" t="str">
        <f t="shared" si="49"/>
        <v/>
      </c>
      <c r="S204" s="672" t="str">
        <f t="shared" si="50"/>
        <v/>
      </c>
      <c r="U204" s="672" t="str">
        <f t="shared" si="51"/>
        <v/>
      </c>
      <c r="W204" s="672" t="str">
        <f t="shared" si="52"/>
        <v/>
      </c>
      <c r="Y204" s="672" t="str">
        <f t="shared" si="53"/>
        <v/>
      </c>
      <c r="AA204" s="672" t="str">
        <f t="shared" si="54"/>
        <v/>
      </c>
      <c r="AC204" s="672" t="str">
        <f t="shared" si="55"/>
        <v/>
      </c>
      <c r="AE204" s="672" t="str">
        <f t="shared" si="56"/>
        <v/>
      </c>
      <c r="AG204" s="672" t="str">
        <f t="shared" si="57"/>
        <v/>
      </c>
      <c r="AI204" s="672" t="str">
        <f t="shared" si="58"/>
        <v/>
      </c>
      <c r="AK204" s="672" t="str">
        <f t="shared" si="59"/>
        <v/>
      </c>
      <c r="AM204" s="672" t="str">
        <f t="shared" si="60"/>
        <v/>
      </c>
      <c r="AO204" s="672" t="str">
        <f t="shared" si="61"/>
        <v/>
      </c>
      <c r="AQ204" s="672" t="str">
        <f t="shared" si="62"/>
        <v/>
      </c>
    </row>
    <row r="205" spans="5:43">
      <c r="E205" s="672" t="str">
        <f t="shared" ref="E205:G220" si="66">IF(OR($B205=0,D205=0),"",D205/$B205)</f>
        <v/>
      </c>
      <c r="G205" s="672" t="str">
        <f t="shared" si="66"/>
        <v/>
      </c>
      <c r="I205" s="672" t="str">
        <f t="shared" ref="I205:I268" si="67">IF(OR($B205=0,H205=0),"",H205/$B205)</f>
        <v/>
      </c>
      <c r="K205" s="672" t="str">
        <f t="shared" ref="K205:K268" si="68">IF(OR($B205=0,J205=0),"",J205/$B205)</f>
        <v/>
      </c>
      <c r="M205" s="672" t="str">
        <f t="shared" ref="M205:M268" si="69">IF(OR($B205=0,L205=0),"",L205/$B205)</f>
        <v/>
      </c>
      <c r="O205" s="672" t="str">
        <f t="shared" ref="O205:O268" si="70">IF(OR($B205=0,N205=0),"",N205/$B205)</f>
        <v/>
      </c>
      <c r="Q205" s="672" t="str">
        <f t="shared" ref="Q205:Q268" si="71">IF(OR($B205=0,P205=0),"",P205/$B205)</f>
        <v/>
      </c>
      <c r="S205" s="672" t="str">
        <f t="shared" ref="S205:S268" si="72">IF(OR($B205=0,R205=0),"",R205/$B205)</f>
        <v/>
      </c>
      <c r="U205" s="672" t="str">
        <f t="shared" ref="U205:U268" si="73">IF(OR($B205=0,T205=0),"",T205/$B205)</f>
        <v/>
      </c>
      <c r="W205" s="672" t="str">
        <f t="shared" ref="W205:W268" si="74">IF(OR($B205=0,V205=0),"",V205/$B205)</f>
        <v/>
      </c>
      <c r="Y205" s="672" t="str">
        <f t="shared" ref="Y205:Y268" si="75">IF(OR($B205=0,X205=0),"",X205/$B205)</f>
        <v/>
      </c>
      <c r="AA205" s="672" t="str">
        <f t="shared" ref="AA205:AA268" si="76">IF(OR($B205=0,Z205=0),"",Z205/$B205)</f>
        <v/>
      </c>
      <c r="AC205" s="672" t="str">
        <f t="shared" ref="AC205:AC268" si="77">IF(OR($B205=0,AB205=0),"",AB205/$B205)</f>
        <v/>
      </c>
      <c r="AE205" s="672" t="str">
        <f t="shared" ref="AE205:AE268" si="78">IF(OR($B205=0,AD205=0),"",AD205/$B205)</f>
        <v/>
      </c>
      <c r="AG205" s="672" t="str">
        <f t="shared" ref="AG205:AG268" si="79">IF(OR($B205=0,AF205=0),"",AF205/$B205)</f>
        <v/>
      </c>
      <c r="AI205" s="672" t="str">
        <f t="shared" ref="AI205:AI268" si="80">IF(OR($B205=0,AH205=0),"",AH205/$B205)</f>
        <v/>
      </c>
      <c r="AK205" s="672" t="str">
        <f t="shared" ref="AK205:AK268" si="81">IF(OR($B205=0,AJ205=0),"",AJ205/$B205)</f>
        <v/>
      </c>
      <c r="AM205" s="672" t="str">
        <f t="shared" ref="AM205:AM268" si="82">IF(OR($B205=0,AL205=0),"",AL205/$B205)</f>
        <v/>
      </c>
      <c r="AO205" s="672" t="str">
        <f t="shared" ref="AO205:AO268" si="83">IF(OR($B205=0,AN205=0),"",AN205/$B205)</f>
        <v/>
      </c>
      <c r="AQ205" s="672" t="str">
        <f t="shared" ref="AQ205:AQ268" si="84">IF(OR($B205=0,AP205=0),"",AP205/$B205)</f>
        <v/>
      </c>
    </row>
    <row r="206" spans="5:43">
      <c r="E206" s="672" t="str">
        <f t="shared" si="66"/>
        <v/>
      </c>
      <c r="G206" s="672" t="str">
        <f t="shared" si="66"/>
        <v/>
      </c>
      <c r="I206" s="672" t="str">
        <f t="shared" si="67"/>
        <v/>
      </c>
      <c r="K206" s="672" t="str">
        <f t="shared" si="68"/>
        <v/>
      </c>
      <c r="M206" s="672" t="str">
        <f t="shared" si="69"/>
        <v/>
      </c>
      <c r="O206" s="672" t="str">
        <f t="shared" si="70"/>
        <v/>
      </c>
      <c r="Q206" s="672" t="str">
        <f t="shared" si="71"/>
        <v/>
      </c>
      <c r="S206" s="672" t="str">
        <f t="shared" si="72"/>
        <v/>
      </c>
      <c r="U206" s="672" t="str">
        <f t="shared" si="73"/>
        <v/>
      </c>
      <c r="W206" s="672" t="str">
        <f t="shared" si="74"/>
        <v/>
      </c>
      <c r="Y206" s="672" t="str">
        <f t="shared" si="75"/>
        <v/>
      </c>
      <c r="AA206" s="672" t="str">
        <f t="shared" si="76"/>
        <v/>
      </c>
      <c r="AC206" s="672" t="str">
        <f t="shared" si="77"/>
        <v/>
      </c>
      <c r="AE206" s="672" t="str">
        <f t="shared" si="78"/>
        <v/>
      </c>
      <c r="AG206" s="672" t="str">
        <f t="shared" si="79"/>
        <v/>
      </c>
      <c r="AI206" s="672" t="str">
        <f t="shared" si="80"/>
        <v/>
      </c>
      <c r="AK206" s="672" t="str">
        <f t="shared" si="81"/>
        <v/>
      </c>
      <c r="AM206" s="672" t="str">
        <f t="shared" si="82"/>
        <v/>
      </c>
      <c r="AO206" s="672" t="str">
        <f t="shared" si="83"/>
        <v/>
      </c>
      <c r="AQ206" s="672" t="str">
        <f t="shared" si="84"/>
        <v/>
      </c>
    </row>
    <row r="207" spans="5:43">
      <c r="E207" s="672" t="str">
        <f t="shared" si="66"/>
        <v/>
      </c>
      <c r="G207" s="672" t="str">
        <f t="shared" si="66"/>
        <v/>
      </c>
      <c r="I207" s="672" t="str">
        <f t="shared" si="67"/>
        <v/>
      </c>
      <c r="K207" s="672" t="str">
        <f t="shared" si="68"/>
        <v/>
      </c>
      <c r="M207" s="672" t="str">
        <f t="shared" si="69"/>
        <v/>
      </c>
      <c r="O207" s="672" t="str">
        <f t="shared" si="70"/>
        <v/>
      </c>
      <c r="Q207" s="672" t="str">
        <f t="shared" si="71"/>
        <v/>
      </c>
      <c r="S207" s="672" t="str">
        <f t="shared" si="72"/>
        <v/>
      </c>
      <c r="U207" s="672" t="str">
        <f t="shared" si="73"/>
        <v/>
      </c>
      <c r="W207" s="672" t="str">
        <f t="shared" si="74"/>
        <v/>
      </c>
      <c r="Y207" s="672" t="str">
        <f t="shared" si="75"/>
        <v/>
      </c>
      <c r="AA207" s="672" t="str">
        <f t="shared" si="76"/>
        <v/>
      </c>
      <c r="AC207" s="672" t="str">
        <f t="shared" si="77"/>
        <v/>
      </c>
      <c r="AE207" s="672" t="str">
        <f t="shared" si="78"/>
        <v/>
      </c>
      <c r="AG207" s="672" t="str">
        <f t="shared" si="79"/>
        <v/>
      </c>
      <c r="AI207" s="672" t="str">
        <f t="shared" si="80"/>
        <v/>
      </c>
      <c r="AK207" s="672" t="str">
        <f t="shared" si="81"/>
        <v/>
      </c>
      <c r="AM207" s="672" t="str">
        <f t="shared" si="82"/>
        <v/>
      </c>
      <c r="AO207" s="672" t="str">
        <f t="shared" si="83"/>
        <v/>
      </c>
      <c r="AQ207" s="672" t="str">
        <f t="shared" si="84"/>
        <v/>
      </c>
    </row>
    <row r="208" spans="5:43">
      <c r="E208" s="672" t="str">
        <f t="shared" si="66"/>
        <v/>
      </c>
      <c r="G208" s="672" t="str">
        <f t="shared" si="66"/>
        <v/>
      </c>
      <c r="I208" s="672" t="str">
        <f t="shared" si="67"/>
        <v/>
      </c>
      <c r="K208" s="672" t="str">
        <f t="shared" si="68"/>
        <v/>
      </c>
      <c r="M208" s="672" t="str">
        <f t="shared" si="69"/>
        <v/>
      </c>
      <c r="O208" s="672" t="str">
        <f t="shared" si="70"/>
        <v/>
      </c>
      <c r="Q208" s="672" t="str">
        <f t="shared" si="71"/>
        <v/>
      </c>
      <c r="S208" s="672" t="str">
        <f t="shared" si="72"/>
        <v/>
      </c>
      <c r="U208" s="672" t="str">
        <f t="shared" si="73"/>
        <v/>
      </c>
      <c r="W208" s="672" t="str">
        <f t="shared" si="74"/>
        <v/>
      </c>
      <c r="Y208" s="672" t="str">
        <f t="shared" si="75"/>
        <v/>
      </c>
      <c r="AA208" s="672" t="str">
        <f t="shared" si="76"/>
        <v/>
      </c>
      <c r="AC208" s="672" t="str">
        <f t="shared" si="77"/>
        <v/>
      </c>
      <c r="AE208" s="672" t="str">
        <f t="shared" si="78"/>
        <v/>
      </c>
      <c r="AG208" s="672" t="str">
        <f t="shared" si="79"/>
        <v/>
      </c>
      <c r="AI208" s="672" t="str">
        <f t="shared" si="80"/>
        <v/>
      </c>
      <c r="AK208" s="672" t="str">
        <f t="shared" si="81"/>
        <v/>
      </c>
      <c r="AM208" s="672" t="str">
        <f t="shared" si="82"/>
        <v/>
      </c>
      <c r="AO208" s="672" t="str">
        <f t="shared" si="83"/>
        <v/>
      </c>
      <c r="AQ208" s="672" t="str">
        <f t="shared" si="84"/>
        <v/>
      </c>
    </row>
    <row r="209" spans="5:43">
      <c r="E209" s="672" t="str">
        <f t="shared" si="66"/>
        <v/>
      </c>
      <c r="G209" s="672" t="str">
        <f t="shared" si="66"/>
        <v/>
      </c>
      <c r="I209" s="672" t="str">
        <f t="shared" si="67"/>
        <v/>
      </c>
      <c r="K209" s="672" t="str">
        <f t="shared" si="68"/>
        <v/>
      </c>
      <c r="M209" s="672" t="str">
        <f t="shared" si="69"/>
        <v/>
      </c>
      <c r="O209" s="672" t="str">
        <f t="shared" si="70"/>
        <v/>
      </c>
      <c r="Q209" s="672" t="str">
        <f t="shared" si="71"/>
        <v/>
      </c>
      <c r="S209" s="672" t="str">
        <f t="shared" si="72"/>
        <v/>
      </c>
      <c r="U209" s="672" t="str">
        <f t="shared" si="73"/>
        <v/>
      </c>
      <c r="W209" s="672" t="str">
        <f t="shared" si="74"/>
        <v/>
      </c>
      <c r="Y209" s="672" t="str">
        <f t="shared" si="75"/>
        <v/>
      </c>
      <c r="AA209" s="672" t="str">
        <f t="shared" si="76"/>
        <v/>
      </c>
      <c r="AC209" s="672" t="str">
        <f t="shared" si="77"/>
        <v/>
      </c>
      <c r="AE209" s="672" t="str">
        <f t="shared" si="78"/>
        <v/>
      </c>
      <c r="AG209" s="672" t="str">
        <f t="shared" si="79"/>
        <v/>
      </c>
      <c r="AI209" s="672" t="str">
        <f t="shared" si="80"/>
        <v/>
      </c>
      <c r="AK209" s="672" t="str">
        <f t="shared" si="81"/>
        <v/>
      </c>
      <c r="AM209" s="672" t="str">
        <f t="shared" si="82"/>
        <v/>
      </c>
      <c r="AO209" s="672" t="str">
        <f t="shared" si="83"/>
        <v/>
      </c>
      <c r="AQ209" s="672" t="str">
        <f t="shared" si="84"/>
        <v/>
      </c>
    </row>
    <row r="210" spans="5:43">
      <c r="E210" s="672" t="str">
        <f t="shared" si="66"/>
        <v/>
      </c>
      <c r="G210" s="672" t="str">
        <f t="shared" si="66"/>
        <v/>
      </c>
      <c r="I210" s="672" t="str">
        <f t="shared" si="67"/>
        <v/>
      </c>
      <c r="K210" s="672" t="str">
        <f t="shared" si="68"/>
        <v/>
      </c>
      <c r="M210" s="672" t="str">
        <f t="shared" si="69"/>
        <v/>
      </c>
      <c r="O210" s="672" t="str">
        <f t="shared" si="70"/>
        <v/>
      </c>
      <c r="Q210" s="672" t="str">
        <f t="shared" si="71"/>
        <v/>
      </c>
      <c r="S210" s="672" t="str">
        <f t="shared" si="72"/>
        <v/>
      </c>
      <c r="U210" s="672" t="str">
        <f t="shared" si="73"/>
        <v/>
      </c>
      <c r="W210" s="672" t="str">
        <f t="shared" si="74"/>
        <v/>
      </c>
      <c r="Y210" s="672" t="str">
        <f t="shared" si="75"/>
        <v/>
      </c>
      <c r="AA210" s="672" t="str">
        <f t="shared" si="76"/>
        <v/>
      </c>
      <c r="AC210" s="672" t="str">
        <f t="shared" si="77"/>
        <v/>
      </c>
      <c r="AE210" s="672" t="str">
        <f t="shared" si="78"/>
        <v/>
      </c>
      <c r="AG210" s="672" t="str">
        <f t="shared" si="79"/>
        <v/>
      </c>
      <c r="AI210" s="672" t="str">
        <f t="shared" si="80"/>
        <v/>
      </c>
      <c r="AK210" s="672" t="str">
        <f t="shared" si="81"/>
        <v/>
      </c>
      <c r="AM210" s="672" t="str">
        <f t="shared" si="82"/>
        <v/>
      </c>
      <c r="AO210" s="672" t="str">
        <f t="shared" si="83"/>
        <v/>
      </c>
      <c r="AQ210" s="672" t="str">
        <f t="shared" si="84"/>
        <v/>
      </c>
    </row>
    <row r="211" spans="5:43">
      <c r="E211" s="672" t="str">
        <f t="shared" si="66"/>
        <v/>
      </c>
      <c r="G211" s="672" t="str">
        <f t="shared" si="66"/>
        <v/>
      </c>
      <c r="I211" s="672" t="str">
        <f t="shared" si="67"/>
        <v/>
      </c>
      <c r="K211" s="672" t="str">
        <f t="shared" si="68"/>
        <v/>
      </c>
      <c r="M211" s="672" t="str">
        <f t="shared" si="69"/>
        <v/>
      </c>
      <c r="O211" s="672" t="str">
        <f t="shared" si="70"/>
        <v/>
      </c>
      <c r="Q211" s="672" t="str">
        <f t="shared" si="71"/>
        <v/>
      </c>
      <c r="S211" s="672" t="str">
        <f t="shared" si="72"/>
        <v/>
      </c>
      <c r="U211" s="672" t="str">
        <f t="shared" si="73"/>
        <v/>
      </c>
      <c r="W211" s="672" t="str">
        <f t="shared" si="74"/>
        <v/>
      </c>
      <c r="Y211" s="672" t="str">
        <f t="shared" si="75"/>
        <v/>
      </c>
      <c r="AA211" s="672" t="str">
        <f t="shared" si="76"/>
        <v/>
      </c>
      <c r="AC211" s="672" t="str">
        <f t="shared" si="77"/>
        <v/>
      </c>
      <c r="AE211" s="672" t="str">
        <f t="shared" si="78"/>
        <v/>
      </c>
      <c r="AG211" s="672" t="str">
        <f t="shared" si="79"/>
        <v/>
      </c>
      <c r="AI211" s="672" t="str">
        <f t="shared" si="80"/>
        <v/>
      </c>
      <c r="AK211" s="672" t="str">
        <f t="shared" si="81"/>
        <v/>
      </c>
      <c r="AM211" s="672" t="str">
        <f t="shared" si="82"/>
        <v/>
      </c>
      <c r="AO211" s="672" t="str">
        <f t="shared" si="83"/>
        <v/>
      </c>
      <c r="AQ211" s="672" t="str">
        <f t="shared" si="84"/>
        <v/>
      </c>
    </row>
    <row r="212" spans="5:43">
      <c r="E212" s="672" t="str">
        <f t="shared" si="66"/>
        <v/>
      </c>
      <c r="G212" s="672" t="str">
        <f t="shared" si="66"/>
        <v/>
      </c>
      <c r="I212" s="672" t="str">
        <f t="shared" si="67"/>
        <v/>
      </c>
      <c r="K212" s="672" t="str">
        <f t="shared" si="68"/>
        <v/>
      </c>
      <c r="M212" s="672" t="str">
        <f t="shared" si="69"/>
        <v/>
      </c>
      <c r="O212" s="672" t="str">
        <f t="shared" si="70"/>
        <v/>
      </c>
      <c r="Q212" s="672" t="str">
        <f t="shared" si="71"/>
        <v/>
      </c>
      <c r="S212" s="672" t="str">
        <f t="shared" si="72"/>
        <v/>
      </c>
      <c r="U212" s="672" t="str">
        <f t="shared" si="73"/>
        <v/>
      </c>
      <c r="W212" s="672" t="str">
        <f t="shared" si="74"/>
        <v/>
      </c>
      <c r="Y212" s="672" t="str">
        <f t="shared" si="75"/>
        <v/>
      </c>
      <c r="AA212" s="672" t="str">
        <f t="shared" si="76"/>
        <v/>
      </c>
      <c r="AC212" s="672" t="str">
        <f t="shared" si="77"/>
        <v/>
      </c>
      <c r="AE212" s="672" t="str">
        <f t="shared" si="78"/>
        <v/>
      </c>
      <c r="AG212" s="672" t="str">
        <f t="shared" si="79"/>
        <v/>
      </c>
      <c r="AI212" s="672" t="str">
        <f t="shared" si="80"/>
        <v/>
      </c>
      <c r="AK212" s="672" t="str">
        <f t="shared" si="81"/>
        <v/>
      </c>
      <c r="AM212" s="672" t="str">
        <f t="shared" si="82"/>
        <v/>
      </c>
      <c r="AO212" s="672" t="str">
        <f t="shared" si="83"/>
        <v/>
      </c>
      <c r="AQ212" s="672" t="str">
        <f t="shared" si="84"/>
        <v/>
      </c>
    </row>
    <row r="213" spans="5:43">
      <c r="E213" s="672" t="str">
        <f t="shared" si="66"/>
        <v/>
      </c>
      <c r="G213" s="672" t="str">
        <f t="shared" si="66"/>
        <v/>
      </c>
      <c r="I213" s="672" t="str">
        <f t="shared" si="67"/>
        <v/>
      </c>
      <c r="K213" s="672" t="str">
        <f t="shared" si="68"/>
        <v/>
      </c>
      <c r="M213" s="672" t="str">
        <f t="shared" si="69"/>
        <v/>
      </c>
      <c r="O213" s="672" t="str">
        <f t="shared" si="70"/>
        <v/>
      </c>
      <c r="Q213" s="672" t="str">
        <f t="shared" si="71"/>
        <v/>
      </c>
      <c r="S213" s="672" t="str">
        <f t="shared" si="72"/>
        <v/>
      </c>
      <c r="U213" s="672" t="str">
        <f t="shared" si="73"/>
        <v/>
      </c>
      <c r="W213" s="672" t="str">
        <f t="shared" si="74"/>
        <v/>
      </c>
      <c r="Y213" s="672" t="str">
        <f t="shared" si="75"/>
        <v/>
      </c>
      <c r="AA213" s="672" t="str">
        <f t="shared" si="76"/>
        <v/>
      </c>
      <c r="AC213" s="672" t="str">
        <f t="shared" si="77"/>
        <v/>
      </c>
      <c r="AE213" s="672" t="str">
        <f t="shared" si="78"/>
        <v/>
      </c>
      <c r="AG213" s="672" t="str">
        <f t="shared" si="79"/>
        <v/>
      </c>
      <c r="AI213" s="672" t="str">
        <f t="shared" si="80"/>
        <v/>
      </c>
      <c r="AK213" s="672" t="str">
        <f t="shared" si="81"/>
        <v/>
      </c>
      <c r="AM213" s="672" t="str">
        <f t="shared" si="82"/>
        <v/>
      </c>
      <c r="AO213" s="672" t="str">
        <f t="shared" si="83"/>
        <v/>
      </c>
      <c r="AQ213" s="672" t="str">
        <f t="shared" si="84"/>
        <v/>
      </c>
    </row>
    <row r="214" spans="5:43">
      <c r="E214" s="672" t="str">
        <f t="shared" si="66"/>
        <v/>
      </c>
      <c r="G214" s="672" t="str">
        <f t="shared" si="66"/>
        <v/>
      </c>
      <c r="I214" s="672" t="str">
        <f t="shared" si="67"/>
        <v/>
      </c>
      <c r="K214" s="672" t="str">
        <f t="shared" si="68"/>
        <v/>
      </c>
      <c r="M214" s="672" t="str">
        <f t="shared" si="69"/>
        <v/>
      </c>
      <c r="O214" s="672" t="str">
        <f t="shared" si="70"/>
        <v/>
      </c>
      <c r="Q214" s="672" t="str">
        <f t="shared" si="71"/>
        <v/>
      </c>
      <c r="S214" s="672" t="str">
        <f t="shared" si="72"/>
        <v/>
      </c>
      <c r="U214" s="672" t="str">
        <f t="shared" si="73"/>
        <v/>
      </c>
      <c r="W214" s="672" t="str">
        <f t="shared" si="74"/>
        <v/>
      </c>
      <c r="Y214" s="672" t="str">
        <f t="shared" si="75"/>
        <v/>
      </c>
      <c r="AA214" s="672" t="str">
        <f t="shared" si="76"/>
        <v/>
      </c>
      <c r="AC214" s="672" t="str">
        <f t="shared" si="77"/>
        <v/>
      </c>
      <c r="AE214" s="672" t="str">
        <f t="shared" si="78"/>
        <v/>
      </c>
      <c r="AG214" s="672" t="str">
        <f t="shared" si="79"/>
        <v/>
      </c>
      <c r="AI214" s="672" t="str">
        <f t="shared" si="80"/>
        <v/>
      </c>
      <c r="AK214" s="672" t="str">
        <f t="shared" si="81"/>
        <v/>
      </c>
      <c r="AM214" s="672" t="str">
        <f t="shared" si="82"/>
        <v/>
      </c>
      <c r="AO214" s="672" t="str">
        <f t="shared" si="83"/>
        <v/>
      </c>
      <c r="AQ214" s="672" t="str">
        <f t="shared" si="84"/>
        <v/>
      </c>
    </row>
    <row r="215" spans="5:43">
      <c r="E215" s="672" t="str">
        <f t="shared" si="66"/>
        <v/>
      </c>
      <c r="G215" s="672" t="str">
        <f t="shared" si="66"/>
        <v/>
      </c>
      <c r="I215" s="672" t="str">
        <f t="shared" si="67"/>
        <v/>
      </c>
      <c r="K215" s="672" t="str">
        <f t="shared" si="68"/>
        <v/>
      </c>
      <c r="M215" s="672" t="str">
        <f t="shared" si="69"/>
        <v/>
      </c>
      <c r="O215" s="672" t="str">
        <f t="shared" si="70"/>
        <v/>
      </c>
      <c r="Q215" s="672" t="str">
        <f t="shared" si="71"/>
        <v/>
      </c>
      <c r="S215" s="672" t="str">
        <f t="shared" si="72"/>
        <v/>
      </c>
      <c r="U215" s="672" t="str">
        <f t="shared" si="73"/>
        <v/>
      </c>
      <c r="W215" s="672" t="str">
        <f t="shared" si="74"/>
        <v/>
      </c>
      <c r="Y215" s="672" t="str">
        <f t="shared" si="75"/>
        <v/>
      </c>
      <c r="AA215" s="672" t="str">
        <f t="shared" si="76"/>
        <v/>
      </c>
      <c r="AC215" s="672" t="str">
        <f t="shared" si="77"/>
        <v/>
      </c>
      <c r="AE215" s="672" t="str">
        <f t="shared" si="78"/>
        <v/>
      </c>
      <c r="AG215" s="672" t="str">
        <f t="shared" si="79"/>
        <v/>
      </c>
      <c r="AI215" s="672" t="str">
        <f t="shared" si="80"/>
        <v/>
      </c>
      <c r="AK215" s="672" t="str">
        <f t="shared" si="81"/>
        <v/>
      </c>
      <c r="AM215" s="672" t="str">
        <f t="shared" si="82"/>
        <v/>
      </c>
      <c r="AO215" s="672" t="str">
        <f t="shared" si="83"/>
        <v/>
      </c>
      <c r="AQ215" s="672" t="str">
        <f t="shared" si="84"/>
        <v/>
      </c>
    </row>
    <row r="216" spans="5:43">
      <c r="E216" s="672" t="str">
        <f t="shared" si="66"/>
        <v/>
      </c>
      <c r="G216" s="672" t="str">
        <f t="shared" si="66"/>
        <v/>
      </c>
      <c r="I216" s="672" t="str">
        <f t="shared" si="67"/>
        <v/>
      </c>
      <c r="K216" s="672" t="str">
        <f t="shared" si="68"/>
        <v/>
      </c>
      <c r="M216" s="672" t="str">
        <f t="shared" si="69"/>
        <v/>
      </c>
      <c r="O216" s="672" t="str">
        <f t="shared" si="70"/>
        <v/>
      </c>
      <c r="Q216" s="672" t="str">
        <f t="shared" si="71"/>
        <v/>
      </c>
      <c r="S216" s="672" t="str">
        <f t="shared" si="72"/>
        <v/>
      </c>
      <c r="U216" s="672" t="str">
        <f t="shared" si="73"/>
        <v/>
      </c>
      <c r="W216" s="672" t="str">
        <f t="shared" si="74"/>
        <v/>
      </c>
      <c r="Y216" s="672" t="str">
        <f t="shared" si="75"/>
        <v/>
      </c>
      <c r="AA216" s="672" t="str">
        <f t="shared" si="76"/>
        <v/>
      </c>
      <c r="AC216" s="672" t="str">
        <f t="shared" si="77"/>
        <v/>
      </c>
      <c r="AE216" s="672" t="str">
        <f t="shared" si="78"/>
        <v/>
      </c>
      <c r="AG216" s="672" t="str">
        <f t="shared" si="79"/>
        <v/>
      </c>
      <c r="AI216" s="672" t="str">
        <f t="shared" si="80"/>
        <v/>
      </c>
      <c r="AK216" s="672" t="str">
        <f t="shared" si="81"/>
        <v/>
      </c>
      <c r="AM216" s="672" t="str">
        <f t="shared" si="82"/>
        <v/>
      </c>
      <c r="AO216" s="672" t="str">
        <f t="shared" si="83"/>
        <v/>
      </c>
      <c r="AQ216" s="672" t="str">
        <f t="shared" si="84"/>
        <v/>
      </c>
    </row>
    <row r="217" spans="5:43">
      <c r="E217" s="672" t="str">
        <f t="shared" si="66"/>
        <v/>
      </c>
      <c r="G217" s="672" t="str">
        <f t="shared" si="66"/>
        <v/>
      </c>
      <c r="I217" s="672" t="str">
        <f t="shared" si="67"/>
        <v/>
      </c>
      <c r="K217" s="672" t="str">
        <f t="shared" si="68"/>
        <v/>
      </c>
      <c r="M217" s="672" t="str">
        <f t="shared" si="69"/>
        <v/>
      </c>
      <c r="O217" s="672" t="str">
        <f t="shared" si="70"/>
        <v/>
      </c>
      <c r="Q217" s="672" t="str">
        <f t="shared" si="71"/>
        <v/>
      </c>
      <c r="S217" s="672" t="str">
        <f t="shared" si="72"/>
        <v/>
      </c>
      <c r="U217" s="672" t="str">
        <f t="shared" si="73"/>
        <v/>
      </c>
      <c r="W217" s="672" t="str">
        <f t="shared" si="74"/>
        <v/>
      </c>
      <c r="Y217" s="672" t="str">
        <f t="shared" si="75"/>
        <v/>
      </c>
      <c r="AA217" s="672" t="str">
        <f t="shared" si="76"/>
        <v/>
      </c>
      <c r="AC217" s="672" t="str">
        <f t="shared" si="77"/>
        <v/>
      </c>
      <c r="AE217" s="672" t="str">
        <f t="shared" si="78"/>
        <v/>
      </c>
      <c r="AG217" s="672" t="str">
        <f t="shared" si="79"/>
        <v/>
      </c>
      <c r="AI217" s="672" t="str">
        <f t="shared" si="80"/>
        <v/>
      </c>
      <c r="AK217" s="672" t="str">
        <f t="shared" si="81"/>
        <v/>
      </c>
      <c r="AM217" s="672" t="str">
        <f t="shared" si="82"/>
        <v/>
      </c>
      <c r="AO217" s="672" t="str">
        <f t="shared" si="83"/>
        <v/>
      </c>
      <c r="AQ217" s="672" t="str">
        <f t="shared" si="84"/>
        <v/>
      </c>
    </row>
    <row r="218" spans="5:43">
      <c r="E218" s="672" t="str">
        <f t="shared" si="66"/>
        <v/>
      </c>
      <c r="G218" s="672" t="str">
        <f t="shared" si="66"/>
        <v/>
      </c>
      <c r="I218" s="672" t="str">
        <f t="shared" si="67"/>
        <v/>
      </c>
      <c r="K218" s="672" t="str">
        <f t="shared" si="68"/>
        <v/>
      </c>
      <c r="M218" s="672" t="str">
        <f t="shared" si="69"/>
        <v/>
      </c>
      <c r="O218" s="672" t="str">
        <f t="shared" si="70"/>
        <v/>
      </c>
      <c r="Q218" s="672" t="str">
        <f t="shared" si="71"/>
        <v/>
      </c>
      <c r="S218" s="672" t="str">
        <f t="shared" si="72"/>
        <v/>
      </c>
      <c r="U218" s="672" t="str">
        <f t="shared" si="73"/>
        <v/>
      </c>
      <c r="W218" s="672" t="str">
        <f t="shared" si="74"/>
        <v/>
      </c>
      <c r="Y218" s="672" t="str">
        <f t="shared" si="75"/>
        <v/>
      </c>
      <c r="AA218" s="672" t="str">
        <f t="shared" si="76"/>
        <v/>
      </c>
      <c r="AC218" s="672" t="str">
        <f t="shared" si="77"/>
        <v/>
      </c>
      <c r="AE218" s="672" t="str">
        <f t="shared" si="78"/>
        <v/>
      </c>
      <c r="AG218" s="672" t="str">
        <f t="shared" si="79"/>
        <v/>
      </c>
      <c r="AI218" s="672" t="str">
        <f t="shared" si="80"/>
        <v/>
      </c>
      <c r="AK218" s="672" t="str">
        <f t="shared" si="81"/>
        <v/>
      </c>
      <c r="AM218" s="672" t="str">
        <f t="shared" si="82"/>
        <v/>
      </c>
      <c r="AO218" s="672" t="str">
        <f t="shared" si="83"/>
        <v/>
      </c>
      <c r="AQ218" s="672" t="str">
        <f t="shared" si="84"/>
        <v/>
      </c>
    </row>
    <row r="219" spans="5:43">
      <c r="E219" s="672" t="str">
        <f t="shared" si="66"/>
        <v/>
      </c>
      <c r="G219" s="672" t="str">
        <f t="shared" si="66"/>
        <v/>
      </c>
      <c r="I219" s="672" t="str">
        <f t="shared" si="67"/>
        <v/>
      </c>
      <c r="K219" s="672" t="str">
        <f t="shared" si="68"/>
        <v/>
      </c>
      <c r="M219" s="672" t="str">
        <f t="shared" si="69"/>
        <v/>
      </c>
      <c r="O219" s="672" t="str">
        <f t="shared" si="70"/>
        <v/>
      </c>
      <c r="Q219" s="672" t="str">
        <f t="shared" si="71"/>
        <v/>
      </c>
      <c r="S219" s="672" t="str">
        <f t="shared" si="72"/>
        <v/>
      </c>
      <c r="U219" s="672" t="str">
        <f t="shared" si="73"/>
        <v/>
      </c>
      <c r="W219" s="672" t="str">
        <f t="shared" si="74"/>
        <v/>
      </c>
      <c r="Y219" s="672" t="str">
        <f t="shared" si="75"/>
        <v/>
      </c>
      <c r="AA219" s="672" t="str">
        <f t="shared" si="76"/>
        <v/>
      </c>
      <c r="AC219" s="672" t="str">
        <f t="shared" si="77"/>
        <v/>
      </c>
      <c r="AE219" s="672" t="str">
        <f t="shared" si="78"/>
        <v/>
      </c>
      <c r="AG219" s="672" t="str">
        <f t="shared" si="79"/>
        <v/>
      </c>
      <c r="AI219" s="672" t="str">
        <f t="shared" si="80"/>
        <v/>
      </c>
      <c r="AK219" s="672" t="str">
        <f t="shared" si="81"/>
        <v/>
      </c>
      <c r="AM219" s="672" t="str">
        <f t="shared" si="82"/>
        <v/>
      </c>
      <c r="AO219" s="672" t="str">
        <f t="shared" si="83"/>
        <v/>
      </c>
      <c r="AQ219" s="672" t="str">
        <f t="shared" si="84"/>
        <v/>
      </c>
    </row>
    <row r="220" spans="5:43">
      <c r="E220" s="672" t="str">
        <f t="shared" si="66"/>
        <v/>
      </c>
      <c r="G220" s="672" t="str">
        <f t="shared" si="66"/>
        <v/>
      </c>
      <c r="I220" s="672" t="str">
        <f t="shared" si="67"/>
        <v/>
      </c>
      <c r="K220" s="672" t="str">
        <f t="shared" si="68"/>
        <v/>
      </c>
      <c r="M220" s="672" t="str">
        <f t="shared" si="69"/>
        <v/>
      </c>
      <c r="O220" s="672" t="str">
        <f t="shared" si="70"/>
        <v/>
      </c>
      <c r="Q220" s="672" t="str">
        <f t="shared" si="71"/>
        <v/>
      </c>
      <c r="S220" s="672" t="str">
        <f t="shared" si="72"/>
        <v/>
      </c>
      <c r="U220" s="672" t="str">
        <f t="shared" si="73"/>
        <v/>
      </c>
      <c r="W220" s="672" t="str">
        <f t="shared" si="74"/>
        <v/>
      </c>
      <c r="Y220" s="672" t="str">
        <f t="shared" si="75"/>
        <v/>
      </c>
      <c r="AA220" s="672" t="str">
        <f t="shared" si="76"/>
        <v/>
      </c>
      <c r="AC220" s="672" t="str">
        <f t="shared" si="77"/>
        <v/>
      </c>
      <c r="AE220" s="672" t="str">
        <f t="shared" si="78"/>
        <v/>
      </c>
      <c r="AG220" s="672" t="str">
        <f t="shared" si="79"/>
        <v/>
      </c>
      <c r="AI220" s="672" t="str">
        <f t="shared" si="80"/>
        <v/>
      </c>
      <c r="AK220" s="672" t="str">
        <f t="shared" si="81"/>
        <v/>
      </c>
      <c r="AM220" s="672" t="str">
        <f t="shared" si="82"/>
        <v/>
      </c>
      <c r="AO220" s="672" t="str">
        <f t="shared" si="83"/>
        <v/>
      </c>
      <c r="AQ220" s="672" t="str">
        <f t="shared" si="84"/>
        <v/>
      </c>
    </row>
    <row r="221" spans="5:43">
      <c r="E221" s="672" t="str">
        <f t="shared" ref="E221:G236" si="85">IF(OR($B221=0,D221=0),"",D221/$B221)</f>
        <v/>
      </c>
      <c r="G221" s="672" t="str">
        <f t="shared" si="85"/>
        <v/>
      </c>
      <c r="I221" s="672" t="str">
        <f t="shared" si="67"/>
        <v/>
      </c>
      <c r="K221" s="672" t="str">
        <f t="shared" si="68"/>
        <v/>
      </c>
      <c r="M221" s="672" t="str">
        <f t="shared" si="69"/>
        <v/>
      </c>
      <c r="O221" s="672" t="str">
        <f t="shared" si="70"/>
        <v/>
      </c>
      <c r="Q221" s="672" t="str">
        <f t="shared" si="71"/>
        <v/>
      </c>
      <c r="S221" s="672" t="str">
        <f t="shared" si="72"/>
        <v/>
      </c>
      <c r="U221" s="672" t="str">
        <f t="shared" si="73"/>
        <v/>
      </c>
      <c r="W221" s="672" t="str">
        <f t="shared" si="74"/>
        <v/>
      </c>
      <c r="Y221" s="672" t="str">
        <f t="shared" si="75"/>
        <v/>
      </c>
      <c r="AA221" s="672" t="str">
        <f t="shared" si="76"/>
        <v/>
      </c>
      <c r="AC221" s="672" t="str">
        <f t="shared" si="77"/>
        <v/>
      </c>
      <c r="AE221" s="672" t="str">
        <f t="shared" si="78"/>
        <v/>
      </c>
      <c r="AG221" s="672" t="str">
        <f t="shared" si="79"/>
        <v/>
      </c>
      <c r="AI221" s="672" t="str">
        <f t="shared" si="80"/>
        <v/>
      </c>
      <c r="AK221" s="672" t="str">
        <f t="shared" si="81"/>
        <v/>
      </c>
      <c r="AM221" s="672" t="str">
        <f t="shared" si="82"/>
        <v/>
      </c>
      <c r="AO221" s="672" t="str">
        <f t="shared" si="83"/>
        <v/>
      </c>
      <c r="AQ221" s="672" t="str">
        <f t="shared" si="84"/>
        <v/>
      </c>
    </row>
    <row r="222" spans="5:43">
      <c r="E222" s="672" t="str">
        <f t="shared" si="85"/>
        <v/>
      </c>
      <c r="G222" s="672" t="str">
        <f t="shared" si="85"/>
        <v/>
      </c>
      <c r="I222" s="672" t="str">
        <f t="shared" si="67"/>
        <v/>
      </c>
      <c r="K222" s="672" t="str">
        <f t="shared" si="68"/>
        <v/>
      </c>
      <c r="M222" s="672" t="str">
        <f t="shared" si="69"/>
        <v/>
      </c>
      <c r="O222" s="672" t="str">
        <f t="shared" si="70"/>
        <v/>
      </c>
      <c r="Q222" s="672" t="str">
        <f t="shared" si="71"/>
        <v/>
      </c>
      <c r="S222" s="672" t="str">
        <f t="shared" si="72"/>
        <v/>
      </c>
      <c r="U222" s="672" t="str">
        <f t="shared" si="73"/>
        <v/>
      </c>
      <c r="W222" s="672" t="str">
        <f t="shared" si="74"/>
        <v/>
      </c>
      <c r="Y222" s="672" t="str">
        <f t="shared" si="75"/>
        <v/>
      </c>
      <c r="AA222" s="672" t="str">
        <f t="shared" si="76"/>
        <v/>
      </c>
      <c r="AC222" s="672" t="str">
        <f t="shared" si="77"/>
        <v/>
      </c>
      <c r="AE222" s="672" t="str">
        <f t="shared" si="78"/>
        <v/>
      </c>
      <c r="AG222" s="672" t="str">
        <f t="shared" si="79"/>
        <v/>
      </c>
      <c r="AI222" s="672" t="str">
        <f t="shared" si="80"/>
        <v/>
      </c>
      <c r="AK222" s="672" t="str">
        <f t="shared" si="81"/>
        <v/>
      </c>
      <c r="AM222" s="672" t="str">
        <f t="shared" si="82"/>
        <v/>
      </c>
      <c r="AO222" s="672" t="str">
        <f t="shared" si="83"/>
        <v/>
      </c>
      <c r="AQ222" s="672" t="str">
        <f t="shared" si="84"/>
        <v/>
      </c>
    </row>
    <row r="223" spans="5:43">
      <c r="E223" s="672" t="str">
        <f t="shared" si="85"/>
        <v/>
      </c>
      <c r="G223" s="672" t="str">
        <f t="shared" si="85"/>
        <v/>
      </c>
      <c r="I223" s="672" t="str">
        <f t="shared" si="67"/>
        <v/>
      </c>
      <c r="K223" s="672" t="str">
        <f t="shared" si="68"/>
        <v/>
      </c>
      <c r="M223" s="672" t="str">
        <f t="shared" si="69"/>
        <v/>
      </c>
      <c r="O223" s="672" t="str">
        <f t="shared" si="70"/>
        <v/>
      </c>
      <c r="Q223" s="672" t="str">
        <f t="shared" si="71"/>
        <v/>
      </c>
      <c r="S223" s="672" t="str">
        <f t="shared" si="72"/>
        <v/>
      </c>
      <c r="U223" s="672" t="str">
        <f t="shared" si="73"/>
        <v/>
      </c>
      <c r="W223" s="672" t="str">
        <f t="shared" si="74"/>
        <v/>
      </c>
      <c r="Y223" s="672" t="str">
        <f t="shared" si="75"/>
        <v/>
      </c>
      <c r="AA223" s="672" t="str">
        <f t="shared" si="76"/>
        <v/>
      </c>
      <c r="AC223" s="672" t="str">
        <f t="shared" si="77"/>
        <v/>
      </c>
      <c r="AE223" s="672" t="str">
        <f t="shared" si="78"/>
        <v/>
      </c>
      <c r="AG223" s="672" t="str">
        <f t="shared" si="79"/>
        <v/>
      </c>
      <c r="AI223" s="672" t="str">
        <f t="shared" si="80"/>
        <v/>
      </c>
      <c r="AK223" s="672" t="str">
        <f t="shared" si="81"/>
        <v/>
      </c>
      <c r="AM223" s="672" t="str">
        <f t="shared" si="82"/>
        <v/>
      </c>
      <c r="AO223" s="672" t="str">
        <f t="shared" si="83"/>
        <v/>
      </c>
      <c r="AQ223" s="672" t="str">
        <f t="shared" si="84"/>
        <v/>
      </c>
    </row>
    <row r="224" spans="5:43">
      <c r="E224" s="672" t="str">
        <f t="shared" si="85"/>
        <v/>
      </c>
      <c r="G224" s="672" t="str">
        <f t="shared" si="85"/>
        <v/>
      </c>
      <c r="I224" s="672" t="str">
        <f t="shared" si="67"/>
        <v/>
      </c>
      <c r="K224" s="672" t="str">
        <f t="shared" si="68"/>
        <v/>
      </c>
      <c r="M224" s="672" t="str">
        <f t="shared" si="69"/>
        <v/>
      </c>
      <c r="O224" s="672" t="str">
        <f t="shared" si="70"/>
        <v/>
      </c>
      <c r="Q224" s="672" t="str">
        <f t="shared" si="71"/>
        <v/>
      </c>
      <c r="S224" s="672" t="str">
        <f t="shared" si="72"/>
        <v/>
      </c>
      <c r="U224" s="672" t="str">
        <f t="shared" si="73"/>
        <v/>
      </c>
      <c r="W224" s="672" t="str">
        <f t="shared" si="74"/>
        <v/>
      </c>
      <c r="Y224" s="672" t="str">
        <f t="shared" si="75"/>
        <v/>
      </c>
      <c r="AA224" s="672" t="str">
        <f t="shared" si="76"/>
        <v/>
      </c>
      <c r="AC224" s="672" t="str">
        <f t="shared" si="77"/>
        <v/>
      </c>
      <c r="AE224" s="672" t="str">
        <f t="shared" si="78"/>
        <v/>
      </c>
      <c r="AG224" s="672" t="str">
        <f t="shared" si="79"/>
        <v/>
      </c>
      <c r="AI224" s="672" t="str">
        <f t="shared" si="80"/>
        <v/>
      </c>
      <c r="AK224" s="672" t="str">
        <f t="shared" si="81"/>
        <v/>
      </c>
      <c r="AM224" s="672" t="str">
        <f t="shared" si="82"/>
        <v/>
      </c>
      <c r="AO224" s="672" t="str">
        <f t="shared" si="83"/>
        <v/>
      </c>
      <c r="AQ224" s="672" t="str">
        <f t="shared" si="84"/>
        <v/>
      </c>
    </row>
    <row r="225" spans="5:43">
      <c r="E225" s="672" t="str">
        <f t="shared" si="85"/>
        <v/>
      </c>
      <c r="G225" s="672" t="str">
        <f t="shared" si="85"/>
        <v/>
      </c>
      <c r="I225" s="672" t="str">
        <f t="shared" si="67"/>
        <v/>
      </c>
      <c r="K225" s="672" t="str">
        <f t="shared" si="68"/>
        <v/>
      </c>
      <c r="M225" s="672" t="str">
        <f t="shared" si="69"/>
        <v/>
      </c>
      <c r="O225" s="672" t="str">
        <f t="shared" si="70"/>
        <v/>
      </c>
      <c r="Q225" s="672" t="str">
        <f t="shared" si="71"/>
        <v/>
      </c>
      <c r="S225" s="672" t="str">
        <f t="shared" si="72"/>
        <v/>
      </c>
      <c r="U225" s="672" t="str">
        <f t="shared" si="73"/>
        <v/>
      </c>
      <c r="W225" s="672" t="str">
        <f t="shared" si="74"/>
        <v/>
      </c>
      <c r="Y225" s="672" t="str">
        <f t="shared" si="75"/>
        <v/>
      </c>
      <c r="AA225" s="672" t="str">
        <f t="shared" si="76"/>
        <v/>
      </c>
      <c r="AC225" s="672" t="str">
        <f t="shared" si="77"/>
        <v/>
      </c>
      <c r="AE225" s="672" t="str">
        <f t="shared" si="78"/>
        <v/>
      </c>
      <c r="AG225" s="672" t="str">
        <f t="shared" si="79"/>
        <v/>
      </c>
      <c r="AI225" s="672" t="str">
        <f t="shared" si="80"/>
        <v/>
      </c>
      <c r="AK225" s="672" t="str">
        <f t="shared" si="81"/>
        <v/>
      </c>
      <c r="AM225" s="672" t="str">
        <f t="shared" si="82"/>
        <v/>
      </c>
      <c r="AO225" s="672" t="str">
        <f t="shared" si="83"/>
        <v/>
      </c>
      <c r="AQ225" s="672" t="str">
        <f t="shared" si="84"/>
        <v/>
      </c>
    </row>
    <row r="226" spans="5:43">
      <c r="E226" s="672" t="str">
        <f t="shared" si="85"/>
        <v/>
      </c>
      <c r="G226" s="672" t="str">
        <f t="shared" si="85"/>
        <v/>
      </c>
      <c r="I226" s="672" t="str">
        <f t="shared" si="67"/>
        <v/>
      </c>
      <c r="K226" s="672" t="str">
        <f t="shared" si="68"/>
        <v/>
      </c>
      <c r="M226" s="672" t="str">
        <f t="shared" si="69"/>
        <v/>
      </c>
      <c r="O226" s="672" t="str">
        <f t="shared" si="70"/>
        <v/>
      </c>
      <c r="Q226" s="672" t="str">
        <f t="shared" si="71"/>
        <v/>
      </c>
      <c r="S226" s="672" t="str">
        <f t="shared" si="72"/>
        <v/>
      </c>
      <c r="U226" s="672" t="str">
        <f t="shared" si="73"/>
        <v/>
      </c>
      <c r="W226" s="672" t="str">
        <f t="shared" si="74"/>
        <v/>
      </c>
      <c r="Y226" s="672" t="str">
        <f t="shared" si="75"/>
        <v/>
      </c>
      <c r="AA226" s="672" t="str">
        <f t="shared" si="76"/>
        <v/>
      </c>
      <c r="AC226" s="672" t="str">
        <f t="shared" si="77"/>
        <v/>
      </c>
      <c r="AE226" s="672" t="str">
        <f t="shared" si="78"/>
        <v/>
      </c>
      <c r="AG226" s="672" t="str">
        <f t="shared" si="79"/>
        <v/>
      </c>
      <c r="AI226" s="672" t="str">
        <f t="shared" si="80"/>
        <v/>
      </c>
      <c r="AK226" s="672" t="str">
        <f t="shared" si="81"/>
        <v/>
      </c>
      <c r="AM226" s="672" t="str">
        <f t="shared" si="82"/>
        <v/>
      </c>
      <c r="AO226" s="672" t="str">
        <f t="shared" si="83"/>
        <v/>
      </c>
      <c r="AQ226" s="672" t="str">
        <f t="shared" si="84"/>
        <v/>
      </c>
    </row>
    <row r="227" spans="5:43">
      <c r="E227" s="672" t="str">
        <f t="shared" si="85"/>
        <v/>
      </c>
      <c r="G227" s="672" t="str">
        <f t="shared" si="85"/>
        <v/>
      </c>
      <c r="I227" s="672" t="str">
        <f t="shared" si="67"/>
        <v/>
      </c>
      <c r="K227" s="672" t="str">
        <f t="shared" si="68"/>
        <v/>
      </c>
      <c r="M227" s="672" t="str">
        <f t="shared" si="69"/>
        <v/>
      </c>
      <c r="O227" s="672" t="str">
        <f t="shared" si="70"/>
        <v/>
      </c>
      <c r="Q227" s="672" t="str">
        <f t="shared" si="71"/>
        <v/>
      </c>
      <c r="S227" s="672" t="str">
        <f t="shared" si="72"/>
        <v/>
      </c>
      <c r="U227" s="672" t="str">
        <f t="shared" si="73"/>
        <v/>
      </c>
      <c r="W227" s="672" t="str">
        <f t="shared" si="74"/>
        <v/>
      </c>
      <c r="Y227" s="672" t="str">
        <f t="shared" si="75"/>
        <v/>
      </c>
      <c r="AA227" s="672" t="str">
        <f t="shared" si="76"/>
        <v/>
      </c>
      <c r="AC227" s="672" t="str">
        <f t="shared" si="77"/>
        <v/>
      </c>
      <c r="AE227" s="672" t="str">
        <f t="shared" si="78"/>
        <v/>
      </c>
      <c r="AG227" s="672" t="str">
        <f t="shared" si="79"/>
        <v/>
      </c>
      <c r="AI227" s="672" t="str">
        <f t="shared" si="80"/>
        <v/>
      </c>
      <c r="AK227" s="672" t="str">
        <f t="shared" si="81"/>
        <v/>
      </c>
      <c r="AM227" s="672" t="str">
        <f t="shared" si="82"/>
        <v/>
      </c>
      <c r="AO227" s="672" t="str">
        <f t="shared" si="83"/>
        <v/>
      </c>
      <c r="AQ227" s="672" t="str">
        <f t="shared" si="84"/>
        <v/>
      </c>
    </row>
    <row r="228" spans="5:43">
      <c r="E228" s="672" t="str">
        <f t="shared" si="85"/>
        <v/>
      </c>
      <c r="G228" s="672" t="str">
        <f t="shared" si="85"/>
        <v/>
      </c>
      <c r="I228" s="672" t="str">
        <f t="shared" si="67"/>
        <v/>
      </c>
      <c r="K228" s="672" t="str">
        <f t="shared" si="68"/>
        <v/>
      </c>
      <c r="M228" s="672" t="str">
        <f t="shared" si="69"/>
        <v/>
      </c>
      <c r="O228" s="672" t="str">
        <f t="shared" si="70"/>
        <v/>
      </c>
      <c r="Q228" s="672" t="str">
        <f t="shared" si="71"/>
        <v/>
      </c>
      <c r="S228" s="672" t="str">
        <f t="shared" si="72"/>
        <v/>
      </c>
      <c r="U228" s="672" t="str">
        <f t="shared" si="73"/>
        <v/>
      </c>
      <c r="W228" s="672" t="str">
        <f t="shared" si="74"/>
        <v/>
      </c>
      <c r="Y228" s="672" t="str">
        <f t="shared" si="75"/>
        <v/>
      </c>
      <c r="AA228" s="672" t="str">
        <f t="shared" si="76"/>
        <v/>
      </c>
      <c r="AC228" s="672" t="str">
        <f t="shared" si="77"/>
        <v/>
      </c>
      <c r="AE228" s="672" t="str">
        <f t="shared" si="78"/>
        <v/>
      </c>
      <c r="AG228" s="672" t="str">
        <f t="shared" si="79"/>
        <v/>
      </c>
      <c r="AI228" s="672" t="str">
        <f t="shared" si="80"/>
        <v/>
      </c>
      <c r="AK228" s="672" t="str">
        <f t="shared" si="81"/>
        <v/>
      </c>
      <c r="AM228" s="672" t="str">
        <f t="shared" si="82"/>
        <v/>
      </c>
      <c r="AO228" s="672" t="str">
        <f t="shared" si="83"/>
        <v/>
      </c>
      <c r="AQ228" s="672" t="str">
        <f t="shared" si="84"/>
        <v/>
      </c>
    </row>
    <row r="229" spans="5:43">
      <c r="E229" s="672" t="str">
        <f t="shared" si="85"/>
        <v/>
      </c>
      <c r="G229" s="672" t="str">
        <f t="shared" si="85"/>
        <v/>
      </c>
      <c r="I229" s="672" t="str">
        <f t="shared" si="67"/>
        <v/>
      </c>
      <c r="K229" s="672" t="str">
        <f t="shared" si="68"/>
        <v/>
      </c>
      <c r="M229" s="672" t="str">
        <f t="shared" si="69"/>
        <v/>
      </c>
      <c r="O229" s="672" t="str">
        <f t="shared" si="70"/>
        <v/>
      </c>
      <c r="Q229" s="672" t="str">
        <f t="shared" si="71"/>
        <v/>
      </c>
      <c r="S229" s="672" t="str">
        <f t="shared" si="72"/>
        <v/>
      </c>
      <c r="U229" s="672" t="str">
        <f t="shared" si="73"/>
        <v/>
      </c>
      <c r="W229" s="672" t="str">
        <f t="shared" si="74"/>
        <v/>
      </c>
      <c r="Y229" s="672" t="str">
        <f t="shared" si="75"/>
        <v/>
      </c>
      <c r="AA229" s="672" t="str">
        <f t="shared" si="76"/>
        <v/>
      </c>
      <c r="AC229" s="672" t="str">
        <f t="shared" si="77"/>
        <v/>
      </c>
      <c r="AE229" s="672" t="str">
        <f t="shared" si="78"/>
        <v/>
      </c>
      <c r="AG229" s="672" t="str">
        <f t="shared" si="79"/>
        <v/>
      </c>
      <c r="AI229" s="672" t="str">
        <f t="shared" si="80"/>
        <v/>
      </c>
      <c r="AK229" s="672" t="str">
        <f t="shared" si="81"/>
        <v/>
      </c>
      <c r="AM229" s="672" t="str">
        <f t="shared" si="82"/>
        <v/>
      </c>
      <c r="AO229" s="672" t="str">
        <f t="shared" si="83"/>
        <v/>
      </c>
      <c r="AQ229" s="672" t="str">
        <f t="shared" si="84"/>
        <v/>
      </c>
    </row>
    <row r="230" spans="5:43">
      <c r="E230" s="672" t="str">
        <f t="shared" si="85"/>
        <v/>
      </c>
      <c r="G230" s="672" t="str">
        <f t="shared" si="85"/>
        <v/>
      </c>
      <c r="I230" s="672" t="str">
        <f t="shared" si="67"/>
        <v/>
      </c>
      <c r="K230" s="672" t="str">
        <f t="shared" si="68"/>
        <v/>
      </c>
      <c r="M230" s="672" t="str">
        <f t="shared" si="69"/>
        <v/>
      </c>
      <c r="O230" s="672" t="str">
        <f t="shared" si="70"/>
        <v/>
      </c>
      <c r="Q230" s="672" t="str">
        <f t="shared" si="71"/>
        <v/>
      </c>
      <c r="S230" s="672" t="str">
        <f t="shared" si="72"/>
        <v/>
      </c>
      <c r="U230" s="672" t="str">
        <f t="shared" si="73"/>
        <v/>
      </c>
      <c r="W230" s="672" t="str">
        <f t="shared" si="74"/>
        <v/>
      </c>
      <c r="Y230" s="672" t="str">
        <f t="shared" si="75"/>
        <v/>
      </c>
      <c r="AA230" s="672" t="str">
        <f t="shared" si="76"/>
        <v/>
      </c>
      <c r="AC230" s="672" t="str">
        <f t="shared" si="77"/>
        <v/>
      </c>
      <c r="AE230" s="672" t="str">
        <f t="shared" si="78"/>
        <v/>
      </c>
      <c r="AG230" s="672" t="str">
        <f t="shared" si="79"/>
        <v/>
      </c>
      <c r="AI230" s="672" t="str">
        <f t="shared" si="80"/>
        <v/>
      </c>
      <c r="AK230" s="672" t="str">
        <f t="shared" si="81"/>
        <v/>
      </c>
      <c r="AM230" s="672" t="str">
        <f t="shared" si="82"/>
        <v/>
      </c>
      <c r="AO230" s="672" t="str">
        <f t="shared" si="83"/>
        <v/>
      </c>
      <c r="AQ230" s="672" t="str">
        <f t="shared" si="84"/>
        <v/>
      </c>
    </row>
    <row r="231" spans="5:43">
      <c r="E231" s="672" t="str">
        <f t="shared" si="85"/>
        <v/>
      </c>
      <c r="G231" s="672" t="str">
        <f t="shared" si="85"/>
        <v/>
      </c>
      <c r="I231" s="672" t="str">
        <f t="shared" si="67"/>
        <v/>
      </c>
      <c r="K231" s="672" t="str">
        <f t="shared" si="68"/>
        <v/>
      </c>
      <c r="M231" s="672" t="str">
        <f t="shared" si="69"/>
        <v/>
      </c>
      <c r="O231" s="672" t="str">
        <f t="shared" si="70"/>
        <v/>
      </c>
      <c r="Q231" s="672" t="str">
        <f t="shared" si="71"/>
        <v/>
      </c>
      <c r="S231" s="672" t="str">
        <f t="shared" si="72"/>
        <v/>
      </c>
      <c r="U231" s="672" t="str">
        <f t="shared" si="73"/>
        <v/>
      </c>
      <c r="W231" s="672" t="str">
        <f t="shared" si="74"/>
        <v/>
      </c>
      <c r="Y231" s="672" t="str">
        <f t="shared" si="75"/>
        <v/>
      </c>
      <c r="AA231" s="672" t="str">
        <f t="shared" si="76"/>
        <v/>
      </c>
      <c r="AC231" s="672" t="str">
        <f t="shared" si="77"/>
        <v/>
      </c>
      <c r="AE231" s="672" t="str">
        <f t="shared" si="78"/>
        <v/>
      </c>
      <c r="AG231" s="672" t="str">
        <f t="shared" si="79"/>
        <v/>
      </c>
      <c r="AI231" s="672" t="str">
        <f t="shared" si="80"/>
        <v/>
      </c>
      <c r="AK231" s="672" t="str">
        <f t="shared" si="81"/>
        <v/>
      </c>
      <c r="AM231" s="672" t="str">
        <f t="shared" si="82"/>
        <v/>
      </c>
      <c r="AO231" s="672" t="str">
        <f t="shared" si="83"/>
        <v/>
      </c>
      <c r="AQ231" s="672" t="str">
        <f t="shared" si="84"/>
        <v/>
      </c>
    </row>
    <row r="232" spans="5:43">
      <c r="E232" s="672" t="str">
        <f t="shared" si="85"/>
        <v/>
      </c>
      <c r="G232" s="672" t="str">
        <f t="shared" si="85"/>
        <v/>
      </c>
      <c r="I232" s="672" t="str">
        <f t="shared" si="67"/>
        <v/>
      </c>
      <c r="K232" s="672" t="str">
        <f t="shared" si="68"/>
        <v/>
      </c>
      <c r="M232" s="672" t="str">
        <f t="shared" si="69"/>
        <v/>
      </c>
      <c r="O232" s="672" t="str">
        <f t="shared" si="70"/>
        <v/>
      </c>
      <c r="Q232" s="672" t="str">
        <f t="shared" si="71"/>
        <v/>
      </c>
      <c r="S232" s="672" t="str">
        <f t="shared" si="72"/>
        <v/>
      </c>
      <c r="U232" s="672" t="str">
        <f t="shared" si="73"/>
        <v/>
      </c>
      <c r="W232" s="672" t="str">
        <f t="shared" si="74"/>
        <v/>
      </c>
      <c r="Y232" s="672" t="str">
        <f t="shared" si="75"/>
        <v/>
      </c>
      <c r="AA232" s="672" t="str">
        <f t="shared" si="76"/>
        <v/>
      </c>
      <c r="AC232" s="672" t="str">
        <f t="shared" si="77"/>
        <v/>
      </c>
      <c r="AE232" s="672" t="str">
        <f t="shared" si="78"/>
        <v/>
      </c>
      <c r="AG232" s="672" t="str">
        <f t="shared" si="79"/>
        <v/>
      </c>
      <c r="AI232" s="672" t="str">
        <f t="shared" si="80"/>
        <v/>
      </c>
      <c r="AK232" s="672" t="str">
        <f t="shared" si="81"/>
        <v/>
      </c>
      <c r="AM232" s="672" t="str">
        <f t="shared" si="82"/>
        <v/>
      </c>
      <c r="AO232" s="672" t="str">
        <f t="shared" si="83"/>
        <v/>
      </c>
      <c r="AQ232" s="672" t="str">
        <f t="shared" si="84"/>
        <v/>
      </c>
    </row>
    <row r="233" spans="5:43">
      <c r="E233" s="672" t="str">
        <f t="shared" si="85"/>
        <v/>
      </c>
      <c r="G233" s="672" t="str">
        <f t="shared" si="85"/>
        <v/>
      </c>
      <c r="I233" s="672" t="str">
        <f t="shared" si="67"/>
        <v/>
      </c>
      <c r="K233" s="672" t="str">
        <f t="shared" si="68"/>
        <v/>
      </c>
      <c r="M233" s="672" t="str">
        <f t="shared" si="69"/>
        <v/>
      </c>
      <c r="O233" s="672" t="str">
        <f t="shared" si="70"/>
        <v/>
      </c>
      <c r="Q233" s="672" t="str">
        <f t="shared" si="71"/>
        <v/>
      </c>
      <c r="S233" s="672" t="str">
        <f t="shared" si="72"/>
        <v/>
      </c>
      <c r="U233" s="672" t="str">
        <f t="shared" si="73"/>
        <v/>
      </c>
      <c r="W233" s="672" t="str">
        <f t="shared" si="74"/>
        <v/>
      </c>
      <c r="Y233" s="672" t="str">
        <f t="shared" si="75"/>
        <v/>
      </c>
      <c r="AA233" s="672" t="str">
        <f t="shared" si="76"/>
        <v/>
      </c>
      <c r="AC233" s="672" t="str">
        <f t="shared" si="77"/>
        <v/>
      </c>
      <c r="AE233" s="672" t="str">
        <f t="shared" si="78"/>
        <v/>
      </c>
      <c r="AG233" s="672" t="str">
        <f t="shared" si="79"/>
        <v/>
      </c>
      <c r="AI233" s="672" t="str">
        <f t="shared" si="80"/>
        <v/>
      </c>
      <c r="AK233" s="672" t="str">
        <f t="shared" si="81"/>
        <v/>
      </c>
      <c r="AM233" s="672" t="str">
        <f t="shared" si="82"/>
        <v/>
      </c>
      <c r="AO233" s="672" t="str">
        <f t="shared" si="83"/>
        <v/>
      </c>
      <c r="AQ233" s="672" t="str">
        <f t="shared" si="84"/>
        <v/>
      </c>
    </row>
    <row r="234" spans="5:43">
      <c r="E234" s="672" t="str">
        <f t="shared" si="85"/>
        <v/>
      </c>
      <c r="G234" s="672" t="str">
        <f t="shared" si="85"/>
        <v/>
      </c>
      <c r="I234" s="672" t="str">
        <f t="shared" si="67"/>
        <v/>
      </c>
      <c r="K234" s="672" t="str">
        <f t="shared" si="68"/>
        <v/>
      </c>
      <c r="M234" s="672" t="str">
        <f t="shared" si="69"/>
        <v/>
      </c>
      <c r="O234" s="672" t="str">
        <f t="shared" si="70"/>
        <v/>
      </c>
      <c r="Q234" s="672" t="str">
        <f t="shared" si="71"/>
        <v/>
      </c>
      <c r="S234" s="672" t="str">
        <f t="shared" si="72"/>
        <v/>
      </c>
      <c r="U234" s="672" t="str">
        <f t="shared" si="73"/>
        <v/>
      </c>
      <c r="W234" s="672" t="str">
        <f t="shared" si="74"/>
        <v/>
      </c>
      <c r="Y234" s="672" t="str">
        <f t="shared" si="75"/>
        <v/>
      </c>
      <c r="AA234" s="672" t="str">
        <f t="shared" si="76"/>
        <v/>
      </c>
      <c r="AC234" s="672" t="str">
        <f t="shared" si="77"/>
        <v/>
      </c>
      <c r="AE234" s="672" t="str">
        <f t="shared" si="78"/>
        <v/>
      </c>
      <c r="AG234" s="672" t="str">
        <f t="shared" si="79"/>
        <v/>
      </c>
      <c r="AI234" s="672" t="str">
        <f t="shared" si="80"/>
        <v/>
      </c>
      <c r="AK234" s="672" t="str">
        <f t="shared" si="81"/>
        <v/>
      </c>
      <c r="AM234" s="672" t="str">
        <f t="shared" si="82"/>
        <v/>
      </c>
      <c r="AO234" s="672" t="str">
        <f t="shared" si="83"/>
        <v/>
      </c>
      <c r="AQ234" s="672" t="str">
        <f t="shared" si="84"/>
        <v/>
      </c>
    </row>
    <row r="235" spans="5:43">
      <c r="E235" s="672" t="str">
        <f t="shared" si="85"/>
        <v/>
      </c>
      <c r="G235" s="672" t="str">
        <f t="shared" si="85"/>
        <v/>
      </c>
      <c r="I235" s="672" t="str">
        <f t="shared" si="67"/>
        <v/>
      </c>
      <c r="K235" s="672" t="str">
        <f t="shared" si="68"/>
        <v/>
      </c>
      <c r="M235" s="672" t="str">
        <f t="shared" si="69"/>
        <v/>
      </c>
      <c r="O235" s="672" t="str">
        <f t="shared" si="70"/>
        <v/>
      </c>
      <c r="Q235" s="672" t="str">
        <f t="shared" si="71"/>
        <v/>
      </c>
      <c r="S235" s="672" t="str">
        <f t="shared" si="72"/>
        <v/>
      </c>
      <c r="U235" s="672" t="str">
        <f t="shared" si="73"/>
        <v/>
      </c>
      <c r="W235" s="672" t="str">
        <f t="shared" si="74"/>
        <v/>
      </c>
      <c r="Y235" s="672" t="str">
        <f t="shared" si="75"/>
        <v/>
      </c>
      <c r="AA235" s="672" t="str">
        <f t="shared" si="76"/>
        <v/>
      </c>
      <c r="AC235" s="672" t="str">
        <f t="shared" si="77"/>
        <v/>
      </c>
      <c r="AE235" s="672" t="str">
        <f t="shared" si="78"/>
        <v/>
      </c>
      <c r="AG235" s="672" t="str">
        <f t="shared" si="79"/>
        <v/>
      </c>
      <c r="AI235" s="672" t="str">
        <f t="shared" si="80"/>
        <v/>
      </c>
      <c r="AK235" s="672" t="str">
        <f t="shared" si="81"/>
        <v/>
      </c>
      <c r="AM235" s="672" t="str">
        <f t="shared" si="82"/>
        <v/>
      </c>
      <c r="AO235" s="672" t="str">
        <f t="shared" si="83"/>
        <v/>
      </c>
      <c r="AQ235" s="672" t="str">
        <f t="shared" si="84"/>
        <v/>
      </c>
    </row>
    <row r="236" spans="5:43">
      <c r="E236" s="672" t="str">
        <f t="shared" si="85"/>
        <v/>
      </c>
      <c r="G236" s="672" t="str">
        <f t="shared" si="85"/>
        <v/>
      </c>
      <c r="I236" s="672" t="str">
        <f t="shared" si="67"/>
        <v/>
      </c>
      <c r="K236" s="672" t="str">
        <f t="shared" si="68"/>
        <v/>
      </c>
      <c r="M236" s="672" t="str">
        <f t="shared" si="69"/>
        <v/>
      </c>
      <c r="O236" s="672" t="str">
        <f t="shared" si="70"/>
        <v/>
      </c>
      <c r="Q236" s="672" t="str">
        <f t="shared" si="71"/>
        <v/>
      </c>
      <c r="S236" s="672" t="str">
        <f t="shared" si="72"/>
        <v/>
      </c>
      <c r="U236" s="672" t="str">
        <f t="shared" si="73"/>
        <v/>
      </c>
      <c r="W236" s="672" t="str">
        <f t="shared" si="74"/>
        <v/>
      </c>
      <c r="Y236" s="672" t="str">
        <f t="shared" si="75"/>
        <v/>
      </c>
      <c r="AA236" s="672" t="str">
        <f t="shared" si="76"/>
        <v/>
      </c>
      <c r="AC236" s="672" t="str">
        <f t="shared" si="77"/>
        <v/>
      </c>
      <c r="AE236" s="672" t="str">
        <f t="shared" si="78"/>
        <v/>
      </c>
      <c r="AG236" s="672" t="str">
        <f t="shared" si="79"/>
        <v/>
      </c>
      <c r="AI236" s="672" t="str">
        <f t="shared" si="80"/>
        <v/>
      </c>
      <c r="AK236" s="672" t="str">
        <f t="shared" si="81"/>
        <v/>
      </c>
      <c r="AM236" s="672" t="str">
        <f t="shared" si="82"/>
        <v/>
      </c>
      <c r="AO236" s="672" t="str">
        <f t="shared" si="83"/>
        <v/>
      </c>
      <c r="AQ236" s="672" t="str">
        <f t="shared" si="84"/>
        <v/>
      </c>
    </row>
    <row r="237" spans="5:43">
      <c r="E237" s="672" t="str">
        <f t="shared" ref="E237:G252" si="86">IF(OR($B237=0,D237=0),"",D237/$B237)</f>
        <v/>
      </c>
      <c r="G237" s="672" t="str">
        <f t="shared" si="86"/>
        <v/>
      </c>
      <c r="I237" s="672" t="str">
        <f t="shared" si="67"/>
        <v/>
      </c>
      <c r="K237" s="672" t="str">
        <f t="shared" si="68"/>
        <v/>
      </c>
      <c r="M237" s="672" t="str">
        <f t="shared" si="69"/>
        <v/>
      </c>
      <c r="O237" s="672" t="str">
        <f t="shared" si="70"/>
        <v/>
      </c>
      <c r="Q237" s="672" t="str">
        <f t="shared" si="71"/>
        <v/>
      </c>
      <c r="S237" s="672" t="str">
        <f t="shared" si="72"/>
        <v/>
      </c>
      <c r="U237" s="672" t="str">
        <f t="shared" si="73"/>
        <v/>
      </c>
      <c r="W237" s="672" t="str">
        <f t="shared" si="74"/>
        <v/>
      </c>
      <c r="Y237" s="672" t="str">
        <f t="shared" si="75"/>
        <v/>
      </c>
      <c r="AA237" s="672" t="str">
        <f t="shared" si="76"/>
        <v/>
      </c>
      <c r="AC237" s="672" t="str">
        <f t="shared" si="77"/>
        <v/>
      </c>
      <c r="AE237" s="672" t="str">
        <f t="shared" si="78"/>
        <v/>
      </c>
      <c r="AG237" s="672" t="str">
        <f t="shared" si="79"/>
        <v/>
      </c>
      <c r="AI237" s="672" t="str">
        <f t="shared" si="80"/>
        <v/>
      </c>
      <c r="AK237" s="672" t="str">
        <f t="shared" si="81"/>
        <v/>
      </c>
      <c r="AM237" s="672" t="str">
        <f t="shared" si="82"/>
        <v/>
      </c>
      <c r="AO237" s="672" t="str">
        <f t="shared" si="83"/>
        <v/>
      </c>
      <c r="AQ237" s="672" t="str">
        <f t="shared" si="84"/>
        <v/>
      </c>
    </row>
    <row r="238" spans="5:43">
      <c r="E238" s="672" t="str">
        <f t="shared" si="86"/>
        <v/>
      </c>
      <c r="G238" s="672" t="str">
        <f t="shared" si="86"/>
        <v/>
      </c>
      <c r="I238" s="672" t="str">
        <f t="shared" si="67"/>
        <v/>
      </c>
      <c r="K238" s="672" t="str">
        <f t="shared" si="68"/>
        <v/>
      </c>
      <c r="M238" s="672" t="str">
        <f t="shared" si="69"/>
        <v/>
      </c>
      <c r="O238" s="672" t="str">
        <f t="shared" si="70"/>
        <v/>
      </c>
      <c r="Q238" s="672" t="str">
        <f t="shared" si="71"/>
        <v/>
      </c>
      <c r="S238" s="672" t="str">
        <f t="shared" si="72"/>
        <v/>
      </c>
      <c r="U238" s="672" t="str">
        <f t="shared" si="73"/>
        <v/>
      </c>
      <c r="W238" s="672" t="str">
        <f t="shared" si="74"/>
        <v/>
      </c>
      <c r="Y238" s="672" t="str">
        <f t="shared" si="75"/>
        <v/>
      </c>
      <c r="AA238" s="672" t="str">
        <f t="shared" si="76"/>
        <v/>
      </c>
      <c r="AC238" s="672" t="str">
        <f t="shared" si="77"/>
        <v/>
      </c>
      <c r="AE238" s="672" t="str">
        <f t="shared" si="78"/>
        <v/>
      </c>
      <c r="AG238" s="672" t="str">
        <f t="shared" si="79"/>
        <v/>
      </c>
      <c r="AI238" s="672" t="str">
        <f t="shared" si="80"/>
        <v/>
      </c>
      <c r="AK238" s="672" t="str">
        <f t="shared" si="81"/>
        <v/>
      </c>
      <c r="AM238" s="672" t="str">
        <f t="shared" si="82"/>
        <v/>
      </c>
      <c r="AO238" s="672" t="str">
        <f t="shared" si="83"/>
        <v/>
      </c>
      <c r="AQ238" s="672" t="str">
        <f t="shared" si="84"/>
        <v/>
      </c>
    </row>
    <row r="239" spans="5:43">
      <c r="E239" s="672" t="str">
        <f t="shared" si="86"/>
        <v/>
      </c>
      <c r="G239" s="672" t="str">
        <f t="shared" si="86"/>
        <v/>
      </c>
      <c r="I239" s="672" t="str">
        <f t="shared" si="67"/>
        <v/>
      </c>
      <c r="K239" s="672" t="str">
        <f t="shared" si="68"/>
        <v/>
      </c>
      <c r="M239" s="672" t="str">
        <f t="shared" si="69"/>
        <v/>
      </c>
      <c r="O239" s="672" t="str">
        <f t="shared" si="70"/>
        <v/>
      </c>
      <c r="Q239" s="672" t="str">
        <f t="shared" si="71"/>
        <v/>
      </c>
      <c r="S239" s="672" t="str">
        <f t="shared" si="72"/>
        <v/>
      </c>
      <c r="U239" s="672" t="str">
        <f t="shared" si="73"/>
        <v/>
      </c>
      <c r="W239" s="672" t="str">
        <f t="shared" si="74"/>
        <v/>
      </c>
      <c r="Y239" s="672" t="str">
        <f t="shared" si="75"/>
        <v/>
      </c>
      <c r="AA239" s="672" t="str">
        <f t="shared" si="76"/>
        <v/>
      </c>
      <c r="AC239" s="672" t="str">
        <f t="shared" si="77"/>
        <v/>
      </c>
      <c r="AE239" s="672" t="str">
        <f t="shared" si="78"/>
        <v/>
      </c>
      <c r="AG239" s="672" t="str">
        <f t="shared" si="79"/>
        <v/>
      </c>
      <c r="AI239" s="672" t="str">
        <f t="shared" si="80"/>
        <v/>
      </c>
      <c r="AK239" s="672" t="str">
        <f t="shared" si="81"/>
        <v/>
      </c>
      <c r="AM239" s="672" t="str">
        <f t="shared" si="82"/>
        <v/>
      </c>
      <c r="AO239" s="672" t="str">
        <f t="shared" si="83"/>
        <v/>
      </c>
      <c r="AQ239" s="672" t="str">
        <f t="shared" si="84"/>
        <v/>
      </c>
    </row>
    <row r="240" spans="5:43">
      <c r="E240" s="672" t="str">
        <f t="shared" si="86"/>
        <v/>
      </c>
      <c r="G240" s="672" t="str">
        <f t="shared" si="86"/>
        <v/>
      </c>
      <c r="I240" s="672" t="str">
        <f t="shared" si="67"/>
        <v/>
      </c>
      <c r="K240" s="672" t="str">
        <f t="shared" si="68"/>
        <v/>
      </c>
      <c r="M240" s="672" t="str">
        <f t="shared" si="69"/>
        <v/>
      </c>
      <c r="O240" s="672" t="str">
        <f t="shared" si="70"/>
        <v/>
      </c>
      <c r="Q240" s="672" t="str">
        <f t="shared" si="71"/>
        <v/>
      </c>
      <c r="S240" s="672" t="str">
        <f t="shared" si="72"/>
        <v/>
      </c>
      <c r="U240" s="672" t="str">
        <f t="shared" si="73"/>
        <v/>
      </c>
      <c r="W240" s="672" t="str">
        <f t="shared" si="74"/>
        <v/>
      </c>
      <c r="Y240" s="672" t="str">
        <f t="shared" si="75"/>
        <v/>
      </c>
      <c r="AA240" s="672" t="str">
        <f t="shared" si="76"/>
        <v/>
      </c>
      <c r="AC240" s="672" t="str">
        <f t="shared" si="77"/>
        <v/>
      </c>
      <c r="AE240" s="672" t="str">
        <f t="shared" si="78"/>
        <v/>
      </c>
      <c r="AG240" s="672" t="str">
        <f t="shared" si="79"/>
        <v/>
      </c>
      <c r="AI240" s="672" t="str">
        <f t="shared" si="80"/>
        <v/>
      </c>
      <c r="AK240" s="672" t="str">
        <f t="shared" si="81"/>
        <v/>
      </c>
      <c r="AM240" s="672" t="str">
        <f t="shared" si="82"/>
        <v/>
      </c>
      <c r="AO240" s="672" t="str">
        <f t="shared" si="83"/>
        <v/>
      </c>
      <c r="AQ240" s="672" t="str">
        <f t="shared" si="84"/>
        <v/>
      </c>
    </row>
    <row r="241" spans="5:43">
      <c r="E241" s="672" t="str">
        <f t="shared" si="86"/>
        <v/>
      </c>
      <c r="G241" s="672" t="str">
        <f t="shared" si="86"/>
        <v/>
      </c>
      <c r="I241" s="672" t="str">
        <f t="shared" si="67"/>
        <v/>
      </c>
      <c r="K241" s="672" t="str">
        <f t="shared" si="68"/>
        <v/>
      </c>
      <c r="M241" s="672" t="str">
        <f t="shared" si="69"/>
        <v/>
      </c>
      <c r="O241" s="672" t="str">
        <f t="shared" si="70"/>
        <v/>
      </c>
      <c r="Q241" s="672" t="str">
        <f t="shared" si="71"/>
        <v/>
      </c>
      <c r="S241" s="672" t="str">
        <f t="shared" si="72"/>
        <v/>
      </c>
      <c r="U241" s="672" t="str">
        <f t="shared" si="73"/>
        <v/>
      </c>
      <c r="W241" s="672" t="str">
        <f t="shared" si="74"/>
        <v/>
      </c>
      <c r="Y241" s="672" t="str">
        <f t="shared" si="75"/>
        <v/>
      </c>
      <c r="AA241" s="672" t="str">
        <f t="shared" si="76"/>
        <v/>
      </c>
      <c r="AC241" s="672" t="str">
        <f t="shared" si="77"/>
        <v/>
      </c>
      <c r="AE241" s="672" t="str">
        <f t="shared" si="78"/>
        <v/>
      </c>
      <c r="AG241" s="672" t="str">
        <f t="shared" si="79"/>
        <v/>
      </c>
      <c r="AI241" s="672" t="str">
        <f t="shared" si="80"/>
        <v/>
      </c>
      <c r="AK241" s="672" t="str">
        <f t="shared" si="81"/>
        <v/>
      </c>
      <c r="AM241" s="672" t="str">
        <f t="shared" si="82"/>
        <v/>
      </c>
      <c r="AO241" s="672" t="str">
        <f t="shared" si="83"/>
        <v/>
      </c>
      <c r="AQ241" s="672" t="str">
        <f t="shared" si="84"/>
        <v/>
      </c>
    </row>
    <row r="242" spans="5:43">
      <c r="E242" s="672" t="str">
        <f t="shared" si="86"/>
        <v/>
      </c>
      <c r="G242" s="672" t="str">
        <f t="shared" si="86"/>
        <v/>
      </c>
      <c r="I242" s="672" t="str">
        <f t="shared" si="67"/>
        <v/>
      </c>
      <c r="K242" s="672" t="str">
        <f t="shared" si="68"/>
        <v/>
      </c>
      <c r="M242" s="672" t="str">
        <f t="shared" si="69"/>
        <v/>
      </c>
      <c r="O242" s="672" t="str">
        <f t="shared" si="70"/>
        <v/>
      </c>
      <c r="Q242" s="672" t="str">
        <f t="shared" si="71"/>
        <v/>
      </c>
      <c r="S242" s="672" t="str">
        <f t="shared" si="72"/>
        <v/>
      </c>
      <c r="U242" s="672" t="str">
        <f t="shared" si="73"/>
        <v/>
      </c>
      <c r="W242" s="672" t="str">
        <f t="shared" si="74"/>
        <v/>
      </c>
      <c r="Y242" s="672" t="str">
        <f t="shared" si="75"/>
        <v/>
      </c>
      <c r="AA242" s="672" t="str">
        <f t="shared" si="76"/>
        <v/>
      </c>
      <c r="AC242" s="672" t="str">
        <f t="shared" si="77"/>
        <v/>
      </c>
      <c r="AE242" s="672" t="str">
        <f t="shared" si="78"/>
        <v/>
      </c>
      <c r="AG242" s="672" t="str">
        <f t="shared" si="79"/>
        <v/>
      </c>
      <c r="AI242" s="672" t="str">
        <f t="shared" si="80"/>
        <v/>
      </c>
      <c r="AK242" s="672" t="str">
        <f t="shared" si="81"/>
        <v/>
      </c>
      <c r="AM242" s="672" t="str">
        <f t="shared" si="82"/>
        <v/>
      </c>
      <c r="AO242" s="672" t="str">
        <f t="shared" si="83"/>
        <v/>
      </c>
      <c r="AQ242" s="672" t="str">
        <f t="shared" si="84"/>
        <v/>
      </c>
    </row>
    <row r="243" spans="5:43">
      <c r="E243" s="672" t="str">
        <f t="shared" si="86"/>
        <v/>
      </c>
      <c r="G243" s="672" t="str">
        <f t="shared" si="86"/>
        <v/>
      </c>
      <c r="I243" s="672" t="str">
        <f t="shared" si="67"/>
        <v/>
      </c>
      <c r="K243" s="672" t="str">
        <f t="shared" si="68"/>
        <v/>
      </c>
      <c r="M243" s="672" t="str">
        <f t="shared" si="69"/>
        <v/>
      </c>
      <c r="O243" s="672" t="str">
        <f t="shared" si="70"/>
        <v/>
      </c>
      <c r="Q243" s="672" t="str">
        <f t="shared" si="71"/>
        <v/>
      </c>
      <c r="S243" s="672" t="str">
        <f t="shared" si="72"/>
        <v/>
      </c>
      <c r="U243" s="672" t="str">
        <f t="shared" si="73"/>
        <v/>
      </c>
      <c r="W243" s="672" t="str">
        <f t="shared" si="74"/>
        <v/>
      </c>
      <c r="Y243" s="672" t="str">
        <f t="shared" si="75"/>
        <v/>
      </c>
      <c r="AA243" s="672" t="str">
        <f t="shared" si="76"/>
        <v/>
      </c>
      <c r="AC243" s="672" t="str">
        <f t="shared" si="77"/>
        <v/>
      </c>
      <c r="AE243" s="672" t="str">
        <f t="shared" si="78"/>
        <v/>
      </c>
      <c r="AG243" s="672" t="str">
        <f t="shared" si="79"/>
        <v/>
      </c>
      <c r="AI243" s="672" t="str">
        <f t="shared" si="80"/>
        <v/>
      </c>
      <c r="AK243" s="672" t="str">
        <f t="shared" si="81"/>
        <v/>
      </c>
      <c r="AM243" s="672" t="str">
        <f t="shared" si="82"/>
        <v/>
      </c>
      <c r="AO243" s="672" t="str">
        <f t="shared" si="83"/>
        <v/>
      </c>
      <c r="AQ243" s="672" t="str">
        <f t="shared" si="84"/>
        <v/>
      </c>
    </row>
    <row r="244" spans="5:43">
      <c r="E244" s="672" t="str">
        <f t="shared" si="86"/>
        <v/>
      </c>
      <c r="G244" s="672" t="str">
        <f t="shared" si="86"/>
        <v/>
      </c>
      <c r="I244" s="672" t="str">
        <f t="shared" si="67"/>
        <v/>
      </c>
      <c r="K244" s="672" t="str">
        <f t="shared" si="68"/>
        <v/>
      </c>
      <c r="M244" s="672" t="str">
        <f t="shared" si="69"/>
        <v/>
      </c>
      <c r="O244" s="672" t="str">
        <f t="shared" si="70"/>
        <v/>
      </c>
      <c r="Q244" s="672" t="str">
        <f t="shared" si="71"/>
        <v/>
      </c>
      <c r="S244" s="672" t="str">
        <f t="shared" si="72"/>
        <v/>
      </c>
      <c r="U244" s="672" t="str">
        <f t="shared" si="73"/>
        <v/>
      </c>
      <c r="W244" s="672" t="str">
        <f t="shared" si="74"/>
        <v/>
      </c>
      <c r="Y244" s="672" t="str">
        <f t="shared" si="75"/>
        <v/>
      </c>
      <c r="AA244" s="672" t="str">
        <f t="shared" si="76"/>
        <v/>
      </c>
      <c r="AC244" s="672" t="str">
        <f t="shared" si="77"/>
        <v/>
      </c>
      <c r="AE244" s="672" t="str">
        <f t="shared" si="78"/>
        <v/>
      </c>
      <c r="AG244" s="672" t="str">
        <f t="shared" si="79"/>
        <v/>
      </c>
      <c r="AI244" s="672" t="str">
        <f t="shared" si="80"/>
        <v/>
      </c>
      <c r="AK244" s="672" t="str">
        <f t="shared" si="81"/>
        <v/>
      </c>
      <c r="AM244" s="672" t="str">
        <f t="shared" si="82"/>
        <v/>
      </c>
      <c r="AO244" s="672" t="str">
        <f t="shared" si="83"/>
        <v/>
      </c>
      <c r="AQ244" s="672" t="str">
        <f t="shared" si="84"/>
        <v/>
      </c>
    </row>
    <row r="245" spans="5:43">
      <c r="E245" s="672" t="str">
        <f t="shared" si="86"/>
        <v/>
      </c>
      <c r="G245" s="672" t="str">
        <f t="shared" si="86"/>
        <v/>
      </c>
      <c r="I245" s="672" t="str">
        <f t="shared" si="67"/>
        <v/>
      </c>
      <c r="K245" s="672" t="str">
        <f t="shared" si="68"/>
        <v/>
      </c>
      <c r="M245" s="672" t="str">
        <f t="shared" si="69"/>
        <v/>
      </c>
      <c r="O245" s="672" t="str">
        <f t="shared" si="70"/>
        <v/>
      </c>
      <c r="Q245" s="672" t="str">
        <f t="shared" si="71"/>
        <v/>
      </c>
      <c r="S245" s="672" t="str">
        <f t="shared" si="72"/>
        <v/>
      </c>
      <c r="U245" s="672" t="str">
        <f t="shared" si="73"/>
        <v/>
      </c>
      <c r="W245" s="672" t="str">
        <f t="shared" si="74"/>
        <v/>
      </c>
      <c r="Y245" s="672" t="str">
        <f t="shared" si="75"/>
        <v/>
      </c>
      <c r="AA245" s="672" t="str">
        <f t="shared" si="76"/>
        <v/>
      </c>
      <c r="AC245" s="672" t="str">
        <f t="shared" si="77"/>
        <v/>
      </c>
      <c r="AE245" s="672" t="str">
        <f t="shared" si="78"/>
        <v/>
      </c>
      <c r="AG245" s="672" t="str">
        <f t="shared" si="79"/>
        <v/>
      </c>
      <c r="AI245" s="672" t="str">
        <f t="shared" si="80"/>
        <v/>
      </c>
      <c r="AK245" s="672" t="str">
        <f t="shared" si="81"/>
        <v/>
      </c>
      <c r="AM245" s="672" t="str">
        <f t="shared" si="82"/>
        <v/>
      </c>
      <c r="AO245" s="672" t="str">
        <f t="shared" si="83"/>
        <v/>
      </c>
      <c r="AQ245" s="672" t="str">
        <f t="shared" si="84"/>
        <v/>
      </c>
    </row>
    <row r="246" spans="5:43">
      <c r="E246" s="672" t="str">
        <f t="shared" si="86"/>
        <v/>
      </c>
      <c r="G246" s="672" t="str">
        <f t="shared" si="86"/>
        <v/>
      </c>
      <c r="I246" s="672" t="str">
        <f t="shared" si="67"/>
        <v/>
      </c>
      <c r="K246" s="672" t="str">
        <f t="shared" si="68"/>
        <v/>
      </c>
      <c r="M246" s="672" t="str">
        <f t="shared" si="69"/>
        <v/>
      </c>
      <c r="O246" s="672" t="str">
        <f t="shared" si="70"/>
        <v/>
      </c>
      <c r="Q246" s="672" t="str">
        <f t="shared" si="71"/>
        <v/>
      </c>
      <c r="S246" s="672" t="str">
        <f t="shared" si="72"/>
        <v/>
      </c>
      <c r="U246" s="672" t="str">
        <f t="shared" si="73"/>
        <v/>
      </c>
      <c r="W246" s="672" t="str">
        <f t="shared" si="74"/>
        <v/>
      </c>
      <c r="Y246" s="672" t="str">
        <f t="shared" si="75"/>
        <v/>
      </c>
      <c r="AA246" s="672" t="str">
        <f t="shared" si="76"/>
        <v/>
      </c>
      <c r="AC246" s="672" t="str">
        <f t="shared" si="77"/>
        <v/>
      </c>
      <c r="AE246" s="672" t="str">
        <f t="shared" si="78"/>
        <v/>
      </c>
      <c r="AG246" s="672" t="str">
        <f t="shared" si="79"/>
        <v/>
      </c>
      <c r="AI246" s="672" t="str">
        <f t="shared" si="80"/>
        <v/>
      </c>
      <c r="AK246" s="672" t="str">
        <f t="shared" si="81"/>
        <v/>
      </c>
      <c r="AM246" s="672" t="str">
        <f t="shared" si="82"/>
        <v/>
      </c>
      <c r="AO246" s="672" t="str">
        <f t="shared" si="83"/>
        <v/>
      </c>
      <c r="AQ246" s="672" t="str">
        <f t="shared" si="84"/>
        <v/>
      </c>
    </row>
    <row r="247" spans="5:43">
      <c r="E247" s="672" t="str">
        <f t="shared" si="86"/>
        <v/>
      </c>
      <c r="G247" s="672" t="str">
        <f t="shared" si="86"/>
        <v/>
      </c>
      <c r="I247" s="672" t="str">
        <f t="shared" si="67"/>
        <v/>
      </c>
      <c r="K247" s="672" t="str">
        <f t="shared" si="68"/>
        <v/>
      </c>
      <c r="M247" s="672" t="str">
        <f t="shared" si="69"/>
        <v/>
      </c>
      <c r="O247" s="672" t="str">
        <f t="shared" si="70"/>
        <v/>
      </c>
      <c r="Q247" s="672" t="str">
        <f t="shared" si="71"/>
        <v/>
      </c>
      <c r="S247" s="672" t="str">
        <f t="shared" si="72"/>
        <v/>
      </c>
      <c r="U247" s="672" t="str">
        <f t="shared" si="73"/>
        <v/>
      </c>
      <c r="W247" s="672" t="str">
        <f t="shared" si="74"/>
        <v/>
      </c>
      <c r="Y247" s="672" t="str">
        <f t="shared" si="75"/>
        <v/>
      </c>
      <c r="AA247" s="672" t="str">
        <f t="shared" si="76"/>
        <v/>
      </c>
      <c r="AC247" s="672" t="str">
        <f t="shared" si="77"/>
        <v/>
      </c>
      <c r="AE247" s="672" t="str">
        <f t="shared" si="78"/>
        <v/>
      </c>
      <c r="AG247" s="672" t="str">
        <f t="shared" si="79"/>
        <v/>
      </c>
      <c r="AI247" s="672" t="str">
        <f t="shared" si="80"/>
        <v/>
      </c>
      <c r="AK247" s="672" t="str">
        <f t="shared" si="81"/>
        <v/>
      </c>
      <c r="AM247" s="672" t="str">
        <f t="shared" si="82"/>
        <v/>
      </c>
      <c r="AO247" s="672" t="str">
        <f t="shared" si="83"/>
        <v/>
      </c>
      <c r="AQ247" s="672" t="str">
        <f t="shared" si="84"/>
        <v/>
      </c>
    </row>
    <row r="248" spans="5:43">
      <c r="E248" s="672" t="str">
        <f t="shared" si="86"/>
        <v/>
      </c>
      <c r="G248" s="672" t="str">
        <f t="shared" si="86"/>
        <v/>
      </c>
      <c r="I248" s="672" t="str">
        <f t="shared" si="67"/>
        <v/>
      </c>
      <c r="K248" s="672" t="str">
        <f t="shared" si="68"/>
        <v/>
      </c>
      <c r="M248" s="672" t="str">
        <f t="shared" si="69"/>
        <v/>
      </c>
      <c r="O248" s="672" t="str">
        <f t="shared" si="70"/>
        <v/>
      </c>
      <c r="Q248" s="672" t="str">
        <f t="shared" si="71"/>
        <v/>
      </c>
      <c r="S248" s="672" t="str">
        <f t="shared" si="72"/>
        <v/>
      </c>
      <c r="U248" s="672" t="str">
        <f t="shared" si="73"/>
        <v/>
      </c>
      <c r="W248" s="672" t="str">
        <f t="shared" si="74"/>
        <v/>
      </c>
      <c r="Y248" s="672" t="str">
        <f t="shared" si="75"/>
        <v/>
      </c>
      <c r="AA248" s="672" t="str">
        <f t="shared" si="76"/>
        <v/>
      </c>
      <c r="AC248" s="672" t="str">
        <f t="shared" si="77"/>
        <v/>
      </c>
      <c r="AE248" s="672" t="str">
        <f t="shared" si="78"/>
        <v/>
      </c>
      <c r="AG248" s="672" t="str">
        <f t="shared" si="79"/>
        <v/>
      </c>
      <c r="AI248" s="672" t="str">
        <f t="shared" si="80"/>
        <v/>
      </c>
      <c r="AK248" s="672" t="str">
        <f t="shared" si="81"/>
        <v/>
      </c>
      <c r="AM248" s="672" t="str">
        <f t="shared" si="82"/>
        <v/>
      </c>
      <c r="AO248" s="672" t="str">
        <f t="shared" si="83"/>
        <v/>
      </c>
      <c r="AQ248" s="672" t="str">
        <f t="shared" si="84"/>
        <v/>
      </c>
    </row>
    <row r="249" spans="5:43">
      <c r="E249" s="672" t="str">
        <f t="shared" si="86"/>
        <v/>
      </c>
      <c r="G249" s="672" t="str">
        <f t="shared" si="86"/>
        <v/>
      </c>
      <c r="I249" s="672" t="str">
        <f t="shared" si="67"/>
        <v/>
      </c>
      <c r="K249" s="672" t="str">
        <f t="shared" si="68"/>
        <v/>
      </c>
      <c r="M249" s="672" t="str">
        <f t="shared" si="69"/>
        <v/>
      </c>
      <c r="O249" s="672" t="str">
        <f t="shared" si="70"/>
        <v/>
      </c>
      <c r="Q249" s="672" t="str">
        <f t="shared" si="71"/>
        <v/>
      </c>
      <c r="S249" s="672" t="str">
        <f t="shared" si="72"/>
        <v/>
      </c>
      <c r="U249" s="672" t="str">
        <f t="shared" si="73"/>
        <v/>
      </c>
      <c r="W249" s="672" t="str">
        <f t="shared" si="74"/>
        <v/>
      </c>
      <c r="Y249" s="672" t="str">
        <f t="shared" si="75"/>
        <v/>
      </c>
      <c r="AA249" s="672" t="str">
        <f t="shared" si="76"/>
        <v/>
      </c>
      <c r="AC249" s="672" t="str">
        <f t="shared" si="77"/>
        <v/>
      </c>
      <c r="AE249" s="672" t="str">
        <f t="shared" si="78"/>
        <v/>
      </c>
      <c r="AG249" s="672" t="str">
        <f t="shared" si="79"/>
        <v/>
      </c>
      <c r="AI249" s="672" t="str">
        <f t="shared" si="80"/>
        <v/>
      </c>
      <c r="AK249" s="672" t="str">
        <f t="shared" si="81"/>
        <v/>
      </c>
      <c r="AM249" s="672" t="str">
        <f t="shared" si="82"/>
        <v/>
      </c>
      <c r="AO249" s="672" t="str">
        <f t="shared" si="83"/>
        <v/>
      </c>
      <c r="AQ249" s="672" t="str">
        <f t="shared" si="84"/>
        <v/>
      </c>
    </row>
    <row r="250" spans="5:43">
      <c r="E250" s="672" t="str">
        <f t="shared" si="86"/>
        <v/>
      </c>
      <c r="G250" s="672" t="str">
        <f t="shared" si="86"/>
        <v/>
      </c>
      <c r="I250" s="672" t="str">
        <f t="shared" si="67"/>
        <v/>
      </c>
      <c r="K250" s="672" t="str">
        <f t="shared" si="68"/>
        <v/>
      </c>
      <c r="M250" s="672" t="str">
        <f t="shared" si="69"/>
        <v/>
      </c>
      <c r="O250" s="672" t="str">
        <f t="shared" si="70"/>
        <v/>
      </c>
      <c r="Q250" s="672" t="str">
        <f t="shared" si="71"/>
        <v/>
      </c>
      <c r="S250" s="672" t="str">
        <f t="shared" si="72"/>
        <v/>
      </c>
      <c r="U250" s="672" t="str">
        <f t="shared" si="73"/>
        <v/>
      </c>
      <c r="W250" s="672" t="str">
        <f t="shared" si="74"/>
        <v/>
      </c>
      <c r="Y250" s="672" t="str">
        <f t="shared" si="75"/>
        <v/>
      </c>
      <c r="AA250" s="672" t="str">
        <f t="shared" si="76"/>
        <v/>
      </c>
      <c r="AC250" s="672" t="str">
        <f t="shared" si="77"/>
        <v/>
      </c>
      <c r="AE250" s="672" t="str">
        <f t="shared" si="78"/>
        <v/>
      </c>
      <c r="AG250" s="672" t="str">
        <f t="shared" si="79"/>
        <v/>
      </c>
      <c r="AI250" s="672" t="str">
        <f t="shared" si="80"/>
        <v/>
      </c>
      <c r="AK250" s="672" t="str">
        <f t="shared" si="81"/>
        <v/>
      </c>
      <c r="AM250" s="672" t="str">
        <f t="shared" si="82"/>
        <v/>
      </c>
      <c r="AO250" s="672" t="str">
        <f t="shared" si="83"/>
        <v/>
      </c>
      <c r="AQ250" s="672" t="str">
        <f t="shared" si="84"/>
        <v/>
      </c>
    </row>
    <row r="251" spans="5:43">
      <c r="E251" s="672" t="str">
        <f t="shared" si="86"/>
        <v/>
      </c>
      <c r="G251" s="672" t="str">
        <f t="shared" si="86"/>
        <v/>
      </c>
      <c r="I251" s="672" t="str">
        <f t="shared" si="67"/>
        <v/>
      </c>
      <c r="K251" s="672" t="str">
        <f t="shared" si="68"/>
        <v/>
      </c>
      <c r="M251" s="672" t="str">
        <f t="shared" si="69"/>
        <v/>
      </c>
      <c r="O251" s="672" t="str">
        <f t="shared" si="70"/>
        <v/>
      </c>
      <c r="Q251" s="672" t="str">
        <f t="shared" si="71"/>
        <v/>
      </c>
      <c r="S251" s="672" t="str">
        <f t="shared" si="72"/>
        <v/>
      </c>
      <c r="U251" s="672" t="str">
        <f t="shared" si="73"/>
        <v/>
      </c>
      <c r="W251" s="672" t="str">
        <f t="shared" si="74"/>
        <v/>
      </c>
      <c r="Y251" s="672" t="str">
        <f t="shared" si="75"/>
        <v/>
      </c>
      <c r="AA251" s="672" t="str">
        <f t="shared" si="76"/>
        <v/>
      </c>
      <c r="AC251" s="672" t="str">
        <f t="shared" si="77"/>
        <v/>
      </c>
      <c r="AE251" s="672" t="str">
        <f t="shared" si="78"/>
        <v/>
      </c>
      <c r="AG251" s="672" t="str">
        <f t="shared" si="79"/>
        <v/>
      </c>
      <c r="AI251" s="672" t="str">
        <f t="shared" si="80"/>
        <v/>
      </c>
      <c r="AK251" s="672" t="str">
        <f t="shared" si="81"/>
        <v/>
      </c>
      <c r="AM251" s="672" t="str">
        <f t="shared" si="82"/>
        <v/>
      </c>
      <c r="AO251" s="672" t="str">
        <f t="shared" si="83"/>
        <v/>
      </c>
      <c r="AQ251" s="672" t="str">
        <f t="shared" si="84"/>
        <v/>
      </c>
    </row>
    <row r="252" spans="5:43">
      <c r="E252" s="672" t="str">
        <f t="shared" si="86"/>
        <v/>
      </c>
      <c r="G252" s="672" t="str">
        <f t="shared" si="86"/>
        <v/>
      </c>
      <c r="I252" s="672" t="str">
        <f t="shared" si="67"/>
        <v/>
      </c>
      <c r="K252" s="672" t="str">
        <f t="shared" si="68"/>
        <v/>
      </c>
      <c r="M252" s="672" t="str">
        <f t="shared" si="69"/>
        <v/>
      </c>
      <c r="O252" s="672" t="str">
        <f t="shared" si="70"/>
        <v/>
      </c>
      <c r="Q252" s="672" t="str">
        <f t="shared" si="71"/>
        <v/>
      </c>
      <c r="S252" s="672" t="str">
        <f t="shared" si="72"/>
        <v/>
      </c>
      <c r="U252" s="672" t="str">
        <f t="shared" si="73"/>
        <v/>
      </c>
      <c r="W252" s="672" t="str">
        <f t="shared" si="74"/>
        <v/>
      </c>
      <c r="Y252" s="672" t="str">
        <f t="shared" si="75"/>
        <v/>
      </c>
      <c r="AA252" s="672" t="str">
        <f t="shared" si="76"/>
        <v/>
      </c>
      <c r="AC252" s="672" t="str">
        <f t="shared" si="77"/>
        <v/>
      </c>
      <c r="AE252" s="672" t="str">
        <f t="shared" si="78"/>
        <v/>
      </c>
      <c r="AG252" s="672" t="str">
        <f t="shared" si="79"/>
        <v/>
      </c>
      <c r="AI252" s="672" t="str">
        <f t="shared" si="80"/>
        <v/>
      </c>
      <c r="AK252" s="672" t="str">
        <f t="shared" si="81"/>
        <v/>
      </c>
      <c r="AM252" s="672" t="str">
        <f t="shared" si="82"/>
        <v/>
      </c>
      <c r="AO252" s="672" t="str">
        <f t="shared" si="83"/>
        <v/>
      </c>
      <c r="AQ252" s="672" t="str">
        <f t="shared" si="84"/>
        <v/>
      </c>
    </row>
    <row r="253" spans="5:43">
      <c r="E253" s="672" t="str">
        <f t="shared" ref="E253:G268" si="87">IF(OR($B253=0,D253=0),"",D253/$B253)</f>
        <v/>
      </c>
      <c r="G253" s="672" t="str">
        <f t="shared" si="87"/>
        <v/>
      </c>
      <c r="I253" s="672" t="str">
        <f t="shared" si="67"/>
        <v/>
      </c>
      <c r="K253" s="672" t="str">
        <f t="shared" si="68"/>
        <v/>
      </c>
      <c r="M253" s="672" t="str">
        <f t="shared" si="69"/>
        <v/>
      </c>
      <c r="O253" s="672" t="str">
        <f t="shared" si="70"/>
        <v/>
      </c>
      <c r="Q253" s="672" t="str">
        <f t="shared" si="71"/>
        <v/>
      </c>
      <c r="S253" s="672" t="str">
        <f t="shared" si="72"/>
        <v/>
      </c>
      <c r="U253" s="672" t="str">
        <f t="shared" si="73"/>
        <v/>
      </c>
      <c r="W253" s="672" t="str">
        <f t="shared" si="74"/>
        <v/>
      </c>
      <c r="Y253" s="672" t="str">
        <f t="shared" si="75"/>
        <v/>
      </c>
      <c r="AA253" s="672" t="str">
        <f t="shared" si="76"/>
        <v/>
      </c>
      <c r="AC253" s="672" t="str">
        <f t="shared" si="77"/>
        <v/>
      </c>
      <c r="AE253" s="672" t="str">
        <f t="shared" si="78"/>
        <v/>
      </c>
      <c r="AG253" s="672" t="str">
        <f t="shared" si="79"/>
        <v/>
      </c>
      <c r="AI253" s="672" t="str">
        <f t="shared" si="80"/>
        <v/>
      </c>
      <c r="AK253" s="672" t="str">
        <f t="shared" si="81"/>
        <v/>
      </c>
      <c r="AM253" s="672" t="str">
        <f t="shared" si="82"/>
        <v/>
      </c>
      <c r="AO253" s="672" t="str">
        <f t="shared" si="83"/>
        <v/>
      </c>
      <c r="AQ253" s="672" t="str">
        <f t="shared" si="84"/>
        <v/>
      </c>
    </row>
    <row r="254" spans="5:43">
      <c r="E254" s="672" t="str">
        <f t="shared" si="87"/>
        <v/>
      </c>
      <c r="G254" s="672" t="str">
        <f t="shared" si="87"/>
        <v/>
      </c>
      <c r="I254" s="672" t="str">
        <f t="shared" si="67"/>
        <v/>
      </c>
      <c r="K254" s="672" t="str">
        <f t="shared" si="68"/>
        <v/>
      </c>
      <c r="M254" s="672" t="str">
        <f t="shared" si="69"/>
        <v/>
      </c>
      <c r="O254" s="672" t="str">
        <f t="shared" si="70"/>
        <v/>
      </c>
      <c r="Q254" s="672" t="str">
        <f t="shared" si="71"/>
        <v/>
      </c>
      <c r="S254" s="672" t="str">
        <f t="shared" si="72"/>
        <v/>
      </c>
      <c r="U254" s="672" t="str">
        <f t="shared" si="73"/>
        <v/>
      </c>
      <c r="W254" s="672" t="str">
        <f t="shared" si="74"/>
        <v/>
      </c>
      <c r="Y254" s="672" t="str">
        <f t="shared" si="75"/>
        <v/>
      </c>
      <c r="AA254" s="672" t="str">
        <f t="shared" si="76"/>
        <v/>
      </c>
      <c r="AC254" s="672" t="str">
        <f t="shared" si="77"/>
        <v/>
      </c>
      <c r="AE254" s="672" t="str">
        <f t="shared" si="78"/>
        <v/>
      </c>
      <c r="AG254" s="672" t="str">
        <f t="shared" si="79"/>
        <v/>
      </c>
      <c r="AI254" s="672" t="str">
        <f t="shared" si="80"/>
        <v/>
      </c>
      <c r="AK254" s="672" t="str">
        <f t="shared" si="81"/>
        <v/>
      </c>
      <c r="AM254" s="672" t="str">
        <f t="shared" si="82"/>
        <v/>
      </c>
      <c r="AO254" s="672" t="str">
        <f t="shared" si="83"/>
        <v/>
      </c>
      <c r="AQ254" s="672" t="str">
        <f t="shared" si="84"/>
        <v/>
      </c>
    </row>
    <row r="255" spans="5:43">
      <c r="E255" s="672" t="str">
        <f t="shared" si="87"/>
        <v/>
      </c>
      <c r="G255" s="672" t="str">
        <f t="shared" si="87"/>
        <v/>
      </c>
      <c r="I255" s="672" t="str">
        <f t="shared" si="67"/>
        <v/>
      </c>
      <c r="K255" s="672" t="str">
        <f t="shared" si="68"/>
        <v/>
      </c>
      <c r="M255" s="672" t="str">
        <f t="shared" si="69"/>
        <v/>
      </c>
      <c r="O255" s="672" t="str">
        <f t="shared" si="70"/>
        <v/>
      </c>
      <c r="Q255" s="672" t="str">
        <f t="shared" si="71"/>
        <v/>
      </c>
      <c r="S255" s="672" t="str">
        <f t="shared" si="72"/>
        <v/>
      </c>
      <c r="U255" s="672" t="str">
        <f t="shared" si="73"/>
        <v/>
      </c>
      <c r="W255" s="672" t="str">
        <f t="shared" si="74"/>
        <v/>
      </c>
      <c r="Y255" s="672" t="str">
        <f t="shared" si="75"/>
        <v/>
      </c>
      <c r="AA255" s="672" t="str">
        <f t="shared" si="76"/>
        <v/>
      </c>
      <c r="AC255" s="672" t="str">
        <f t="shared" si="77"/>
        <v/>
      </c>
      <c r="AE255" s="672" t="str">
        <f t="shared" si="78"/>
        <v/>
      </c>
      <c r="AG255" s="672" t="str">
        <f t="shared" si="79"/>
        <v/>
      </c>
      <c r="AI255" s="672" t="str">
        <f t="shared" si="80"/>
        <v/>
      </c>
      <c r="AK255" s="672" t="str">
        <f t="shared" si="81"/>
        <v/>
      </c>
      <c r="AM255" s="672" t="str">
        <f t="shared" si="82"/>
        <v/>
      </c>
      <c r="AO255" s="672" t="str">
        <f t="shared" si="83"/>
        <v/>
      </c>
      <c r="AQ255" s="672" t="str">
        <f t="shared" si="84"/>
        <v/>
      </c>
    </row>
    <row r="256" spans="5:43">
      <c r="E256" s="672" t="str">
        <f t="shared" si="87"/>
        <v/>
      </c>
      <c r="G256" s="672" t="str">
        <f t="shared" si="87"/>
        <v/>
      </c>
      <c r="I256" s="672" t="str">
        <f t="shared" si="67"/>
        <v/>
      </c>
      <c r="K256" s="672" t="str">
        <f t="shared" si="68"/>
        <v/>
      </c>
      <c r="M256" s="672" t="str">
        <f t="shared" si="69"/>
        <v/>
      </c>
      <c r="O256" s="672" t="str">
        <f t="shared" si="70"/>
        <v/>
      </c>
      <c r="Q256" s="672" t="str">
        <f t="shared" si="71"/>
        <v/>
      </c>
      <c r="S256" s="672" t="str">
        <f t="shared" si="72"/>
        <v/>
      </c>
      <c r="U256" s="672" t="str">
        <f t="shared" si="73"/>
        <v/>
      </c>
      <c r="W256" s="672" t="str">
        <f t="shared" si="74"/>
        <v/>
      </c>
      <c r="Y256" s="672" t="str">
        <f t="shared" si="75"/>
        <v/>
      </c>
      <c r="AA256" s="672" t="str">
        <f t="shared" si="76"/>
        <v/>
      </c>
      <c r="AC256" s="672" t="str">
        <f t="shared" si="77"/>
        <v/>
      </c>
      <c r="AE256" s="672" t="str">
        <f t="shared" si="78"/>
        <v/>
      </c>
      <c r="AG256" s="672" t="str">
        <f t="shared" si="79"/>
        <v/>
      </c>
      <c r="AI256" s="672" t="str">
        <f t="shared" si="80"/>
        <v/>
      </c>
      <c r="AK256" s="672" t="str">
        <f t="shared" si="81"/>
        <v/>
      </c>
      <c r="AM256" s="672" t="str">
        <f t="shared" si="82"/>
        <v/>
      </c>
      <c r="AO256" s="672" t="str">
        <f t="shared" si="83"/>
        <v/>
      </c>
      <c r="AQ256" s="672" t="str">
        <f t="shared" si="84"/>
        <v/>
      </c>
    </row>
    <row r="257" spans="5:43">
      <c r="E257" s="672" t="str">
        <f t="shared" si="87"/>
        <v/>
      </c>
      <c r="G257" s="672" t="str">
        <f t="shared" si="87"/>
        <v/>
      </c>
      <c r="I257" s="672" t="str">
        <f t="shared" si="67"/>
        <v/>
      </c>
      <c r="K257" s="672" t="str">
        <f t="shared" si="68"/>
        <v/>
      </c>
      <c r="M257" s="672" t="str">
        <f t="shared" si="69"/>
        <v/>
      </c>
      <c r="O257" s="672" t="str">
        <f t="shared" si="70"/>
        <v/>
      </c>
      <c r="Q257" s="672" t="str">
        <f t="shared" si="71"/>
        <v/>
      </c>
      <c r="S257" s="672" t="str">
        <f t="shared" si="72"/>
        <v/>
      </c>
      <c r="U257" s="672" t="str">
        <f t="shared" si="73"/>
        <v/>
      </c>
      <c r="W257" s="672" t="str">
        <f t="shared" si="74"/>
        <v/>
      </c>
      <c r="Y257" s="672" t="str">
        <f t="shared" si="75"/>
        <v/>
      </c>
      <c r="AA257" s="672" t="str">
        <f t="shared" si="76"/>
        <v/>
      </c>
      <c r="AC257" s="672" t="str">
        <f t="shared" si="77"/>
        <v/>
      </c>
      <c r="AE257" s="672" t="str">
        <f t="shared" si="78"/>
        <v/>
      </c>
      <c r="AG257" s="672" t="str">
        <f t="shared" si="79"/>
        <v/>
      </c>
      <c r="AI257" s="672" t="str">
        <f t="shared" si="80"/>
        <v/>
      </c>
      <c r="AK257" s="672" t="str">
        <f t="shared" si="81"/>
        <v/>
      </c>
      <c r="AM257" s="672" t="str">
        <f t="shared" si="82"/>
        <v/>
      </c>
      <c r="AO257" s="672" t="str">
        <f t="shared" si="83"/>
        <v/>
      </c>
      <c r="AQ257" s="672" t="str">
        <f t="shared" si="84"/>
        <v/>
      </c>
    </row>
    <row r="258" spans="5:43">
      <c r="E258" s="672" t="str">
        <f t="shared" si="87"/>
        <v/>
      </c>
      <c r="G258" s="672" t="str">
        <f t="shared" si="87"/>
        <v/>
      </c>
      <c r="I258" s="672" t="str">
        <f t="shared" si="67"/>
        <v/>
      </c>
      <c r="K258" s="672" t="str">
        <f t="shared" si="68"/>
        <v/>
      </c>
      <c r="M258" s="672" t="str">
        <f t="shared" si="69"/>
        <v/>
      </c>
      <c r="O258" s="672" t="str">
        <f t="shared" si="70"/>
        <v/>
      </c>
      <c r="Q258" s="672" t="str">
        <f t="shared" si="71"/>
        <v/>
      </c>
      <c r="S258" s="672" t="str">
        <f t="shared" si="72"/>
        <v/>
      </c>
      <c r="U258" s="672" t="str">
        <f t="shared" si="73"/>
        <v/>
      </c>
      <c r="W258" s="672" t="str">
        <f t="shared" si="74"/>
        <v/>
      </c>
      <c r="Y258" s="672" t="str">
        <f t="shared" si="75"/>
        <v/>
      </c>
      <c r="AA258" s="672" t="str">
        <f t="shared" si="76"/>
        <v/>
      </c>
      <c r="AC258" s="672" t="str">
        <f t="shared" si="77"/>
        <v/>
      </c>
      <c r="AE258" s="672" t="str">
        <f t="shared" si="78"/>
        <v/>
      </c>
      <c r="AG258" s="672" t="str">
        <f t="shared" si="79"/>
        <v/>
      </c>
      <c r="AI258" s="672" t="str">
        <f t="shared" si="80"/>
        <v/>
      </c>
      <c r="AK258" s="672" t="str">
        <f t="shared" si="81"/>
        <v/>
      </c>
      <c r="AM258" s="672" t="str">
        <f t="shared" si="82"/>
        <v/>
      </c>
      <c r="AO258" s="672" t="str">
        <f t="shared" si="83"/>
        <v/>
      </c>
      <c r="AQ258" s="672" t="str">
        <f t="shared" si="84"/>
        <v/>
      </c>
    </row>
    <row r="259" spans="5:43">
      <c r="E259" s="672" t="str">
        <f t="shared" si="87"/>
        <v/>
      </c>
      <c r="G259" s="672" t="str">
        <f t="shared" si="87"/>
        <v/>
      </c>
      <c r="I259" s="672" t="str">
        <f t="shared" si="67"/>
        <v/>
      </c>
      <c r="K259" s="672" t="str">
        <f t="shared" si="68"/>
        <v/>
      </c>
      <c r="M259" s="672" t="str">
        <f t="shared" si="69"/>
        <v/>
      </c>
      <c r="O259" s="672" t="str">
        <f t="shared" si="70"/>
        <v/>
      </c>
      <c r="Q259" s="672" t="str">
        <f t="shared" si="71"/>
        <v/>
      </c>
      <c r="S259" s="672" t="str">
        <f t="shared" si="72"/>
        <v/>
      </c>
      <c r="U259" s="672" t="str">
        <f t="shared" si="73"/>
        <v/>
      </c>
      <c r="W259" s="672" t="str">
        <f t="shared" si="74"/>
        <v/>
      </c>
      <c r="Y259" s="672" t="str">
        <f t="shared" si="75"/>
        <v/>
      </c>
      <c r="AA259" s="672" t="str">
        <f t="shared" si="76"/>
        <v/>
      </c>
      <c r="AC259" s="672" t="str">
        <f t="shared" si="77"/>
        <v/>
      </c>
      <c r="AE259" s="672" t="str">
        <f t="shared" si="78"/>
        <v/>
      </c>
      <c r="AG259" s="672" t="str">
        <f t="shared" si="79"/>
        <v/>
      </c>
      <c r="AI259" s="672" t="str">
        <f t="shared" si="80"/>
        <v/>
      </c>
      <c r="AK259" s="672" t="str">
        <f t="shared" si="81"/>
        <v/>
      </c>
      <c r="AM259" s="672" t="str">
        <f t="shared" si="82"/>
        <v/>
      </c>
      <c r="AO259" s="672" t="str">
        <f t="shared" si="83"/>
        <v/>
      </c>
      <c r="AQ259" s="672" t="str">
        <f t="shared" si="84"/>
        <v/>
      </c>
    </row>
    <row r="260" spans="5:43">
      <c r="E260" s="672" t="str">
        <f t="shared" si="87"/>
        <v/>
      </c>
      <c r="G260" s="672" t="str">
        <f t="shared" si="87"/>
        <v/>
      </c>
      <c r="I260" s="672" t="str">
        <f t="shared" si="67"/>
        <v/>
      </c>
      <c r="K260" s="672" t="str">
        <f t="shared" si="68"/>
        <v/>
      </c>
      <c r="M260" s="672" t="str">
        <f t="shared" si="69"/>
        <v/>
      </c>
      <c r="O260" s="672" t="str">
        <f t="shared" si="70"/>
        <v/>
      </c>
      <c r="Q260" s="672" t="str">
        <f t="shared" si="71"/>
        <v/>
      </c>
      <c r="S260" s="672" t="str">
        <f t="shared" si="72"/>
        <v/>
      </c>
      <c r="U260" s="672" t="str">
        <f t="shared" si="73"/>
        <v/>
      </c>
      <c r="W260" s="672" t="str">
        <f t="shared" si="74"/>
        <v/>
      </c>
      <c r="Y260" s="672" t="str">
        <f t="shared" si="75"/>
        <v/>
      </c>
      <c r="AA260" s="672" t="str">
        <f t="shared" si="76"/>
        <v/>
      </c>
      <c r="AC260" s="672" t="str">
        <f t="shared" si="77"/>
        <v/>
      </c>
      <c r="AE260" s="672" t="str">
        <f t="shared" si="78"/>
        <v/>
      </c>
      <c r="AG260" s="672" t="str">
        <f t="shared" si="79"/>
        <v/>
      </c>
      <c r="AI260" s="672" t="str">
        <f t="shared" si="80"/>
        <v/>
      </c>
      <c r="AK260" s="672" t="str">
        <f t="shared" si="81"/>
        <v/>
      </c>
      <c r="AM260" s="672" t="str">
        <f t="shared" si="82"/>
        <v/>
      </c>
      <c r="AO260" s="672" t="str">
        <f t="shared" si="83"/>
        <v/>
      </c>
      <c r="AQ260" s="672" t="str">
        <f t="shared" si="84"/>
        <v/>
      </c>
    </row>
    <row r="261" spans="5:43">
      <c r="E261" s="672" t="str">
        <f t="shared" si="87"/>
        <v/>
      </c>
      <c r="G261" s="672" t="str">
        <f t="shared" si="87"/>
        <v/>
      </c>
      <c r="I261" s="672" t="str">
        <f t="shared" si="67"/>
        <v/>
      </c>
      <c r="K261" s="672" t="str">
        <f t="shared" si="68"/>
        <v/>
      </c>
      <c r="M261" s="672" t="str">
        <f t="shared" si="69"/>
        <v/>
      </c>
      <c r="O261" s="672" t="str">
        <f t="shared" si="70"/>
        <v/>
      </c>
      <c r="Q261" s="672" t="str">
        <f t="shared" si="71"/>
        <v/>
      </c>
      <c r="S261" s="672" t="str">
        <f t="shared" si="72"/>
        <v/>
      </c>
      <c r="U261" s="672" t="str">
        <f t="shared" si="73"/>
        <v/>
      </c>
      <c r="W261" s="672" t="str">
        <f t="shared" si="74"/>
        <v/>
      </c>
      <c r="Y261" s="672" t="str">
        <f t="shared" si="75"/>
        <v/>
      </c>
      <c r="AA261" s="672" t="str">
        <f t="shared" si="76"/>
        <v/>
      </c>
      <c r="AC261" s="672" t="str">
        <f t="shared" si="77"/>
        <v/>
      </c>
      <c r="AE261" s="672" t="str">
        <f t="shared" si="78"/>
        <v/>
      </c>
      <c r="AG261" s="672" t="str">
        <f t="shared" si="79"/>
        <v/>
      </c>
      <c r="AI261" s="672" t="str">
        <f t="shared" si="80"/>
        <v/>
      </c>
      <c r="AK261" s="672" t="str">
        <f t="shared" si="81"/>
        <v/>
      </c>
      <c r="AM261" s="672" t="str">
        <f t="shared" si="82"/>
        <v/>
      </c>
      <c r="AO261" s="672" t="str">
        <f t="shared" si="83"/>
        <v/>
      </c>
      <c r="AQ261" s="672" t="str">
        <f t="shared" si="84"/>
        <v/>
      </c>
    </row>
    <row r="262" spans="5:43">
      <c r="E262" s="672" t="str">
        <f t="shared" si="87"/>
        <v/>
      </c>
      <c r="G262" s="672" t="str">
        <f t="shared" si="87"/>
        <v/>
      </c>
      <c r="I262" s="672" t="str">
        <f t="shared" si="67"/>
        <v/>
      </c>
      <c r="K262" s="672" t="str">
        <f t="shared" si="68"/>
        <v/>
      </c>
      <c r="M262" s="672" t="str">
        <f t="shared" si="69"/>
        <v/>
      </c>
      <c r="O262" s="672" t="str">
        <f t="shared" si="70"/>
        <v/>
      </c>
      <c r="Q262" s="672" t="str">
        <f t="shared" si="71"/>
        <v/>
      </c>
      <c r="S262" s="672" t="str">
        <f t="shared" si="72"/>
        <v/>
      </c>
      <c r="U262" s="672" t="str">
        <f t="shared" si="73"/>
        <v/>
      </c>
      <c r="W262" s="672" t="str">
        <f t="shared" si="74"/>
        <v/>
      </c>
      <c r="Y262" s="672" t="str">
        <f t="shared" si="75"/>
        <v/>
      </c>
      <c r="AA262" s="672" t="str">
        <f t="shared" si="76"/>
        <v/>
      </c>
      <c r="AC262" s="672" t="str">
        <f t="shared" si="77"/>
        <v/>
      </c>
      <c r="AE262" s="672" t="str">
        <f t="shared" si="78"/>
        <v/>
      </c>
      <c r="AG262" s="672" t="str">
        <f t="shared" si="79"/>
        <v/>
      </c>
      <c r="AI262" s="672" t="str">
        <f t="shared" si="80"/>
        <v/>
      </c>
      <c r="AK262" s="672" t="str">
        <f t="shared" si="81"/>
        <v/>
      </c>
      <c r="AM262" s="672" t="str">
        <f t="shared" si="82"/>
        <v/>
      </c>
      <c r="AO262" s="672" t="str">
        <f t="shared" si="83"/>
        <v/>
      </c>
      <c r="AQ262" s="672" t="str">
        <f t="shared" si="84"/>
        <v/>
      </c>
    </row>
    <row r="263" spans="5:43">
      <c r="E263" s="672" t="str">
        <f t="shared" si="87"/>
        <v/>
      </c>
      <c r="G263" s="672" t="str">
        <f t="shared" si="87"/>
        <v/>
      </c>
      <c r="I263" s="672" t="str">
        <f t="shared" si="67"/>
        <v/>
      </c>
      <c r="K263" s="672" t="str">
        <f t="shared" si="68"/>
        <v/>
      </c>
      <c r="M263" s="672" t="str">
        <f t="shared" si="69"/>
        <v/>
      </c>
      <c r="O263" s="672" t="str">
        <f t="shared" si="70"/>
        <v/>
      </c>
      <c r="Q263" s="672" t="str">
        <f t="shared" si="71"/>
        <v/>
      </c>
      <c r="S263" s="672" t="str">
        <f t="shared" si="72"/>
        <v/>
      </c>
      <c r="U263" s="672" t="str">
        <f t="shared" si="73"/>
        <v/>
      </c>
      <c r="W263" s="672" t="str">
        <f t="shared" si="74"/>
        <v/>
      </c>
      <c r="Y263" s="672" t="str">
        <f t="shared" si="75"/>
        <v/>
      </c>
      <c r="AA263" s="672" t="str">
        <f t="shared" si="76"/>
        <v/>
      </c>
      <c r="AC263" s="672" t="str">
        <f t="shared" si="77"/>
        <v/>
      </c>
      <c r="AE263" s="672" t="str">
        <f t="shared" si="78"/>
        <v/>
      </c>
      <c r="AG263" s="672" t="str">
        <f t="shared" si="79"/>
        <v/>
      </c>
      <c r="AI263" s="672" t="str">
        <f t="shared" si="80"/>
        <v/>
      </c>
      <c r="AK263" s="672" t="str">
        <f t="shared" si="81"/>
        <v/>
      </c>
      <c r="AM263" s="672" t="str">
        <f t="shared" si="82"/>
        <v/>
      </c>
      <c r="AO263" s="672" t="str">
        <f t="shared" si="83"/>
        <v/>
      </c>
      <c r="AQ263" s="672" t="str">
        <f t="shared" si="84"/>
        <v/>
      </c>
    </row>
    <row r="264" spans="5:43">
      <c r="E264" s="672" t="str">
        <f t="shared" si="87"/>
        <v/>
      </c>
      <c r="G264" s="672" t="str">
        <f t="shared" si="87"/>
        <v/>
      </c>
      <c r="I264" s="672" t="str">
        <f t="shared" si="67"/>
        <v/>
      </c>
      <c r="K264" s="672" t="str">
        <f t="shared" si="68"/>
        <v/>
      </c>
      <c r="M264" s="672" t="str">
        <f t="shared" si="69"/>
        <v/>
      </c>
      <c r="O264" s="672" t="str">
        <f t="shared" si="70"/>
        <v/>
      </c>
      <c r="Q264" s="672" t="str">
        <f t="shared" si="71"/>
        <v/>
      </c>
      <c r="S264" s="672" t="str">
        <f t="shared" si="72"/>
        <v/>
      </c>
      <c r="U264" s="672" t="str">
        <f t="shared" si="73"/>
        <v/>
      </c>
      <c r="W264" s="672" t="str">
        <f t="shared" si="74"/>
        <v/>
      </c>
      <c r="Y264" s="672" t="str">
        <f t="shared" si="75"/>
        <v/>
      </c>
      <c r="AA264" s="672" t="str">
        <f t="shared" si="76"/>
        <v/>
      </c>
      <c r="AC264" s="672" t="str">
        <f t="shared" si="77"/>
        <v/>
      </c>
      <c r="AE264" s="672" t="str">
        <f t="shared" si="78"/>
        <v/>
      </c>
      <c r="AG264" s="672" t="str">
        <f t="shared" si="79"/>
        <v/>
      </c>
      <c r="AI264" s="672" t="str">
        <f t="shared" si="80"/>
        <v/>
      </c>
      <c r="AK264" s="672" t="str">
        <f t="shared" si="81"/>
        <v/>
      </c>
      <c r="AM264" s="672" t="str">
        <f t="shared" si="82"/>
        <v/>
      </c>
      <c r="AO264" s="672" t="str">
        <f t="shared" si="83"/>
        <v/>
      </c>
      <c r="AQ264" s="672" t="str">
        <f t="shared" si="84"/>
        <v/>
      </c>
    </row>
    <row r="265" spans="5:43">
      <c r="E265" s="672" t="str">
        <f t="shared" si="87"/>
        <v/>
      </c>
      <c r="G265" s="672" t="str">
        <f t="shared" si="87"/>
        <v/>
      </c>
      <c r="I265" s="672" t="str">
        <f t="shared" si="67"/>
        <v/>
      </c>
      <c r="K265" s="672" t="str">
        <f t="shared" si="68"/>
        <v/>
      </c>
      <c r="M265" s="672" t="str">
        <f t="shared" si="69"/>
        <v/>
      </c>
      <c r="O265" s="672" t="str">
        <f t="shared" si="70"/>
        <v/>
      </c>
      <c r="Q265" s="672" t="str">
        <f t="shared" si="71"/>
        <v/>
      </c>
      <c r="S265" s="672" t="str">
        <f t="shared" si="72"/>
        <v/>
      </c>
      <c r="U265" s="672" t="str">
        <f t="shared" si="73"/>
        <v/>
      </c>
      <c r="W265" s="672" t="str">
        <f t="shared" si="74"/>
        <v/>
      </c>
      <c r="Y265" s="672" t="str">
        <f t="shared" si="75"/>
        <v/>
      </c>
      <c r="AA265" s="672" t="str">
        <f t="shared" si="76"/>
        <v/>
      </c>
      <c r="AC265" s="672" t="str">
        <f t="shared" si="77"/>
        <v/>
      </c>
      <c r="AE265" s="672" t="str">
        <f t="shared" si="78"/>
        <v/>
      </c>
      <c r="AG265" s="672" t="str">
        <f t="shared" si="79"/>
        <v/>
      </c>
      <c r="AI265" s="672" t="str">
        <f t="shared" si="80"/>
        <v/>
      </c>
      <c r="AK265" s="672" t="str">
        <f t="shared" si="81"/>
        <v/>
      </c>
      <c r="AM265" s="672" t="str">
        <f t="shared" si="82"/>
        <v/>
      </c>
      <c r="AO265" s="672" t="str">
        <f t="shared" si="83"/>
        <v/>
      </c>
      <c r="AQ265" s="672" t="str">
        <f t="shared" si="84"/>
        <v/>
      </c>
    </row>
    <row r="266" spans="5:43">
      <c r="E266" s="672" t="str">
        <f t="shared" si="87"/>
        <v/>
      </c>
      <c r="G266" s="672" t="str">
        <f t="shared" si="87"/>
        <v/>
      </c>
      <c r="I266" s="672" t="str">
        <f t="shared" si="67"/>
        <v/>
      </c>
      <c r="K266" s="672" t="str">
        <f t="shared" si="68"/>
        <v/>
      </c>
      <c r="M266" s="672" t="str">
        <f t="shared" si="69"/>
        <v/>
      </c>
      <c r="O266" s="672" t="str">
        <f t="shared" si="70"/>
        <v/>
      </c>
      <c r="Q266" s="672" t="str">
        <f t="shared" si="71"/>
        <v/>
      </c>
      <c r="S266" s="672" t="str">
        <f t="shared" si="72"/>
        <v/>
      </c>
      <c r="U266" s="672" t="str">
        <f t="shared" si="73"/>
        <v/>
      </c>
      <c r="W266" s="672" t="str">
        <f t="shared" si="74"/>
        <v/>
      </c>
      <c r="Y266" s="672" t="str">
        <f t="shared" si="75"/>
        <v/>
      </c>
      <c r="AA266" s="672" t="str">
        <f t="shared" si="76"/>
        <v/>
      </c>
      <c r="AC266" s="672" t="str">
        <f t="shared" si="77"/>
        <v/>
      </c>
      <c r="AE266" s="672" t="str">
        <f t="shared" si="78"/>
        <v/>
      </c>
      <c r="AG266" s="672" t="str">
        <f t="shared" si="79"/>
        <v/>
      </c>
      <c r="AI266" s="672" t="str">
        <f t="shared" si="80"/>
        <v/>
      </c>
      <c r="AK266" s="672" t="str">
        <f t="shared" si="81"/>
        <v/>
      </c>
      <c r="AM266" s="672" t="str">
        <f t="shared" si="82"/>
        <v/>
      </c>
      <c r="AO266" s="672" t="str">
        <f t="shared" si="83"/>
        <v/>
      </c>
      <c r="AQ266" s="672" t="str">
        <f t="shared" si="84"/>
        <v/>
      </c>
    </row>
    <row r="267" spans="5:43">
      <c r="E267" s="672" t="str">
        <f t="shared" si="87"/>
        <v/>
      </c>
      <c r="G267" s="672" t="str">
        <f t="shared" si="87"/>
        <v/>
      </c>
      <c r="I267" s="672" t="str">
        <f t="shared" si="67"/>
        <v/>
      </c>
      <c r="K267" s="672" t="str">
        <f t="shared" si="68"/>
        <v/>
      </c>
      <c r="M267" s="672" t="str">
        <f t="shared" si="69"/>
        <v/>
      </c>
      <c r="O267" s="672" t="str">
        <f t="shared" si="70"/>
        <v/>
      </c>
      <c r="Q267" s="672" t="str">
        <f t="shared" si="71"/>
        <v/>
      </c>
      <c r="S267" s="672" t="str">
        <f t="shared" si="72"/>
        <v/>
      </c>
      <c r="U267" s="672" t="str">
        <f t="shared" si="73"/>
        <v/>
      </c>
      <c r="W267" s="672" t="str">
        <f t="shared" si="74"/>
        <v/>
      </c>
      <c r="Y267" s="672" t="str">
        <f t="shared" si="75"/>
        <v/>
      </c>
      <c r="AA267" s="672" t="str">
        <f t="shared" si="76"/>
        <v/>
      </c>
      <c r="AC267" s="672" t="str">
        <f t="shared" si="77"/>
        <v/>
      </c>
      <c r="AE267" s="672" t="str">
        <f t="shared" si="78"/>
        <v/>
      </c>
      <c r="AG267" s="672" t="str">
        <f t="shared" si="79"/>
        <v/>
      </c>
      <c r="AI267" s="672" t="str">
        <f t="shared" si="80"/>
        <v/>
      </c>
      <c r="AK267" s="672" t="str">
        <f t="shared" si="81"/>
        <v/>
      </c>
      <c r="AM267" s="672" t="str">
        <f t="shared" si="82"/>
        <v/>
      </c>
      <c r="AO267" s="672" t="str">
        <f t="shared" si="83"/>
        <v/>
      </c>
      <c r="AQ267" s="672" t="str">
        <f t="shared" si="84"/>
        <v/>
      </c>
    </row>
    <row r="268" spans="5:43">
      <c r="E268" s="672" t="str">
        <f t="shared" si="87"/>
        <v/>
      </c>
      <c r="G268" s="672" t="str">
        <f t="shared" si="87"/>
        <v/>
      </c>
      <c r="I268" s="672" t="str">
        <f t="shared" si="67"/>
        <v/>
      </c>
      <c r="K268" s="672" t="str">
        <f t="shared" si="68"/>
        <v/>
      </c>
      <c r="M268" s="672" t="str">
        <f t="shared" si="69"/>
        <v/>
      </c>
      <c r="O268" s="672" t="str">
        <f t="shared" si="70"/>
        <v/>
      </c>
      <c r="Q268" s="672" t="str">
        <f t="shared" si="71"/>
        <v/>
      </c>
      <c r="S268" s="672" t="str">
        <f t="shared" si="72"/>
        <v/>
      </c>
      <c r="U268" s="672" t="str">
        <f t="shared" si="73"/>
        <v/>
      </c>
      <c r="W268" s="672" t="str">
        <f t="shared" si="74"/>
        <v/>
      </c>
      <c r="Y268" s="672" t="str">
        <f t="shared" si="75"/>
        <v/>
      </c>
      <c r="AA268" s="672" t="str">
        <f t="shared" si="76"/>
        <v/>
      </c>
      <c r="AC268" s="672" t="str">
        <f t="shared" si="77"/>
        <v/>
      </c>
      <c r="AE268" s="672" t="str">
        <f t="shared" si="78"/>
        <v/>
      </c>
      <c r="AG268" s="672" t="str">
        <f t="shared" si="79"/>
        <v/>
      </c>
      <c r="AI268" s="672" t="str">
        <f t="shared" si="80"/>
        <v/>
      </c>
      <c r="AK268" s="672" t="str">
        <f t="shared" si="81"/>
        <v/>
      </c>
      <c r="AM268" s="672" t="str">
        <f t="shared" si="82"/>
        <v/>
      </c>
      <c r="AO268" s="672" t="str">
        <f t="shared" si="83"/>
        <v/>
      </c>
      <c r="AQ268" s="672" t="str">
        <f t="shared" si="84"/>
        <v/>
      </c>
    </row>
    <row r="269" spans="5:43">
      <c r="E269" s="672" t="str">
        <f t="shared" ref="E269:G284" si="88">IF(OR($B269=0,D269=0),"",D269/$B269)</f>
        <v/>
      </c>
      <c r="G269" s="672" t="str">
        <f t="shared" si="88"/>
        <v/>
      </c>
      <c r="I269" s="672" t="str">
        <f t="shared" ref="I269:I300" si="89">IF(OR($B269=0,H269=0),"",H269/$B269)</f>
        <v/>
      </c>
      <c r="K269" s="672" t="str">
        <f t="shared" ref="K269:K300" si="90">IF(OR($B269=0,J269=0),"",J269/$B269)</f>
        <v/>
      </c>
      <c r="M269" s="672" t="str">
        <f t="shared" ref="M269:M300" si="91">IF(OR($B269=0,L269=0),"",L269/$B269)</f>
        <v/>
      </c>
      <c r="O269" s="672" t="str">
        <f t="shared" ref="O269:O300" si="92">IF(OR($B269=0,N269=0),"",N269/$B269)</f>
        <v/>
      </c>
      <c r="Q269" s="672" t="str">
        <f t="shared" ref="Q269:Q300" si="93">IF(OR($B269=0,P269=0),"",P269/$B269)</f>
        <v/>
      </c>
      <c r="S269" s="672" t="str">
        <f t="shared" ref="S269:S300" si="94">IF(OR($B269=0,R269=0),"",R269/$B269)</f>
        <v/>
      </c>
      <c r="U269" s="672" t="str">
        <f t="shared" ref="U269:U300" si="95">IF(OR($B269=0,T269=0),"",T269/$B269)</f>
        <v/>
      </c>
      <c r="W269" s="672" t="str">
        <f t="shared" ref="W269:W300" si="96">IF(OR($B269=0,V269=0),"",V269/$B269)</f>
        <v/>
      </c>
      <c r="Y269" s="672" t="str">
        <f t="shared" ref="Y269:Y300" si="97">IF(OR($B269=0,X269=0),"",X269/$B269)</f>
        <v/>
      </c>
      <c r="AA269" s="672" t="str">
        <f t="shared" ref="AA269:AA300" si="98">IF(OR($B269=0,Z269=0),"",Z269/$B269)</f>
        <v/>
      </c>
      <c r="AC269" s="672" t="str">
        <f t="shared" ref="AC269:AC300" si="99">IF(OR($B269=0,AB269=0),"",AB269/$B269)</f>
        <v/>
      </c>
      <c r="AE269" s="672" t="str">
        <f t="shared" ref="AE269:AE300" si="100">IF(OR($B269=0,AD269=0),"",AD269/$B269)</f>
        <v/>
      </c>
      <c r="AG269" s="672" t="str">
        <f t="shared" ref="AG269:AG300" si="101">IF(OR($B269=0,AF269=0),"",AF269/$B269)</f>
        <v/>
      </c>
      <c r="AI269" s="672" t="str">
        <f t="shared" ref="AI269:AI300" si="102">IF(OR($B269=0,AH269=0),"",AH269/$B269)</f>
        <v/>
      </c>
      <c r="AK269" s="672" t="str">
        <f t="shared" ref="AK269:AK300" si="103">IF(OR($B269=0,AJ269=0),"",AJ269/$B269)</f>
        <v/>
      </c>
      <c r="AM269" s="672" t="str">
        <f t="shared" ref="AM269:AM300" si="104">IF(OR($B269=0,AL269=0),"",AL269/$B269)</f>
        <v/>
      </c>
      <c r="AO269" s="672" t="str">
        <f t="shared" ref="AO269:AO300" si="105">IF(OR($B269=0,AN269=0),"",AN269/$B269)</f>
        <v/>
      </c>
      <c r="AQ269" s="672" t="str">
        <f t="shared" ref="AQ269:AQ300" si="106">IF(OR($B269=0,AP269=0),"",AP269/$B269)</f>
        <v/>
      </c>
    </row>
    <row r="270" spans="5:43">
      <c r="E270" s="672" t="str">
        <f t="shared" si="88"/>
        <v/>
      </c>
      <c r="G270" s="672" t="str">
        <f t="shared" si="88"/>
        <v/>
      </c>
      <c r="I270" s="672" t="str">
        <f t="shared" si="89"/>
        <v/>
      </c>
      <c r="K270" s="672" t="str">
        <f t="shared" si="90"/>
        <v/>
      </c>
      <c r="M270" s="672" t="str">
        <f t="shared" si="91"/>
        <v/>
      </c>
      <c r="O270" s="672" t="str">
        <f t="shared" si="92"/>
        <v/>
      </c>
      <c r="Q270" s="672" t="str">
        <f t="shared" si="93"/>
        <v/>
      </c>
      <c r="S270" s="672" t="str">
        <f t="shared" si="94"/>
        <v/>
      </c>
      <c r="U270" s="672" t="str">
        <f t="shared" si="95"/>
        <v/>
      </c>
      <c r="W270" s="672" t="str">
        <f t="shared" si="96"/>
        <v/>
      </c>
      <c r="Y270" s="672" t="str">
        <f t="shared" si="97"/>
        <v/>
      </c>
      <c r="AA270" s="672" t="str">
        <f t="shared" si="98"/>
        <v/>
      </c>
      <c r="AC270" s="672" t="str">
        <f t="shared" si="99"/>
        <v/>
      </c>
      <c r="AE270" s="672" t="str">
        <f t="shared" si="100"/>
        <v/>
      </c>
      <c r="AG270" s="672" t="str">
        <f t="shared" si="101"/>
        <v/>
      </c>
      <c r="AI270" s="672" t="str">
        <f t="shared" si="102"/>
        <v/>
      </c>
      <c r="AK270" s="672" t="str">
        <f t="shared" si="103"/>
        <v/>
      </c>
      <c r="AM270" s="672" t="str">
        <f t="shared" si="104"/>
        <v/>
      </c>
      <c r="AO270" s="672" t="str">
        <f t="shared" si="105"/>
        <v/>
      </c>
      <c r="AQ270" s="672" t="str">
        <f t="shared" si="106"/>
        <v/>
      </c>
    </row>
    <row r="271" spans="5:43">
      <c r="E271" s="672" t="str">
        <f t="shared" si="88"/>
        <v/>
      </c>
      <c r="G271" s="672" t="str">
        <f t="shared" si="88"/>
        <v/>
      </c>
      <c r="I271" s="672" t="str">
        <f t="shared" si="89"/>
        <v/>
      </c>
      <c r="K271" s="672" t="str">
        <f t="shared" si="90"/>
        <v/>
      </c>
      <c r="M271" s="672" t="str">
        <f t="shared" si="91"/>
        <v/>
      </c>
      <c r="O271" s="672" t="str">
        <f t="shared" si="92"/>
        <v/>
      </c>
      <c r="Q271" s="672" t="str">
        <f t="shared" si="93"/>
        <v/>
      </c>
      <c r="S271" s="672" t="str">
        <f t="shared" si="94"/>
        <v/>
      </c>
      <c r="U271" s="672" t="str">
        <f t="shared" si="95"/>
        <v/>
      </c>
      <c r="W271" s="672" t="str">
        <f t="shared" si="96"/>
        <v/>
      </c>
      <c r="Y271" s="672" t="str">
        <f t="shared" si="97"/>
        <v/>
      </c>
      <c r="AA271" s="672" t="str">
        <f t="shared" si="98"/>
        <v/>
      </c>
      <c r="AC271" s="672" t="str">
        <f t="shared" si="99"/>
        <v/>
      </c>
      <c r="AE271" s="672" t="str">
        <f t="shared" si="100"/>
        <v/>
      </c>
      <c r="AG271" s="672" t="str">
        <f t="shared" si="101"/>
        <v/>
      </c>
      <c r="AI271" s="672" t="str">
        <f t="shared" si="102"/>
        <v/>
      </c>
      <c r="AK271" s="672" t="str">
        <f t="shared" si="103"/>
        <v/>
      </c>
      <c r="AM271" s="672" t="str">
        <f t="shared" si="104"/>
        <v/>
      </c>
      <c r="AO271" s="672" t="str">
        <f t="shared" si="105"/>
        <v/>
      </c>
      <c r="AQ271" s="672" t="str">
        <f t="shared" si="106"/>
        <v/>
      </c>
    </row>
    <row r="272" spans="5:43">
      <c r="E272" s="672" t="str">
        <f t="shared" si="88"/>
        <v/>
      </c>
      <c r="G272" s="672" t="str">
        <f t="shared" si="88"/>
        <v/>
      </c>
      <c r="I272" s="672" t="str">
        <f t="shared" si="89"/>
        <v/>
      </c>
      <c r="K272" s="672" t="str">
        <f t="shared" si="90"/>
        <v/>
      </c>
      <c r="M272" s="672" t="str">
        <f t="shared" si="91"/>
        <v/>
      </c>
      <c r="O272" s="672" t="str">
        <f t="shared" si="92"/>
        <v/>
      </c>
      <c r="Q272" s="672" t="str">
        <f t="shared" si="93"/>
        <v/>
      </c>
      <c r="S272" s="672" t="str">
        <f t="shared" si="94"/>
        <v/>
      </c>
      <c r="U272" s="672" t="str">
        <f t="shared" si="95"/>
        <v/>
      </c>
      <c r="W272" s="672" t="str">
        <f t="shared" si="96"/>
        <v/>
      </c>
      <c r="Y272" s="672" t="str">
        <f t="shared" si="97"/>
        <v/>
      </c>
      <c r="AA272" s="672" t="str">
        <f t="shared" si="98"/>
        <v/>
      </c>
      <c r="AC272" s="672" t="str">
        <f t="shared" si="99"/>
        <v/>
      </c>
      <c r="AE272" s="672" t="str">
        <f t="shared" si="100"/>
        <v/>
      </c>
      <c r="AG272" s="672" t="str">
        <f t="shared" si="101"/>
        <v/>
      </c>
      <c r="AI272" s="672" t="str">
        <f t="shared" si="102"/>
        <v/>
      </c>
      <c r="AK272" s="672" t="str">
        <f t="shared" si="103"/>
        <v/>
      </c>
      <c r="AM272" s="672" t="str">
        <f t="shared" si="104"/>
        <v/>
      </c>
      <c r="AO272" s="672" t="str">
        <f t="shared" si="105"/>
        <v/>
      </c>
      <c r="AQ272" s="672" t="str">
        <f t="shared" si="106"/>
        <v/>
      </c>
    </row>
    <row r="273" spans="5:43">
      <c r="E273" s="672" t="str">
        <f t="shared" si="88"/>
        <v/>
      </c>
      <c r="G273" s="672" t="str">
        <f t="shared" si="88"/>
        <v/>
      </c>
      <c r="I273" s="672" t="str">
        <f t="shared" si="89"/>
        <v/>
      </c>
      <c r="K273" s="672" t="str">
        <f t="shared" si="90"/>
        <v/>
      </c>
      <c r="M273" s="672" t="str">
        <f t="shared" si="91"/>
        <v/>
      </c>
      <c r="O273" s="672" t="str">
        <f t="shared" si="92"/>
        <v/>
      </c>
      <c r="Q273" s="672" t="str">
        <f t="shared" si="93"/>
        <v/>
      </c>
      <c r="S273" s="672" t="str">
        <f t="shared" si="94"/>
        <v/>
      </c>
      <c r="U273" s="672" t="str">
        <f t="shared" si="95"/>
        <v/>
      </c>
      <c r="W273" s="672" t="str">
        <f t="shared" si="96"/>
        <v/>
      </c>
      <c r="Y273" s="672" t="str">
        <f t="shared" si="97"/>
        <v/>
      </c>
      <c r="AA273" s="672" t="str">
        <f t="shared" si="98"/>
        <v/>
      </c>
      <c r="AC273" s="672" t="str">
        <f t="shared" si="99"/>
        <v/>
      </c>
      <c r="AE273" s="672" t="str">
        <f t="shared" si="100"/>
        <v/>
      </c>
      <c r="AG273" s="672" t="str">
        <f t="shared" si="101"/>
        <v/>
      </c>
      <c r="AI273" s="672" t="str">
        <f t="shared" si="102"/>
        <v/>
      </c>
      <c r="AK273" s="672" t="str">
        <f t="shared" si="103"/>
        <v/>
      </c>
      <c r="AM273" s="672" t="str">
        <f t="shared" si="104"/>
        <v/>
      </c>
      <c r="AO273" s="672" t="str">
        <f t="shared" si="105"/>
        <v/>
      </c>
      <c r="AQ273" s="672" t="str">
        <f t="shared" si="106"/>
        <v/>
      </c>
    </row>
    <row r="274" spans="5:43">
      <c r="E274" s="672" t="str">
        <f t="shared" si="88"/>
        <v/>
      </c>
      <c r="G274" s="672" t="str">
        <f t="shared" si="88"/>
        <v/>
      </c>
      <c r="I274" s="672" t="str">
        <f t="shared" si="89"/>
        <v/>
      </c>
      <c r="K274" s="672" t="str">
        <f t="shared" si="90"/>
        <v/>
      </c>
      <c r="M274" s="672" t="str">
        <f t="shared" si="91"/>
        <v/>
      </c>
      <c r="O274" s="672" t="str">
        <f t="shared" si="92"/>
        <v/>
      </c>
      <c r="Q274" s="672" t="str">
        <f t="shared" si="93"/>
        <v/>
      </c>
      <c r="S274" s="672" t="str">
        <f t="shared" si="94"/>
        <v/>
      </c>
      <c r="U274" s="672" t="str">
        <f t="shared" si="95"/>
        <v/>
      </c>
      <c r="W274" s="672" t="str">
        <f t="shared" si="96"/>
        <v/>
      </c>
      <c r="Y274" s="672" t="str">
        <f t="shared" si="97"/>
        <v/>
      </c>
      <c r="AA274" s="672" t="str">
        <f t="shared" si="98"/>
        <v/>
      </c>
      <c r="AC274" s="672" t="str">
        <f t="shared" si="99"/>
        <v/>
      </c>
      <c r="AE274" s="672" t="str">
        <f t="shared" si="100"/>
        <v/>
      </c>
      <c r="AG274" s="672" t="str">
        <f t="shared" si="101"/>
        <v/>
      </c>
      <c r="AI274" s="672" t="str">
        <f t="shared" si="102"/>
        <v/>
      </c>
      <c r="AK274" s="672" t="str">
        <f t="shared" si="103"/>
        <v/>
      </c>
      <c r="AM274" s="672" t="str">
        <f t="shared" si="104"/>
        <v/>
      </c>
      <c r="AO274" s="672" t="str">
        <f t="shared" si="105"/>
        <v/>
      </c>
      <c r="AQ274" s="672" t="str">
        <f t="shared" si="106"/>
        <v/>
      </c>
    </row>
    <row r="275" spans="5:43">
      <c r="E275" s="672" t="str">
        <f t="shared" si="88"/>
        <v/>
      </c>
      <c r="G275" s="672" t="str">
        <f t="shared" si="88"/>
        <v/>
      </c>
      <c r="I275" s="672" t="str">
        <f t="shared" si="89"/>
        <v/>
      </c>
      <c r="K275" s="672" t="str">
        <f t="shared" si="90"/>
        <v/>
      </c>
      <c r="M275" s="672" t="str">
        <f t="shared" si="91"/>
        <v/>
      </c>
      <c r="O275" s="672" t="str">
        <f t="shared" si="92"/>
        <v/>
      </c>
      <c r="Q275" s="672" t="str">
        <f t="shared" si="93"/>
        <v/>
      </c>
      <c r="S275" s="672" t="str">
        <f t="shared" si="94"/>
        <v/>
      </c>
      <c r="U275" s="672" t="str">
        <f t="shared" si="95"/>
        <v/>
      </c>
      <c r="W275" s="672" t="str">
        <f t="shared" si="96"/>
        <v/>
      </c>
      <c r="Y275" s="672" t="str">
        <f t="shared" si="97"/>
        <v/>
      </c>
      <c r="AA275" s="672" t="str">
        <f t="shared" si="98"/>
        <v/>
      </c>
      <c r="AC275" s="672" t="str">
        <f t="shared" si="99"/>
        <v/>
      </c>
      <c r="AE275" s="672" t="str">
        <f t="shared" si="100"/>
        <v/>
      </c>
      <c r="AG275" s="672" t="str">
        <f t="shared" si="101"/>
        <v/>
      </c>
      <c r="AI275" s="672" t="str">
        <f t="shared" si="102"/>
        <v/>
      </c>
      <c r="AK275" s="672" t="str">
        <f t="shared" si="103"/>
        <v/>
      </c>
      <c r="AM275" s="672" t="str">
        <f t="shared" si="104"/>
        <v/>
      </c>
      <c r="AO275" s="672" t="str">
        <f t="shared" si="105"/>
        <v/>
      </c>
      <c r="AQ275" s="672" t="str">
        <f t="shared" si="106"/>
        <v/>
      </c>
    </row>
    <row r="276" spans="5:43">
      <c r="E276" s="672" t="str">
        <f t="shared" si="88"/>
        <v/>
      </c>
      <c r="G276" s="672" t="str">
        <f t="shared" si="88"/>
        <v/>
      </c>
      <c r="I276" s="672" t="str">
        <f t="shared" si="89"/>
        <v/>
      </c>
      <c r="K276" s="672" t="str">
        <f t="shared" si="90"/>
        <v/>
      </c>
      <c r="M276" s="672" t="str">
        <f t="shared" si="91"/>
        <v/>
      </c>
      <c r="O276" s="672" t="str">
        <f t="shared" si="92"/>
        <v/>
      </c>
      <c r="Q276" s="672" t="str">
        <f t="shared" si="93"/>
        <v/>
      </c>
      <c r="S276" s="672" t="str">
        <f t="shared" si="94"/>
        <v/>
      </c>
      <c r="U276" s="672" t="str">
        <f t="shared" si="95"/>
        <v/>
      </c>
      <c r="W276" s="672" t="str">
        <f t="shared" si="96"/>
        <v/>
      </c>
      <c r="Y276" s="672" t="str">
        <f t="shared" si="97"/>
        <v/>
      </c>
      <c r="AA276" s="672" t="str">
        <f t="shared" si="98"/>
        <v/>
      </c>
      <c r="AC276" s="672" t="str">
        <f t="shared" si="99"/>
        <v/>
      </c>
      <c r="AE276" s="672" t="str">
        <f t="shared" si="100"/>
        <v/>
      </c>
      <c r="AG276" s="672" t="str">
        <f t="shared" si="101"/>
        <v/>
      </c>
      <c r="AI276" s="672" t="str">
        <f t="shared" si="102"/>
        <v/>
      </c>
      <c r="AK276" s="672" t="str">
        <f t="shared" si="103"/>
        <v/>
      </c>
      <c r="AM276" s="672" t="str">
        <f t="shared" si="104"/>
        <v/>
      </c>
      <c r="AO276" s="672" t="str">
        <f t="shared" si="105"/>
        <v/>
      </c>
      <c r="AQ276" s="672" t="str">
        <f t="shared" si="106"/>
        <v/>
      </c>
    </row>
    <row r="277" spans="5:43">
      <c r="E277" s="672" t="str">
        <f t="shared" si="88"/>
        <v/>
      </c>
      <c r="G277" s="672" t="str">
        <f t="shared" si="88"/>
        <v/>
      </c>
      <c r="I277" s="672" t="str">
        <f t="shared" si="89"/>
        <v/>
      </c>
      <c r="K277" s="672" t="str">
        <f t="shared" si="90"/>
        <v/>
      </c>
      <c r="M277" s="672" t="str">
        <f t="shared" si="91"/>
        <v/>
      </c>
      <c r="O277" s="672" t="str">
        <f t="shared" si="92"/>
        <v/>
      </c>
      <c r="Q277" s="672" t="str">
        <f t="shared" si="93"/>
        <v/>
      </c>
      <c r="S277" s="672" t="str">
        <f t="shared" si="94"/>
        <v/>
      </c>
      <c r="U277" s="672" t="str">
        <f t="shared" si="95"/>
        <v/>
      </c>
      <c r="W277" s="672" t="str">
        <f t="shared" si="96"/>
        <v/>
      </c>
      <c r="Y277" s="672" t="str">
        <f t="shared" si="97"/>
        <v/>
      </c>
      <c r="AA277" s="672" t="str">
        <f t="shared" si="98"/>
        <v/>
      </c>
      <c r="AC277" s="672" t="str">
        <f t="shared" si="99"/>
        <v/>
      </c>
      <c r="AE277" s="672" t="str">
        <f t="shared" si="100"/>
        <v/>
      </c>
      <c r="AG277" s="672" t="str">
        <f t="shared" si="101"/>
        <v/>
      </c>
      <c r="AI277" s="672" t="str">
        <f t="shared" si="102"/>
        <v/>
      </c>
      <c r="AK277" s="672" t="str">
        <f t="shared" si="103"/>
        <v/>
      </c>
      <c r="AM277" s="672" t="str">
        <f t="shared" si="104"/>
        <v/>
      </c>
      <c r="AO277" s="672" t="str">
        <f t="shared" si="105"/>
        <v/>
      </c>
      <c r="AQ277" s="672" t="str">
        <f t="shared" si="106"/>
        <v/>
      </c>
    </row>
    <row r="278" spans="5:43">
      <c r="E278" s="672" t="str">
        <f t="shared" si="88"/>
        <v/>
      </c>
      <c r="G278" s="672" t="str">
        <f t="shared" si="88"/>
        <v/>
      </c>
      <c r="I278" s="672" t="str">
        <f t="shared" si="89"/>
        <v/>
      </c>
      <c r="K278" s="672" t="str">
        <f t="shared" si="90"/>
        <v/>
      </c>
      <c r="M278" s="672" t="str">
        <f t="shared" si="91"/>
        <v/>
      </c>
      <c r="O278" s="672" t="str">
        <f t="shared" si="92"/>
        <v/>
      </c>
      <c r="Q278" s="672" t="str">
        <f t="shared" si="93"/>
        <v/>
      </c>
      <c r="S278" s="672" t="str">
        <f t="shared" si="94"/>
        <v/>
      </c>
      <c r="U278" s="672" t="str">
        <f t="shared" si="95"/>
        <v/>
      </c>
      <c r="W278" s="672" t="str">
        <f t="shared" si="96"/>
        <v/>
      </c>
      <c r="Y278" s="672" t="str">
        <f t="shared" si="97"/>
        <v/>
      </c>
      <c r="AA278" s="672" t="str">
        <f t="shared" si="98"/>
        <v/>
      </c>
      <c r="AC278" s="672" t="str">
        <f t="shared" si="99"/>
        <v/>
      </c>
      <c r="AE278" s="672" t="str">
        <f t="shared" si="100"/>
        <v/>
      </c>
      <c r="AG278" s="672" t="str">
        <f t="shared" si="101"/>
        <v/>
      </c>
      <c r="AI278" s="672" t="str">
        <f t="shared" si="102"/>
        <v/>
      </c>
      <c r="AK278" s="672" t="str">
        <f t="shared" si="103"/>
        <v/>
      </c>
      <c r="AM278" s="672" t="str">
        <f t="shared" si="104"/>
        <v/>
      </c>
      <c r="AO278" s="672" t="str">
        <f t="shared" si="105"/>
        <v/>
      </c>
      <c r="AQ278" s="672" t="str">
        <f t="shared" si="106"/>
        <v/>
      </c>
    </row>
    <row r="279" spans="5:43">
      <c r="E279" s="672" t="str">
        <f t="shared" si="88"/>
        <v/>
      </c>
      <c r="G279" s="672" t="str">
        <f t="shared" si="88"/>
        <v/>
      </c>
      <c r="I279" s="672" t="str">
        <f t="shared" si="89"/>
        <v/>
      </c>
      <c r="K279" s="672" t="str">
        <f t="shared" si="90"/>
        <v/>
      </c>
      <c r="M279" s="672" t="str">
        <f t="shared" si="91"/>
        <v/>
      </c>
      <c r="O279" s="672" t="str">
        <f t="shared" si="92"/>
        <v/>
      </c>
      <c r="Q279" s="672" t="str">
        <f t="shared" si="93"/>
        <v/>
      </c>
      <c r="S279" s="672" t="str">
        <f t="shared" si="94"/>
        <v/>
      </c>
      <c r="U279" s="672" t="str">
        <f t="shared" si="95"/>
        <v/>
      </c>
      <c r="W279" s="672" t="str">
        <f t="shared" si="96"/>
        <v/>
      </c>
      <c r="Y279" s="672" t="str">
        <f t="shared" si="97"/>
        <v/>
      </c>
      <c r="AA279" s="672" t="str">
        <f t="shared" si="98"/>
        <v/>
      </c>
      <c r="AC279" s="672" t="str">
        <f t="shared" si="99"/>
        <v/>
      </c>
      <c r="AE279" s="672" t="str">
        <f t="shared" si="100"/>
        <v/>
      </c>
      <c r="AG279" s="672" t="str">
        <f t="shared" si="101"/>
        <v/>
      </c>
      <c r="AI279" s="672" t="str">
        <f t="shared" si="102"/>
        <v/>
      </c>
      <c r="AK279" s="672" t="str">
        <f t="shared" si="103"/>
        <v/>
      </c>
      <c r="AM279" s="672" t="str">
        <f t="shared" si="104"/>
        <v/>
      </c>
      <c r="AO279" s="672" t="str">
        <f t="shared" si="105"/>
        <v/>
      </c>
      <c r="AQ279" s="672" t="str">
        <f t="shared" si="106"/>
        <v/>
      </c>
    </row>
    <row r="280" spans="5:43">
      <c r="E280" s="672" t="str">
        <f t="shared" si="88"/>
        <v/>
      </c>
      <c r="G280" s="672" t="str">
        <f t="shared" si="88"/>
        <v/>
      </c>
      <c r="I280" s="672" t="str">
        <f t="shared" si="89"/>
        <v/>
      </c>
      <c r="K280" s="672" t="str">
        <f t="shared" si="90"/>
        <v/>
      </c>
      <c r="M280" s="672" t="str">
        <f t="shared" si="91"/>
        <v/>
      </c>
      <c r="O280" s="672" t="str">
        <f t="shared" si="92"/>
        <v/>
      </c>
      <c r="Q280" s="672" t="str">
        <f t="shared" si="93"/>
        <v/>
      </c>
      <c r="S280" s="672" t="str">
        <f t="shared" si="94"/>
        <v/>
      </c>
      <c r="U280" s="672" t="str">
        <f t="shared" si="95"/>
        <v/>
      </c>
      <c r="W280" s="672" t="str">
        <f t="shared" si="96"/>
        <v/>
      </c>
      <c r="Y280" s="672" t="str">
        <f t="shared" si="97"/>
        <v/>
      </c>
      <c r="AA280" s="672" t="str">
        <f t="shared" si="98"/>
        <v/>
      </c>
      <c r="AC280" s="672" t="str">
        <f t="shared" si="99"/>
        <v/>
      </c>
      <c r="AE280" s="672" t="str">
        <f t="shared" si="100"/>
        <v/>
      </c>
      <c r="AG280" s="672" t="str">
        <f t="shared" si="101"/>
        <v/>
      </c>
      <c r="AI280" s="672" t="str">
        <f t="shared" si="102"/>
        <v/>
      </c>
      <c r="AK280" s="672" t="str">
        <f t="shared" si="103"/>
        <v/>
      </c>
      <c r="AM280" s="672" t="str">
        <f t="shared" si="104"/>
        <v/>
      </c>
      <c r="AO280" s="672" t="str">
        <f t="shared" si="105"/>
        <v/>
      </c>
      <c r="AQ280" s="672" t="str">
        <f t="shared" si="106"/>
        <v/>
      </c>
    </row>
    <row r="281" spans="5:43">
      <c r="E281" s="672" t="str">
        <f t="shared" si="88"/>
        <v/>
      </c>
      <c r="G281" s="672" t="str">
        <f t="shared" si="88"/>
        <v/>
      </c>
      <c r="I281" s="672" t="str">
        <f t="shared" si="89"/>
        <v/>
      </c>
      <c r="K281" s="672" t="str">
        <f t="shared" si="90"/>
        <v/>
      </c>
      <c r="M281" s="672" t="str">
        <f t="shared" si="91"/>
        <v/>
      </c>
      <c r="O281" s="672" t="str">
        <f t="shared" si="92"/>
        <v/>
      </c>
      <c r="Q281" s="672" t="str">
        <f t="shared" si="93"/>
        <v/>
      </c>
      <c r="S281" s="672" t="str">
        <f t="shared" si="94"/>
        <v/>
      </c>
      <c r="U281" s="672" t="str">
        <f t="shared" si="95"/>
        <v/>
      </c>
      <c r="W281" s="672" t="str">
        <f t="shared" si="96"/>
        <v/>
      </c>
      <c r="Y281" s="672" t="str">
        <f t="shared" si="97"/>
        <v/>
      </c>
      <c r="AA281" s="672" t="str">
        <f t="shared" si="98"/>
        <v/>
      </c>
      <c r="AC281" s="672" t="str">
        <f t="shared" si="99"/>
        <v/>
      </c>
      <c r="AE281" s="672" t="str">
        <f t="shared" si="100"/>
        <v/>
      </c>
      <c r="AG281" s="672" t="str">
        <f t="shared" si="101"/>
        <v/>
      </c>
      <c r="AI281" s="672" t="str">
        <f t="shared" si="102"/>
        <v/>
      </c>
      <c r="AK281" s="672" t="str">
        <f t="shared" si="103"/>
        <v/>
      </c>
      <c r="AM281" s="672" t="str">
        <f t="shared" si="104"/>
        <v/>
      </c>
      <c r="AO281" s="672" t="str">
        <f t="shared" si="105"/>
        <v/>
      </c>
      <c r="AQ281" s="672" t="str">
        <f t="shared" si="106"/>
        <v/>
      </c>
    </row>
    <row r="282" spans="5:43">
      <c r="E282" s="672" t="str">
        <f t="shared" si="88"/>
        <v/>
      </c>
      <c r="G282" s="672" t="str">
        <f t="shared" si="88"/>
        <v/>
      </c>
      <c r="I282" s="672" t="str">
        <f t="shared" si="89"/>
        <v/>
      </c>
      <c r="K282" s="672" t="str">
        <f t="shared" si="90"/>
        <v/>
      </c>
      <c r="M282" s="672" t="str">
        <f t="shared" si="91"/>
        <v/>
      </c>
      <c r="O282" s="672" t="str">
        <f t="shared" si="92"/>
        <v/>
      </c>
      <c r="Q282" s="672" t="str">
        <f t="shared" si="93"/>
        <v/>
      </c>
      <c r="S282" s="672" t="str">
        <f t="shared" si="94"/>
        <v/>
      </c>
      <c r="U282" s="672" t="str">
        <f t="shared" si="95"/>
        <v/>
      </c>
      <c r="W282" s="672" t="str">
        <f t="shared" si="96"/>
        <v/>
      </c>
      <c r="Y282" s="672" t="str">
        <f t="shared" si="97"/>
        <v/>
      </c>
      <c r="AA282" s="672" t="str">
        <f t="shared" si="98"/>
        <v/>
      </c>
      <c r="AC282" s="672" t="str">
        <f t="shared" si="99"/>
        <v/>
      </c>
      <c r="AE282" s="672" t="str">
        <f t="shared" si="100"/>
        <v/>
      </c>
      <c r="AG282" s="672" t="str">
        <f t="shared" si="101"/>
        <v/>
      </c>
      <c r="AI282" s="672" t="str">
        <f t="shared" si="102"/>
        <v/>
      </c>
      <c r="AK282" s="672" t="str">
        <f t="shared" si="103"/>
        <v/>
      </c>
      <c r="AM282" s="672" t="str">
        <f t="shared" si="104"/>
        <v/>
      </c>
      <c r="AO282" s="672" t="str">
        <f t="shared" si="105"/>
        <v/>
      </c>
      <c r="AQ282" s="672" t="str">
        <f t="shared" si="106"/>
        <v/>
      </c>
    </row>
    <row r="283" spans="5:43">
      <c r="E283" s="672" t="str">
        <f t="shared" si="88"/>
        <v/>
      </c>
      <c r="G283" s="672" t="str">
        <f t="shared" si="88"/>
        <v/>
      </c>
      <c r="I283" s="672" t="str">
        <f t="shared" si="89"/>
        <v/>
      </c>
      <c r="K283" s="672" t="str">
        <f t="shared" si="90"/>
        <v/>
      </c>
      <c r="M283" s="672" t="str">
        <f t="shared" si="91"/>
        <v/>
      </c>
      <c r="O283" s="672" t="str">
        <f t="shared" si="92"/>
        <v/>
      </c>
      <c r="Q283" s="672" t="str">
        <f t="shared" si="93"/>
        <v/>
      </c>
      <c r="S283" s="672" t="str">
        <f t="shared" si="94"/>
        <v/>
      </c>
      <c r="U283" s="672" t="str">
        <f t="shared" si="95"/>
        <v/>
      </c>
      <c r="W283" s="672" t="str">
        <f t="shared" si="96"/>
        <v/>
      </c>
      <c r="Y283" s="672" t="str">
        <f t="shared" si="97"/>
        <v/>
      </c>
      <c r="AA283" s="672" t="str">
        <f t="shared" si="98"/>
        <v/>
      </c>
      <c r="AC283" s="672" t="str">
        <f t="shared" si="99"/>
        <v/>
      </c>
      <c r="AE283" s="672" t="str">
        <f t="shared" si="100"/>
        <v/>
      </c>
      <c r="AG283" s="672" t="str">
        <f t="shared" si="101"/>
        <v/>
      </c>
      <c r="AI283" s="672" t="str">
        <f t="shared" si="102"/>
        <v/>
      </c>
      <c r="AK283" s="672" t="str">
        <f t="shared" si="103"/>
        <v/>
      </c>
      <c r="AM283" s="672" t="str">
        <f t="shared" si="104"/>
        <v/>
      </c>
      <c r="AO283" s="672" t="str">
        <f t="shared" si="105"/>
        <v/>
      </c>
      <c r="AQ283" s="672" t="str">
        <f t="shared" si="106"/>
        <v/>
      </c>
    </row>
    <row r="284" spans="5:43">
      <c r="E284" s="672" t="str">
        <f t="shared" si="88"/>
        <v/>
      </c>
      <c r="G284" s="672" t="str">
        <f t="shared" si="88"/>
        <v/>
      </c>
      <c r="I284" s="672" t="str">
        <f t="shared" si="89"/>
        <v/>
      </c>
      <c r="K284" s="672" t="str">
        <f t="shared" si="90"/>
        <v/>
      </c>
      <c r="M284" s="672" t="str">
        <f t="shared" si="91"/>
        <v/>
      </c>
      <c r="O284" s="672" t="str">
        <f t="shared" si="92"/>
        <v/>
      </c>
      <c r="Q284" s="672" t="str">
        <f t="shared" si="93"/>
        <v/>
      </c>
      <c r="S284" s="672" t="str">
        <f t="shared" si="94"/>
        <v/>
      </c>
      <c r="U284" s="672" t="str">
        <f t="shared" si="95"/>
        <v/>
      </c>
      <c r="W284" s="672" t="str">
        <f t="shared" si="96"/>
        <v/>
      </c>
      <c r="Y284" s="672" t="str">
        <f t="shared" si="97"/>
        <v/>
      </c>
      <c r="AA284" s="672" t="str">
        <f t="shared" si="98"/>
        <v/>
      </c>
      <c r="AC284" s="672" t="str">
        <f t="shared" si="99"/>
        <v/>
      </c>
      <c r="AE284" s="672" t="str">
        <f t="shared" si="100"/>
        <v/>
      </c>
      <c r="AG284" s="672" t="str">
        <f t="shared" si="101"/>
        <v/>
      </c>
      <c r="AI284" s="672" t="str">
        <f t="shared" si="102"/>
        <v/>
      </c>
      <c r="AK284" s="672" t="str">
        <f t="shared" si="103"/>
        <v/>
      </c>
      <c r="AM284" s="672" t="str">
        <f t="shared" si="104"/>
        <v/>
      </c>
      <c r="AO284" s="672" t="str">
        <f t="shared" si="105"/>
        <v/>
      </c>
      <c r="AQ284" s="672" t="str">
        <f t="shared" si="106"/>
        <v/>
      </c>
    </row>
    <row r="285" spans="5:43">
      <c r="E285" s="672" t="str">
        <f t="shared" ref="E285:G300" si="107">IF(OR($B285=0,D285=0),"",D285/$B285)</f>
        <v/>
      </c>
      <c r="G285" s="672" t="str">
        <f t="shared" si="107"/>
        <v/>
      </c>
      <c r="I285" s="672" t="str">
        <f t="shared" si="89"/>
        <v/>
      </c>
      <c r="K285" s="672" t="str">
        <f t="shared" si="90"/>
        <v/>
      </c>
      <c r="M285" s="672" t="str">
        <f t="shared" si="91"/>
        <v/>
      </c>
      <c r="O285" s="672" t="str">
        <f t="shared" si="92"/>
        <v/>
      </c>
      <c r="Q285" s="672" t="str">
        <f t="shared" si="93"/>
        <v/>
      </c>
      <c r="S285" s="672" t="str">
        <f t="shared" si="94"/>
        <v/>
      </c>
      <c r="U285" s="672" t="str">
        <f t="shared" si="95"/>
        <v/>
      </c>
      <c r="W285" s="672" t="str">
        <f t="shared" si="96"/>
        <v/>
      </c>
      <c r="Y285" s="672" t="str">
        <f t="shared" si="97"/>
        <v/>
      </c>
      <c r="AA285" s="672" t="str">
        <f t="shared" si="98"/>
        <v/>
      </c>
      <c r="AC285" s="672" t="str">
        <f t="shared" si="99"/>
        <v/>
      </c>
      <c r="AE285" s="672" t="str">
        <f t="shared" si="100"/>
        <v/>
      </c>
      <c r="AG285" s="672" t="str">
        <f t="shared" si="101"/>
        <v/>
      </c>
      <c r="AI285" s="672" t="str">
        <f t="shared" si="102"/>
        <v/>
      </c>
      <c r="AK285" s="672" t="str">
        <f t="shared" si="103"/>
        <v/>
      </c>
      <c r="AM285" s="672" t="str">
        <f t="shared" si="104"/>
        <v/>
      </c>
      <c r="AO285" s="672" t="str">
        <f t="shared" si="105"/>
        <v/>
      </c>
      <c r="AQ285" s="672" t="str">
        <f t="shared" si="106"/>
        <v/>
      </c>
    </row>
    <row r="286" spans="5:43">
      <c r="E286" s="672" t="str">
        <f t="shared" si="107"/>
        <v/>
      </c>
      <c r="G286" s="672" t="str">
        <f t="shared" si="107"/>
        <v/>
      </c>
      <c r="I286" s="672" t="str">
        <f t="shared" si="89"/>
        <v/>
      </c>
      <c r="K286" s="672" t="str">
        <f t="shared" si="90"/>
        <v/>
      </c>
      <c r="M286" s="672" t="str">
        <f t="shared" si="91"/>
        <v/>
      </c>
      <c r="O286" s="672" t="str">
        <f t="shared" si="92"/>
        <v/>
      </c>
      <c r="Q286" s="672" t="str">
        <f t="shared" si="93"/>
        <v/>
      </c>
      <c r="S286" s="672" t="str">
        <f t="shared" si="94"/>
        <v/>
      </c>
      <c r="U286" s="672" t="str">
        <f t="shared" si="95"/>
        <v/>
      </c>
      <c r="W286" s="672" t="str">
        <f t="shared" si="96"/>
        <v/>
      </c>
      <c r="Y286" s="672" t="str">
        <f t="shared" si="97"/>
        <v/>
      </c>
      <c r="AA286" s="672" t="str">
        <f t="shared" si="98"/>
        <v/>
      </c>
      <c r="AC286" s="672" t="str">
        <f t="shared" si="99"/>
        <v/>
      </c>
      <c r="AE286" s="672" t="str">
        <f t="shared" si="100"/>
        <v/>
      </c>
      <c r="AG286" s="672" t="str">
        <f t="shared" si="101"/>
        <v/>
      </c>
      <c r="AI286" s="672" t="str">
        <f t="shared" si="102"/>
        <v/>
      </c>
      <c r="AK286" s="672" t="str">
        <f t="shared" si="103"/>
        <v/>
      </c>
      <c r="AM286" s="672" t="str">
        <f t="shared" si="104"/>
        <v/>
      </c>
      <c r="AO286" s="672" t="str">
        <f t="shared" si="105"/>
        <v/>
      </c>
      <c r="AQ286" s="672" t="str">
        <f t="shared" si="106"/>
        <v/>
      </c>
    </row>
    <row r="287" spans="5:43">
      <c r="E287" s="672" t="str">
        <f t="shared" si="107"/>
        <v/>
      </c>
      <c r="G287" s="672" t="str">
        <f t="shared" si="107"/>
        <v/>
      </c>
      <c r="I287" s="672" t="str">
        <f t="shared" si="89"/>
        <v/>
      </c>
      <c r="K287" s="672" t="str">
        <f t="shared" si="90"/>
        <v/>
      </c>
      <c r="M287" s="672" t="str">
        <f t="shared" si="91"/>
        <v/>
      </c>
      <c r="O287" s="672" t="str">
        <f t="shared" si="92"/>
        <v/>
      </c>
      <c r="Q287" s="672" t="str">
        <f t="shared" si="93"/>
        <v/>
      </c>
      <c r="S287" s="672" t="str">
        <f t="shared" si="94"/>
        <v/>
      </c>
      <c r="U287" s="672" t="str">
        <f t="shared" si="95"/>
        <v/>
      </c>
      <c r="W287" s="672" t="str">
        <f t="shared" si="96"/>
        <v/>
      </c>
      <c r="Y287" s="672" t="str">
        <f t="shared" si="97"/>
        <v/>
      </c>
      <c r="AA287" s="672" t="str">
        <f t="shared" si="98"/>
        <v/>
      </c>
      <c r="AC287" s="672" t="str">
        <f t="shared" si="99"/>
        <v/>
      </c>
      <c r="AE287" s="672" t="str">
        <f t="shared" si="100"/>
        <v/>
      </c>
      <c r="AG287" s="672" t="str">
        <f t="shared" si="101"/>
        <v/>
      </c>
      <c r="AI287" s="672" t="str">
        <f t="shared" si="102"/>
        <v/>
      </c>
      <c r="AK287" s="672" t="str">
        <f t="shared" si="103"/>
        <v/>
      </c>
      <c r="AM287" s="672" t="str">
        <f t="shared" si="104"/>
        <v/>
      </c>
      <c r="AO287" s="672" t="str">
        <f t="shared" si="105"/>
        <v/>
      </c>
      <c r="AQ287" s="672" t="str">
        <f t="shared" si="106"/>
        <v/>
      </c>
    </row>
    <row r="288" spans="5:43">
      <c r="E288" s="672" t="str">
        <f t="shared" si="107"/>
        <v/>
      </c>
      <c r="G288" s="672" t="str">
        <f t="shared" si="107"/>
        <v/>
      </c>
      <c r="I288" s="672" t="str">
        <f t="shared" si="89"/>
        <v/>
      </c>
      <c r="K288" s="672" t="str">
        <f t="shared" si="90"/>
        <v/>
      </c>
      <c r="M288" s="672" t="str">
        <f t="shared" si="91"/>
        <v/>
      </c>
      <c r="O288" s="672" t="str">
        <f t="shared" si="92"/>
        <v/>
      </c>
      <c r="Q288" s="672" t="str">
        <f t="shared" si="93"/>
        <v/>
      </c>
      <c r="S288" s="672" t="str">
        <f t="shared" si="94"/>
        <v/>
      </c>
      <c r="U288" s="672" t="str">
        <f t="shared" si="95"/>
        <v/>
      </c>
      <c r="W288" s="672" t="str">
        <f t="shared" si="96"/>
        <v/>
      </c>
      <c r="Y288" s="672" t="str">
        <f t="shared" si="97"/>
        <v/>
      </c>
      <c r="AA288" s="672" t="str">
        <f t="shared" si="98"/>
        <v/>
      </c>
      <c r="AC288" s="672" t="str">
        <f t="shared" si="99"/>
        <v/>
      </c>
      <c r="AE288" s="672" t="str">
        <f t="shared" si="100"/>
        <v/>
      </c>
      <c r="AG288" s="672" t="str">
        <f t="shared" si="101"/>
        <v/>
      </c>
      <c r="AI288" s="672" t="str">
        <f t="shared" si="102"/>
        <v/>
      </c>
      <c r="AK288" s="672" t="str">
        <f t="shared" si="103"/>
        <v/>
      </c>
      <c r="AM288" s="672" t="str">
        <f t="shared" si="104"/>
        <v/>
      </c>
      <c r="AO288" s="672" t="str">
        <f t="shared" si="105"/>
        <v/>
      </c>
      <c r="AQ288" s="672" t="str">
        <f t="shared" si="106"/>
        <v/>
      </c>
    </row>
    <row r="289" spans="5:43">
      <c r="E289" s="672" t="str">
        <f t="shared" si="107"/>
        <v/>
      </c>
      <c r="G289" s="672" t="str">
        <f t="shared" si="107"/>
        <v/>
      </c>
      <c r="I289" s="672" t="str">
        <f t="shared" si="89"/>
        <v/>
      </c>
      <c r="K289" s="672" t="str">
        <f t="shared" si="90"/>
        <v/>
      </c>
      <c r="M289" s="672" t="str">
        <f t="shared" si="91"/>
        <v/>
      </c>
      <c r="O289" s="672" t="str">
        <f t="shared" si="92"/>
        <v/>
      </c>
      <c r="Q289" s="672" t="str">
        <f t="shared" si="93"/>
        <v/>
      </c>
      <c r="S289" s="672" t="str">
        <f t="shared" si="94"/>
        <v/>
      </c>
      <c r="U289" s="672" t="str">
        <f t="shared" si="95"/>
        <v/>
      </c>
      <c r="W289" s="672" t="str">
        <f t="shared" si="96"/>
        <v/>
      </c>
      <c r="Y289" s="672" t="str">
        <f t="shared" si="97"/>
        <v/>
      </c>
      <c r="AA289" s="672" t="str">
        <f t="shared" si="98"/>
        <v/>
      </c>
      <c r="AC289" s="672" t="str">
        <f t="shared" si="99"/>
        <v/>
      </c>
      <c r="AE289" s="672" t="str">
        <f t="shared" si="100"/>
        <v/>
      </c>
      <c r="AG289" s="672" t="str">
        <f t="shared" si="101"/>
        <v/>
      </c>
      <c r="AI289" s="672" t="str">
        <f t="shared" si="102"/>
        <v/>
      </c>
      <c r="AK289" s="672" t="str">
        <f t="shared" si="103"/>
        <v/>
      </c>
      <c r="AM289" s="672" t="str">
        <f t="shared" si="104"/>
        <v/>
      </c>
      <c r="AO289" s="672" t="str">
        <f t="shared" si="105"/>
        <v/>
      </c>
      <c r="AQ289" s="672" t="str">
        <f t="shared" si="106"/>
        <v/>
      </c>
    </row>
    <row r="290" spans="5:43">
      <c r="E290" s="672" t="str">
        <f t="shared" si="107"/>
        <v/>
      </c>
      <c r="G290" s="672" t="str">
        <f t="shared" si="107"/>
        <v/>
      </c>
      <c r="I290" s="672" t="str">
        <f t="shared" si="89"/>
        <v/>
      </c>
      <c r="K290" s="672" t="str">
        <f t="shared" si="90"/>
        <v/>
      </c>
      <c r="M290" s="672" t="str">
        <f t="shared" si="91"/>
        <v/>
      </c>
      <c r="O290" s="672" t="str">
        <f t="shared" si="92"/>
        <v/>
      </c>
      <c r="Q290" s="672" t="str">
        <f t="shared" si="93"/>
        <v/>
      </c>
      <c r="S290" s="672" t="str">
        <f t="shared" si="94"/>
        <v/>
      </c>
      <c r="U290" s="672" t="str">
        <f t="shared" si="95"/>
        <v/>
      </c>
      <c r="W290" s="672" t="str">
        <f t="shared" si="96"/>
        <v/>
      </c>
      <c r="Y290" s="672" t="str">
        <f t="shared" si="97"/>
        <v/>
      </c>
      <c r="AA290" s="672" t="str">
        <f t="shared" si="98"/>
        <v/>
      </c>
      <c r="AC290" s="672" t="str">
        <f t="shared" si="99"/>
        <v/>
      </c>
      <c r="AE290" s="672" t="str">
        <f t="shared" si="100"/>
        <v/>
      </c>
      <c r="AG290" s="672" t="str">
        <f t="shared" si="101"/>
        <v/>
      </c>
      <c r="AI290" s="672" t="str">
        <f t="shared" si="102"/>
        <v/>
      </c>
      <c r="AK290" s="672" t="str">
        <f t="shared" si="103"/>
        <v/>
      </c>
      <c r="AM290" s="672" t="str">
        <f t="shared" si="104"/>
        <v/>
      </c>
      <c r="AO290" s="672" t="str">
        <f t="shared" si="105"/>
        <v/>
      </c>
      <c r="AQ290" s="672" t="str">
        <f t="shared" si="106"/>
        <v/>
      </c>
    </row>
    <row r="291" spans="5:43">
      <c r="E291" s="672" t="str">
        <f t="shared" si="107"/>
        <v/>
      </c>
      <c r="G291" s="672" t="str">
        <f t="shared" si="107"/>
        <v/>
      </c>
      <c r="I291" s="672" t="str">
        <f t="shared" si="89"/>
        <v/>
      </c>
      <c r="K291" s="672" t="str">
        <f t="shared" si="90"/>
        <v/>
      </c>
      <c r="M291" s="672" t="str">
        <f t="shared" si="91"/>
        <v/>
      </c>
      <c r="O291" s="672" t="str">
        <f t="shared" si="92"/>
        <v/>
      </c>
      <c r="Q291" s="672" t="str">
        <f t="shared" si="93"/>
        <v/>
      </c>
      <c r="S291" s="672" t="str">
        <f t="shared" si="94"/>
        <v/>
      </c>
      <c r="U291" s="672" t="str">
        <f t="shared" si="95"/>
        <v/>
      </c>
      <c r="W291" s="672" t="str">
        <f t="shared" si="96"/>
        <v/>
      </c>
      <c r="Y291" s="672" t="str">
        <f t="shared" si="97"/>
        <v/>
      </c>
      <c r="AA291" s="672" t="str">
        <f t="shared" si="98"/>
        <v/>
      </c>
      <c r="AC291" s="672" t="str">
        <f t="shared" si="99"/>
        <v/>
      </c>
      <c r="AE291" s="672" t="str">
        <f t="shared" si="100"/>
        <v/>
      </c>
      <c r="AG291" s="672" t="str">
        <f t="shared" si="101"/>
        <v/>
      </c>
      <c r="AI291" s="672" t="str">
        <f t="shared" si="102"/>
        <v/>
      </c>
      <c r="AK291" s="672" t="str">
        <f t="shared" si="103"/>
        <v/>
      </c>
      <c r="AM291" s="672" t="str">
        <f t="shared" si="104"/>
        <v/>
      </c>
      <c r="AO291" s="672" t="str">
        <f t="shared" si="105"/>
        <v/>
      </c>
      <c r="AQ291" s="672" t="str">
        <f t="shared" si="106"/>
        <v/>
      </c>
    </row>
    <row r="292" spans="5:43">
      <c r="E292" s="672" t="str">
        <f t="shared" si="107"/>
        <v/>
      </c>
      <c r="G292" s="672" t="str">
        <f t="shared" si="107"/>
        <v/>
      </c>
      <c r="I292" s="672" t="str">
        <f t="shared" si="89"/>
        <v/>
      </c>
      <c r="K292" s="672" t="str">
        <f t="shared" si="90"/>
        <v/>
      </c>
      <c r="M292" s="672" t="str">
        <f t="shared" si="91"/>
        <v/>
      </c>
      <c r="O292" s="672" t="str">
        <f t="shared" si="92"/>
        <v/>
      </c>
      <c r="Q292" s="672" t="str">
        <f t="shared" si="93"/>
        <v/>
      </c>
      <c r="S292" s="672" t="str">
        <f t="shared" si="94"/>
        <v/>
      </c>
      <c r="U292" s="672" t="str">
        <f t="shared" si="95"/>
        <v/>
      </c>
      <c r="W292" s="672" t="str">
        <f t="shared" si="96"/>
        <v/>
      </c>
      <c r="Y292" s="672" t="str">
        <f t="shared" si="97"/>
        <v/>
      </c>
      <c r="AA292" s="672" t="str">
        <f t="shared" si="98"/>
        <v/>
      </c>
      <c r="AC292" s="672" t="str">
        <f t="shared" si="99"/>
        <v/>
      </c>
      <c r="AE292" s="672" t="str">
        <f t="shared" si="100"/>
        <v/>
      </c>
      <c r="AG292" s="672" t="str">
        <f t="shared" si="101"/>
        <v/>
      </c>
      <c r="AI292" s="672" t="str">
        <f t="shared" si="102"/>
        <v/>
      </c>
      <c r="AK292" s="672" t="str">
        <f t="shared" si="103"/>
        <v/>
      </c>
      <c r="AM292" s="672" t="str">
        <f t="shared" si="104"/>
        <v/>
      </c>
      <c r="AO292" s="672" t="str">
        <f t="shared" si="105"/>
        <v/>
      </c>
      <c r="AQ292" s="672" t="str">
        <f t="shared" si="106"/>
        <v/>
      </c>
    </row>
    <row r="293" spans="5:43">
      <c r="E293" s="672" t="str">
        <f t="shared" si="107"/>
        <v/>
      </c>
      <c r="G293" s="672" t="str">
        <f t="shared" si="107"/>
        <v/>
      </c>
      <c r="I293" s="672" t="str">
        <f t="shared" si="89"/>
        <v/>
      </c>
      <c r="K293" s="672" t="str">
        <f t="shared" si="90"/>
        <v/>
      </c>
      <c r="M293" s="672" t="str">
        <f t="shared" si="91"/>
        <v/>
      </c>
      <c r="O293" s="672" t="str">
        <f t="shared" si="92"/>
        <v/>
      </c>
      <c r="Q293" s="672" t="str">
        <f t="shared" si="93"/>
        <v/>
      </c>
      <c r="S293" s="672" t="str">
        <f t="shared" si="94"/>
        <v/>
      </c>
      <c r="U293" s="672" t="str">
        <f t="shared" si="95"/>
        <v/>
      </c>
      <c r="W293" s="672" t="str">
        <f t="shared" si="96"/>
        <v/>
      </c>
      <c r="Y293" s="672" t="str">
        <f t="shared" si="97"/>
        <v/>
      </c>
      <c r="AA293" s="672" t="str">
        <f t="shared" si="98"/>
        <v/>
      </c>
      <c r="AC293" s="672" t="str">
        <f t="shared" si="99"/>
        <v/>
      </c>
      <c r="AE293" s="672" t="str">
        <f t="shared" si="100"/>
        <v/>
      </c>
      <c r="AG293" s="672" t="str">
        <f t="shared" si="101"/>
        <v/>
      </c>
      <c r="AI293" s="672" t="str">
        <f t="shared" si="102"/>
        <v/>
      </c>
      <c r="AK293" s="672" t="str">
        <f t="shared" si="103"/>
        <v/>
      </c>
      <c r="AM293" s="672" t="str">
        <f t="shared" si="104"/>
        <v/>
      </c>
      <c r="AO293" s="672" t="str">
        <f t="shared" si="105"/>
        <v/>
      </c>
      <c r="AQ293" s="672" t="str">
        <f t="shared" si="106"/>
        <v/>
      </c>
    </row>
    <row r="294" spans="5:43">
      <c r="E294" s="672" t="str">
        <f t="shared" si="107"/>
        <v/>
      </c>
      <c r="G294" s="672" t="str">
        <f t="shared" si="107"/>
        <v/>
      </c>
      <c r="I294" s="672" t="str">
        <f t="shared" si="89"/>
        <v/>
      </c>
      <c r="K294" s="672" t="str">
        <f t="shared" si="90"/>
        <v/>
      </c>
      <c r="M294" s="672" t="str">
        <f t="shared" si="91"/>
        <v/>
      </c>
      <c r="O294" s="672" t="str">
        <f t="shared" si="92"/>
        <v/>
      </c>
      <c r="Q294" s="672" t="str">
        <f t="shared" si="93"/>
        <v/>
      </c>
      <c r="S294" s="672" t="str">
        <f t="shared" si="94"/>
        <v/>
      </c>
      <c r="U294" s="672" t="str">
        <f t="shared" si="95"/>
        <v/>
      </c>
      <c r="W294" s="672" t="str">
        <f t="shared" si="96"/>
        <v/>
      </c>
      <c r="Y294" s="672" t="str">
        <f t="shared" si="97"/>
        <v/>
      </c>
      <c r="AA294" s="672" t="str">
        <f t="shared" si="98"/>
        <v/>
      </c>
      <c r="AC294" s="672" t="str">
        <f t="shared" si="99"/>
        <v/>
      </c>
      <c r="AE294" s="672" t="str">
        <f t="shared" si="100"/>
        <v/>
      </c>
      <c r="AG294" s="672" t="str">
        <f t="shared" si="101"/>
        <v/>
      </c>
      <c r="AI294" s="672" t="str">
        <f t="shared" si="102"/>
        <v/>
      </c>
      <c r="AK294" s="672" t="str">
        <f t="shared" si="103"/>
        <v/>
      </c>
      <c r="AM294" s="672" t="str">
        <f t="shared" si="104"/>
        <v/>
      </c>
      <c r="AO294" s="672" t="str">
        <f t="shared" si="105"/>
        <v/>
      </c>
      <c r="AQ294" s="672" t="str">
        <f t="shared" si="106"/>
        <v/>
      </c>
    </row>
    <row r="295" spans="5:43">
      <c r="E295" s="672" t="str">
        <f t="shared" si="107"/>
        <v/>
      </c>
      <c r="G295" s="672" t="str">
        <f t="shared" si="107"/>
        <v/>
      </c>
      <c r="I295" s="672" t="str">
        <f t="shared" si="89"/>
        <v/>
      </c>
      <c r="K295" s="672" t="str">
        <f t="shared" si="90"/>
        <v/>
      </c>
      <c r="M295" s="672" t="str">
        <f t="shared" si="91"/>
        <v/>
      </c>
      <c r="O295" s="672" t="str">
        <f t="shared" si="92"/>
        <v/>
      </c>
      <c r="Q295" s="672" t="str">
        <f t="shared" si="93"/>
        <v/>
      </c>
      <c r="S295" s="672" t="str">
        <f t="shared" si="94"/>
        <v/>
      </c>
      <c r="U295" s="672" t="str">
        <f t="shared" si="95"/>
        <v/>
      </c>
      <c r="W295" s="672" t="str">
        <f t="shared" si="96"/>
        <v/>
      </c>
      <c r="Y295" s="672" t="str">
        <f t="shared" si="97"/>
        <v/>
      </c>
      <c r="AA295" s="672" t="str">
        <f t="shared" si="98"/>
        <v/>
      </c>
      <c r="AC295" s="672" t="str">
        <f t="shared" si="99"/>
        <v/>
      </c>
      <c r="AE295" s="672" t="str">
        <f t="shared" si="100"/>
        <v/>
      </c>
      <c r="AG295" s="672" t="str">
        <f t="shared" si="101"/>
        <v/>
      </c>
      <c r="AI295" s="672" t="str">
        <f t="shared" si="102"/>
        <v/>
      </c>
      <c r="AK295" s="672" t="str">
        <f t="shared" si="103"/>
        <v/>
      </c>
      <c r="AM295" s="672" t="str">
        <f t="shared" si="104"/>
        <v/>
      </c>
      <c r="AO295" s="672" t="str">
        <f t="shared" si="105"/>
        <v/>
      </c>
      <c r="AQ295" s="672" t="str">
        <f t="shared" si="106"/>
        <v/>
      </c>
    </row>
    <row r="296" spans="5:43">
      <c r="E296" s="672" t="str">
        <f t="shared" si="107"/>
        <v/>
      </c>
      <c r="G296" s="672" t="str">
        <f t="shared" si="107"/>
        <v/>
      </c>
      <c r="I296" s="672" t="str">
        <f t="shared" si="89"/>
        <v/>
      </c>
      <c r="K296" s="672" t="str">
        <f t="shared" si="90"/>
        <v/>
      </c>
      <c r="M296" s="672" t="str">
        <f t="shared" si="91"/>
        <v/>
      </c>
      <c r="O296" s="672" t="str">
        <f t="shared" si="92"/>
        <v/>
      </c>
      <c r="Q296" s="672" t="str">
        <f t="shared" si="93"/>
        <v/>
      </c>
      <c r="S296" s="672" t="str">
        <f t="shared" si="94"/>
        <v/>
      </c>
      <c r="U296" s="672" t="str">
        <f t="shared" si="95"/>
        <v/>
      </c>
      <c r="W296" s="672" t="str">
        <f t="shared" si="96"/>
        <v/>
      </c>
      <c r="Y296" s="672" t="str">
        <f t="shared" si="97"/>
        <v/>
      </c>
      <c r="AA296" s="672" t="str">
        <f t="shared" si="98"/>
        <v/>
      </c>
      <c r="AC296" s="672" t="str">
        <f t="shared" si="99"/>
        <v/>
      </c>
      <c r="AE296" s="672" t="str">
        <f t="shared" si="100"/>
        <v/>
      </c>
      <c r="AG296" s="672" t="str">
        <f t="shared" si="101"/>
        <v/>
      </c>
      <c r="AI296" s="672" t="str">
        <f t="shared" si="102"/>
        <v/>
      </c>
      <c r="AK296" s="672" t="str">
        <f t="shared" si="103"/>
        <v/>
      </c>
      <c r="AM296" s="672" t="str">
        <f t="shared" si="104"/>
        <v/>
      </c>
      <c r="AO296" s="672" t="str">
        <f t="shared" si="105"/>
        <v/>
      </c>
      <c r="AQ296" s="672" t="str">
        <f t="shared" si="106"/>
        <v/>
      </c>
    </row>
    <row r="297" spans="5:43">
      <c r="E297" s="672" t="str">
        <f t="shared" si="107"/>
        <v/>
      </c>
      <c r="G297" s="672" t="str">
        <f t="shared" si="107"/>
        <v/>
      </c>
      <c r="I297" s="672" t="str">
        <f t="shared" si="89"/>
        <v/>
      </c>
      <c r="K297" s="672" t="str">
        <f t="shared" si="90"/>
        <v/>
      </c>
      <c r="M297" s="672" t="str">
        <f t="shared" si="91"/>
        <v/>
      </c>
      <c r="O297" s="672" t="str">
        <f t="shared" si="92"/>
        <v/>
      </c>
      <c r="Q297" s="672" t="str">
        <f t="shared" si="93"/>
        <v/>
      </c>
      <c r="S297" s="672" t="str">
        <f t="shared" si="94"/>
        <v/>
      </c>
      <c r="U297" s="672" t="str">
        <f t="shared" si="95"/>
        <v/>
      </c>
      <c r="W297" s="672" t="str">
        <f t="shared" si="96"/>
        <v/>
      </c>
      <c r="Y297" s="672" t="str">
        <f t="shared" si="97"/>
        <v/>
      </c>
      <c r="AA297" s="672" t="str">
        <f t="shared" si="98"/>
        <v/>
      </c>
      <c r="AC297" s="672" t="str">
        <f t="shared" si="99"/>
        <v/>
      </c>
      <c r="AE297" s="672" t="str">
        <f t="shared" si="100"/>
        <v/>
      </c>
      <c r="AG297" s="672" t="str">
        <f t="shared" si="101"/>
        <v/>
      </c>
      <c r="AI297" s="672" t="str">
        <f t="shared" si="102"/>
        <v/>
      </c>
      <c r="AK297" s="672" t="str">
        <f t="shared" si="103"/>
        <v/>
      </c>
      <c r="AM297" s="672" t="str">
        <f t="shared" si="104"/>
        <v/>
      </c>
      <c r="AO297" s="672" t="str">
        <f t="shared" si="105"/>
        <v/>
      </c>
      <c r="AQ297" s="672" t="str">
        <f t="shared" si="106"/>
        <v/>
      </c>
    </row>
    <row r="298" spans="5:43">
      <c r="E298" s="672" t="str">
        <f t="shared" si="107"/>
        <v/>
      </c>
      <c r="G298" s="672" t="str">
        <f t="shared" si="107"/>
        <v/>
      </c>
      <c r="I298" s="672" t="str">
        <f t="shared" si="89"/>
        <v/>
      </c>
      <c r="K298" s="672" t="str">
        <f t="shared" si="90"/>
        <v/>
      </c>
      <c r="M298" s="672" t="str">
        <f t="shared" si="91"/>
        <v/>
      </c>
      <c r="O298" s="672" t="str">
        <f t="shared" si="92"/>
        <v/>
      </c>
      <c r="Q298" s="672" t="str">
        <f t="shared" si="93"/>
        <v/>
      </c>
      <c r="S298" s="672" t="str">
        <f t="shared" si="94"/>
        <v/>
      </c>
      <c r="U298" s="672" t="str">
        <f t="shared" si="95"/>
        <v/>
      </c>
      <c r="W298" s="672" t="str">
        <f t="shared" si="96"/>
        <v/>
      </c>
      <c r="Y298" s="672" t="str">
        <f t="shared" si="97"/>
        <v/>
      </c>
      <c r="AA298" s="672" t="str">
        <f t="shared" si="98"/>
        <v/>
      </c>
      <c r="AC298" s="672" t="str">
        <f t="shared" si="99"/>
        <v/>
      </c>
      <c r="AE298" s="672" t="str">
        <f t="shared" si="100"/>
        <v/>
      </c>
      <c r="AG298" s="672" t="str">
        <f t="shared" si="101"/>
        <v/>
      </c>
      <c r="AI298" s="672" t="str">
        <f t="shared" si="102"/>
        <v/>
      </c>
      <c r="AK298" s="672" t="str">
        <f t="shared" si="103"/>
        <v/>
      </c>
      <c r="AM298" s="672" t="str">
        <f t="shared" si="104"/>
        <v/>
      </c>
      <c r="AO298" s="672" t="str">
        <f t="shared" si="105"/>
        <v/>
      </c>
      <c r="AQ298" s="672" t="str">
        <f t="shared" si="106"/>
        <v/>
      </c>
    </row>
    <row r="299" spans="5:43">
      <c r="E299" s="672" t="str">
        <f t="shared" si="107"/>
        <v/>
      </c>
      <c r="G299" s="672" t="str">
        <f t="shared" si="107"/>
        <v/>
      </c>
      <c r="I299" s="672" t="str">
        <f t="shared" si="89"/>
        <v/>
      </c>
      <c r="K299" s="672" t="str">
        <f t="shared" si="90"/>
        <v/>
      </c>
      <c r="M299" s="672" t="str">
        <f t="shared" si="91"/>
        <v/>
      </c>
      <c r="O299" s="672" t="str">
        <f t="shared" si="92"/>
        <v/>
      </c>
      <c r="Q299" s="672" t="str">
        <f t="shared" si="93"/>
        <v/>
      </c>
      <c r="S299" s="672" t="str">
        <f t="shared" si="94"/>
        <v/>
      </c>
      <c r="U299" s="672" t="str">
        <f t="shared" si="95"/>
        <v/>
      </c>
      <c r="W299" s="672" t="str">
        <f t="shared" si="96"/>
        <v/>
      </c>
      <c r="Y299" s="672" t="str">
        <f t="shared" si="97"/>
        <v/>
      </c>
      <c r="AA299" s="672" t="str">
        <f t="shared" si="98"/>
        <v/>
      </c>
      <c r="AC299" s="672" t="str">
        <f t="shared" si="99"/>
        <v/>
      </c>
      <c r="AE299" s="672" t="str">
        <f t="shared" si="100"/>
        <v/>
      </c>
      <c r="AG299" s="672" t="str">
        <f t="shared" si="101"/>
        <v/>
      </c>
      <c r="AI299" s="672" t="str">
        <f t="shared" si="102"/>
        <v/>
      </c>
      <c r="AK299" s="672" t="str">
        <f t="shared" si="103"/>
        <v/>
      </c>
      <c r="AM299" s="672" t="str">
        <f t="shared" si="104"/>
        <v/>
      </c>
      <c r="AO299" s="672" t="str">
        <f t="shared" si="105"/>
        <v/>
      </c>
      <c r="AQ299" s="672" t="str">
        <f t="shared" si="106"/>
        <v/>
      </c>
    </row>
    <row r="300" spans="5:43">
      <c r="E300" s="672" t="str">
        <f t="shared" si="107"/>
        <v/>
      </c>
      <c r="G300" s="672" t="str">
        <f t="shared" si="107"/>
        <v/>
      </c>
      <c r="I300" s="672" t="str">
        <f t="shared" si="89"/>
        <v/>
      </c>
      <c r="K300" s="672" t="str">
        <f t="shared" si="90"/>
        <v/>
      </c>
      <c r="M300" s="672" t="str">
        <f t="shared" si="91"/>
        <v/>
      </c>
      <c r="O300" s="672" t="str">
        <f t="shared" si="92"/>
        <v/>
      </c>
      <c r="Q300" s="672" t="str">
        <f t="shared" si="93"/>
        <v/>
      </c>
      <c r="S300" s="672" t="str">
        <f t="shared" si="94"/>
        <v/>
      </c>
      <c r="U300" s="672" t="str">
        <f t="shared" si="95"/>
        <v/>
      </c>
      <c r="W300" s="672" t="str">
        <f t="shared" si="96"/>
        <v/>
      </c>
      <c r="Y300" s="672" t="str">
        <f t="shared" si="97"/>
        <v/>
      </c>
      <c r="AA300" s="672" t="str">
        <f t="shared" si="98"/>
        <v/>
      </c>
      <c r="AC300" s="672" t="str">
        <f t="shared" si="99"/>
        <v/>
      </c>
      <c r="AE300" s="672" t="str">
        <f t="shared" si="100"/>
        <v/>
      </c>
      <c r="AG300" s="672" t="str">
        <f t="shared" si="101"/>
        <v/>
      </c>
      <c r="AI300" s="672" t="str">
        <f t="shared" si="102"/>
        <v/>
      </c>
      <c r="AK300" s="672" t="str">
        <f t="shared" si="103"/>
        <v/>
      </c>
      <c r="AM300" s="672" t="str">
        <f t="shared" si="104"/>
        <v/>
      </c>
      <c r="AO300" s="672" t="str">
        <f t="shared" si="105"/>
        <v/>
      </c>
      <c r="AQ300" s="672" t="str">
        <f t="shared" si="106"/>
        <v/>
      </c>
    </row>
  </sheetData>
  <mergeCells count="1">
    <mergeCell ref="A3:A6"/>
  </mergeCells>
  <conditionalFormatting sqref="E12:E300">
    <cfRule type="expression" dxfId="17" priority="2">
      <formula>AND(LEN(E12)&gt;0,OR(E12&lt;E$2,E12&gt;E$3))</formula>
    </cfRule>
  </conditionalFormatting>
  <conditionalFormatting sqref="AQ12:AQ300 AO12:AO300 AM12:AM300 AK12:AK300 AI12:AI300 AG12:AG300 AE12:AE300 AC12:AC300 AA12:AA300 Y12:Y300 W12:W300 U12:U300 S12:S300 Q12:Q300 O12:O300 M12:M300 K12:K300 I12:I300 G12:G300">
    <cfRule type="expression" dxfId="16" priority="1">
      <formula>AND(LEN(G12)&gt;0,OR(G12&lt;G$2,G12&gt;G$3))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FE3A6-3A7F-4DF3-BAEF-921B93D1464F}">
  <dimension ref="B2:H23"/>
  <sheetViews>
    <sheetView zoomScale="90" zoomScaleNormal="90" zoomScaleSheetLayoutView="50" workbookViewId="0">
      <selection activeCell="L19" sqref="L19"/>
    </sheetView>
  </sheetViews>
  <sheetFormatPr defaultRowHeight="15"/>
  <cols>
    <col min="1" max="1" width="5.7109375" style="226" customWidth="1"/>
    <col min="2" max="2" width="31.28515625" style="226" customWidth="1"/>
    <col min="3" max="3" width="7.28515625" style="226" bestFit="1" customWidth="1"/>
    <col min="4" max="4" width="33.7109375" style="226" customWidth="1"/>
    <col min="5" max="5" width="7.85546875" style="226" customWidth="1"/>
    <col min="6" max="6" width="27.7109375" style="226" customWidth="1"/>
    <col min="7" max="7" width="17.85546875" style="226" customWidth="1"/>
    <col min="8" max="8" width="13.42578125" style="226" customWidth="1"/>
    <col min="9" max="220" width="9.140625" style="226"/>
    <col min="221" max="221" width="16" style="226" bestFit="1" customWidth="1"/>
    <col min="222" max="222" width="31.140625" style="226" bestFit="1" customWidth="1"/>
    <col min="223" max="223" width="3.42578125" style="226" customWidth="1"/>
    <col min="224" max="224" width="13.140625" style="226" customWidth="1"/>
    <col min="225" max="227" width="9.140625" style="226"/>
    <col min="228" max="228" width="11.5703125" style="226" customWidth="1"/>
    <col min="229" max="230" width="9.140625" style="226"/>
    <col min="231" max="231" width="3.85546875" style="226" customWidth="1"/>
    <col min="232" max="235" width="9.140625" style="226"/>
    <col min="236" max="236" width="15.5703125" style="226" customWidth="1"/>
    <col min="237" max="476" width="9.140625" style="226"/>
    <col min="477" max="477" width="16" style="226" bestFit="1" customWidth="1"/>
    <col min="478" max="478" width="31.140625" style="226" bestFit="1" customWidth="1"/>
    <col min="479" max="479" width="3.42578125" style="226" customWidth="1"/>
    <col min="480" max="480" width="13.140625" style="226" customWidth="1"/>
    <col min="481" max="483" width="9.140625" style="226"/>
    <col min="484" max="484" width="11.5703125" style="226" customWidth="1"/>
    <col min="485" max="486" width="9.140625" style="226"/>
    <col min="487" max="487" width="3.85546875" style="226" customWidth="1"/>
    <col min="488" max="491" width="9.140625" style="226"/>
    <col min="492" max="492" width="15.5703125" style="226" customWidth="1"/>
    <col min="493" max="732" width="9.140625" style="226"/>
    <col min="733" max="733" width="16" style="226" bestFit="1" customWidth="1"/>
    <col min="734" max="734" width="31.140625" style="226" bestFit="1" customWidth="1"/>
    <col min="735" max="735" width="3.42578125" style="226" customWidth="1"/>
    <col min="736" max="736" width="13.140625" style="226" customWidth="1"/>
    <col min="737" max="739" width="9.140625" style="226"/>
    <col min="740" max="740" width="11.5703125" style="226" customWidth="1"/>
    <col min="741" max="742" width="9.140625" style="226"/>
    <col min="743" max="743" width="3.85546875" style="226" customWidth="1"/>
    <col min="744" max="747" width="9.140625" style="226"/>
    <col min="748" max="748" width="15.5703125" style="226" customWidth="1"/>
    <col min="749" max="988" width="9.140625" style="226"/>
    <col min="989" max="989" width="16" style="226" bestFit="1" customWidth="1"/>
    <col min="990" max="990" width="31.140625" style="226" bestFit="1" customWidth="1"/>
    <col min="991" max="991" width="3.42578125" style="226" customWidth="1"/>
    <col min="992" max="992" width="13.140625" style="226" customWidth="1"/>
    <col min="993" max="995" width="9.140625" style="226"/>
    <col min="996" max="996" width="11.5703125" style="226" customWidth="1"/>
    <col min="997" max="998" width="9.140625" style="226"/>
    <col min="999" max="999" width="3.85546875" style="226" customWidth="1"/>
    <col min="1000" max="1003" width="9.140625" style="226"/>
    <col min="1004" max="1004" width="15.5703125" style="226" customWidth="1"/>
    <col min="1005" max="1244" width="9.140625" style="226"/>
    <col min="1245" max="1245" width="16" style="226" bestFit="1" customWidth="1"/>
    <col min="1246" max="1246" width="31.140625" style="226" bestFit="1" customWidth="1"/>
    <col min="1247" max="1247" width="3.42578125" style="226" customWidth="1"/>
    <col min="1248" max="1248" width="13.140625" style="226" customWidth="1"/>
    <col min="1249" max="1251" width="9.140625" style="226"/>
    <col min="1252" max="1252" width="11.5703125" style="226" customWidth="1"/>
    <col min="1253" max="1254" width="9.140625" style="226"/>
    <col min="1255" max="1255" width="3.85546875" style="226" customWidth="1"/>
    <col min="1256" max="1259" width="9.140625" style="226"/>
    <col min="1260" max="1260" width="15.5703125" style="226" customWidth="1"/>
    <col min="1261" max="1500" width="9.140625" style="226"/>
    <col min="1501" max="1501" width="16" style="226" bestFit="1" customWidth="1"/>
    <col min="1502" max="1502" width="31.140625" style="226" bestFit="1" customWidth="1"/>
    <col min="1503" max="1503" width="3.42578125" style="226" customWidth="1"/>
    <col min="1504" max="1504" width="13.140625" style="226" customWidth="1"/>
    <col min="1505" max="1507" width="9.140625" style="226"/>
    <col min="1508" max="1508" width="11.5703125" style="226" customWidth="1"/>
    <col min="1509" max="1510" width="9.140625" style="226"/>
    <col min="1511" max="1511" width="3.85546875" style="226" customWidth="1"/>
    <col min="1512" max="1515" width="9.140625" style="226"/>
    <col min="1516" max="1516" width="15.5703125" style="226" customWidth="1"/>
    <col min="1517" max="1756" width="9.140625" style="226"/>
    <col min="1757" max="1757" width="16" style="226" bestFit="1" customWidth="1"/>
    <col min="1758" max="1758" width="31.140625" style="226" bestFit="1" customWidth="1"/>
    <col min="1759" max="1759" width="3.42578125" style="226" customWidth="1"/>
    <col min="1760" max="1760" width="13.140625" style="226" customWidth="1"/>
    <col min="1761" max="1763" width="9.140625" style="226"/>
    <col min="1764" max="1764" width="11.5703125" style="226" customWidth="1"/>
    <col min="1765" max="1766" width="9.140625" style="226"/>
    <col min="1767" max="1767" width="3.85546875" style="226" customWidth="1"/>
    <col min="1768" max="1771" width="9.140625" style="226"/>
    <col min="1772" max="1772" width="15.5703125" style="226" customWidth="1"/>
    <col min="1773" max="2012" width="9.140625" style="226"/>
    <col min="2013" max="2013" width="16" style="226" bestFit="1" customWidth="1"/>
    <col min="2014" max="2014" width="31.140625" style="226" bestFit="1" customWidth="1"/>
    <col min="2015" max="2015" width="3.42578125" style="226" customWidth="1"/>
    <col min="2016" max="2016" width="13.140625" style="226" customWidth="1"/>
    <col min="2017" max="2019" width="9.140625" style="226"/>
    <col min="2020" max="2020" width="11.5703125" style="226" customWidth="1"/>
    <col min="2021" max="2022" width="9.140625" style="226"/>
    <col min="2023" max="2023" width="3.85546875" style="226" customWidth="1"/>
    <col min="2024" max="2027" width="9.140625" style="226"/>
    <col min="2028" max="2028" width="15.5703125" style="226" customWidth="1"/>
    <col min="2029" max="2268" width="9.140625" style="226"/>
    <col min="2269" max="2269" width="16" style="226" bestFit="1" customWidth="1"/>
    <col min="2270" max="2270" width="31.140625" style="226" bestFit="1" customWidth="1"/>
    <col min="2271" max="2271" width="3.42578125" style="226" customWidth="1"/>
    <col min="2272" max="2272" width="13.140625" style="226" customWidth="1"/>
    <col min="2273" max="2275" width="9.140625" style="226"/>
    <col min="2276" max="2276" width="11.5703125" style="226" customWidth="1"/>
    <col min="2277" max="2278" width="9.140625" style="226"/>
    <col min="2279" max="2279" width="3.85546875" style="226" customWidth="1"/>
    <col min="2280" max="2283" width="9.140625" style="226"/>
    <col min="2284" max="2284" width="15.5703125" style="226" customWidth="1"/>
    <col min="2285" max="2524" width="9.140625" style="226"/>
    <col min="2525" max="2525" width="16" style="226" bestFit="1" customWidth="1"/>
    <col min="2526" max="2526" width="31.140625" style="226" bestFit="1" customWidth="1"/>
    <col min="2527" max="2527" width="3.42578125" style="226" customWidth="1"/>
    <col min="2528" max="2528" width="13.140625" style="226" customWidth="1"/>
    <col min="2529" max="2531" width="9.140625" style="226"/>
    <col min="2532" max="2532" width="11.5703125" style="226" customWidth="1"/>
    <col min="2533" max="2534" width="9.140625" style="226"/>
    <col min="2535" max="2535" width="3.85546875" style="226" customWidth="1"/>
    <col min="2536" max="2539" width="9.140625" style="226"/>
    <col min="2540" max="2540" width="15.5703125" style="226" customWidth="1"/>
    <col min="2541" max="2780" width="9.140625" style="226"/>
    <col min="2781" max="2781" width="16" style="226" bestFit="1" customWidth="1"/>
    <col min="2782" max="2782" width="31.140625" style="226" bestFit="1" customWidth="1"/>
    <col min="2783" max="2783" width="3.42578125" style="226" customWidth="1"/>
    <col min="2784" max="2784" width="13.140625" style="226" customWidth="1"/>
    <col min="2785" max="2787" width="9.140625" style="226"/>
    <col min="2788" max="2788" width="11.5703125" style="226" customWidth="1"/>
    <col min="2789" max="2790" width="9.140625" style="226"/>
    <col min="2791" max="2791" width="3.85546875" style="226" customWidth="1"/>
    <col min="2792" max="2795" width="9.140625" style="226"/>
    <col min="2796" max="2796" width="15.5703125" style="226" customWidth="1"/>
    <col min="2797" max="3036" width="9.140625" style="226"/>
    <col min="3037" max="3037" width="16" style="226" bestFit="1" customWidth="1"/>
    <col min="3038" max="3038" width="31.140625" style="226" bestFit="1" customWidth="1"/>
    <col min="3039" max="3039" width="3.42578125" style="226" customWidth="1"/>
    <col min="3040" max="3040" width="13.140625" style="226" customWidth="1"/>
    <col min="3041" max="3043" width="9.140625" style="226"/>
    <col min="3044" max="3044" width="11.5703125" style="226" customWidth="1"/>
    <col min="3045" max="3046" width="9.140625" style="226"/>
    <col min="3047" max="3047" width="3.85546875" style="226" customWidth="1"/>
    <col min="3048" max="3051" width="9.140625" style="226"/>
    <col min="3052" max="3052" width="15.5703125" style="226" customWidth="1"/>
    <col min="3053" max="3292" width="9.140625" style="226"/>
    <col min="3293" max="3293" width="16" style="226" bestFit="1" customWidth="1"/>
    <col min="3294" max="3294" width="31.140625" style="226" bestFit="1" customWidth="1"/>
    <col min="3295" max="3295" width="3.42578125" style="226" customWidth="1"/>
    <col min="3296" max="3296" width="13.140625" style="226" customWidth="1"/>
    <col min="3297" max="3299" width="9.140625" style="226"/>
    <col min="3300" max="3300" width="11.5703125" style="226" customWidth="1"/>
    <col min="3301" max="3302" width="9.140625" style="226"/>
    <col min="3303" max="3303" width="3.85546875" style="226" customWidth="1"/>
    <col min="3304" max="3307" width="9.140625" style="226"/>
    <col min="3308" max="3308" width="15.5703125" style="226" customWidth="1"/>
    <col min="3309" max="3548" width="9.140625" style="226"/>
    <col min="3549" max="3549" width="16" style="226" bestFit="1" customWidth="1"/>
    <col min="3550" max="3550" width="31.140625" style="226" bestFit="1" customWidth="1"/>
    <col min="3551" max="3551" width="3.42578125" style="226" customWidth="1"/>
    <col min="3552" max="3552" width="13.140625" style="226" customWidth="1"/>
    <col min="3553" max="3555" width="9.140625" style="226"/>
    <col min="3556" max="3556" width="11.5703125" style="226" customWidth="1"/>
    <col min="3557" max="3558" width="9.140625" style="226"/>
    <col min="3559" max="3559" width="3.85546875" style="226" customWidth="1"/>
    <col min="3560" max="3563" width="9.140625" style="226"/>
    <col min="3564" max="3564" width="15.5703125" style="226" customWidth="1"/>
    <col min="3565" max="3804" width="9.140625" style="226"/>
    <col min="3805" max="3805" width="16" style="226" bestFit="1" customWidth="1"/>
    <col min="3806" max="3806" width="31.140625" style="226" bestFit="1" customWidth="1"/>
    <col min="3807" max="3807" width="3.42578125" style="226" customWidth="1"/>
    <col min="3808" max="3808" width="13.140625" style="226" customWidth="1"/>
    <col min="3809" max="3811" width="9.140625" style="226"/>
    <col min="3812" max="3812" width="11.5703125" style="226" customWidth="1"/>
    <col min="3813" max="3814" width="9.140625" style="226"/>
    <col min="3815" max="3815" width="3.85546875" style="226" customWidth="1"/>
    <col min="3816" max="3819" width="9.140625" style="226"/>
    <col min="3820" max="3820" width="15.5703125" style="226" customWidth="1"/>
    <col min="3821" max="4060" width="9.140625" style="226"/>
    <col min="4061" max="4061" width="16" style="226" bestFit="1" customWidth="1"/>
    <col min="4062" max="4062" width="31.140625" style="226" bestFit="1" customWidth="1"/>
    <col min="4063" max="4063" width="3.42578125" style="226" customWidth="1"/>
    <col min="4064" max="4064" width="13.140625" style="226" customWidth="1"/>
    <col min="4065" max="4067" width="9.140625" style="226"/>
    <col min="4068" max="4068" width="11.5703125" style="226" customWidth="1"/>
    <col min="4069" max="4070" width="9.140625" style="226"/>
    <col min="4071" max="4071" width="3.85546875" style="226" customWidth="1"/>
    <col min="4072" max="4075" width="9.140625" style="226"/>
    <col min="4076" max="4076" width="15.5703125" style="226" customWidth="1"/>
    <col min="4077" max="4316" width="9.140625" style="226"/>
    <col min="4317" max="4317" width="16" style="226" bestFit="1" customWidth="1"/>
    <col min="4318" max="4318" width="31.140625" style="226" bestFit="1" customWidth="1"/>
    <col min="4319" max="4319" width="3.42578125" style="226" customWidth="1"/>
    <col min="4320" max="4320" width="13.140625" style="226" customWidth="1"/>
    <col min="4321" max="4323" width="9.140625" style="226"/>
    <col min="4324" max="4324" width="11.5703125" style="226" customWidth="1"/>
    <col min="4325" max="4326" width="9.140625" style="226"/>
    <col min="4327" max="4327" width="3.85546875" style="226" customWidth="1"/>
    <col min="4328" max="4331" width="9.140625" style="226"/>
    <col min="4332" max="4332" width="15.5703125" style="226" customWidth="1"/>
    <col min="4333" max="4572" width="9.140625" style="226"/>
    <col min="4573" max="4573" width="16" style="226" bestFit="1" customWidth="1"/>
    <col min="4574" max="4574" width="31.140625" style="226" bestFit="1" customWidth="1"/>
    <col min="4575" max="4575" width="3.42578125" style="226" customWidth="1"/>
    <col min="4576" max="4576" width="13.140625" style="226" customWidth="1"/>
    <col min="4577" max="4579" width="9.140625" style="226"/>
    <col min="4580" max="4580" width="11.5703125" style="226" customWidth="1"/>
    <col min="4581" max="4582" width="9.140625" style="226"/>
    <col min="4583" max="4583" width="3.85546875" style="226" customWidth="1"/>
    <col min="4584" max="4587" width="9.140625" style="226"/>
    <col min="4588" max="4588" width="15.5703125" style="226" customWidth="1"/>
    <col min="4589" max="4828" width="9.140625" style="226"/>
    <col min="4829" max="4829" width="16" style="226" bestFit="1" customWidth="1"/>
    <col min="4830" max="4830" width="31.140625" style="226" bestFit="1" customWidth="1"/>
    <col min="4831" max="4831" width="3.42578125" style="226" customWidth="1"/>
    <col min="4832" max="4832" width="13.140625" style="226" customWidth="1"/>
    <col min="4833" max="4835" width="9.140625" style="226"/>
    <col min="4836" max="4836" width="11.5703125" style="226" customWidth="1"/>
    <col min="4837" max="4838" width="9.140625" style="226"/>
    <col min="4839" max="4839" width="3.85546875" style="226" customWidth="1"/>
    <col min="4840" max="4843" width="9.140625" style="226"/>
    <col min="4844" max="4844" width="15.5703125" style="226" customWidth="1"/>
    <col min="4845" max="5084" width="9.140625" style="226"/>
    <col min="5085" max="5085" width="16" style="226" bestFit="1" customWidth="1"/>
    <col min="5086" max="5086" width="31.140625" style="226" bestFit="1" customWidth="1"/>
    <col min="5087" max="5087" width="3.42578125" style="226" customWidth="1"/>
    <col min="5088" max="5088" width="13.140625" style="226" customWidth="1"/>
    <col min="5089" max="5091" width="9.140625" style="226"/>
    <col min="5092" max="5092" width="11.5703125" style="226" customWidth="1"/>
    <col min="5093" max="5094" width="9.140625" style="226"/>
    <col min="5095" max="5095" width="3.85546875" style="226" customWidth="1"/>
    <col min="5096" max="5099" width="9.140625" style="226"/>
    <col min="5100" max="5100" width="15.5703125" style="226" customWidth="1"/>
    <col min="5101" max="5340" width="9.140625" style="226"/>
    <col min="5341" max="5341" width="16" style="226" bestFit="1" customWidth="1"/>
    <col min="5342" max="5342" width="31.140625" style="226" bestFit="1" customWidth="1"/>
    <col min="5343" max="5343" width="3.42578125" style="226" customWidth="1"/>
    <col min="5344" max="5344" width="13.140625" style="226" customWidth="1"/>
    <col min="5345" max="5347" width="9.140625" style="226"/>
    <col min="5348" max="5348" width="11.5703125" style="226" customWidth="1"/>
    <col min="5349" max="5350" width="9.140625" style="226"/>
    <col min="5351" max="5351" width="3.85546875" style="226" customWidth="1"/>
    <col min="5352" max="5355" width="9.140625" style="226"/>
    <col min="5356" max="5356" width="15.5703125" style="226" customWidth="1"/>
    <col min="5357" max="5596" width="9.140625" style="226"/>
    <col min="5597" max="5597" width="16" style="226" bestFit="1" customWidth="1"/>
    <col min="5598" max="5598" width="31.140625" style="226" bestFit="1" customWidth="1"/>
    <col min="5599" max="5599" width="3.42578125" style="226" customWidth="1"/>
    <col min="5600" max="5600" width="13.140625" style="226" customWidth="1"/>
    <col min="5601" max="5603" width="9.140625" style="226"/>
    <col min="5604" max="5604" width="11.5703125" style="226" customWidth="1"/>
    <col min="5605" max="5606" width="9.140625" style="226"/>
    <col min="5607" max="5607" width="3.85546875" style="226" customWidth="1"/>
    <col min="5608" max="5611" width="9.140625" style="226"/>
    <col min="5612" max="5612" width="15.5703125" style="226" customWidth="1"/>
    <col min="5613" max="5852" width="9.140625" style="226"/>
    <col min="5853" max="5853" width="16" style="226" bestFit="1" customWidth="1"/>
    <col min="5854" max="5854" width="31.140625" style="226" bestFit="1" customWidth="1"/>
    <col min="5855" max="5855" width="3.42578125" style="226" customWidth="1"/>
    <col min="5856" max="5856" width="13.140625" style="226" customWidth="1"/>
    <col min="5857" max="5859" width="9.140625" style="226"/>
    <col min="5860" max="5860" width="11.5703125" style="226" customWidth="1"/>
    <col min="5861" max="5862" width="9.140625" style="226"/>
    <col min="5863" max="5863" width="3.85546875" style="226" customWidth="1"/>
    <col min="5864" max="5867" width="9.140625" style="226"/>
    <col min="5868" max="5868" width="15.5703125" style="226" customWidth="1"/>
    <col min="5869" max="6108" width="9.140625" style="226"/>
    <col min="6109" max="6109" width="16" style="226" bestFit="1" customWidth="1"/>
    <col min="6110" max="6110" width="31.140625" style="226" bestFit="1" customWidth="1"/>
    <col min="6111" max="6111" width="3.42578125" style="226" customWidth="1"/>
    <col min="6112" max="6112" width="13.140625" style="226" customWidth="1"/>
    <col min="6113" max="6115" width="9.140625" style="226"/>
    <col min="6116" max="6116" width="11.5703125" style="226" customWidth="1"/>
    <col min="6117" max="6118" width="9.140625" style="226"/>
    <col min="6119" max="6119" width="3.85546875" style="226" customWidth="1"/>
    <col min="6120" max="6123" width="9.140625" style="226"/>
    <col min="6124" max="6124" width="15.5703125" style="226" customWidth="1"/>
    <col min="6125" max="6364" width="9.140625" style="226"/>
    <col min="6365" max="6365" width="16" style="226" bestFit="1" customWidth="1"/>
    <col min="6366" max="6366" width="31.140625" style="226" bestFit="1" customWidth="1"/>
    <col min="6367" max="6367" width="3.42578125" style="226" customWidth="1"/>
    <col min="6368" max="6368" width="13.140625" style="226" customWidth="1"/>
    <col min="6369" max="6371" width="9.140625" style="226"/>
    <col min="6372" max="6372" width="11.5703125" style="226" customWidth="1"/>
    <col min="6373" max="6374" width="9.140625" style="226"/>
    <col min="6375" max="6375" width="3.85546875" style="226" customWidth="1"/>
    <col min="6376" max="6379" width="9.140625" style="226"/>
    <col min="6380" max="6380" width="15.5703125" style="226" customWidth="1"/>
    <col min="6381" max="6620" width="9.140625" style="226"/>
    <col min="6621" max="6621" width="16" style="226" bestFit="1" customWidth="1"/>
    <col min="6622" max="6622" width="31.140625" style="226" bestFit="1" customWidth="1"/>
    <col min="6623" max="6623" width="3.42578125" style="226" customWidth="1"/>
    <col min="6624" max="6624" width="13.140625" style="226" customWidth="1"/>
    <col min="6625" max="6627" width="9.140625" style="226"/>
    <col min="6628" max="6628" width="11.5703125" style="226" customWidth="1"/>
    <col min="6629" max="6630" width="9.140625" style="226"/>
    <col min="6631" max="6631" width="3.85546875" style="226" customWidth="1"/>
    <col min="6632" max="6635" width="9.140625" style="226"/>
    <col min="6636" max="6636" width="15.5703125" style="226" customWidth="1"/>
    <col min="6637" max="6876" width="9.140625" style="226"/>
    <col min="6877" max="6877" width="16" style="226" bestFit="1" customWidth="1"/>
    <col min="6878" max="6878" width="31.140625" style="226" bestFit="1" customWidth="1"/>
    <col min="6879" max="6879" width="3.42578125" style="226" customWidth="1"/>
    <col min="6880" max="6880" width="13.140625" style="226" customWidth="1"/>
    <col min="6881" max="6883" width="9.140625" style="226"/>
    <col min="6884" max="6884" width="11.5703125" style="226" customWidth="1"/>
    <col min="6885" max="6886" width="9.140625" style="226"/>
    <col min="6887" max="6887" width="3.85546875" style="226" customWidth="1"/>
    <col min="6888" max="6891" width="9.140625" style="226"/>
    <col min="6892" max="6892" width="15.5703125" style="226" customWidth="1"/>
    <col min="6893" max="7132" width="9.140625" style="226"/>
    <col min="7133" max="7133" width="16" style="226" bestFit="1" customWidth="1"/>
    <col min="7134" max="7134" width="31.140625" style="226" bestFit="1" customWidth="1"/>
    <col min="7135" max="7135" width="3.42578125" style="226" customWidth="1"/>
    <col min="7136" max="7136" width="13.140625" style="226" customWidth="1"/>
    <col min="7137" max="7139" width="9.140625" style="226"/>
    <col min="7140" max="7140" width="11.5703125" style="226" customWidth="1"/>
    <col min="7141" max="7142" width="9.140625" style="226"/>
    <col min="7143" max="7143" width="3.85546875" style="226" customWidth="1"/>
    <col min="7144" max="7147" width="9.140625" style="226"/>
    <col min="7148" max="7148" width="15.5703125" style="226" customWidth="1"/>
    <col min="7149" max="7388" width="9.140625" style="226"/>
    <col min="7389" max="7389" width="16" style="226" bestFit="1" customWidth="1"/>
    <col min="7390" max="7390" width="31.140625" style="226" bestFit="1" customWidth="1"/>
    <col min="7391" max="7391" width="3.42578125" style="226" customWidth="1"/>
    <col min="7392" max="7392" width="13.140625" style="226" customWidth="1"/>
    <col min="7393" max="7395" width="9.140625" style="226"/>
    <col min="7396" max="7396" width="11.5703125" style="226" customWidth="1"/>
    <col min="7397" max="7398" width="9.140625" style="226"/>
    <col min="7399" max="7399" width="3.85546875" style="226" customWidth="1"/>
    <col min="7400" max="7403" width="9.140625" style="226"/>
    <col min="7404" max="7404" width="15.5703125" style="226" customWidth="1"/>
    <col min="7405" max="7644" width="9.140625" style="226"/>
    <col min="7645" max="7645" width="16" style="226" bestFit="1" customWidth="1"/>
    <col min="7646" max="7646" width="31.140625" style="226" bestFit="1" customWidth="1"/>
    <col min="7647" max="7647" width="3.42578125" style="226" customWidth="1"/>
    <col min="7648" max="7648" width="13.140625" style="226" customWidth="1"/>
    <col min="7649" max="7651" width="9.140625" style="226"/>
    <col min="7652" max="7652" width="11.5703125" style="226" customWidth="1"/>
    <col min="7653" max="7654" width="9.140625" style="226"/>
    <col min="7655" max="7655" width="3.85546875" style="226" customWidth="1"/>
    <col min="7656" max="7659" width="9.140625" style="226"/>
    <col min="7660" max="7660" width="15.5703125" style="226" customWidth="1"/>
    <col min="7661" max="7900" width="9.140625" style="226"/>
    <col min="7901" max="7901" width="16" style="226" bestFit="1" customWidth="1"/>
    <col min="7902" max="7902" width="31.140625" style="226" bestFit="1" customWidth="1"/>
    <col min="7903" max="7903" width="3.42578125" style="226" customWidth="1"/>
    <col min="7904" max="7904" width="13.140625" style="226" customWidth="1"/>
    <col min="7905" max="7907" width="9.140625" style="226"/>
    <col min="7908" max="7908" width="11.5703125" style="226" customWidth="1"/>
    <col min="7909" max="7910" width="9.140625" style="226"/>
    <col min="7911" max="7911" width="3.85546875" style="226" customWidth="1"/>
    <col min="7912" max="7915" width="9.140625" style="226"/>
    <col min="7916" max="7916" width="15.5703125" style="226" customWidth="1"/>
    <col min="7917" max="8156" width="9.140625" style="226"/>
    <col min="8157" max="8157" width="16" style="226" bestFit="1" customWidth="1"/>
    <col min="8158" max="8158" width="31.140625" style="226" bestFit="1" customWidth="1"/>
    <col min="8159" max="8159" width="3.42578125" style="226" customWidth="1"/>
    <col min="8160" max="8160" width="13.140625" style="226" customWidth="1"/>
    <col min="8161" max="8163" width="9.140625" style="226"/>
    <col min="8164" max="8164" width="11.5703125" style="226" customWidth="1"/>
    <col min="8165" max="8166" width="9.140625" style="226"/>
    <col min="8167" max="8167" width="3.85546875" style="226" customWidth="1"/>
    <col min="8168" max="8171" width="9.140625" style="226"/>
    <col min="8172" max="8172" width="15.5703125" style="226" customWidth="1"/>
    <col min="8173" max="8412" width="9.140625" style="226"/>
    <col min="8413" max="8413" width="16" style="226" bestFit="1" customWidth="1"/>
    <col min="8414" max="8414" width="31.140625" style="226" bestFit="1" customWidth="1"/>
    <col min="8415" max="8415" width="3.42578125" style="226" customWidth="1"/>
    <col min="8416" max="8416" width="13.140625" style="226" customWidth="1"/>
    <col min="8417" max="8419" width="9.140625" style="226"/>
    <col min="8420" max="8420" width="11.5703125" style="226" customWidth="1"/>
    <col min="8421" max="8422" width="9.140625" style="226"/>
    <col min="8423" max="8423" width="3.85546875" style="226" customWidth="1"/>
    <col min="8424" max="8427" width="9.140625" style="226"/>
    <col min="8428" max="8428" width="15.5703125" style="226" customWidth="1"/>
    <col min="8429" max="8668" width="9.140625" style="226"/>
    <col min="8669" max="8669" width="16" style="226" bestFit="1" customWidth="1"/>
    <col min="8670" max="8670" width="31.140625" style="226" bestFit="1" customWidth="1"/>
    <col min="8671" max="8671" width="3.42578125" style="226" customWidth="1"/>
    <col min="8672" max="8672" width="13.140625" style="226" customWidth="1"/>
    <col min="8673" max="8675" width="9.140625" style="226"/>
    <col min="8676" max="8676" width="11.5703125" style="226" customWidth="1"/>
    <col min="8677" max="8678" width="9.140625" style="226"/>
    <col min="8679" max="8679" width="3.85546875" style="226" customWidth="1"/>
    <col min="8680" max="8683" width="9.140625" style="226"/>
    <col min="8684" max="8684" width="15.5703125" style="226" customWidth="1"/>
    <col min="8685" max="8924" width="9.140625" style="226"/>
    <col min="8925" max="8925" width="16" style="226" bestFit="1" customWidth="1"/>
    <col min="8926" max="8926" width="31.140625" style="226" bestFit="1" customWidth="1"/>
    <col min="8927" max="8927" width="3.42578125" style="226" customWidth="1"/>
    <col min="8928" max="8928" width="13.140625" style="226" customWidth="1"/>
    <col min="8929" max="8931" width="9.140625" style="226"/>
    <col min="8932" max="8932" width="11.5703125" style="226" customWidth="1"/>
    <col min="8933" max="8934" width="9.140625" style="226"/>
    <col min="8935" max="8935" width="3.85546875" style="226" customWidth="1"/>
    <col min="8936" max="8939" width="9.140625" style="226"/>
    <col min="8940" max="8940" width="15.5703125" style="226" customWidth="1"/>
    <col min="8941" max="9180" width="9.140625" style="226"/>
    <col min="9181" max="9181" width="16" style="226" bestFit="1" customWidth="1"/>
    <col min="9182" max="9182" width="31.140625" style="226" bestFit="1" customWidth="1"/>
    <col min="9183" max="9183" width="3.42578125" style="226" customWidth="1"/>
    <col min="9184" max="9184" width="13.140625" style="226" customWidth="1"/>
    <col min="9185" max="9187" width="9.140625" style="226"/>
    <col min="9188" max="9188" width="11.5703125" style="226" customWidth="1"/>
    <col min="9189" max="9190" width="9.140625" style="226"/>
    <col min="9191" max="9191" width="3.85546875" style="226" customWidth="1"/>
    <col min="9192" max="9195" width="9.140625" style="226"/>
    <col min="9196" max="9196" width="15.5703125" style="226" customWidth="1"/>
    <col min="9197" max="9436" width="9.140625" style="226"/>
    <col min="9437" max="9437" width="16" style="226" bestFit="1" customWidth="1"/>
    <col min="9438" max="9438" width="31.140625" style="226" bestFit="1" customWidth="1"/>
    <col min="9439" max="9439" width="3.42578125" style="226" customWidth="1"/>
    <col min="9440" max="9440" width="13.140625" style="226" customWidth="1"/>
    <col min="9441" max="9443" width="9.140625" style="226"/>
    <col min="9444" max="9444" width="11.5703125" style="226" customWidth="1"/>
    <col min="9445" max="9446" width="9.140625" style="226"/>
    <col min="9447" max="9447" width="3.85546875" style="226" customWidth="1"/>
    <col min="9448" max="9451" width="9.140625" style="226"/>
    <col min="9452" max="9452" width="15.5703125" style="226" customWidth="1"/>
    <col min="9453" max="9692" width="9.140625" style="226"/>
    <col min="9693" max="9693" width="16" style="226" bestFit="1" customWidth="1"/>
    <col min="9694" max="9694" width="31.140625" style="226" bestFit="1" customWidth="1"/>
    <col min="9695" max="9695" width="3.42578125" style="226" customWidth="1"/>
    <col min="9696" max="9696" width="13.140625" style="226" customWidth="1"/>
    <col min="9697" max="9699" width="9.140625" style="226"/>
    <col min="9700" max="9700" width="11.5703125" style="226" customWidth="1"/>
    <col min="9701" max="9702" width="9.140625" style="226"/>
    <col min="9703" max="9703" width="3.85546875" style="226" customWidth="1"/>
    <col min="9704" max="9707" width="9.140625" style="226"/>
    <col min="9708" max="9708" width="15.5703125" style="226" customWidth="1"/>
    <col min="9709" max="9948" width="9.140625" style="226"/>
    <col min="9949" max="9949" width="16" style="226" bestFit="1" customWidth="1"/>
    <col min="9950" max="9950" width="31.140625" style="226" bestFit="1" customWidth="1"/>
    <col min="9951" max="9951" width="3.42578125" style="226" customWidth="1"/>
    <col min="9952" max="9952" width="13.140625" style="226" customWidth="1"/>
    <col min="9953" max="9955" width="9.140625" style="226"/>
    <col min="9956" max="9956" width="11.5703125" style="226" customWidth="1"/>
    <col min="9957" max="9958" width="9.140625" style="226"/>
    <col min="9959" max="9959" width="3.85546875" style="226" customWidth="1"/>
    <col min="9960" max="9963" width="9.140625" style="226"/>
    <col min="9964" max="9964" width="15.5703125" style="226" customWidth="1"/>
    <col min="9965" max="10204" width="9.140625" style="226"/>
    <col min="10205" max="10205" width="16" style="226" bestFit="1" customWidth="1"/>
    <col min="10206" max="10206" width="31.140625" style="226" bestFit="1" customWidth="1"/>
    <col min="10207" max="10207" width="3.42578125" style="226" customWidth="1"/>
    <col min="10208" max="10208" width="13.140625" style="226" customWidth="1"/>
    <col min="10209" max="10211" width="9.140625" style="226"/>
    <col min="10212" max="10212" width="11.5703125" style="226" customWidth="1"/>
    <col min="10213" max="10214" width="9.140625" style="226"/>
    <col min="10215" max="10215" width="3.85546875" style="226" customWidth="1"/>
    <col min="10216" max="10219" width="9.140625" style="226"/>
    <col min="10220" max="10220" width="15.5703125" style="226" customWidth="1"/>
    <col min="10221" max="10460" width="9.140625" style="226"/>
    <col min="10461" max="10461" width="16" style="226" bestFit="1" customWidth="1"/>
    <col min="10462" max="10462" width="31.140625" style="226" bestFit="1" customWidth="1"/>
    <col min="10463" max="10463" width="3.42578125" style="226" customWidth="1"/>
    <col min="10464" max="10464" width="13.140625" style="226" customWidth="1"/>
    <col min="10465" max="10467" width="9.140625" style="226"/>
    <col min="10468" max="10468" width="11.5703125" style="226" customWidth="1"/>
    <col min="10469" max="10470" width="9.140625" style="226"/>
    <col min="10471" max="10471" width="3.85546875" style="226" customWidth="1"/>
    <col min="10472" max="10475" width="9.140625" style="226"/>
    <col min="10476" max="10476" width="15.5703125" style="226" customWidth="1"/>
    <col min="10477" max="10716" width="9.140625" style="226"/>
    <col min="10717" max="10717" width="16" style="226" bestFit="1" customWidth="1"/>
    <col min="10718" max="10718" width="31.140625" style="226" bestFit="1" customWidth="1"/>
    <col min="10719" max="10719" width="3.42578125" style="226" customWidth="1"/>
    <col min="10720" max="10720" width="13.140625" style="226" customWidth="1"/>
    <col min="10721" max="10723" width="9.140625" style="226"/>
    <col min="10724" max="10724" width="11.5703125" style="226" customWidth="1"/>
    <col min="10725" max="10726" width="9.140625" style="226"/>
    <col min="10727" max="10727" width="3.85546875" style="226" customWidth="1"/>
    <col min="10728" max="10731" width="9.140625" style="226"/>
    <col min="10732" max="10732" width="15.5703125" style="226" customWidth="1"/>
    <col min="10733" max="10972" width="9.140625" style="226"/>
    <col min="10973" max="10973" width="16" style="226" bestFit="1" customWidth="1"/>
    <col min="10974" max="10974" width="31.140625" style="226" bestFit="1" customWidth="1"/>
    <col min="10975" max="10975" width="3.42578125" style="226" customWidth="1"/>
    <col min="10976" max="10976" width="13.140625" style="226" customWidth="1"/>
    <col min="10977" max="10979" width="9.140625" style="226"/>
    <col min="10980" max="10980" width="11.5703125" style="226" customWidth="1"/>
    <col min="10981" max="10982" width="9.140625" style="226"/>
    <col min="10983" max="10983" width="3.85546875" style="226" customWidth="1"/>
    <col min="10984" max="10987" width="9.140625" style="226"/>
    <col min="10988" max="10988" width="15.5703125" style="226" customWidth="1"/>
    <col min="10989" max="11228" width="9.140625" style="226"/>
    <col min="11229" max="11229" width="16" style="226" bestFit="1" customWidth="1"/>
    <col min="11230" max="11230" width="31.140625" style="226" bestFit="1" customWidth="1"/>
    <col min="11231" max="11231" width="3.42578125" style="226" customWidth="1"/>
    <col min="11232" max="11232" width="13.140625" style="226" customWidth="1"/>
    <col min="11233" max="11235" width="9.140625" style="226"/>
    <col min="11236" max="11236" width="11.5703125" style="226" customWidth="1"/>
    <col min="11237" max="11238" width="9.140625" style="226"/>
    <col min="11239" max="11239" width="3.85546875" style="226" customWidth="1"/>
    <col min="11240" max="11243" width="9.140625" style="226"/>
    <col min="11244" max="11244" width="15.5703125" style="226" customWidth="1"/>
    <col min="11245" max="11484" width="9.140625" style="226"/>
    <col min="11485" max="11485" width="16" style="226" bestFit="1" customWidth="1"/>
    <col min="11486" max="11486" width="31.140625" style="226" bestFit="1" customWidth="1"/>
    <col min="11487" max="11487" width="3.42578125" style="226" customWidth="1"/>
    <col min="11488" max="11488" width="13.140625" style="226" customWidth="1"/>
    <col min="11489" max="11491" width="9.140625" style="226"/>
    <col min="11492" max="11492" width="11.5703125" style="226" customWidth="1"/>
    <col min="11493" max="11494" width="9.140625" style="226"/>
    <col min="11495" max="11495" width="3.85546875" style="226" customWidth="1"/>
    <col min="11496" max="11499" width="9.140625" style="226"/>
    <col min="11500" max="11500" width="15.5703125" style="226" customWidth="1"/>
    <col min="11501" max="11740" width="9.140625" style="226"/>
    <col min="11741" max="11741" width="16" style="226" bestFit="1" customWidth="1"/>
    <col min="11742" max="11742" width="31.140625" style="226" bestFit="1" customWidth="1"/>
    <col min="11743" max="11743" width="3.42578125" style="226" customWidth="1"/>
    <col min="11744" max="11744" width="13.140625" style="226" customWidth="1"/>
    <col min="11745" max="11747" width="9.140625" style="226"/>
    <col min="11748" max="11748" width="11.5703125" style="226" customWidth="1"/>
    <col min="11749" max="11750" width="9.140625" style="226"/>
    <col min="11751" max="11751" width="3.85546875" style="226" customWidth="1"/>
    <col min="11752" max="11755" width="9.140625" style="226"/>
    <col min="11756" max="11756" width="15.5703125" style="226" customWidth="1"/>
    <col min="11757" max="11996" width="9.140625" style="226"/>
    <col min="11997" max="11997" width="16" style="226" bestFit="1" customWidth="1"/>
    <col min="11998" max="11998" width="31.140625" style="226" bestFit="1" customWidth="1"/>
    <col min="11999" max="11999" width="3.42578125" style="226" customWidth="1"/>
    <col min="12000" max="12000" width="13.140625" style="226" customWidth="1"/>
    <col min="12001" max="12003" width="9.140625" style="226"/>
    <col min="12004" max="12004" width="11.5703125" style="226" customWidth="1"/>
    <col min="12005" max="12006" width="9.140625" style="226"/>
    <col min="12007" max="12007" width="3.85546875" style="226" customWidth="1"/>
    <col min="12008" max="12011" width="9.140625" style="226"/>
    <col min="12012" max="12012" width="15.5703125" style="226" customWidth="1"/>
    <col min="12013" max="12252" width="9.140625" style="226"/>
    <col min="12253" max="12253" width="16" style="226" bestFit="1" customWidth="1"/>
    <col min="12254" max="12254" width="31.140625" style="226" bestFit="1" customWidth="1"/>
    <col min="12255" max="12255" width="3.42578125" style="226" customWidth="1"/>
    <col min="12256" max="12256" width="13.140625" style="226" customWidth="1"/>
    <col min="12257" max="12259" width="9.140625" style="226"/>
    <col min="12260" max="12260" width="11.5703125" style="226" customWidth="1"/>
    <col min="12261" max="12262" width="9.140625" style="226"/>
    <col min="12263" max="12263" width="3.85546875" style="226" customWidth="1"/>
    <col min="12264" max="12267" width="9.140625" style="226"/>
    <col min="12268" max="12268" width="15.5703125" style="226" customWidth="1"/>
    <col min="12269" max="12508" width="9.140625" style="226"/>
    <col min="12509" max="12509" width="16" style="226" bestFit="1" customWidth="1"/>
    <col min="12510" max="12510" width="31.140625" style="226" bestFit="1" customWidth="1"/>
    <col min="12511" max="12511" width="3.42578125" style="226" customWidth="1"/>
    <col min="12512" max="12512" width="13.140625" style="226" customWidth="1"/>
    <col min="12513" max="12515" width="9.140625" style="226"/>
    <col min="12516" max="12516" width="11.5703125" style="226" customWidth="1"/>
    <col min="12517" max="12518" width="9.140625" style="226"/>
    <col min="12519" max="12519" width="3.85546875" style="226" customWidth="1"/>
    <col min="12520" max="12523" width="9.140625" style="226"/>
    <col min="12524" max="12524" width="15.5703125" style="226" customWidth="1"/>
    <col min="12525" max="12764" width="9.140625" style="226"/>
    <col min="12765" max="12765" width="16" style="226" bestFit="1" customWidth="1"/>
    <col min="12766" max="12766" width="31.140625" style="226" bestFit="1" customWidth="1"/>
    <col min="12767" max="12767" width="3.42578125" style="226" customWidth="1"/>
    <col min="12768" max="12768" width="13.140625" style="226" customWidth="1"/>
    <col min="12769" max="12771" width="9.140625" style="226"/>
    <col min="12772" max="12772" width="11.5703125" style="226" customWidth="1"/>
    <col min="12773" max="12774" width="9.140625" style="226"/>
    <col min="12775" max="12775" width="3.85546875" style="226" customWidth="1"/>
    <col min="12776" max="12779" width="9.140625" style="226"/>
    <col min="12780" max="12780" width="15.5703125" style="226" customWidth="1"/>
    <col min="12781" max="13020" width="9.140625" style="226"/>
    <col min="13021" max="13021" width="16" style="226" bestFit="1" customWidth="1"/>
    <col min="13022" max="13022" width="31.140625" style="226" bestFit="1" customWidth="1"/>
    <col min="13023" max="13023" width="3.42578125" style="226" customWidth="1"/>
    <col min="13024" max="13024" width="13.140625" style="226" customWidth="1"/>
    <col min="13025" max="13027" width="9.140625" style="226"/>
    <col min="13028" max="13028" width="11.5703125" style="226" customWidth="1"/>
    <col min="13029" max="13030" width="9.140625" style="226"/>
    <col min="13031" max="13031" width="3.85546875" style="226" customWidth="1"/>
    <col min="13032" max="13035" width="9.140625" style="226"/>
    <col min="13036" max="13036" width="15.5703125" style="226" customWidth="1"/>
    <col min="13037" max="13276" width="9.140625" style="226"/>
    <col min="13277" max="13277" width="16" style="226" bestFit="1" customWidth="1"/>
    <col min="13278" max="13278" width="31.140625" style="226" bestFit="1" customWidth="1"/>
    <col min="13279" max="13279" width="3.42578125" style="226" customWidth="1"/>
    <col min="13280" max="13280" width="13.140625" style="226" customWidth="1"/>
    <col min="13281" max="13283" width="9.140625" style="226"/>
    <col min="13284" max="13284" width="11.5703125" style="226" customWidth="1"/>
    <col min="13285" max="13286" width="9.140625" style="226"/>
    <col min="13287" max="13287" width="3.85546875" style="226" customWidth="1"/>
    <col min="13288" max="13291" width="9.140625" style="226"/>
    <col min="13292" max="13292" width="15.5703125" style="226" customWidth="1"/>
    <col min="13293" max="13532" width="9.140625" style="226"/>
    <col min="13533" max="13533" width="16" style="226" bestFit="1" customWidth="1"/>
    <col min="13534" max="13534" width="31.140625" style="226" bestFit="1" customWidth="1"/>
    <col min="13535" max="13535" width="3.42578125" style="226" customWidth="1"/>
    <col min="13536" max="13536" width="13.140625" style="226" customWidth="1"/>
    <col min="13537" max="13539" width="9.140625" style="226"/>
    <col min="13540" max="13540" width="11.5703125" style="226" customWidth="1"/>
    <col min="13541" max="13542" width="9.140625" style="226"/>
    <col min="13543" max="13543" width="3.85546875" style="226" customWidth="1"/>
    <col min="13544" max="13547" width="9.140625" style="226"/>
    <col min="13548" max="13548" width="15.5703125" style="226" customWidth="1"/>
    <col min="13549" max="13788" width="9.140625" style="226"/>
    <col min="13789" max="13789" width="16" style="226" bestFit="1" customWidth="1"/>
    <col min="13790" max="13790" width="31.140625" style="226" bestFit="1" customWidth="1"/>
    <col min="13791" max="13791" width="3.42578125" style="226" customWidth="1"/>
    <col min="13792" max="13792" width="13.140625" style="226" customWidth="1"/>
    <col min="13793" max="13795" width="9.140625" style="226"/>
    <col min="13796" max="13796" width="11.5703125" style="226" customWidth="1"/>
    <col min="13797" max="13798" width="9.140625" style="226"/>
    <col min="13799" max="13799" width="3.85546875" style="226" customWidth="1"/>
    <col min="13800" max="13803" width="9.140625" style="226"/>
    <col min="13804" max="13804" width="15.5703125" style="226" customWidth="1"/>
    <col min="13805" max="14044" width="9.140625" style="226"/>
    <col min="14045" max="14045" width="16" style="226" bestFit="1" customWidth="1"/>
    <col min="14046" max="14046" width="31.140625" style="226" bestFit="1" customWidth="1"/>
    <col min="14047" max="14047" width="3.42578125" style="226" customWidth="1"/>
    <col min="14048" max="14048" width="13.140625" style="226" customWidth="1"/>
    <col min="14049" max="14051" width="9.140625" style="226"/>
    <col min="14052" max="14052" width="11.5703125" style="226" customWidth="1"/>
    <col min="14053" max="14054" width="9.140625" style="226"/>
    <col min="14055" max="14055" width="3.85546875" style="226" customWidth="1"/>
    <col min="14056" max="14059" width="9.140625" style="226"/>
    <col min="14060" max="14060" width="15.5703125" style="226" customWidth="1"/>
    <col min="14061" max="14300" width="9.140625" style="226"/>
    <col min="14301" max="14301" width="16" style="226" bestFit="1" customWidth="1"/>
    <col min="14302" max="14302" width="31.140625" style="226" bestFit="1" customWidth="1"/>
    <col min="14303" max="14303" width="3.42578125" style="226" customWidth="1"/>
    <col min="14304" max="14304" width="13.140625" style="226" customWidth="1"/>
    <col min="14305" max="14307" width="9.140625" style="226"/>
    <col min="14308" max="14308" width="11.5703125" style="226" customWidth="1"/>
    <col min="14309" max="14310" width="9.140625" style="226"/>
    <col min="14311" max="14311" width="3.85546875" style="226" customWidth="1"/>
    <col min="14312" max="14315" width="9.140625" style="226"/>
    <col min="14316" max="14316" width="15.5703125" style="226" customWidth="1"/>
    <col min="14317" max="14556" width="9.140625" style="226"/>
    <col min="14557" max="14557" width="16" style="226" bestFit="1" customWidth="1"/>
    <col min="14558" max="14558" width="31.140625" style="226" bestFit="1" customWidth="1"/>
    <col min="14559" max="14559" width="3.42578125" style="226" customWidth="1"/>
    <col min="14560" max="14560" width="13.140625" style="226" customWidth="1"/>
    <col min="14561" max="14563" width="9.140625" style="226"/>
    <col min="14564" max="14564" width="11.5703125" style="226" customWidth="1"/>
    <col min="14565" max="14566" width="9.140625" style="226"/>
    <col min="14567" max="14567" width="3.85546875" style="226" customWidth="1"/>
    <col min="14568" max="14571" width="9.140625" style="226"/>
    <col min="14572" max="14572" width="15.5703125" style="226" customWidth="1"/>
    <col min="14573" max="14812" width="9.140625" style="226"/>
    <col min="14813" max="14813" width="16" style="226" bestFit="1" customWidth="1"/>
    <col min="14814" max="14814" width="31.140625" style="226" bestFit="1" customWidth="1"/>
    <col min="14815" max="14815" width="3.42578125" style="226" customWidth="1"/>
    <col min="14816" max="14816" width="13.140625" style="226" customWidth="1"/>
    <col min="14817" max="14819" width="9.140625" style="226"/>
    <col min="14820" max="14820" width="11.5703125" style="226" customWidth="1"/>
    <col min="14821" max="14822" width="9.140625" style="226"/>
    <col min="14823" max="14823" width="3.85546875" style="226" customWidth="1"/>
    <col min="14824" max="14827" width="9.140625" style="226"/>
    <col min="14828" max="14828" width="15.5703125" style="226" customWidth="1"/>
    <col min="14829" max="15068" width="9.140625" style="226"/>
    <col min="15069" max="15069" width="16" style="226" bestFit="1" customWidth="1"/>
    <col min="15070" max="15070" width="31.140625" style="226" bestFit="1" customWidth="1"/>
    <col min="15071" max="15071" width="3.42578125" style="226" customWidth="1"/>
    <col min="15072" max="15072" width="13.140625" style="226" customWidth="1"/>
    <col min="15073" max="15075" width="9.140625" style="226"/>
    <col min="15076" max="15076" width="11.5703125" style="226" customWidth="1"/>
    <col min="15077" max="15078" width="9.140625" style="226"/>
    <col min="15079" max="15079" width="3.85546875" style="226" customWidth="1"/>
    <col min="15080" max="15083" width="9.140625" style="226"/>
    <col min="15084" max="15084" width="15.5703125" style="226" customWidth="1"/>
    <col min="15085" max="15324" width="9.140625" style="226"/>
    <col min="15325" max="15325" width="16" style="226" bestFit="1" customWidth="1"/>
    <col min="15326" max="15326" width="31.140625" style="226" bestFit="1" customWidth="1"/>
    <col min="15327" max="15327" width="3.42578125" style="226" customWidth="1"/>
    <col min="15328" max="15328" width="13.140625" style="226" customWidth="1"/>
    <col min="15329" max="15331" width="9.140625" style="226"/>
    <col min="15332" max="15332" width="11.5703125" style="226" customWidth="1"/>
    <col min="15333" max="15334" width="9.140625" style="226"/>
    <col min="15335" max="15335" width="3.85546875" style="226" customWidth="1"/>
    <col min="15336" max="15339" width="9.140625" style="226"/>
    <col min="15340" max="15340" width="15.5703125" style="226" customWidth="1"/>
    <col min="15341" max="15580" width="9.140625" style="226"/>
    <col min="15581" max="15581" width="16" style="226" bestFit="1" customWidth="1"/>
    <col min="15582" max="15582" width="31.140625" style="226" bestFit="1" customWidth="1"/>
    <col min="15583" max="15583" width="3.42578125" style="226" customWidth="1"/>
    <col min="15584" max="15584" width="13.140625" style="226" customWidth="1"/>
    <col min="15585" max="15587" width="9.140625" style="226"/>
    <col min="15588" max="15588" width="11.5703125" style="226" customWidth="1"/>
    <col min="15589" max="15590" width="9.140625" style="226"/>
    <col min="15591" max="15591" width="3.85546875" style="226" customWidth="1"/>
    <col min="15592" max="15595" width="9.140625" style="226"/>
    <col min="15596" max="15596" width="15.5703125" style="226" customWidth="1"/>
    <col min="15597" max="15836" width="9.140625" style="226"/>
    <col min="15837" max="15837" width="16" style="226" bestFit="1" customWidth="1"/>
    <col min="15838" max="15838" width="31.140625" style="226" bestFit="1" customWidth="1"/>
    <col min="15839" max="15839" width="3.42578125" style="226" customWidth="1"/>
    <col min="15840" max="15840" width="13.140625" style="226" customWidth="1"/>
    <col min="15841" max="15843" width="9.140625" style="226"/>
    <col min="15844" max="15844" width="11.5703125" style="226" customWidth="1"/>
    <col min="15845" max="15846" width="9.140625" style="226"/>
    <col min="15847" max="15847" width="3.85546875" style="226" customWidth="1"/>
    <col min="15848" max="15851" width="9.140625" style="226"/>
    <col min="15852" max="15852" width="15.5703125" style="226" customWidth="1"/>
    <col min="15853" max="16092" width="9.140625" style="226"/>
    <col min="16093" max="16093" width="16" style="226" bestFit="1" customWidth="1"/>
    <col min="16094" max="16094" width="31.140625" style="226" bestFit="1" customWidth="1"/>
    <col min="16095" max="16095" width="3.42578125" style="226" customWidth="1"/>
    <col min="16096" max="16096" width="13.140625" style="226" customWidth="1"/>
    <col min="16097" max="16099" width="9.140625" style="226"/>
    <col min="16100" max="16100" width="11.5703125" style="226" customWidth="1"/>
    <col min="16101" max="16102" width="9.140625" style="226"/>
    <col min="16103" max="16103" width="3.85546875" style="226" customWidth="1"/>
    <col min="16104" max="16107" width="9.140625" style="226"/>
    <col min="16108" max="16108" width="15.5703125" style="226" customWidth="1"/>
    <col min="16109" max="16384" width="9.140625" style="226"/>
  </cols>
  <sheetData>
    <row r="2" spans="2:8" ht="19.5" thickBot="1">
      <c r="B2" s="1791" t="s">
        <v>628</v>
      </c>
      <c r="C2" s="1949"/>
      <c r="D2" s="1949"/>
      <c r="F2" s="211" t="s">
        <v>491</v>
      </c>
    </row>
    <row r="3" spans="2:8">
      <c r="B3" s="1779" t="s">
        <v>624</v>
      </c>
      <c r="C3" s="1780"/>
      <c r="D3" s="1781"/>
      <c r="F3" s="1957" t="s">
        <v>627</v>
      </c>
      <c r="G3" s="1958"/>
      <c r="H3" s="1959"/>
    </row>
    <row r="4" spans="2:8" ht="15.75" thickBot="1">
      <c r="B4" s="1426"/>
      <c r="C4" s="1082" t="s">
        <v>5</v>
      </c>
      <c r="D4" s="994" t="s">
        <v>282</v>
      </c>
      <c r="F4" s="1960"/>
      <c r="G4" s="1961"/>
      <c r="H4" s="1962"/>
    </row>
    <row r="5" spans="2:8" ht="19.5" customHeight="1">
      <c r="B5" s="562" t="s">
        <v>625</v>
      </c>
      <c r="C5" s="1447">
        <f>'[33]Staffing charts'!$B$7</f>
        <v>1</v>
      </c>
      <c r="D5" s="1049" t="s">
        <v>581</v>
      </c>
      <c r="F5" s="1963" t="s">
        <v>280</v>
      </c>
      <c r="G5" s="1463" t="s">
        <v>303</v>
      </c>
      <c r="H5" s="1464">
        <v>11</v>
      </c>
    </row>
    <row r="6" spans="2:8">
      <c r="B6" s="562" t="s">
        <v>236</v>
      </c>
      <c r="C6" s="1447">
        <v>1.4</v>
      </c>
      <c r="D6" s="1049" t="s">
        <v>581</v>
      </c>
      <c r="F6" s="1964"/>
      <c r="G6" s="564" t="s">
        <v>304</v>
      </c>
      <c r="H6" s="573">
        <v>365</v>
      </c>
    </row>
    <row r="7" spans="2:8">
      <c r="B7" s="562" t="s">
        <v>346</v>
      </c>
      <c r="C7" s="1448">
        <f>'[33]Staffing charts'!$B$9</f>
        <v>1</v>
      </c>
      <c r="D7" s="1049" t="s">
        <v>581</v>
      </c>
      <c r="F7" s="1965"/>
      <c r="G7" s="1135"/>
      <c r="H7" s="894" t="s">
        <v>6</v>
      </c>
    </row>
    <row r="8" spans="2:8">
      <c r="B8" s="562" t="s">
        <v>225</v>
      </c>
      <c r="C8" s="1451">
        <v>2.8</v>
      </c>
      <c r="D8" s="1049" t="s">
        <v>581</v>
      </c>
      <c r="F8" s="562" t="s">
        <v>275</v>
      </c>
      <c r="G8" s="1132"/>
      <c r="H8" s="563">
        <v>72974.720000000001</v>
      </c>
    </row>
    <row r="9" spans="2:8">
      <c r="B9" s="562" t="s">
        <v>276</v>
      </c>
      <c r="C9" s="1449">
        <v>6.3</v>
      </c>
      <c r="D9" s="1049" t="s">
        <v>581</v>
      </c>
      <c r="F9" s="562" t="s">
        <v>555</v>
      </c>
      <c r="G9" s="895"/>
      <c r="H9" s="563">
        <v>189182.61</v>
      </c>
    </row>
    <row r="10" spans="2:8" ht="17.25" customHeight="1">
      <c r="B10" s="562" t="s">
        <v>7</v>
      </c>
      <c r="C10" s="1449">
        <v>2.2000000000000002</v>
      </c>
      <c r="D10" s="1049" t="s">
        <v>581</v>
      </c>
      <c r="F10" s="1452" t="s">
        <v>580</v>
      </c>
      <c r="G10" s="1453"/>
      <c r="H10" s="563">
        <v>637675.04</v>
      </c>
    </row>
    <row r="11" spans="2:8" ht="24" customHeight="1">
      <c r="B11" s="568" t="s">
        <v>347</v>
      </c>
      <c r="C11" s="1448">
        <f>'[33]Staffing charts'!$B$10</f>
        <v>1</v>
      </c>
      <c r="D11" s="1049" t="s">
        <v>581</v>
      </c>
      <c r="F11" s="896" t="s">
        <v>11</v>
      </c>
      <c r="G11" s="1454">
        <f>C15</f>
        <v>0.25390000000000001</v>
      </c>
      <c r="H11" s="897">
        <f>SUM(H8:H10)*G11</f>
        <v>228467.43874300001</v>
      </c>
    </row>
    <row r="12" spans="2:8" ht="15.75" thickBot="1">
      <c r="B12" s="568" t="s">
        <v>348</v>
      </c>
      <c r="C12" s="1448">
        <f>'[33]Staffing charts'!$B$11</f>
        <v>1</v>
      </c>
      <c r="D12" s="1049" t="s">
        <v>581</v>
      </c>
      <c r="F12" s="1455" t="s">
        <v>656</v>
      </c>
      <c r="G12" s="1456">
        <f>C20</f>
        <v>2.7811565914169036E-2</v>
      </c>
      <c r="H12" s="1457">
        <f>SUM(H8:H11)*G12</f>
        <v>31379.784501800263</v>
      </c>
    </row>
    <row r="13" spans="2:8" ht="28.5" customHeight="1" thickBot="1">
      <c r="B13" s="565" t="s">
        <v>349</v>
      </c>
      <c r="C13" s="1450">
        <v>1.34</v>
      </c>
      <c r="D13" s="1049" t="s">
        <v>581</v>
      </c>
      <c r="F13" s="1116" t="s">
        <v>239</v>
      </c>
      <c r="G13" s="1458">
        <v>18.04</v>
      </c>
      <c r="H13" s="1117">
        <f>SUM(H8:H12)</f>
        <v>1159679.5932448003</v>
      </c>
    </row>
    <row r="14" spans="2:8" ht="17.25" customHeight="1" thickTop="1" thickBot="1">
      <c r="B14" s="1785" t="s">
        <v>249</v>
      </c>
      <c r="C14" s="1786"/>
      <c r="D14" s="1787"/>
      <c r="F14" s="898" t="s">
        <v>299</v>
      </c>
      <c r="G14" s="1459">
        <f>C16</f>
        <v>22.016674784373414</v>
      </c>
      <c r="H14" s="899">
        <f>H5*H6*G14</f>
        <v>88396.949259259258</v>
      </c>
    </row>
    <row r="15" spans="2:8" ht="30.75" thickBot="1">
      <c r="B15" s="1047" t="s">
        <v>251</v>
      </c>
      <c r="C15" s="1048">
        <f>'M2021 BLS  53%ile'!D38</f>
        <v>0.25390000000000001</v>
      </c>
      <c r="D15" s="1049" t="s">
        <v>582</v>
      </c>
      <c r="F15" s="565" t="s">
        <v>350</v>
      </c>
      <c r="G15" s="1460">
        <f>C17</f>
        <v>20.14721461187214</v>
      </c>
      <c r="H15" s="561">
        <f>G15*$H$5*$H$6</f>
        <v>80891.066666666637</v>
      </c>
    </row>
    <row r="16" spans="2:8" ht="30.75" thickTop="1">
      <c r="B16" s="1006" t="s">
        <v>299</v>
      </c>
      <c r="C16" s="1007">
        <f>'FY21 UFR BTL 3380'!D22</f>
        <v>22.016674784373414</v>
      </c>
      <c r="D16" s="1049" t="s">
        <v>583</v>
      </c>
      <c r="F16" s="569" t="s">
        <v>13</v>
      </c>
      <c r="G16" s="1461"/>
      <c r="H16" s="570">
        <f>SUM(H13:H15)</f>
        <v>1328967.6091707263</v>
      </c>
    </row>
    <row r="17" spans="2:8" ht="29.25" customHeight="1">
      <c r="B17" s="1006" t="s">
        <v>626</v>
      </c>
      <c r="C17" s="1008">
        <f>'FY21 UFR BTL 3380'!AP22</f>
        <v>20.14721461187214</v>
      </c>
      <c r="D17" s="1049" t="s">
        <v>583</v>
      </c>
      <c r="F17" s="568" t="s">
        <v>503</v>
      </c>
      <c r="G17" s="1133">
        <f>C18</f>
        <v>0.12</v>
      </c>
      <c r="H17" s="563">
        <f>(H16-H12)*G17</f>
        <v>155710.53896027111</v>
      </c>
    </row>
    <row r="18" spans="2:8" ht="15.75" thickBot="1">
      <c r="B18" s="1002" t="s">
        <v>246</v>
      </c>
      <c r="C18" s="1005">
        <f>'M2021 BLS  53%ile'!D41</f>
        <v>0.12</v>
      </c>
      <c r="D18" s="1049" t="s">
        <v>582</v>
      </c>
      <c r="F18" s="566" t="s">
        <v>661</v>
      </c>
      <c r="G18" s="1465">
        <f>C20</f>
        <v>2.7811565914169036E-2</v>
      </c>
      <c r="H18" s="561">
        <f>SUM(H14:H15)*G18</f>
        <v>4708.1648134027855</v>
      </c>
    </row>
    <row r="19" spans="2:8" ht="16.5" thickTop="1" thickBot="1">
      <c r="B19" s="1002" t="s">
        <v>254</v>
      </c>
      <c r="C19" s="1425">
        <v>0.9</v>
      </c>
      <c r="D19" s="1004" t="s">
        <v>252</v>
      </c>
      <c r="F19" s="900" t="s">
        <v>15</v>
      </c>
      <c r="G19" s="1134"/>
      <c r="H19" s="1462">
        <f>SUM(H16:H18)</f>
        <v>1489386.3129444001</v>
      </c>
    </row>
    <row r="20" spans="2:8" ht="15.75" thickBot="1">
      <c r="B20" s="1010" t="s">
        <v>516</v>
      </c>
      <c r="C20" s="1011">
        <f>'FALL CAF 2022'!CI24</f>
        <v>2.7811565914169036E-2</v>
      </c>
      <c r="D20" s="1012" t="s">
        <v>497</v>
      </c>
      <c r="F20" s="571" t="s">
        <v>308</v>
      </c>
      <c r="G20" s="544"/>
      <c r="H20" s="572">
        <f>H19/(H5*H6)</f>
        <v>370.95549512936492</v>
      </c>
    </row>
    <row r="21" spans="2:8" ht="15.75" thickBot="1">
      <c r="C21" s="514"/>
      <c r="D21" s="567"/>
      <c r="E21" s="660"/>
      <c r="F21" s="900" t="s">
        <v>561</v>
      </c>
      <c r="G21" s="1466">
        <f>C19</f>
        <v>0.9</v>
      </c>
      <c r="H21" s="901">
        <f>H20/G21</f>
        <v>412.17277236596101</v>
      </c>
    </row>
    <row r="23" spans="2:8">
      <c r="H23" s="398"/>
    </row>
  </sheetData>
  <mergeCells count="5">
    <mergeCell ref="B2:D2"/>
    <mergeCell ref="B3:D3"/>
    <mergeCell ref="B14:D14"/>
    <mergeCell ref="F3:H4"/>
    <mergeCell ref="F5:F7"/>
  </mergeCells>
  <pageMargins left="0.25" right="0.25" top="0.75" bottom="0.75" header="0.3" footer="0.3"/>
  <pageSetup scale="55" orientation="landscape" r:id="rId1"/>
  <headerFooter>
    <oddHeader>&amp;CFAMILY RESI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E9D05-6213-43F5-B21A-903DC2816E88}">
  <dimension ref="A1:AUU300"/>
  <sheetViews>
    <sheetView workbookViewId="0">
      <selection activeCell="A10" sqref="A10"/>
    </sheetView>
  </sheetViews>
  <sheetFormatPr defaultRowHeight="15"/>
  <cols>
    <col min="1" max="1" width="7.5703125" customWidth="1"/>
    <col min="2" max="2" width="18.7109375" customWidth="1"/>
    <col min="4" max="43" width="18.7109375" customWidth="1"/>
    <col min="884" max="923" width="9.140625" style="1"/>
    <col min="1124" max="1243" width="9.140625" style="2"/>
  </cols>
  <sheetData>
    <row r="1" spans="1:43">
      <c r="A1" s="663">
        <v>6</v>
      </c>
      <c r="C1" s="664" t="s">
        <v>340</v>
      </c>
      <c r="E1" s="665">
        <f ca="1">IF(COUNT(E12:E300)=0,"-",AVERAGE(E12:OFFSET(E12,$A$1-1,0)))</f>
        <v>10026.269824178891</v>
      </c>
      <c r="G1" s="665">
        <f ca="1">IF(COUNT(G12:G300)=0,"-",AVERAGE(G12:OFFSET(G12,$A$1-1,0)))</f>
        <v>18964.265129682997</v>
      </c>
      <c r="I1" s="665">
        <f ca="1">IF(COUNT(I12:I300)=0,"-",AVERAGE(I12:OFFSET(I12,$A$1-1,0)))</f>
        <v>10767.869357045143</v>
      </c>
      <c r="K1" s="665" t="str">
        <f ca="1">IF(COUNT(K12:K300)=0,"-",AVERAGE(K12:OFFSET(K12,$A$1-1,0)))</f>
        <v>-</v>
      </c>
      <c r="M1" s="665" t="str">
        <f ca="1">IF(COUNT(M12:M300)=0,"-",AVERAGE(M12:OFFSET(M12,$A$1-1,0)))</f>
        <v>-</v>
      </c>
      <c r="O1" s="665">
        <f ca="1">IF(COUNT(O12:O300)=0,"-",AVERAGE(O12:OFFSET(O12,$A$1-1,0)))</f>
        <v>66.607075030110849</v>
      </c>
      <c r="Q1" s="665">
        <f ca="1">IF(COUNT(Q12:Q300)=0,"-",AVERAGE(Q12:OFFSET(Q12,$A$1-1,0)))</f>
        <v>128.86558033669638</v>
      </c>
      <c r="S1" s="665">
        <f ca="1">IF(COUNT(S12:S300)=0,"-",AVERAGE(S12:OFFSET(S12,$A$1-1,0)))</f>
        <v>2230.2384142055839</v>
      </c>
      <c r="U1" s="665">
        <f ca="1">IF(COUNT(U12:U300)=0,"-",AVERAGE(U12:OFFSET(U12,$A$1-1,0)))</f>
        <v>96.129595857003338</v>
      </c>
      <c r="W1" s="665">
        <f ca="1">IF(COUNT(W12:W300)=0,"-",AVERAGE(W12:OFFSET(W12,$A$1-1,0)))</f>
        <v>420.62038515404817</v>
      </c>
      <c r="Y1" s="665">
        <f ca="1">IF(COUNT(Y12:Y300)=0,"-",AVERAGE(Y12:OFFSET(Y12,$A$1-1,0)))</f>
        <v>320.35228067174029</v>
      </c>
      <c r="AA1" s="665">
        <f ca="1">IF(COUNT(AA12:AA300)=0,"-",AVERAGE(AA12:OFFSET(AA12,$A$1-1,0)))</f>
        <v>205.6360983822147</v>
      </c>
      <c r="AC1" s="665" t="str">
        <f ca="1">IF(COUNT(AC12:AC300)=0,"-",AVERAGE(AC12:OFFSET(AC12,$A$1-1,0)))</f>
        <v>-</v>
      </c>
      <c r="AE1" s="665">
        <f ca="1">IF(COUNT(AE12:AE300)=0,"-",AVERAGE(AE12:OFFSET(AE12,$A$1-1,0)))</f>
        <v>1061.5913368148388</v>
      </c>
      <c r="AG1" s="665" t="str">
        <f ca="1">IF(COUNT(AG12:AG300)=0,"-",AVERAGE(AG12:OFFSET(AG12,$A$1-1,0)))</f>
        <v>-</v>
      </c>
      <c r="AI1" s="665" t="str">
        <f ca="1">IF(COUNT(AI12:AI300)=0,"-",AVERAGE(AI12:OFFSET(AI12,$A$1-1,0)))</f>
        <v>-</v>
      </c>
      <c r="AK1" s="665">
        <f ca="1">IF(COUNT(AK12:AK300)=0,"-",AVERAGE(AK12:OFFSET(AK12,$A$1-1,0)))</f>
        <v>868.6949730709365</v>
      </c>
      <c r="AM1" s="665" t="str">
        <f ca="1">IF(COUNT(AM12:AM300)=0,"-",AVERAGE(AM12:OFFSET(AM12,$A$1-1,0)))</f>
        <v>-</v>
      </c>
      <c r="AO1" s="665">
        <f ca="1">IF(COUNT(AO12:AO300)=0,"-",AVERAGE(AO12:OFFSET(AO12,$A$1-1,0)))</f>
        <v>14.387031057975172</v>
      </c>
      <c r="AQ1" s="665">
        <f ca="1">IF(COUNT(AQ12:AQ300)=0,"-",AVERAGE(AQ12:OFFSET(AQ12,$A$1-1,0)))</f>
        <v>9428.7034527866708</v>
      </c>
    </row>
    <row r="2" spans="1:43">
      <c r="C2" s="664" t="s">
        <v>341</v>
      </c>
      <c r="E2" s="665">
        <f ca="1">IF(COUNT(E12:E300)=0,"-",E1-(2*_xlfn.STDEV.P(E12:OFFSET(E12,$A$1-1,0))))</f>
        <v>4179.1107727134349</v>
      </c>
      <c r="G2" s="665">
        <f ca="1">IF(COUNT(G12:G300)=0,"-",G1-(2*_xlfn.STDEV.P(G12:OFFSET(G12,$A$1-1,0))))</f>
        <v>18964.265129682997</v>
      </c>
      <c r="I2" s="665">
        <f ca="1">IF(COUNT(I12:I300)=0,"-",I1-(2*_xlfn.STDEV.P(I12:OFFSET(I12,$A$1-1,0))))</f>
        <v>10767.869357045143</v>
      </c>
      <c r="K2" s="665" t="str">
        <f ca="1">IF(COUNT(K12:K300)=0,"-",K1-(2*_xlfn.STDEV.P(K12:OFFSET(K12,$A$1-1,0))))</f>
        <v>-</v>
      </c>
      <c r="M2" s="665" t="str">
        <f ca="1">IF(COUNT(M12:M300)=0,"-",M1-(2*_xlfn.STDEV.P(M12:OFFSET(M12,$A$1-1,0))))</f>
        <v>-</v>
      </c>
      <c r="O2" s="665">
        <f ca="1">IF(COUNT(O12:O300)=0,"-",O1-(2*_xlfn.STDEV.P(O12:OFFSET(O12,$A$1-1,0))))</f>
        <v>-21.548913912385856</v>
      </c>
      <c r="Q2" s="665">
        <f ca="1">IF(COUNT(Q12:Q300)=0,"-",Q1-(2*_xlfn.STDEV.P(Q12:OFFSET(Q12,$A$1-1,0))))</f>
        <v>25.768174894236978</v>
      </c>
      <c r="S2" s="665">
        <f ca="1">IF(COUNT(S12:S300)=0,"-",S1-(2*_xlfn.STDEV.P(S12:OFFSET(S12,$A$1-1,0))))</f>
        <v>310.36253659516774</v>
      </c>
      <c r="U2" s="665">
        <f ca="1">IF(COUNT(U12:U300)=0,"-",U1-(2*_xlfn.STDEV.P(U12:OFFSET(U12,$A$1-1,0))))</f>
        <v>-117.53392461021399</v>
      </c>
      <c r="W2" s="665">
        <f ca="1">IF(COUNT(W12:W300)=0,"-",W1-(2*_xlfn.STDEV.P(W12:OFFSET(W12,$A$1-1,0))))</f>
        <v>16.908905508799137</v>
      </c>
      <c r="Y2" s="665">
        <f ca="1">IF(COUNT(Y12:Y300)=0,"-",Y1-(2*_xlfn.STDEV.P(Y12:OFFSET(Y12,$A$1-1,0))))</f>
        <v>8.0067491773502297</v>
      </c>
      <c r="AA2" s="665">
        <f ca="1">IF(COUNT(AA12:AA300)=0,"-",AA1-(2*_xlfn.STDEV.P(AA12:OFFSET(AA12,$A$1-1,0))))</f>
        <v>-550.05128306073721</v>
      </c>
      <c r="AC2" s="665" t="str">
        <f ca="1">IF(COUNT(AC12:AC300)=0,"-",AC1-(2*_xlfn.STDEV.P(AC12:OFFSET(AC12,$A$1-1,0))))</f>
        <v>-</v>
      </c>
      <c r="AE2" s="665">
        <f ca="1">IF(COUNT(AE12:AE300)=0,"-",AE1-(2*_xlfn.STDEV.P(AE12:OFFSET(AE12,$A$1-1,0))))</f>
        <v>-945.54004861967815</v>
      </c>
      <c r="AG2" s="665" t="str">
        <f ca="1">IF(COUNT(AG12:AG300)=0,"-",AG1-(2*_xlfn.STDEV.P(AG12:OFFSET(AG12,$A$1-1,0))))</f>
        <v>-</v>
      </c>
      <c r="AI2" s="665" t="str">
        <f ca="1">IF(COUNT(AI12:AI300)=0,"-",AI1-(2*_xlfn.STDEV.P(AI12:OFFSET(AI12,$A$1-1,0))))</f>
        <v>-</v>
      </c>
      <c r="AK2" s="665">
        <f ca="1">IF(COUNT(AK12:AK300)=0,"-",AK1-(2*_xlfn.STDEV.P(AK12:OFFSET(AK12,$A$1-1,0))))</f>
        <v>-553.66018341841198</v>
      </c>
      <c r="AM2" s="665" t="str">
        <f ca="1">IF(COUNT(AM12:AM300)=0,"-",AM1-(2*_xlfn.STDEV.P(AM12:OFFSET(AM12,$A$1-1,0))))</f>
        <v>-</v>
      </c>
      <c r="AO2" s="665">
        <f ca="1">IF(COUNT(AO12:AO300)=0,"-",AO1-(2*_xlfn.STDEV.P(AO12:OFFSET(AO12,$A$1-1,0))))</f>
        <v>2.9040352244455843</v>
      </c>
      <c r="AQ2" s="665">
        <f ca="1">IF(COUNT(AQ12:AQ300)=0,"-",AQ1-(2*_xlfn.STDEV.P(AQ12:OFFSET(AQ12,$A$1-1,0))))</f>
        <v>-5671.950549962301</v>
      </c>
    </row>
    <row r="3" spans="1:43">
      <c r="A3" s="1836" t="s">
        <v>69</v>
      </c>
      <c r="C3" s="664" t="s">
        <v>342</v>
      </c>
      <c r="E3" s="665">
        <f ca="1">IF(COUNT(E12:E300)=0,"-",E1+(2*_xlfn.STDEV.P(E12:OFFSET(E12,$A$1-1,0))))</f>
        <v>15873.428875644347</v>
      </c>
      <c r="G3" s="665">
        <f ca="1">IF(COUNT(G12:G300)=0,"-",G1+(2*_xlfn.STDEV.P(G12:OFFSET(G12,$A$1-1,0))))</f>
        <v>18964.265129682997</v>
      </c>
      <c r="I3" s="665">
        <f ca="1">IF(COUNT(I12:I300)=0,"-",I1+(2*_xlfn.STDEV.P(I12:OFFSET(I12,$A$1-1,0))))</f>
        <v>10767.869357045143</v>
      </c>
      <c r="K3" s="665" t="str">
        <f ca="1">IF(COUNT(K12:K300)=0,"-",K1+(2*_xlfn.STDEV.P(K12:OFFSET(K12,$A$1-1,0))))</f>
        <v>-</v>
      </c>
      <c r="M3" s="665" t="str">
        <f ca="1">IF(COUNT(M12:M300)=0,"-",M1+(2*_xlfn.STDEV.P(M12:OFFSET(M12,$A$1-1,0))))</f>
        <v>-</v>
      </c>
      <c r="O3" s="665">
        <f ca="1">IF(COUNT(O12:O300)=0,"-",O1+(2*_xlfn.STDEV.P(O12:OFFSET(O12,$A$1-1,0))))</f>
        <v>154.76306397260754</v>
      </c>
      <c r="Q3" s="665">
        <f ca="1">IF(COUNT(Q12:Q300)=0,"-",Q1+(2*_xlfn.STDEV.P(Q12:OFFSET(Q12,$A$1-1,0))))</f>
        <v>231.96298577915579</v>
      </c>
      <c r="S3" s="665">
        <f ca="1">IF(COUNT(S12:S300)=0,"-",S1+(2*_xlfn.STDEV.P(S12:OFFSET(S12,$A$1-1,0))))</f>
        <v>4150.1142918160003</v>
      </c>
      <c r="U3" s="665">
        <f ca="1">IF(COUNT(U12:U300)=0,"-",U1+(2*_xlfn.STDEV.P(U12:OFFSET(U12,$A$1-1,0))))</f>
        <v>309.79311632422065</v>
      </c>
      <c r="W3" s="665">
        <f ca="1">IF(COUNT(W12:W300)=0,"-",W1+(2*_xlfn.STDEV.P(W12:OFFSET(W12,$A$1-1,0))))</f>
        <v>824.33186479929714</v>
      </c>
      <c r="Y3" s="665">
        <f ca="1">IF(COUNT(Y12:Y300)=0,"-",Y1+(2*_xlfn.STDEV.P(Y12:OFFSET(Y12,$A$1-1,0))))</f>
        <v>632.69781216613035</v>
      </c>
      <c r="AA3" s="665">
        <f ca="1">IF(COUNT(AA12:AA300)=0,"-",AA1+(2*_xlfn.STDEV.P(AA12:OFFSET(AA12,$A$1-1,0))))</f>
        <v>961.32347982516671</v>
      </c>
      <c r="AC3" s="665" t="str">
        <f ca="1">IF(COUNT(AC12:AC300)=0,"-",AC1+(2*_xlfn.STDEV.P(AC12:OFFSET(AC12,$A$1-1,0))))</f>
        <v>-</v>
      </c>
      <c r="AE3" s="665">
        <f ca="1">IF(COUNT(AE12:AE300)=0,"-",AE1+(2*_xlfn.STDEV.P(AE12:OFFSET(AE12,$A$1-1,0))))</f>
        <v>3068.7227222493557</v>
      </c>
      <c r="AG3" s="665" t="str">
        <f ca="1">IF(COUNT(AG12:AG300)=0,"-",AG1+(2*_xlfn.STDEV.P(AG12:OFFSET(AG12,$A$1-1,0))))</f>
        <v>-</v>
      </c>
      <c r="AI3" s="665" t="str">
        <f ca="1">IF(COUNT(AI12:AI300)=0,"-",AI1+(2*_xlfn.STDEV.P(AI12:OFFSET(AI12,$A$1-1,0))))</f>
        <v>-</v>
      </c>
      <c r="AK3" s="665">
        <f ca="1">IF(COUNT(AK12:AK300)=0,"-",AK1+(2*_xlfn.STDEV.P(AK12:OFFSET(AK12,$A$1-1,0))))</f>
        <v>2291.0501295602849</v>
      </c>
      <c r="AM3" s="665" t="str">
        <f ca="1">IF(COUNT(AM12:AM300)=0,"-",AM1+(2*_xlfn.STDEV.P(AM12:OFFSET(AM12,$A$1-1,0))))</f>
        <v>-</v>
      </c>
      <c r="AO3" s="665">
        <f ca="1">IF(COUNT(AO12:AO300)=0,"-",AO1+(2*_xlfn.STDEV.P(AO12:OFFSET(AO12,$A$1-1,0))))</f>
        <v>25.870026891504757</v>
      </c>
      <c r="AQ3" s="665">
        <f ca="1">IF(COUNT(AQ12:AQ300)=0,"-",AQ1+(2*_xlfn.STDEV.P(AQ12:OFFSET(AQ12,$A$1-1,0))))</f>
        <v>24529.357455535643</v>
      </c>
    </row>
    <row r="4" spans="1:43">
      <c r="A4" s="1836"/>
      <c r="C4" s="664" t="s">
        <v>343</v>
      </c>
      <c r="E4" s="666">
        <f ca="1">IF(COUNT(E12:E300)=0,"-",AVERAGEIFS(E12:E300, E12:E300, "&gt;="&amp;E2,E12:E300,"&lt;="&amp;E3))</f>
        <v>8741.3796967956478</v>
      </c>
      <c r="G4" s="666">
        <f ca="1">IF(COUNT(G12:G300)=0,"-",AVERAGEIFS(G12:G300, G12:G300, "&gt;="&amp;G2,G12:G300,"&lt;="&amp;G3))</f>
        <v>18964.265129682997</v>
      </c>
      <c r="I4" s="666">
        <f ca="1">IF(COUNT(I12:I300)=0,"-",AVERAGEIFS(I12:I300, I12:I300, "&gt;="&amp;I2,I12:I300,"&lt;="&amp;I3))</f>
        <v>10767.869357045143</v>
      </c>
      <c r="K4" s="666" t="str">
        <f>IF(COUNT(K12:K300)=0,"-",AVERAGEIFS(K12:K300, K12:K300, "&gt;="&amp;K2,K12:K300,"&lt;="&amp;K3))</f>
        <v>-</v>
      </c>
      <c r="M4" s="666" t="str">
        <f>IF(COUNT(M12:M300)=0,"-",AVERAGEIFS(M12:M300, M12:M300, "&gt;="&amp;M2,M12:M300,"&lt;="&amp;M3))</f>
        <v>-</v>
      </c>
      <c r="O4" s="666">
        <f ca="1">IF(COUNT(O12:O300)=0,"-",AVERAGEIFS(O12:O300, O12:O300, "&gt;="&amp;O2,O12:O300,"&lt;="&amp;O3))</f>
        <v>66.607075030110849</v>
      </c>
      <c r="Q4" s="666">
        <f ca="1">IF(COUNT(Q12:Q300)=0,"-",AVERAGEIFS(Q12:Q300, Q12:Q300, "&gt;="&amp;Q2,Q12:Q300,"&lt;="&amp;Q3))</f>
        <v>128.86558033669638</v>
      </c>
      <c r="S4" s="666">
        <f ca="1">IF(COUNT(S12:S300)=0,"-",AVERAGEIFS(S12:S300, S12:S300, "&gt;="&amp;S2,S12:S300,"&lt;="&amp;S3))</f>
        <v>2230.2384142055839</v>
      </c>
      <c r="U4" s="666">
        <f ca="1">IF(COUNT(U12:U300)=0,"-",AVERAGEIFS(U12:U300, U12:U300, "&gt;="&amp;U2,U12:U300,"&lt;="&amp;U3))</f>
        <v>96.129595857003338</v>
      </c>
      <c r="W4" s="666">
        <f ca="1">IF(COUNT(W12:W300)=0,"-",AVERAGEIFS(W12:W300, W12:W300, "&gt;="&amp;W2,W12:W300,"&lt;="&amp;W3))</f>
        <v>420.62038515404817</v>
      </c>
      <c r="Y4" s="666">
        <f ca="1">IF(COUNT(Y12:Y300)=0,"-",AVERAGEIFS(Y12:Y300, Y12:Y300, "&gt;="&amp;Y2,Y12:Y300,"&lt;="&amp;Y3))</f>
        <v>320.35228067174029</v>
      </c>
      <c r="AA4" s="666">
        <f ca="1">IF(COUNT(AA12:AA300)=0,"-",AVERAGEIFS(AA12:AA300, AA12:AA300, "&gt;="&amp;AA2,AA12:AA300,"&lt;="&amp;AA3))</f>
        <v>205.6360983822147</v>
      </c>
      <c r="AC4" s="666" t="str">
        <f>IF(COUNT(AC12:AC300)=0,"-",AVERAGEIFS(AC12:AC300, AC12:AC300, "&gt;="&amp;AC2,AC12:AC300,"&lt;="&amp;AC3))</f>
        <v>-</v>
      </c>
      <c r="AE4" s="666">
        <f ca="1">IF(COUNT(AE12:AE300)=0,"-",AVERAGEIFS(AE12:AE300, AE12:AE300, "&gt;="&amp;AE2,AE12:AE300,"&lt;="&amp;AE3))</f>
        <v>1061.5913368148388</v>
      </c>
      <c r="AG4" s="666" t="str">
        <f>IF(COUNT(AG12:AG300)=0,"-",AVERAGEIFS(AG12:AG300, AG12:AG300, "&gt;="&amp;AG2,AG12:AG300,"&lt;="&amp;AG3))</f>
        <v>-</v>
      </c>
      <c r="AI4" s="666" t="str">
        <f>IF(COUNT(AI12:AI300)=0,"-",AVERAGEIFS(AI12:AI300, AI12:AI300, "&gt;="&amp;AI2,AI12:AI300,"&lt;="&amp;AI3))</f>
        <v>-</v>
      </c>
      <c r="AK4" s="666">
        <f ca="1">IF(COUNT(AK12:AK300)=0,"-",AVERAGEIFS(AK12:AK300, AK12:AK300, "&gt;="&amp;AK2,AK12:AK300,"&lt;="&amp;AK3))</f>
        <v>868.6949730709365</v>
      </c>
      <c r="AM4" s="666" t="str">
        <f>IF(COUNT(AM12:AM300)=0,"-",AVERAGEIFS(AM12:AM300, AM12:AM300, "&gt;="&amp;AM2,AM12:AM300,"&lt;="&amp;AM3))</f>
        <v>-</v>
      </c>
      <c r="AO4" s="666">
        <f ca="1">IF(COUNT(AO12:AO300)=0,"-",AVERAGEIFS(AO12:AO300, AO12:AO300, "&gt;="&amp;AO2,AO12:AO300,"&lt;="&amp;AO3))</f>
        <v>14.387031057975172</v>
      </c>
      <c r="AQ4" s="666">
        <f ca="1">IF(COUNT(AQ12:AQ300)=0,"-",AVERAGEIFS(AQ12:AQ300, AQ12:AQ300, "&gt;="&amp;AQ2,AQ12:AQ300,"&lt;="&amp;AQ3))</f>
        <v>9428.7034527866708</v>
      </c>
    </row>
    <row r="5" spans="1:43">
      <c r="A5" s="1836"/>
      <c r="C5" s="664" t="s">
        <v>344</v>
      </c>
      <c r="E5" s="667">
        <f ca="1">IF(COUNT(E12:E300)=0,"-",SUMIFS(D12:D300,E12:E300,"&gt;="&amp;E2,E12:E300,"&lt;="&amp;E3)/SUMIFS($B12:$B300,E12:E300,"&gt;="&amp;E2,E12:E300,"&lt;="&amp;E3))</f>
        <v>8670.484121086809</v>
      </c>
      <c r="G5" s="667">
        <f ca="1">IF(COUNT(G12:G300)=0,"-",SUMIFS(F12:F300,G12:G300,"&gt;="&amp;G2,G12:G300,"&lt;="&amp;G3)/SUMIFS($B12:$B300,G12:G300,"&gt;="&amp;G2,G12:G300,"&lt;="&amp;G3))</f>
        <v>18964.265129682997</v>
      </c>
      <c r="I5" s="667">
        <f ca="1">IF(COUNT(I12:I300)=0,"-",SUMIFS(H12:H300,I12:I300,"&gt;="&amp;I2,I12:I300,"&lt;="&amp;I3)/SUMIFS($B12:$B300,I12:I300,"&gt;="&amp;I2,I12:I300,"&lt;="&amp;I3))</f>
        <v>10767.869357045143</v>
      </c>
      <c r="K5" s="667" t="str">
        <f>IF(COUNT(K12:K300)=0,"-",SUMIFS(J12:J300,K12:K300,"&gt;="&amp;K2,K12:K300,"&lt;="&amp;K3)/SUMIFS($B12:$B300,K12:K300,"&gt;="&amp;K2,K12:K300,"&lt;="&amp;K3))</f>
        <v>-</v>
      </c>
      <c r="M5" s="667" t="str">
        <f>IF(COUNT(M12:M300)=0,"-",SUMIFS(L12:L300,M12:M300,"&gt;="&amp;M2,M12:M300,"&lt;="&amp;M3)/SUMIFS($B12:$B300,M12:M300,"&gt;="&amp;M2,M12:M300,"&lt;="&amp;M3))</f>
        <v>-</v>
      </c>
      <c r="O5" s="667">
        <f ca="1">IF(COUNT(O12:O300)=0,"-",SUMIFS(N12:N300,O12:O300,"&gt;="&amp;O2,O12:O300,"&lt;="&amp;O3)/SUMIFS($B12:$B300,O12:O300,"&gt;="&amp;O2,O12:O300,"&lt;="&amp;O3))</f>
        <v>61.146281714785651</v>
      </c>
      <c r="Q5" s="667">
        <f ca="1">IF(COUNT(Q12:Q300)=0,"-",SUMIFS(P12:P300,Q12:Q300,"&gt;="&amp;Q2,Q12:Q300,"&lt;="&amp;Q3)/SUMIFS($B12:$B300,Q12:Q300,"&gt;="&amp;Q2,Q12:Q300,"&lt;="&amp;Q3))</f>
        <v>115.62297702297703</v>
      </c>
      <c r="S5" s="667">
        <f ca="1">IF(COUNT(S12:S300)=0,"-",SUMIFS(R12:R300,S12:S300,"&gt;="&amp;S2,S12:S300,"&lt;="&amp;S3)/SUMIFS($B12:$B300,S12:S300,"&gt;="&amp;S2,S12:S300,"&lt;="&amp;S3))</f>
        <v>2389.4547250384917</v>
      </c>
      <c r="U5" s="667">
        <f ca="1">IF(COUNT(U12:U300)=0,"-",SUMIFS(T12:T300,U12:U300,"&gt;="&amp;U2,U12:U300,"&lt;="&amp;U3)/SUMIFS($B12:$B300,U12:U300,"&gt;="&amp;U2,U12:U300,"&lt;="&amp;U3))</f>
        <v>148.62271742494582</v>
      </c>
      <c r="W5" s="667">
        <f ca="1">IF(COUNT(W12:W300)=0,"-",SUMIFS(V12:V300,W12:W300,"&gt;="&amp;W2,W12:W300,"&lt;="&amp;W3)/SUMIFS($B12:$B300,W12:W300,"&gt;="&amp;W2,W12:W300,"&lt;="&amp;W3))</f>
        <v>475.72204630624867</v>
      </c>
      <c r="Y5" s="667">
        <f ca="1">IF(COUNT(Y12:Y300)=0,"-",SUMIFS(X12:X300,Y12:Y300,"&gt;="&amp;Y2,Y12:Y300,"&lt;="&amp;Y3)/SUMIFS($B12:$B300,Y12:Y300,"&gt;="&amp;Y2,Y12:Y300,"&lt;="&amp;Y3))</f>
        <v>295.84551148225466</v>
      </c>
      <c r="AA5" s="667">
        <f ca="1">IF(COUNT(AA12:AA300)=0,"-",SUMIFS(Z12:Z300,AA12:AA300,"&gt;="&amp;AA2,AA12:AA300,"&lt;="&amp;AA3)/SUMIFS($B12:$B300,AA12:AA300,"&gt;="&amp;AA2,AA12:AA300,"&lt;="&amp;AA3))</f>
        <v>200.46195181140578</v>
      </c>
      <c r="AC5" s="667" t="str">
        <f>IF(COUNT(AC12:AC300)=0,"-",SUMIFS(AB12:AB300,AC12:AC300,"&gt;="&amp;AC2,AC12:AC300,"&lt;="&amp;AC3)/SUMIFS($B12:$B300,AC12:AC300,"&gt;="&amp;AC2,AC12:AC300,"&lt;="&amp;AC3))</f>
        <v>-</v>
      </c>
      <c r="AE5" s="667">
        <f ca="1">IF(COUNT(AE12:AE300)=0,"-",SUMIFS(AD12:AD300,AE12:AE300,"&gt;="&amp;AE2,AE12:AE300,"&lt;="&amp;AE3)/SUMIFS($B12:$B300,AE12:AE300,"&gt;="&amp;AE2,AE12:AE300,"&lt;="&amp;AE3))</f>
        <v>1174.7236214209968</v>
      </c>
      <c r="AG5" s="667" t="str">
        <f>IF(COUNT(AG12:AG300)=0,"-",SUMIFS(AF12:AF300,AG12:AG300,"&gt;="&amp;AG2,AG12:AG300,"&lt;="&amp;AG3)/SUMIFS($B12:$B300,AG12:AG300,"&gt;="&amp;AG2,AG12:AG300,"&lt;="&amp;AG3))</f>
        <v>-</v>
      </c>
      <c r="AI5" s="667" t="str">
        <f>IF(COUNT(AI12:AI300)=0,"-",SUMIFS(AH12:AH300,AI12:AI300,"&gt;="&amp;AI2,AI12:AI300,"&lt;="&amp;AI3)/SUMIFS($B12:$B300,AI12:AI300,"&gt;="&amp;AI2,AI12:AI300,"&lt;="&amp;AI3))</f>
        <v>-</v>
      </c>
      <c r="AK5" s="667">
        <f ca="1">IF(COUNT(AK12:AK300)=0,"-",SUMIFS(AJ12:AJ300,AK12:AK300,"&gt;="&amp;AK2,AK12:AK300,"&lt;="&amp;AK3)/SUMIFS($B12:$B300,AK12:AK300,"&gt;="&amp;AK2,AK12:AK300,"&lt;="&amp;AK3))</f>
        <v>1069.0650146704238</v>
      </c>
      <c r="AM5" s="667" t="str">
        <f>IF(COUNT(AM12:AM300)=0,"-",SUMIFS(AL12:AL300,AM12:AM300,"&gt;="&amp;AM2,AM12:AM300,"&lt;="&amp;AM3)/SUMIFS($B12:$B300,AM12:AM300,"&gt;="&amp;AM2,AM12:AM300,"&lt;="&amp;AM3))</f>
        <v>-</v>
      </c>
      <c r="AO5" s="667">
        <f ca="1">IF(COUNT(AO12:AO300)=0,"-",SUMIFS(AN12:AN300,AO12:AO300,"&gt;="&amp;AO2,AO12:AO300,"&lt;="&amp;AO3)/SUMIFS($B12:$B300,AO12:AO300,"&gt;="&amp;AO2,AO12:AO300,"&lt;="&amp;AO3))</f>
        <v>16.222058823529409</v>
      </c>
      <c r="AQ5" s="667">
        <f ca="1">IF(COUNT(AQ12:AQ300)=0,"-",SUMIFS(AP12:AP300,AQ12:AQ300,"&gt;="&amp;AQ2,AQ12:AQ300,"&lt;="&amp;AQ3)/SUMIFS($B12:$B300,AQ12:AQ300,"&gt;="&amp;AQ2,AQ12:AQ300,"&lt;="&amp;AQ3))</f>
        <v>8651.9536356505814</v>
      </c>
    </row>
    <row r="6" spans="1:43">
      <c r="A6" s="1836"/>
      <c r="C6" s="664" t="s">
        <v>345</v>
      </c>
      <c r="E6" s="668">
        <f ca="1">IF(COUNT(E12:E300)=0,"-",SUMIFS(E12:E300, E12:E300, "&gt;="&amp;E2,E12:E300,"&lt;="&amp;E3)/($A$1-COUNTIF(E12:E300,"&lt;"&amp;E$2)-COUNTIF(E12:E300,"&gt;"&amp;E$3)))</f>
        <v>8741.3796967956478</v>
      </c>
      <c r="G6" s="668">
        <f ca="1">IF(COUNT(G12:G300)=0,"-",SUMIFS(G12:G300, G12:G300, "&gt;="&amp;G2,G12:G300,"&lt;="&amp;G3)/($A$1-COUNTIF(G12:G300,"&lt;"&amp;G$2)-COUNTIF(G12:G300,"&gt;"&amp;G$3)))</f>
        <v>3160.7108549471664</v>
      </c>
      <c r="I6" s="668">
        <f ca="1">IF(COUNT(I12:I300)=0,"-",SUMIFS(I12:I300, I12:I300, "&gt;="&amp;I2,I12:I300,"&lt;="&amp;I3)/($A$1-COUNTIF(I12:I300,"&lt;"&amp;I$2)-COUNTIF(I12:I300,"&gt;"&amp;I$3)))</f>
        <v>1794.6448928408572</v>
      </c>
      <c r="K6" s="668" t="str">
        <f>IF(COUNT(K12:K300)=0,"-",SUMIFS(K12:K300, K12:K300, "&gt;="&amp;K2,K12:K300,"&lt;="&amp;K3)/($A$1-COUNTIF(K12:K300,"&lt;"&amp;K$2)-COUNTIF(K12:K300,"&gt;"&amp;K$3)))</f>
        <v>-</v>
      </c>
      <c r="M6" s="668" t="str">
        <f>IF(COUNT(M12:M300)=0,"-",SUMIFS(M12:M300, M12:M300, "&gt;="&amp;M2,M12:M300,"&lt;="&amp;M3)/($A$1-COUNTIF(M12:M300,"&lt;"&amp;M$2)-COUNTIF(M12:M300,"&gt;"&amp;M$3)))</f>
        <v>-</v>
      </c>
      <c r="O6" s="668">
        <f ca="1">IF(COUNT(O12:O300)=0,"-",SUMIFS(O12:O300, O12:O300, "&gt;="&amp;O2,O12:O300,"&lt;="&amp;O3)/($A$1-COUNTIF(O12:O300,"&lt;"&amp;O$2)-COUNTIF(O12:O300,"&gt;"&amp;O$3)))</f>
        <v>55.50589585842571</v>
      </c>
      <c r="Q6" s="668">
        <f ca="1">IF(COUNT(Q12:Q300)=0,"-",SUMIFS(Q12:Q300, Q12:Q300, "&gt;="&amp;Q2,Q12:Q300,"&lt;="&amp;Q3)/($A$1-COUNTIF(Q12:Q300,"&lt;"&amp;Q$2)-COUNTIF(Q12:Q300,"&gt;"&amp;Q$3)))</f>
        <v>85.910386891130926</v>
      </c>
      <c r="S6" s="668">
        <f ca="1">IF(COUNT(S12:S300)=0,"-",SUMIFS(S12:S300, S12:S300, "&gt;="&amp;S2,S12:S300,"&lt;="&amp;S3)/($A$1-COUNTIF(S12:S300,"&lt;"&amp;S$2)-COUNTIF(S12:S300,"&gt;"&amp;S$3)))</f>
        <v>2230.2384142055839</v>
      </c>
      <c r="U6" s="668">
        <f ca="1">IF(COUNT(U12:U300)=0,"-",SUMIFS(U12:U300, U12:U300, "&gt;="&amp;U2,U12:U300,"&lt;="&amp;U3)/($A$1-COUNTIF(U12:U300,"&lt;"&amp;U$2)-COUNTIF(U12:U300,"&gt;"&amp;U$3)))</f>
        <v>48.064797928501669</v>
      </c>
      <c r="W6" s="668">
        <f ca="1">IF(COUNT(W12:W300)=0,"-",SUMIFS(W12:W300, W12:W300, "&gt;="&amp;W2,W12:W300,"&lt;="&amp;W3)/($A$1-COUNTIF(W12:W300,"&lt;"&amp;W$2)-COUNTIF(W12:W300,"&gt;"&amp;W$3)))</f>
        <v>420.62038515404817</v>
      </c>
      <c r="Y6" s="668">
        <f ca="1">IF(COUNT(Y12:Y300)=0,"-",SUMIFS(Y12:Y300, Y12:Y300, "&gt;="&amp;Y2,Y12:Y300,"&lt;="&amp;Y3)/($A$1-COUNTIF(Y12:Y300,"&lt;"&amp;Y$2)-COUNTIF(Y12:Y300,"&gt;"&amp;Y$3)))</f>
        <v>160.17614033587014</v>
      </c>
      <c r="AA6" s="668">
        <f ca="1">IF(COUNT(AA12:AA300)=0,"-",SUMIFS(AA12:AA300, AA12:AA300, "&gt;="&amp;AA2,AA12:AA300,"&lt;="&amp;AA3)/($A$1-COUNTIF(AA12:AA300,"&lt;"&amp;AA$2)-COUNTIF(AA12:AA300,"&gt;"&amp;AA$3)))</f>
        <v>68.545366127404904</v>
      </c>
      <c r="AC6" s="668" t="str">
        <f>IF(COUNT(AC12:AC300)=0,"-",SUMIFS(AC12:AC300, AC12:AC300, "&gt;="&amp;AC2,AC12:AC300,"&lt;="&amp;AC3)/($A$1-COUNTIF(AC12:AC300,"&lt;"&amp;AC$2)-COUNTIF(AC12:AC300,"&gt;"&amp;AC$3)))</f>
        <v>-</v>
      </c>
      <c r="AE6" s="668">
        <f ca="1">IF(COUNT(AE12:AE300)=0,"-",SUMIFS(AE12:AE300, AE12:AE300, "&gt;="&amp;AE2,AE12:AE300,"&lt;="&amp;AE3)/($A$1-COUNTIF(AE12:AE300,"&lt;"&amp;AE$2)-COUNTIF(AE12:AE300,"&gt;"&amp;AE$3)))</f>
        <v>530.79566840741938</v>
      </c>
      <c r="AG6" s="668" t="str">
        <f>IF(COUNT(AG12:AG300)=0,"-",SUMIFS(AG12:AG300, AG12:AG300, "&gt;="&amp;AG2,AG12:AG300,"&lt;="&amp;AG3)/($A$1-COUNTIF(AG12:AG300,"&lt;"&amp;AG$2)-COUNTIF(AG12:AG300,"&gt;"&amp;AG$3)))</f>
        <v>-</v>
      </c>
      <c r="AI6" s="668" t="str">
        <f>IF(COUNT(AI12:AI300)=0,"-",SUMIFS(AI12:AI300, AI12:AI300, "&gt;="&amp;AI2,AI12:AI300,"&lt;="&amp;AI3)/($A$1-COUNTIF(AI12:AI300,"&lt;"&amp;AI$2)-COUNTIF(AI12:AI300,"&gt;"&amp;AI$3)))</f>
        <v>-</v>
      </c>
      <c r="AK6" s="668">
        <f ca="1">IF(COUNT(AK12:AK300)=0,"-",SUMIFS(AK12:AK300, AK12:AK300, "&gt;="&amp;AK2,AK12:AK300,"&lt;="&amp;AK3)/($A$1-COUNTIF(AK12:AK300,"&lt;"&amp;AK$2)-COUNTIF(AK12:AK300,"&gt;"&amp;AK$3)))</f>
        <v>868.6949730709365</v>
      </c>
      <c r="AM6" s="668" t="str">
        <f>IF(COUNT(AM12:AM300)=0,"-",SUMIFS(AM12:AM300, AM12:AM300, "&gt;="&amp;AM2,AM12:AM300,"&lt;="&amp;AM3)/($A$1-COUNTIF(AM12:AM300,"&lt;"&amp;AM$2)-COUNTIF(AM12:AM300,"&gt;"&amp;AM$3)))</f>
        <v>-</v>
      </c>
      <c r="AO6" s="668">
        <f ca="1">IF(COUNT(AO12:AO300)=0,"-",SUMIFS(AO12:AO300, AO12:AO300, "&gt;="&amp;AO2,AO12:AO300,"&lt;="&amp;AO3)/($A$1-COUNTIF(AO12:AO300,"&lt;"&amp;AO$2)-COUNTIF(AO12:AO300,"&gt;"&amp;AO$3)))</f>
        <v>4.7956770193250575</v>
      </c>
      <c r="AQ6" s="668">
        <f ca="1">IF(COUNT(AQ12:AQ300)=0,"-",SUMIFS(AQ12:AQ300, AQ12:AQ300, "&gt;="&amp;AQ2,AQ12:AQ300,"&lt;="&amp;AQ3)/($A$1-COUNTIF(AQ12:AQ300,"&lt;"&amp;AQ$2)-COUNTIF(AQ12:AQ300,"&gt;"&amp;AQ$3)))</f>
        <v>9428.7034527866708</v>
      </c>
    </row>
    <row r="9" spans="1:43">
      <c r="D9" t="s">
        <v>70</v>
      </c>
      <c r="E9" s="669"/>
      <c r="F9" t="s">
        <v>71</v>
      </c>
      <c r="G9" s="669"/>
      <c r="H9" t="s">
        <v>72</v>
      </c>
      <c r="I9" s="669"/>
      <c r="J9" t="s">
        <v>73</v>
      </c>
      <c r="K9" s="669"/>
      <c r="L9" t="s">
        <v>74</v>
      </c>
      <c r="M9" s="669"/>
      <c r="N9" t="s">
        <v>75</v>
      </c>
      <c r="O9" s="669"/>
      <c r="P9" t="s">
        <v>76</v>
      </c>
      <c r="Q9" s="669"/>
      <c r="R9" t="s">
        <v>77</v>
      </c>
      <c r="S9" s="669"/>
      <c r="T9" t="s">
        <v>78</v>
      </c>
      <c r="U9" s="669"/>
      <c r="V9" t="s">
        <v>79</v>
      </c>
      <c r="W9" s="669"/>
      <c r="X9" t="s">
        <v>80</v>
      </c>
      <c r="Y9" s="669"/>
      <c r="Z9" t="s">
        <v>81</v>
      </c>
      <c r="AA9" s="669"/>
      <c r="AB9" t="s">
        <v>82</v>
      </c>
      <c r="AC9" s="669"/>
      <c r="AD9" t="s">
        <v>83</v>
      </c>
      <c r="AE9" s="669"/>
      <c r="AF9" t="s">
        <v>84</v>
      </c>
      <c r="AG9" s="669"/>
      <c r="AH9" t="s">
        <v>85</v>
      </c>
      <c r="AI9" s="669"/>
      <c r="AJ9" t="s">
        <v>86</v>
      </c>
      <c r="AK9" s="669"/>
      <c r="AL9" t="s">
        <v>87</v>
      </c>
      <c r="AM9" s="669"/>
      <c r="AN9" t="s">
        <v>88</v>
      </c>
      <c r="AO9" s="669"/>
      <c r="AP9" t="s">
        <v>89</v>
      </c>
      <c r="AQ9" s="669"/>
    </row>
    <row r="10" spans="1:43" ht="75">
      <c r="A10" s="670"/>
      <c r="B10" s="670"/>
      <c r="D10" s="670" t="s">
        <v>90</v>
      </c>
      <c r="E10" s="671" t="str">
        <f>D10&amp;"
per FTE"</f>
        <v>Total Occupancy
per FTE</v>
      </c>
      <c r="F10" s="670" t="s">
        <v>91</v>
      </c>
      <c r="G10" s="671" t="str">
        <f>F10&amp;"
per FTE"</f>
        <v>Direct Care Consultant 201
per FTE</v>
      </c>
      <c r="H10" s="670" t="s">
        <v>92</v>
      </c>
      <c r="I10" s="671" t="str">
        <f>H10&amp;"
per FTE"</f>
        <v>Temporary Help 202
per FTE</v>
      </c>
      <c r="J10" s="670" t="s">
        <v>93</v>
      </c>
      <c r="K10" s="671" t="str">
        <f>J10&amp;"
per FTE"</f>
        <v>Clients and Caregivers Reimb./Stipends 203
per FTE</v>
      </c>
      <c r="L10" s="670" t="s">
        <v>94</v>
      </c>
      <c r="M10" s="671" t="str">
        <f>L10&amp;"
per FTE"</f>
        <v>Subcontracted Direct Care 206
per FTE</v>
      </c>
      <c r="N10" s="670" t="s">
        <v>95</v>
      </c>
      <c r="O10" s="671" t="str">
        <f>N10&amp;"
per FTE"</f>
        <v>Staff Training 204
per FTE</v>
      </c>
      <c r="P10" s="670" t="s">
        <v>96</v>
      </c>
      <c r="Q10" s="671" t="str">
        <f>P10&amp;"
per FTE"</f>
        <v>Staff Mileage / Travel 205
per FTE</v>
      </c>
      <c r="R10" s="670" t="s">
        <v>97</v>
      </c>
      <c r="S10" s="671" t="str">
        <f>R10&amp;"
per FTE"</f>
        <v>Meals 207
per FTE</v>
      </c>
      <c r="T10" s="670" t="s">
        <v>98</v>
      </c>
      <c r="U10" s="671" t="str">
        <f>T10&amp;"
per FTE"</f>
        <v>Client Transportation 208
per FTE</v>
      </c>
      <c r="V10" s="670" t="s">
        <v>99</v>
      </c>
      <c r="W10" s="671" t="str">
        <f>V10&amp;"
per FTE"</f>
        <v>Vehicle Expenses 208
per FTE</v>
      </c>
      <c r="X10" s="670" t="s">
        <v>100</v>
      </c>
      <c r="Y10" s="671" t="str">
        <f>X10&amp;"
per FTE"</f>
        <v>Vehicle Depreciation 208
per FTE</v>
      </c>
      <c r="Z10" s="670" t="s">
        <v>101</v>
      </c>
      <c r="AA10" s="671" t="str">
        <f>Z10&amp;"
per FTE"</f>
        <v>Incidental Medical /Medicine/Pharmacy 209
per FTE</v>
      </c>
      <c r="AB10" s="670" t="s">
        <v>102</v>
      </c>
      <c r="AC10" s="671" t="str">
        <f>AB10&amp;"
per FTE"</f>
        <v>Client Personal Allowances 211
per FTE</v>
      </c>
      <c r="AD10" s="670" t="s">
        <v>103</v>
      </c>
      <c r="AE10" s="671" t="str">
        <f>AD10&amp;"
per FTE"</f>
        <v>Provision Material Goods/Svs./Benefits 212
per FTE</v>
      </c>
      <c r="AF10" s="670" t="s">
        <v>104</v>
      </c>
      <c r="AG10" s="671" t="str">
        <f>AF10&amp;"
per FTE"</f>
        <v>Direct Client Wages 214
per FTE</v>
      </c>
      <c r="AH10" s="670" t="s">
        <v>105</v>
      </c>
      <c r="AI10" s="671" t="str">
        <f>AH10&amp;"
per FTE"</f>
        <v>Other Commercial Prod. &amp; Svs. 214
per FTE</v>
      </c>
      <c r="AJ10" s="670" t="s">
        <v>106</v>
      </c>
      <c r="AK10" s="671" t="str">
        <f>AJ10&amp;"
per FTE"</f>
        <v>Program Supplies &amp; Materials 215
per FTE</v>
      </c>
      <c r="AL10" s="670" t="s">
        <v>107</v>
      </c>
      <c r="AM10" s="671" t="str">
        <f>AL10&amp;"
per FTE"</f>
        <v>Non Charitable Expenses
per FTE</v>
      </c>
      <c r="AN10" s="670" t="s">
        <v>108</v>
      </c>
      <c r="AO10" s="671" t="str">
        <f>AN10&amp;"
per FTE"</f>
        <v>Other Expense
per FTE</v>
      </c>
      <c r="AP10" s="670" t="s">
        <v>109</v>
      </c>
      <c r="AQ10" s="671" t="str">
        <f>AP10&amp;"
per FTE"</f>
        <v>Total Other Program Expense
per FTE</v>
      </c>
    </row>
    <row r="11" spans="1:43">
      <c r="B11" t="s">
        <v>110</v>
      </c>
      <c r="D11" t="s">
        <v>111</v>
      </c>
      <c r="E11" s="669"/>
      <c r="F11" t="s">
        <v>111</v>
      </c>
      <c r="G11" s="669"/>
      <c r="H11" t="s">
        <v>111</v>
      </c>
      <c r="I11" s="669"/>
      <c r="J11" t="s">
        <v>111</v>
      </c>
      <c r="K11" s="669"/>
      <c r="L11" t="s">
        <v>111</v>
      </c>
      <c r="M11" s="669"/>
      <c r="N11" t="s">
        <v>111</v>
      </c>
      <c r="O11" s="669"/>
      <c r="P11" t="s">
        <v>111</v>
      </c>
      <c r="Q11" s="669"/>
      <c r="R11" t="s">
        <v>111</v>
      </c>
      <c r="S11" s="669"/>
      <c r="T11" t="s">
        <v>111</v>
      </c>
      <c r="U11" s="669"/>
      <c r="V11" t="s">
        <v>111</v>
      </c>
      <c r="W11" s="669"/>
      <c r="X11" t="s">
        <v>111</v>
      </c>
      <c r="Y11" s="669"/>
      <c r="Z11" t="s">
        <v>111</v>
      </c>
      <c r="AA11" s="669"/>
      <c r="AB11" t="s">
        <v>111</v>
      </c>
      <c r="AC11" s="669"/>
      <c r="AD11" t="s">
        <v>111</v>
      </c>
      <c r="AE11" s="669"/>
      <c r="AF11" t="s">
        <v>111</v>
      </c>
      <c r="AG11" s="669"/>
      <c r="AH11" t="s">
        <v>111</v>
      </c>
      <c r="AI11" s="669"/>
      <c r="AJ11" t="s">
        <v>111</v>
      </c>
      <c r="AK11" s="669"/>
      <c r="AL11" t="s">
        <v>111</v>
      </c>
      <c r="AM11" s="669"/>
      <c r="AN11" t="s">
        <v>111</v>
      </c>
      <c r="AO11" s="669"/>
      <c r="AP11" t="s">
        <v>111</v>
      </c>
      <c r="AQ11" s="669"/>
    </row>
    <row r="12" spans="1:43">
      <c r="B12">
        <v>11.38</v>
      </c>
      <c r="D12">
        <v>91866</v>
      </c>
      <c r="E12" s="672">
        <f>IF(OR($B12=0,D12=0),"",D12/$B12)</f>
        <v>8072.583479789103</v>
      </c>
      <c r="G12" s="672" t="str">
        <f>IF(OR($B12=0,F12=0),"",F12/$B12)</f>
        <v/>
      </c>
      <c r="I12" s="672" t="str">
        <f>IF(OR($B12=0,H12=0),"",H12/$B12)</f>
        <v/>
      </c>
      <c r="K12" s="672" t="str">
        <f>IF(OR($B12=0,J12=0),"",J12/$B12)</f>
        <v/>
      </c>
      <c r="M12" s="672" t="str">
        <f>IF(OR($B12=0,L12=0),"",L12/$B12)</f>
        <v/>
      </c>
      <c r="N12">
        <v>1166</v>
      </c>
      <c r="O12" s="672">
        <f>IF(OR($B12=0,N12=0),"",N12/$B12)</f>
        <v>102.4604569420035</v>
      </c>
      <c r="P12">
        <v>1098</v>
      </c>
      <c r="Q12" s="672">
        <f>IF(OR($B12=0,P12=0),"",P12/$B12)</f>
        <v>96.485061511423538</v>
      </c>
      <c r="R12">
        <v>20131</v>
      </c>
      <c r="S12" s="672">
        <f>IF(OR($B12=0,R12=0),"",R12/$B12)</f>
        <v>1768.9806678383127</v>
      </c>
      <c r="U12" s="672" t="str">
        <f>IF(OR($B12=0,T12=0),"",T12/$B12)</f>
        <v/>
      </c>
      <c r="V12">
        <v>2624</v>
      </c>
      <c r="W12" s="672">
        <f>IF(OR($B12=0,V12=0),"",V12/$B12)</f>
        <v>230.57996485061508</v>
      </c>
      <c r="X12">
        <v>6152</v>
      </c>
      <c r="Y12" s="672">
        <f>IF(OR($B12=0,X12=0),"",X12/$B12)</f>
        <v>540.59753954305791</v>
      </c>
      <c r="Z12">
        <v>6640</v>
      </c>
      <c r="AA12" s="672">
        <f>IF(OR($B12=0,Z12=0),"",Z12/$B12)</f>
        <v>583.47978910369068</v>
      </c>
      <c r="AC12" s="672" t="str">
        <f>IF(OR($B12=0,AB12=0),"",AB12/$B12)</f>
        <v/>
      </c>
      <c r="AD12">
        <v>3816</v>
      </c>
      <c r="AE12" s="672">
        <f>IF(OR($B12=0,AD12=0),"",AD12/$B12)</f>
        <v>335.32513181019328</v>
      </c>
      <c r="AG12" s="672" t="str">
        <f>IF(OR($B12=0,AF12=0),"",AF12/$B12)</f>
        <v/>
      </c>
      <c r="AI12" s="672" t="str">
        <f>IF(OR($B12=0,AH12=0),"",AH12/$B12)</f>
        <v/>
      </c>
      <c r="AJ12">
        <v>10707</v>
      </c>
      <c r="AK12" s="672">
        <f>IF(OR($B12=0,AJ12=0),"",AJ12/$B12)</f>
        <v>940.86115992970122</v>
      </c>
      <c r="AM12" s="672" t="str">
        <f>IF(OR($B12=0,AL12=0),"",AL12/$B12)</f>
        <v/>
      </c>
      <c r="AO12" s="672" t="str">
        <f>IF(OR($B12=0,AN12=0),"",AN12/$B12)</f>
        <v/>
      </c>
      <c r="AP12">
        <v>52334</v>
      </c>
      <c r="AQ12" s="672">
        <f>IF(OR($B12=0,AP12=0),"",AP12/$B12)</f>
        <v>4598.7697715289978</v>
      </c>
    </row>
    <row r="13" spans="1:43">
      <c r="B13">
        <v>13.46</v>
      </c>
      <c r="D13">
        <v>120297.32</v>
      </c>
      <c r="E13" s="672">
        <f t="shared" ref="E13:G28" si="0">IF(OR($B13=0,D13=0),"",D13/$B13)</f>
        <v>8937.3937592867751</v>
      </c>
      <c r="G13" s="672" t="str">
        <f t="shared" si="0"/>
        <v/>
      </c>
      <c r="I13" s="672" t="str">
        <f t="shared" ref="I13:I76" si="1">IF(OR($B13=0,H13=0),"",H13/$B13)</f>
        <v/>
      </c>
      <c r="K13" s="672" t="str">
        <f t="shared" ref="K13:K76" si="2">IF(OR($B13=0,J13=0),"",J13/$B13)</f>
        <v/>
      </c>
      <c r="M13" s="672" t="str">
        <f t="shared" ref="M13:M76" si="3">IF(OR($B13=0,L13=0),"",L13/$B13)</f>
        <v/>
      </c>
      <c r="N13">
        <v>526.51</v>
      </c>
      <c r="O13" s="672">
        <f t="shared" ref="O13:O76" si="4">IF(OR($B13=0,N13=0),"",N13/$B13)</f>
        <v>39.116641901931644</v>
      </c>
      <c r="P13">
        <v>2204.9299999999998</v>
      </c>
      <c r="Q13" s="672">
        <f t="shared" ref="Q13:Q76" si="5">IF(OR($B13=0,P13=0),"",P13/$B13)</f>
        <v>163.81352154531945</v>
      </c>
      <c r="R13">
        <v>39294.36</v>
      </c>
      <c r="S13" s="672">
        <f t="shared" ref="S13:S76" si="6">IF(OR($B13=0,R13=0),"",R13/$B13)</f>
        <v>2919.3432392273403</v>
      </c>
      <c r="U13" s="672" t="str">
        <f t="shared" ref="U13:U76" si="7">IF(OR($B13=0,T13=0),"",T13/$B13)</f>
        <v/>
      </c>
      <c r="V13">
        <v>6480.49</v>
      </c>
      <c r="W13" s="672">
        <f t="shared" ref="W13:W76" si="8">IF(OR($B13=0,V13=0),"",V13/$B13)</f>
        <v>481.46285289747397</v>
      </c>
      <c r="X13">
        <v>3021.9</v>
      </c>
      <c r="Y13" s="672">
        <f t="shared" ref="Y13:Y76" si="9">IF(OR($B13=0,X13=0),"",X13/$B13)</f>
        <v>224.50965824665676</v>
      </c>
      <c r="AA13" s="672" t="str">
        <f t="shared" ref="AA13:AA76" si="10">IF(OR($B13=0,Z13=0),"",Z13/$B13)</f>
        <v/>
      </c>
      <c r="AC13" s="672" t="str">
        <f t="shared" ref="AC13:AC76" si="11">IF(OR($B13=0,AB13=0),"",AB13/$B13)</f>
        <v/>
      </c>
      <c r="AE13" s="672" t="str">
        <f t="shared" ref="AE13:AE76" si="12">IF(OR($B13=0,AD13=0),"",AD13/$B13)</f>
        <v/>
      </c>
      <c r="AG13" s="672" t="str">
        <f t="shared" ref="AG13:AG76" si="13">IF(OR($B13=0,AF13=0),"",AF13/$B13)</f>
        <v/>
      </c>
      <c r="AI13" s="672" t="str">
        <f t="shared" ref="AI13:AI76" si="14">IF(OR($B13=0,AH13=0),"",AH13/$B13)</f>
        <v/>
      </c>
      <c r="AJ13">
        <v>23957.47</v>
      </c>
      <c r="AK13" s="672">
        <f t="shared" ref="AK13:AK76" si="15">IF(OR($B13=0,AJ13=0),"",AJ13/$B13)</f>
        <v>1779.9011887072809</v>
      </c>
      <c r="AM13" s="672" t="str">
        <f t="shared" ref="AM13:AM76" si="16">IF(OR($B13=0,AL13=0),"",AL13/$B13)</f>
        <v/>
      </c>
      <c r="AN13">
        <v>270.93</v>
      </c>
      <c r="AO13" s="672">
        <f t="shared" ref="AO13:AO76" si="17">IF(OR($B13=0,AN13=0),"",AN13/$B13)</f>
        <v>20.128528974739968</v>
      </c>
      <c r="AP13">
        <v>75756.59</v>
      </c>
      <c r="AQ13" s="672">
        <f t="shared" ref="AQ13:AQ76" si="18">IF(OR($B13=0,AP13=0),"",AP13/$B13)</f>
        <v>5628.2756315007427</v>
      </c>
    </row>
    <row r="14" spans="1:43">
      <c r="B14">
        <v>6.94</v>
      </c>
      <c r="D14">
        <v>114168</v>
      </c>
      <c r="E14" s="672">
        <f t="shared" si="0"/>
        <v>16450.720461095101</v>
      </c>
      <c r="F14">
        <v>131612</v>
      </c>
      <c r="G14" s="672">
        <f t="shared" si="0"/>
        <v>18964.265129682997</v>
      </c>
      <c r="I14" s="672" t="str">
        <f t="shared" si="1"/>
        <v/>
      </c>
      <c r="K14" s="672" t="str">
        <f t="shared" si="2"/>
        <v/>
      </c>
      <c r="M14" s="672" t="str">
        <f t="shared" si="3"/>
        <v/>
      </c>
      <c r="N14">
        <v>928</v>
      </c>
      <c r="O14" s="672">
        <f t="shared" si="4"/>
        <v>133.71757925072046</v>
      </c>
      <c r="P14">
        <v>1334</v>
      </c>
      <c r="Q14" s="672">
        <f t="shared" si="5"/>
        <v>192.21902017291066</v>
      </c>
      <c r="R14">
        <v>16616</v>
      </c>
      <c r="S14" s="672">
        <f t="shared" si="6"/>
        <v>2394.2363112391931</v>
      </c>
      <c r="T14">
        <v>73</v>
      </c>
      <c r="U14" s="672">
        <f t="shared" si="7"/>
        <v>10.518731988472622</v>
      </c>
      <c r="V14">
        <v>1074</v>
      </c>
      <c r="W14" s="672">
        <f t="shared" si="8"/>
        <v>154.75504322766571</v>
      </c>
      <c r="Y14" s="672" t="str">
        <f t="shared" si="9"/>
        <v/>
      </c>
      <c r="AA14" s="672" t="str">
        <f t="shared" si="10"/>
        <v/>
      </c>
      <c r="AC14" s="672" t="str">
        <f t="shared" si="11"/>
        <v/>
      </c>
      <c r="AE14" s="672" t="str">
        <f t="shared" si="12"/>
        <v/>
      </c>
      <c r="AG14" s="672" t="str">
        <f t="shared" si="13"/>
        <v/>
      </c>
      <c r="AI14" s="672" t="str">
        <f t="shared" si="14"/>
        <v/>
      </c>
      <c r="AJ14">
        <v>2768</v>
      </c>
      <c r="AK14" s="672">
        <f t="shared" si="15"/>
        <v>398.84726224783861</v>
      </c>
      <c r="AM14" s="672" t="str">
        <f t="shared" si="16"/>
        <v/>
      </c>
      <c r="AN14">
        <v>60</v>
      </c>
      <c r="AO14" s="672">
        <f t="shared" si="17"/>
        <v>8.6455331412103735</v>
      </c>
      <c r="AP14">
        <v>154465</v>
      </c>
      <c r="AQ14" s="672">
        <f t="shared" si="18"/>
        <v>22257.204610951008</v>
      </c>
    </row>
    <row r="15" spans="1:43">
      <c r="B15">
        <v>18.27</v>
      </c>
      <c r="D15">
        <v>148259</v>
      </c>
      <c r="E15" s="672">
        <f t="shared" si="0"/>
        <v>8114.8877941981391</v>
      </c>
      <c r="G15" s="672" t="str">
        <f t="shared" si="0"/>
        <v/>
      </c>
      <c r="I15" s="672" t="str">
        <f t="shared" si="1"/>
        <v/>
      </c>
      <c r="K15" s="672" t="str">
        <f t="shared" si="2"/>
        <v/>
      </c>
      <c r="M15" s="672" t="str">
        <f t="shared" si="3"/>
        <v/>
      </c>
      <c r="N15">
        <v>759</v>
      </c>
      <c r="O15" s="672">
        <f t="shared" si="4"/>
        <v>41.543513957307063</v>
      </c>
      <c r="P15">
        <v>1150</v>
      </c>
      <c r="Q15" s="672">
        <f t="shared" si="5"/>
        <v>62.944718117131913</v>
      </c>
      <c r="R15">
        <v>46078</v>
      </c>
      <c r="S15" s="672">
        <f t="shared" si="6"/>
        <v>2522.0580186097427</v>
      </c>
      <c r="T15">
        <v>4508</v>
      </c>
      <c r="U15" s="672">
        <f t="shared" si="7"/>
        <v>246.7432950191571</v>
      </c>
      <c r="V15">
        <v>14359</v>
      </c>
      <c r="W15" s="672">
        <f t="shared" si="8"/>
        <v>785.93322386425837</v>
      </c>
      <c r="X15">
        <v>3580</v>
      </c>
      <c r="Y15" s="672">
        <f t="shared" si="9"/>
        <v>195.94964422550629</v>
      </c>
      <c r="AA15" s="672" t="str">
        <f t="shared" si="10"/>
        <v/>
      </c>
      <c r="AC15" s="672" t="str">
        <f t="shared" si="11"/>
        <v/>
      </c>
      <c r="AE15" s="672" t="str">
        <f t="shared" si="12"/>
        <v/>
      </c>
      <c r="AG15" s="672" t="str">
        <f t="shared" si="13"/>
        <v/>
      </c>
      <c r="AI15" s="672" t="str">
        <f t="shared" si="14"/>
        <v/>
      </c>
      <c r="AJ15">
        <v>33175</v>
      </c>
      <c r="AK15" s="672">
        <f t="shared" si="15"/>
        <v>1815.8182813355227</v>
      </c>
      <c r="AM15" s="672" t="str">
        <f t="shared" si="16"/>
        <v/>
      </c>
      <c r="AO15" s="672" t="str">
        <f t="shared" si="17"/>
        <v/>
      </c>
      <c r="AP15">
        <v>103609</v>
      </c>
      <c r="AQ15" s="672">
        <f t="shared" si="18"/>
        <v>5670.9906951286266</v>
      </c>
    </row>
    <row r="16" spans="1:43">
      <c r="B16">
        <v>11.696</v>
      </c>
      <c r="D16">
        <v>112990.67</v>
      </c>
      <c r="E16" s="672">
        <f t="shared" si="0"/>
        <v>9660.625</v>
      </c>
      <c r="G16" s="672" t="str">
        <f t="shared" si="0"/>
        <v/>
      </c>
      <c r="H16">
        <v>125941</v>
      </c>
      <c r="I16" s="672">
        <f t="shared" si="1"/>
        <v>10767.869357045143</v>
      </c>
      <c r="K16" s="672" t="str">
        <f t="shared" si="2"/>
        <v/>
      </c>
      <c r="M16" s="672" t="str">
        <f t="shared" si="3"/>
        <v/>
      </c>
      <c r="O16" s="672" t="str">
        <f t="shared" si="4"/>
        <v/>
      </c>
      <c r="Q16" s="672" t="str">
        <f t="shared" si="5"/>
        <v/>
      </c>
      <c r="R16">
        <v>39622.04</v>
      </c>
      <c r="S16" s="672">
        <f t="shared" si="6"/>
        <v>3387.6573187414501</v>
      </c>
      <c r="U16" s="672" t="str">
        <f t="shared" si="7"/>
        <v/>
      </c>
      <c r="V16">
        <v>5166.07</v>
      </c>
      <c r="W16" s="672">
        <f t="shared" si="8"/>
        <v>441.69545143638851</v>
      </c>
      <c r="Y16" s="672" t="str">
        <f t="shared" si="9"/>
        <v/>
      </c>
      <c r="Z16">
        <v>-2014.14</v>
      </c>
      <c r="AA16" s="672">
        <f t="shared" si="10"/>
        <v>-172.20759233926131</v>
      </c>
      <c r="AC16" s="672" t="str">
        <f t="shared" si="11"/>
        <v/>
      </c>
      <c r="AD16">
        <v>29014.46</v>
      </c>
      <c r="AE16" s="672">
        <f t="shared" si="12"/>
        <v>2480.7164842681259</v>
      </c>
      <c r="AG16" s="672" t="str">
        <f t="shared" si="13"/>
        <v/>
      </c>
      <c r="AI16" s="672" t="str">
        <f t="shared" si="14"/>
        <v/>
      </c>
      <c r="AJ16">
        <v>2617.38</v>
      </c>
      <c r="AK16" s="672">
        <f t="shared" si="15"/>
        <v>223.78419972640219</v>
      </c>
      <c r="AM16" s="672" t="str">
        <f t="shared" si="16"/>
        <v/>
      </c>
      <c r="AO16" s="672" t="str">
        <f t="shared" si="17"/>
        <v/>
      </c>
      <c r="AP16">
        <v>200346.81</v>
      </c>
      <c r="AQ16" s="672">
        <f t="shared" si="18"/>
        <v>17129.515218878249</v>
      </c>
    </row>
    <row r="17" spans="2:43">
      <c r="B17">
        <v>7.1</v>
      </c>
      <c r="D17">
        <v>63342</v>
      </c>
      <c r="E17" s="672">
        <f t="shared" si="0"/>
        <v>8921.4084507042262</v>
      </c>
      <c r="G17" s="672" t="str">
        <f t="shared" si="0"/>
        <v/>
      </c>
      <c r="I17" s="672" t="str">
        <f t="shared" si="1"/>
        <v/>
      </c>
      <c r="K17" s="672" t="str">
        <f t="shared" si="2"/>
        <v/>
      </c>
      <c r="M17" s="672" t="str">
        <f t="shared" si="3"/>
        <v/>
      </c>
      <c r="N17">
        <v>115</v>
      </c>
      <c r="O17" s="672">
        <f t="shared" si="4"/>
        <v>16.197183098591552</v>
      </c>
      <c r="Q17" s="672" t="str">
        <f t="shared" si="5"/>
        <v/>
      </c>
      <c r="R17">
        <v>2763</v>
      </c>
      <c r="S17" s="672">
        <f t="shared" si="6"/>
        <v>389.15492957746483</v>
      </c>
      <c r="T17">
        <v>221</v>
      </c>
      <c r="U17" s="672">
        <f t="shared" si="7"/>
        <v>31.126760563380284</v>
      </c>
      <c r="V17">
        <v>3048</v>
      </c>
      <c r="W17" s="672">
        <f t="shared" si="8"/>
        <v>429.29577464788736</v>
      </c>
      <c r="Y17" s="672" t="str">
        <f t="shared" si="9"/>
        <v/>
      </c>
      <c r="AA17" s="672" t="str">
        <f t="shared" si="10"/>
        <v/>
      </c>
      <c r="AC17" s="672" t="str">
        <f t="shared" si="11"/>
        <v/>
      </c>
      <c r="AD17">
        <v>2618</v>
      </c>
      <c r="AE17" s="672">
        <f t="shared" si="12"/>
        <v>368.73239436619718</v>
      </c>
      <c r="AG17" s="672" t="str">
        <f t="shared" si="13"/>
        <v/>
      </c>
      <c r="AI17" s="672" t="str">
        <f t="shared" si="14"/>
        <v/>
      </c>
      <c r="AJ17">
        <v>376</v>
      </c>
      <c r="AK17" s="672">
        <f t="shared" si="15"/>
        <v>52.95774647887324</v>
      </c>
      <c r="AM17" s="672" t="str">
        <f t="shared" si="16"/>
        <v/>
      </c>
      <c r="AO17" s="672" t="str">
        <f t="shared" si="17"/>
        <v/>
      </c>
      <c r="AP17">
        <v>9141</v>
      </c>
      <c r="AQ17" s="672">
        <f t="shared" si="18"/>
        <v>1287.4647887323945</v>
      </c>
    </row>
    <row r="18" spans="2:43">
      <c r="E18" s="672" t="str">
        <f t="shared" si="0"/>
        <v/>
      </c>
      <c r="G18" s="672" t="str">
        <f t="shared" si="0"/>
        <v/>
      </c>
      <c r="I18" s="672" t="str">
        <f t="shared" si="1"/>
        <v/>
      </c>
      <c r="K18" s="672" t="str">
        <f t="shared" si="2"/>
        <v/>
      </c>
      <c r="M18" s="672" t="str">
        <f t="shared" si="3"/>
        <v/>
      </c>
      <c r="O18" s="672" t="str">
        <f t="shared" si="4"/>
        <v/>
      </c>
      <c r="Q18" s="672" t="str">
        <f t="shared" si="5"/>
        <v/>
      </c>
      <c r="S18" s="672" t="str">
        <f t="shared" si="6"/>
        <v/>
      </c>
      <c r="U18" s="672" t="str">
        <f t="shared" si="7"/>
        <v/>
      </c>
      <c r="W18" s="672" t="str">
        <f t="shared" si="8"/>
        <v/>
      </c>
      <c r="Y18" s="672" t="str">
        <f t="shared" si="9"/>
        <v/>
      </c>
      <c r="AA18" s="672" t="str">
        <f t="shared" si="10"/>
        <v/>
      </c>
      <c r="AC18" s="672" t="str">
        <f t="shared" si="11"/>
        <v/>
      </c>
      <c r="AE18" s="672" t="str">
        <f t="shared" si="12"/>
        <v/>
      </c>
      <c r="AG18" s="672" t="str">
        <f t="shared" si="13"/>
        <v/>
      </c>
      <c r="AI18" s="672" t="str">
        <f t="shared" si="14"/>
        <v/>
      </c>
      <c r="AK18" s="672" t="str">
        <f t="shared" si="15"/>
        <v/>
      </c>
      <c r="AM18" s="672" t="str">
        <f t="shared" si="16"/>
        <v/>
      </c>
      <c r="AO18" s="672" t="str">
        <f t="shared" si="17"/>
        <v/>
      </c>
      <c r="AQ18" s="672" t="str">
        <f t="shared" si="18"/>
        <v/>
      </c>
    </row>
    <row r="19" spans="2:43">
      <c r="D19">
        <f>SUM(D12:D17)</f>
        <v>650922.99</v>
      </c>
      <c r="E19" s="672" t="str">
        <f t="shared" si="0"/>
        <v/>
      </c>
      <c r="G19" s="672" t="str">
        <f t="shared" si="0"/>
        <v/>
      </c>
      <c r="I19" s="672" t="str">
        <f t="shared" si="1"/>
        <v/>
      </c>
      <c r="K19" s="672" t="str">
        <f t="shared" si="2"/>
        <v/>
      </c>
      <c r="M19" s="672" t="str">
        <f t="shared" si="3"/>
        <v/>
      </c>
      <c r="O19" s="672" t="str">
        <f t="shared" si="4"/>
        <v/>
      </c>
      <c r="Q19" s="672" t="str">
        <f t="shared" si="5"/>
        <v/>
      </c>
      <c r="S19" s="672" t="str">
        <f t="shared" si="6"/>
        <v/>
      </c>
      <c r="U19" s="672" t="str">
        <f t="shared" si="7"/>
        <v/>
      </c>
      <c r="W19" s="672" t="str">
        <f t="shared" si="8"/>
        <v/>
      </c>
      <c r="Y19" s="672" t="str">
        <f t="shared" si="9"/>
        <v/>
      </c>
      <c r="AA19" s="672" t="str">
        <f t="shared" si="10"/>
        <v/>
      </c>
      <c r="AC19" s="672" t="str">
        <f t="shared" si="11"/>
        <v/>
      </c>
      <c r="AE19" s="672" t="str">
        <f t="shared" si="12"/>
        <v/>
      </c>
      <c r="AG19" s="672" t="str">
        <f t="shared" si="13"/>
        <v/>
      </c>
      <c r="AI19" s="672" t="str">
        <f t="shared" si="14"/>
        <v/>
      </c>
      <c r="AK19" s="672" t="str">
        <f t="shared" si="15"/>
        <v/>
      </c>
      <c r="AM19" s="672" t="str">
        <f t="shared" si="16"/>
        <v/>
      </c>
      <c r="AO19" s="672" t="str">
        <f t="shared" si="17"/>
        <v/>
      </c>
      <c r="AQ19" s="672" t="str">
        <f t="shared" si="18"/>
        <v/>
      </c>
    </row>
    <row r="20" spans="2:43">
      <c r="D20">
        <f>D19/6</f>
        <v>108487.16499999999</v>
      </c>
      <c r="E20" s="672" t="str">
        <f t="shared" si="0"/>
        <v/>
      </c>
      <c r="G20" s="672" t="str">
        <f t="shared" si="0"/>
        <v/>
      </c>
      <c r="I20" s="672" t="str">
        <f t="shared" si="1"/>
        <v/>
      </c>
      <c r="K20" s="672" t="str">
        <f t="shared" si="2"/>
        <v/>
      </c>
      <c r="M20" s="672" t="str">
        <f t="shared" si="3"/>
        <v/>
      </c>
      <c r="O20" s="672" t="str">
        <f t="shared" si="4"/>
        <v/>
      </c>
      <c r="Q20" s="672" t="str">
        <f t="shared" si="5"/>
        <v/>
      </c>
      <c r="S20" s="672" t="str">
        <f t="shared" si="6"/>
        <v/>
      </c>
      <c r="U20" s="672" t="str">
        <f t="shared" si="7"/>
        <v/>
      </c>
      <c r="W20" s="672" t="str">
        <f t="shared" si="8"/>
        <v/>
      </c>
      <c r="Y20" s="672" t="str">
        <f t="shared" si="9"/>
        <v/>
      </c>
      <c r="AA20" s="672" t="str">
        <f t="shared" si="10"/>
        <v/>
      </c>
      <c r="AC20" s="672" t="str">
        <f t="shared" si="11"/>
        <v/>
      </c>
      <c r="AE20" s="672" t="str">
        <f t="shared" si="12"/>
        <v/>
      </c>
      <c r="AG20" s="672" t="str">
        <f t="shared" si="13"/>
        <v/>
      </c>
      <c r="AI20" s="672" t="str">
        <f t="shared" si="14"/>
        <v/>
      </c>
      <c r="AK20" s="672" t="str">
        <f t="shared" si="15"/>
        <v/>
      </c>
      <c r="AM20" s="672" t="str">
        <f t="shared" si="16"/>
        <v/>
      </c>
      <c r="AO20" s="672" t="str">
        <f t="shared" si="17"/>
        <v/>
      </c>
      <c r="AP20">
        <f>SUM(AP12:AP17)</f>
        <v>595652.39999999991</v>
      </c>
      <c r="AQ20" s="672" t="str">
        <f t="shared" si="18"/>
        <v/>
      </c>
    </row>
    <row r="21" spans="2:43">
      <c r="E21" s="672" t="str">
        <f t="shared" si="0"/>
        <v/>
      </c>
      <c r="G21" s="672" t="str">
        <f t="shared" si="0"/>
        <v/>
      </c>
      <c r="I21" s="672" t="str">
        <f t="shared" si="1"/>
        <v/>
      </c>
      <c r="K21" s="672" t="str">
        <f t="shared" si="2"/>
        <v/>
      </c>
      <c r="M21" s="672" t="str">
        <f t="shared" si="3"/>
        <v/>
      </c>
      <c r="O21" s="672" t="str">
        <f t="shared" si="4"/>
        <v/>
      </c>
      <c r="Q21" s="672" t="str">
        <f t="shared" si="5"/>
        <v/>
      </c>
      <c r="S21" s="672" t="str">
        <f t="shared" si="6"/>
        <v/>
      </c>
      <c r="U21" s="672" t="str">
        <f t="shared" si="7"/>
        <v/>
      </c>
      <c r="W21" s="672" t="str">
        <f t="shared" si="8"/>
        <v/>
      </c>
      <c r="Y21" s="672" t="str">
        <f t="shared" si="9"/>
        <v/>
      </c>
      <c r="AA21" s="672" t="str">
        <f t="shared" si="10"/>
        <v/>
      </c>
      <c r="AC21" s="672" t="str">
        <f t="shared" si="11"/>
        <v/>
      </c>
      <c r="AE21" s="672" t="str">
        <f t="shared" si="12"/>
        <v/>
      </c>
      <c r="AG21" s="672" t="str">
        <f t="shared" si="13"/>
        <v/>
      </c>
      <c r="AI21" s="672" t="str">
        <f t="shared" si="14"/>
        <v/>
      </c>
      <c r="AK21" s="672" t="str">
        <f t="shared" si="15"/>
        <v/>
      </c>
      <c r="AM21" s="672" t="str">
        <f t="shared" si="16"/>
        <v/>
      </c>
      <c r="AO21" s="672" t="str">
        <f t="shared" si="17"/>
        <v/>
      </c>
      <c r="AP21">
        <f>AP20/6</f>
        <v>99275.39999999998</v>
      </c>
      <c r="AQ21" s="672" t="str">
        <f t="shared" si="18"/>
        <v/>
      </c>
    </row>
    <row r="22" spans="2:43">
      <c r="D22" s="718">
        <f>D20/(13.5*365)</f>
        <v>22.016674784373414</v>
      </c>
      <c r="E22" s="672" t="str">
        <f t="shared" si="0"/>
        <v/>
      </c>
      <c r="G22" s="672" t="str">
        <f t="shared" si="0"/>
        <v/>
      </c>
      <c r="I22" s="672" t="str">
        <f t="shared" si="1"/>
        <v/>
      </c>
      <c r="K22" s="672" t="str">
        <f t="shared" si="2"/>
        <v/>
      </c>
      <c r="M22" s="672" t="str">
        <f t="shared" si="3"/>
        <v/>
      </c>
      <c r="O22" s="672" t="str">
        <f t="shared" si="4"/>
        <v/>
      </c>
      <c r="Q22" s="672" t="str">
        <f t="shared" si="5"/>
        <v/>
      </c>
      <c r="S22" s="672" t="str">
        <f t="shared" si="6"/>
        <v/>
      </c>
      <c r="U22" s="672" t="str">
        <f t="shared" si="7"/>
        <v/>
      </c>
      <c r="W22" s="672" t="str">
        <f t="shared" si="8"/>
        <v/>
      </c>
      <c r="Y22" s="672" t="str">
        <f t="shared" si="9"/>
        <v/>
      </c>
      <c r="AA22" s="672" t="str">
        <f t="shared" si="10"/>
        <v/>
      </c>
      <c r="AC22" s="672" t="str">
        <f t="shared" si="11"/>
        <v/>
      </c>
      <c r="AE22" s="672" t="str">
        <f t="shared" si="12"/>
        <v/>
      </c>
      <c r="AG22" s="672" t="str">
        <f t="shared" si="13"/>
        <v/>
      </c>
      <c r="AI22" s="672" t="str">
        <f t="shared" si="14"/>
        <v/>
      </c>
      <c r="AK22" s="672" t="str">
        <f t="shared" si="15"/>
        <v/>
      </c>
      <c r="AM22" s="672" t="str">
        <f t="shared" si="16"/>
        <v/>
      </c>
      <c r="AO22" s="672" t="str">
        <f t="shared" si="17"/>
        <v/>
      </c>
      <c r="AP22" s="718">
        <f>AP21/(13.5*365)</f>
        <v>20.14721461187214</v>
      </c>
      <c r="AQ22" s="672" t="str">
        <f t="shared" si="18"/>
        <v/>
      </c>
    </row>
    <row r="23" spans="2:43">
      <c r="E23" s="672" t="str">
        <f t="shared" si="0"/>
        <v/>
      </c>
      <c r="G23" s="672" t="str">
        <f t="shared" si="0"/>
        <v/>
      </c>
      <c r="I23" s="672" t="str">
        <f t="shared" si="1"/>
        <v/>
      </c>
      <c r="K23" s="672" t="str">
        <f t="shared" si="2"/>
        <v/>
      </c>
      <c r="M23" s="672" t="str">
        <f t="shared" si="3"/>
        <v/>
      </c>
      <c r="O23" s="672" t="str">
        <f t="shared" si="4"/>
        <v/>
      </c>
      <c r="Q23" s="672" t="str">
        <f t="shared" si="5"/>
        <v/>
      </c>
      <c r="S23" s="672" t="str">
        <f t="shared" si="6"/>
        <v/>
      </c>
      <c r="U23" s="672" t="str">
        <f t="shared" si="7"/>
        <v/>
      </c>
      <c r="W23" s="672" t="str">
        <f t="shared" si="8"/>
        <v/>
      </c>
      <c r="Y23" s="672" t="str">
        <f t="shared" si="9"/>
        <v/>
      </c>
      <c r="AA23" s="672" t="str">
        <f t="shared" si="10"/>
        <v/>
      </c>
      <c r="AC23" s="672" t="str">
        <f t="shared" si="11"/>
        <v/>
      </c>
      <c r="AE23" s="672" t="str">
        <f t="shared" si="12"/>
        <v/>
      </c>
      <c r="AG23" s="672" t="str">
        <f t="shared" si="13"/>
        <v/>
      </c>
      <c r="AI23" s="672" t="str">
        <f t="shared" si="14"/>
        <v/>
      </c>
      <c r="AK23" s="672" t="str">
        <f t="shared" si="15"/>
        <v/>
      </c>
      <c r="AM23" s="672" t="str">
        <f t="shared" si="16"/>
        <v/>
      </c>
      <c r="AO23" s="672" t="str">
        <f t="shared" si="17"/>
        <v/>
      </c>
      <c r="AQ23" s="672" t="str">
        <f t="shared" si="18"/>
        <v/>
      </c>
    </row>
    <row r="24" spans="2:43">
      <c r="E24" s="672" t="str">
        <f t="shared" si="0"/>
        <v/>
      </c>
      <c r="G24" s="672" t="str">
        <f t="shared" si="0"/>
        <v/>
      </c>
      <c r="I24" s="672" t="str">
        <f t="shared" si="1"/>
        <v/>
      </c>
      <c r="K24" s="672" t="str">
        <f t="shared" si="2"/>
        <v/>
      </c>
      <c r="M24" s="672" t="str">
        <f t="shared" si="3"/>
        <v/>
      </c>
      <c r="O24" s="672" t="str">
        <f t="shared" si="4"/>
        <v/>
      </c>
      <c r="Q24" s="672" t="str">
        <f t="shared" si="5"/>
        <v/>
      </c>
      <c r="S24" s="672" t="str">
        <f t="shared" si="6"/>
        <v/>
      </c>
      <c r="U24" s="672" t="str">
        <f t="shared" si="7"/>
        <v/>
      </c>
      <c r="W24" s="672" t="str">
        <f t="shared" si="8"/>
        <v/>
      </c>
      <c r="Y24" s="672" t="str">
        <f t="shared" si="9"/>
        <v/>
      </c>
      <c r="AA24" s="672" t="str">
        <f t="shared" si="10"/>
        <v/>
      </c>
      <c r="AC24" s="672" t="str">
        <f t="shared" si="11"/>
        <v/>
      </c>
      <c r="AE24" s="672" t="str">
        <f t="shared" si="12"/>
        <v/>
      </c>
      <c r="AG24" s="672" t="str">
        <f t="shared" si="13"/>
        <v/>
      </c>
      <c r="AI24" s="672" t="str">
        <f t="shared" si="14"/>
        <v/>
      </c>
      <c r="AK24" s="672" t="str">
        <f t="shared" si="15"/>
        <v/>
      </c>
      <c r="AM24" s="672" t="str">
        <f t="shared" si="16"/>
        <v/>
      </c>
      <c r="AO24" s="672" t="str">
        <f t="shared" si="17"/>
        <v/>
      </c>
      <c r="AQ24" s="672" t="str">
        <f t="shared" si="18"/>
        <v/>
      </c>
    </row>
    <row r="25" spans="2:43">
      <c r="E25" s="672" t="str">
        <f t="shared" si="0"/>
        <v/>
      </c>
      <c r="G25" s="672" t="str">
        <f t="shared" si="0"/>
        <v/>
      </c>
      <c r="I25" s="672" t="str">
        <f t="shared" si="1"/>
        <v/>
      </c>
      <c r="K25" s="672" t="str">
        <f t="shared" si="2"/>
        <v/>
      </c>
      <c r="M25" s="672" t="str">
        <f t="shared" si="3"/>
        <v/>
      </c>
      <c r="O25" s="672" t="str">
        <f t="shared" si="4"/>
        <v/>
      </c>
      <c r="Q25" s="672" t="str">
        <f t="shared" si="5"/>
        <v/>
      </c>
      <c r="S25" s="672" t="str">
        <f t="shared" si="6"/>
        <v/>
      </c>
      <c r="U25" s="672" t="str">
        <f t="shared" si="7"/>
        <v/>
      </c>
      <c r="W25" s="672" t="str">
        <f t="shared" si="8"/>
        <v/>
      </c>
      <c r="Y25" s="672" t="str">
        <f t="shared" si="9"/>
        <v/>
      </c>
      <c r="AA25" s="672" t="str">
        <f t="shared" si="10"/>
        <v/>
      </c>
      <c r="AC25" s="672" t="str">
        <f t="shared" si="11"/>
        <v/>
      </c>
      <c r="AE25" s="672" t="str">
        <f t="shared" si="12"/>
        <v/>
      </c>
      <c r="AG25" s="672" t="str">
        <f t="shared" si="13"/>
        <v/>
      </c>
      <c r="AI25" s="672" t="str">
        <f t="shared" si="14"/>
        <v/>
      </c>
      <c r="AK25" s="672" t="str">
        <f t="shared" si="15"/>
        <v/>
      </c>
      <c r="AM25" s="672" t="str">
        <f t="shared" si="16"/>
        <v/>
      </c>
      <c r="AO25" s="672" t="str">
        <f t="shared" si="17"/>
        <v/>
      </c>
      <c r="AQ25" s="672" t="str">
        <f t="shared" si="18"/>
        <v/>
      </c>
    </row>
    <row r="26" spans="2:43">
      <c r="E26" s="672" t="str">
        <f t="shared" si="0"/>
        <v/>
      </c>
      <c r="G26" s="672" t="str">
        <f t="shared" si="0"/>
        <v/>
      </c>
      <c r="I26" s="672" t="str">
        <f t="shared" si="1"/>
        <v/>
      </c>
      <c r="K26" s="672" t="str">
        <f t="shared" si="2"/>
        <v/>
      </c>
      <c r="M26" s="672" t="str">
        <f t="shared" si="3"/>
        <v/>
      </c>
      <c r="O26" s="672" t="str">
        <f t="shared" si="4"/>
        <v/>
      </c>
      <c r="Q26" s="672" t="str">
        <f t="shared" si="5"/>
        <v/>
      </c>
      <c r="S26" s="672" t="str">
        <f t="shared" si="6"/>
        <v/>
      </c>
      <c r="U26" s="672" t="str">
        <f t="shared" si="7"/>
        <v/>
      </c>
      <c r="W26" s="672" t="str">
        <f t="shared" si="8"/>
        <v/>
      </c>
      <c r="Y26" s="672" t="str">
        <f t="shared" si="9"/>
        <v/>
      </c>
      <c r="AA26" s="672" t="str">
        <f t="shared" si="10"/>
        <v/>
      </c>
      <c r="AC26" s="672" t="str">
        <f t="shared" si="11"/>
        <v/>
      </c>
      <c r="AE26" s="672" t="str">
        <f t="shared" si="12"/>
        <v/>
      </c>
      <c r="AG26" s="672" t="str">
        <f t="shared" si="13"/>
        <v/>
      </c>
      <c r="AI26" s="672" t="str">
        <f t="shared" si="14"/>
        <v/>
      </c>
      <c r="AK26" s="672" t="str">
        <f t="shared" si="15"/>
        <v/>
      </c>
      <c r="AM26" s="672" t="str">
        <f t="shared" si="16"/>
        <v/>
      </c>
      <c r="AO26" s="672" t="str">
        <f t="shared" si="17"/>
        <v/>
      </c>
      <c r="AQ26" s="672" t="str">
        <f t="shared" si="18"/>
        <v/>
      </c>
    </row>
    <row r="27" spans="2:43">
      <c r="E27" s="672" t="str">
        <f t="shared" si="0"/>
        <v/>
      </c>
      <c r="G27" s="672" t="str">
        <f t="shared" si="0"/>
        <v/>
      </c>
      <c r="I27" s="672" t="str">
        <f t="shared" si="1"/>
        <v/>
      </c>
      <c r="K27" s="672" t="str">
        <f t="shared" si="2"/>
        <v/>
      </c>
      <c r="M27" s="672" t="str">
        <f t="shared" si="3"/>
        <v/>
      </c>
      <c r="O27" s="672" t="str">
        <f t="shared" si="4"/>
        <v/>
      </c>
      <c r="Q27" s="672" t="str">
        <f t="shared" si="5"/>
        <v/>
      </c>
      <c r="S27" s="672" t="str">
        <f t="shared" si="6"/>
        <v/>
      </c>
      <c r="U27" s="672" t="str">
        <f t="shared" si="7"/>
        <v/>
      </c>
      <c r="W27" s="672" t="str">
        <f t="shared" si="8"/>
        <v/>
      </c>
      <c r="Y27" s="672" t="str">
        <f t="shared" si="9"/>
        <v/>
      </c>
      <c r="AA27" s="672" t="str">
        <f t="shared" si="10"/>
        <v/>
      </c>
      <c r="AC27" s="672" t="str">
        <f t="shared" si="11"/>
        <v/>
      </c>
      <c r="AE27" s="672" t="str">
        <f t="shared" si="12"/>
        <v/>
      </c>
      <c r="AG27" s="672" t="str">
        <f t="shared" si="13"/>
        <v/>
      </c>
      <c r="AI27" s="672" t="str">
        <f t="shared" si="14"/>
        <v/>
      </c>
      <c r="AK27" s="672" t="str">
        <f t="shared" si="15"/>
        <v/>
      </c>
      <c r="AM27" s="672" t="str">
        <f t="shared" si="16"/>
        <v/>
      </c>
      <c r="AO27" s="672" t="str">
        <f t="shared" si="17"/>
        <v/>
      </c>
      <c r="AQ27" s="672" t="str">
        <f t="shared" si="18"/>
        <v/>
      </c>
    </row>
    <row r="28" spans="2:43">
      <c r="E28" s="672" t="str">
        <f t="shared" si="0"/>
        <v/>
      </c>
      <c r="G28" s="672" t="str">
        <f t="shared" si="0"/>
        <v/>
      </c>
      <c r="I28" s="672" t="str">
        <f t="shared" si="1"/>
        <v/>
      </c>
      <c r="K28" s="672" t="str">
        <f t="shared" si="2"/>
        <v/>
      </c>
      <c r="M28" s="672" t="str">
        <f t="shared" si="3"/>
        <v/>
      </c>
      <c r="O28" s="672" t="str">
        <f t="shared" si="4"/>
        <v/>
      </c>
      <c r="Q28" s="672" t="str">
        <f t="shared" si="5"/>
        <v/>
      </c>
      <c r="S28" s="672" t="str">
        <f t="shared" si="6"/>
        <v/>
      </c>
      <c r="U28" s="672" t="str">
        <f t="shared" si="7"/>
        <v/>
      </c>
      <c r="W28" s="672" t="str">
        <f t="shared" si="8"/>
        <v/>
      </c>
      <c r="Y28" s="672" t="str">
        <f t="shared" si="9"/>
        <v/>
      </c>
      <c r="AA28" s="672" t="str">
        <f t="shared" si="10"/>
        <v/>
      </c>
      <c r="AC28" s="672" t="str">
        <f t="shared" si="11"/>
        <v/>
      </c>
      <c r="AE28" s="672" t="str">
        <f t="shared" si="12"/>
        <v/>
      </c>
      <c r="AG28" s="672" t="str">
        <f t="shared" si="13"/>
        <v/>
      </c>
      <c r="AI28" s="672" t="str">
        <f t="shared" si="14"/>
        <v/>
      </c>
      <c r="AK28" s="672" t="str">
        <f t="shared" si="15"/>
        <v/>
      </c>
      <c r="AM28" s="672" t="str">
        <f t="shared" si="16"/>
        <v/>
      </c>
      <c r="AO28" s="672" t="str">
        <f t="shared" si="17"/>
        <v/>
      </c>
      <c r="AQ28" s="672" t="str">
        <f t="shared" si="18"/>
        <v/>
      </c>
    </row>
    <row r="29" spans="2:43">
      <c r="E29" s="672" t="str">
        <f t="shared" ref="E29:G44" si="19">IF(OR($B29=0,D29=0),"",D29/$B29)</f>
        <v/>
      </c>
      <c r="G29" s="672" t="str">
        <f t="shared" si="19"/>
        <v/>
      </c>
      <c r="I29" s="672" t="str">
        <f t="shared" si="1"/>
        <v/>
      </c>
      <c r="K29" s="672" t="str">
        <f t="shared" si="2"/>
        <v/>
      </c>
      <c r="M29" s="672" t="str">
        <f t="shared" si="3"/>
        <v/>
      </c>
      <c r="O29" s="672" t="str">
        <f t="shared" si="4"/>
        <v/>
      </c>
      <c r="Q29" s="672" t="str">
        <f t="shared" si="5"/>
        <v/>
      </c>
      <c r="S29" s="672" t="str">
        <f t="shared" si="6"/>
        <v/>
      </c>
      <c r="U29" s="672" t="str">
        <f t="shared" si="7"/>
        <v/>
      </c>
      <c r="W29" s="672" t="str">
        <f t="shared" si="8"/>
        <v/>
      </c>
      <c r="Y29" s="672" t="str">
        <f t="shared" si="9"/>
        <v/>
      </c>
      <c r="AA29" s="672" t="str">
        <f t="shared" si="10"/>
        <v/>
      </c>
      <c r="AC29" s="672" t="str">
        <f t="shared" si="11"/>
        <v/>
      </c>
      <c r="AE29" s="672" t="str">
        <f t="shared" si="12"/>
        <v/>
      </c>
      <c r="AG29" s="672" t="str">
        <f t="shared" si="13"/>
        <v/>
      </c>
      <c r="AI29" s="672" t="str">
        <f t="shared" si="14"/>
        <v/>
      </c>
      <c r="AK29" s="672" t="str">
        <f t="shared" si="15"/>
        <v/>
      </c>
      <c r="AM29" s="672" t="str">
        <f t="shared" si="16"/>
        <v/>
      </c>
      <c r="AO29" s="672" t="str">
        <f t="shared" si="17"/>
        <v/>
      </c>
      <c r="AQ29" s="672" t="str">
        <f t="shared" si="18"/>
        <v/>
      </c>
    </row>
    <row r="30" spans="2:43">
      <c r="E30" s="672" t="str">
        <f t="shared" si="19"/>
        <v/>
      </c>
      <c r="G30" s="672" t="str">
        <f t="shared" si="19"/>
        <v/>
      </c>
      <c r="I30" s="672" t="str">
        <f t="shared" si="1"/>
        <v/>
      </c>
      <c r="K30" s="672" t="str">
        <f t="shared" si="2"/>
        <v/>
      </c>
      <c r="M30" s="672" t="str">
        <f t="shared" si="3"/>
        <v/>
      </c>
      <c r="O30" s="672" t="str">
        <f t="shared" si="4"/>
        <v/>
      </c>
      <c r="Q30" s="672" t="str">
        <f t="shared" si="5"/>
        <v/>
      </c>
      <c r="S30" s="672" t="str">
        <f t="shared" si="6"/>
        <v/>
      </c>
      <c r="U30" s="672" t="str">
        <f t="shared" si="7"/>
        <v/>
      </c>
      <c r="W30" s="672" t="str">
        <f t="shared" si="8"/>
        <v/>
      </c>
      <c r="Y30" s="672" t="str">
        <f t="shared" si="9"/>
        <v/>
      </c>
      <c r="AA30" s="672" t="str">
        <f t="shared" si="10"/>
        <v/>
      </c>
      <c r="AC30" s="672" t="str">
        <f t="shared" si="11"/>
        <v/>
      </c>
      <c r="AE30" s="672" t="str">
        <f t="shared" si="12"/>
        <v/>
      </c>
      <c r="AG30" s="672" t="str">
        <f t="shared" si="13"/>
        <v/>
      </c>
      <c r="AI30" s="672" t="str">
        <f t="shared" si="14"/>
        <v/>
      </c>
      <c r="AK30" s="672" t="str">
        <f t="shared" si="15"/>
        <v/>
      </c>
      <c r="AM30" s="672" t="str">
        <f t="shared" si="16"/>
        <v/>
      </c>
      <c r="AO30" s="672" t="str">
        <f t="shared" si="17"/>
        <v/>
      </c>
      <c r="AQ30" s="672" t="str">
        <f t="shared" si="18"/>
        <v/>
      </c>
    </row>
    <row r="31" spans="2:43">
      <c r="E31" s="672" t="str">
        <f t="shared" si="19"/>
        <v/>
      </c>
      <c r="G31" s="672" t="str">
        <f t="shared" si="19"/>
        <v/>
      </c>
      <c r="I31" s="672" t="str">
        <f t="shared" si="1"/>
        <v/>
      </c>
      <c r="K31" s="672" t="str">
        <f t="shared" si="2"/>
        <v/>
      </c>
      <c r="M31" s="672" t="str">
        <f t="shared" si="3"/>
        <v/>
      </c>
      <c r="O31" s="672" t="str">
        <f t="shared" si="4"/>
        <v/>
      </c>
      <c r="Q31" s="672" t="str">
        <f t="shared" si="5"/>
        <v/>
      </c>
      <c r="S31" s="672" t="str">
        <f t="shared" si="6"/>
        <v/>
      </c>
      <c r="U31" s="672" t="str">
        <f t="shared" si="7"/>
        <v/>
      </c>
      <c r="W31" s="672" t="str">
        <f t="shared" si="8"/>
        <v/>
      </c>
      <c r="Y31" s="672" t="str">
        <f t="shared" si="9"/>
        <v/>
      </c>
      <c r="AA31" s="672" t="str">
        <f t="shared" si="10"/>
        <v/>
      </c>
      <c r="AC31" s="672" t="str">
        <f t="shared" si="11"/>
        <v/>
      </c>
      <c r="AE31" s="672" t="str">
        <f t="shared" si="12"/>
        <v/>
      </c>
      <c r="AG31" s="672" t="str">
        <f t="shared" si="13"/>
        <v/>
      </c>
      <c r="AI31" s="672" t="str">
        <f t="shared" si="14"/>
        <v/>
      </c>
      <c r="AK31" s="672" t="str">
        <f t="shared" si="15"/>
        <v/>
      </c>
      <c r="AM31" s="672" t="str">
        <f t="shared" si="16"/>
        <v/>
      </c>
      <c r="AO31" s="672" t="str">
        <f t="shared" si="17"/>
        <v/>
      </c>
      <c r="AQ31" s="672" t="str">
        <f t="shared" si="18"/>
        <v/>
      </c>
    </row>
    <row r="32" spans="2:43">
      <c r="E32" s="672" t="str">
        <f t="shared" si="19"/>
        <v/>
      </c>
      <c r="G32" s="672" t="str">
        <f t="shared" si="19"/>
        <v/>
      </c>
      <c r="I32" s="672" t="str">
        <f t="shared" si="1"/>
        <v/>
      </c>
      <c r="K32" s="672" t="str">
        <f t="shared" si="2"/>
        <v/>
      </c>
      <c r="M32" s="672" t="str">
        <f t="shared" si="3"/>
        <v/>
      </c>
      <c r="O32" s="672" t="str">
        <f t="shared" si="4"/>
        <v/>
      </c>
      <c r="Q32" s="672" t="str">
        <f t="shared" si="5"/>
        <v/>
      </c>
      <c r="S32" s="672" t="str">
        <f t="shared" si="6"/>
        <v/>
      </c>
      <c r="U32" s="672" t="str">
        <f t="shared" si="7"/>
        <v/>
      </c>
      <c r="W32" s="672" t="str">
        <f t="shared" si="8"/>
        <v/>
      </c>
      <c r="Y32" s="672" t="str">
        <f t="shared" si="9"/>
        <v/>
      </c>
      <c r="AA32" s="672" t="str">
        <f t="shared" si="10"/>
        <v/>
      </c>
      <c r="AC32" s="672" t="str">
        <f t="shared" si="11"/>
        <v/>
      </c>
      <c r="AE32" s="672" t="str">
        <f t="shared" si="12"/>
        <v/>
      </c>
      <c r="AG32" s="672" t="str">
        <f t="shared" si="13"/>
        <v/>
      </c>
      <c r="AI32" s="672" t="str">
        <f t="shared" si="14"/>
        <v/>
      </c>
      <c r="AK32" s="672" t="str">
        <f t="shared" si="15"/>
        <v/>
      </c>
      <c r="AM32" s="672" t="str">
        <f t="shared" si="16"/>
        <v/>
      </c>
      <c r="AO32" s="672" t="str">
        <f t="shared" si="17"/>
        <v/>
      </c>
      <c r="AQ32" s="672" t="str">
        <f t="shared" si="18"/>
        <v/>
      </c>
    </row>
    <row r="33" spans="5:43">
      <c r="E33" s="672" t="str">
        <f t="shared" si="19"/>
        <v/>
      </c>
      <c r="G33" s="672" t="str">
        <f t="shared" si="19"/>
        <v/>
      </c>
      <c r="I33" s="672" t="str">
        <f t="shared" si="1"/>
        <v/>
      </c>
      <c r="K33" s="672" t="str">
        <f t="shared" si="2"/>
        <v/>
      </c>
      <c r="M33" s="672" t="str">
        <f t="shared" si="3"/>
        <v/>
      </c>
      <c r="O33" s="672" t="str">
        <f t="shared" si="4"/>
        <v/>
      </c>
      <c r="Q33" s="672" t="str">
        <f t="shared" si="5"/>
        <v/>
      </c>
      <c r="S33" s="672" t="str">
        <f t="shared" si="6"/>
        <v/>
      </c>
      <c r="U33" s="672" t="str">
        <f t="shared" si="7"/>
        <v/>
      </c>
      <c r="W33" s="672" t="str">
        <f t="shared" si="8"/>
        <v/>
      </c>
      <c r="Y33" s="672" t="str">
        <f t="shared" si="9"/>
        <v/>
      </c>
      <c r="AA33" s="672" t="str">
        <f t="shared" si="10"/>
        <v/>
      </c>
      <c r="AC33" s="672" t="str">
        <f t="shared" si="11"/>
        <v/>
      </c>
      <c r="AE33" s="672" t="str">
        <f t="shared" si="12"/>
        <v/>
      </c>
      <c r="AG33" s="672" t="str">
        <f t="shared" si="13"/>
        <v/>
      </c>
      <c r="AI33" s="672" t="str">
        <f t="shared" si="14"/>
        <v/>
      </c>
      <c r="AK33" s="672" t="str">
        <f t="shared" si="15"/>
        <v/>
      </c>
      <c r="AM33" s="672" t="str">
        <f t="shared" si="16"/>
        <v/>
      </c>
      <c r="AO33" s="672" t="str">
        <f t="shared" si="17"/>
        <v/>
      </c>
      <c r="AQ33" s="672" t="str">
        <f t="shared" si="18"/>
        <v/>
      </c>
    </row>
    <row r="34" spans="5:43">
      <c r="E34" s="672" t="str">
        <f t="shared" si="19"/>
        <v/>
      </c>
      <c r="G34" s="672" t="str">
        <f t="shared" si="19"/>
        <v/>
      </c>
      <c r="I34" s="672" t="str">
        <f t="shared" si="1"/>
        <v/>
      </c>
      <c r="K34" s="672" t="str">
        <f t="shared" si="2"/>
        <v/>
      </c>
      <c r="M34" s="672" t="str">
        <f t="shared" si="3"/>
        <v/>
      </c>
      <c r="O34" s="672" t="str">
        <f t="shared" si="4"/>
        <v/>
      </c>
      <c r="Q34" s="672" t="str">
        <f t="shared" si="5"/>
        <v/>
      </c>
      <c r="S34" s="672" t="str">
        <f t="shared" si="6"/>
        <v/>
      </c>
      <c r="U34" s="672" t="str">
        <f t="shared" si="7"/>
        <v/>
      </c>
      <c r="W34" s="672" t="str">
        <f t="shared" si="8"/>
        <v/>
      </c>
      <c r="Y34" s="672" t="str">
        <f t="shared" si="9"/>
        <v/>
      </c>
      <c r="AA34" s="672" t="str">
        <f t="shared" si="10"/>
        <v/>
      </c>
      <c r="AC34" s="672" t="str">
        <f t="shared" si="11"/>
        <v/>
      </c>
      <c r="AE34" s="672" t="str">
        <f t="shared" si="12"/>
        <v/>
      </c>
      <c r="AG34" s="672" t="str">
        <f t="shared" si="13"/>
        <v/>
      </c>
      <c r="AI34" s="672" t="str">
        <f t="shared" si="14"/>
        <v/>
      </c>
      <c r="AK34" s="672" t="str">
        <f t="shared" si="15"/>
        <v/>
      </c>
      <c r="AM34" s="672" t="str">
        <f t="shared" si="16"/>
        <v/>
      </c>
      <c r="AO34" s="672" t="str">
        <f t="shared" si="17"/>
        <v/>
      </c>
      <c r="AQ34" s="672" t="str">
        <f t="shared" si="18"/>
        <v/>
      </c>
    </row>
    <row r="35" spans="5:43">
      <c r="E35" s="672" t="str">
        <f t="shared" si="19"/>
        <v/>
      </c>
      <c r="G35" s="672" t="str">
        <f t="shared" si="19"/>
        <v/>
      </c>
      <c r="I35" s="672" t="str">
        <f t="shared" si="1"/>
        <v/>
      </c>
      <c r="K35" s="672" t="str">
        <f t="shared" si="2"/>
        <v/>
      </c>
      <c r="M35" s="672" t="str">
        <f t="shared" si="3"/>
        <v/>
      </c>
      <c r="O35" s="672" t="str">
        <f t="shared" si="4"/>
        <v/>
      </c>
      <c r="Q35" s="672" t="str">
        <f t="shared" si="5"/>
        <v/>
      </c>
      <c r="S35" s="672" t="str">
        <f t="shared" si="6"/>
        <v/>
      </c>
      <c r="U35" s="672" t="str">
        <f t="shared" si="7"/>
        <v/>
      </c>
      <c r="W35" s="672" t="str">
        <f t="shared" si="8"/>
        <v/>
      </c>
      <c r="Y35" s="672" t="str">
        <f t="shared" si="9"/>
        <v/>
      </c>
      <c r="AA35" s="672" t="str">
        <f t="shared" si="10"/>
        <v/>
      </c>
      <c r="AC35" s="672" t="str">
        <f t="shared" si="11"/>
        <v/>
      </c>
      <c r="AE35" s="672" t="str">
        <f t="shared" si="12"/>
        <v/>
      </c>
      <c r="AG35" s="672" t="str">
        <f t="shared" si="13"/>
        <v/>
      </c>
      <c r="AI35" s="672" t="str">
        <f t="shared" si="14"/>
        <v/>
      </c>
      <c r="AK35" s="672" t="str">
        <f t="shared" si="15"/>
        <v/>
      </c>
      <c r="AM35" s="672" t="str">
        <f t="shared" si="16"/>
        <v/>
      </c>
      <c r="AO35" s="672" t="str">
        <f t="shared" si="17"/>
        <v/>
      </c>
      <c r="AQ35" s="672" t="str">
        <f t="shared" si="18"/>
        <v/>
      </c>
    </row>
    <row r="36" spans="5:43">
      <c r="E36" s="672" t="str">
        <f t="shared" si="19"/>
        <v/>
      </c>
      <c r="G36" s="672" t="str">
        <f t="shared" si="19"/>
        <v/>
      </c>
      <c r="I36" s="672" t="str">
        <f t="shared" si="1"/>
        <v/>
      </c>
      <c r="K36" s="672" t="str">
        <f t="shared" si="2"/>
        <v/>
      </c>
      <c r="M36" s="672" t="str">
        <f t="shared" si="3"/>
        <v/>
      </c>
      <c r="O36" s="672" t="str">
        <f t="shared" si="4"/>
        <v/>
      </c>
      <c r="Q36" s="672" t="str">
        <f t="shared" si="5"/>
        <v/>
      </c>
      <c r="S36" s="672" t="str">
        <f t="shared" si="6"/>
        <v/>
      </c>
      <c r="U36" s="672" t="str">
        <f t="shared" si="7"/>
        <v/>
      </c>
      <c r="W36" s="672" t="str">
        <f t="shared" si="8"/>
        <v/>
      </c>
      <c r="Y36" s="672" t="str">
        <f t="shared" si="9"/>
        <v/>
      </c>
      <c r="AA36" s="672" t="str">
        <f t="shared" si="10"/>
        <v/>
      </c>
      <c r="AC36" s="672" t="str">
        <f t="shared" si="11"/>
        <v/>
      </c>
      <c r="AE36" s="672" t="str">
        <f t="shared" si="12"/>
        <v/>
      </c>
      <c r="AG36" s="672" t="str">
        <f t="shared" si="13"/>
        <v/>
      </c>
      <c r="AI36" s="672" t="str">
        <f t="shared" si="14"/>
        <v/>
      </c>
      <c r="AK36" s="672" t="str">
        <f t="shared" si="15"/>
        <v/>
      </c>
      <c r="AM36" s="672" t="str">
        <f t="shared" si="16"/>
        <v/>
      </c>
      <c r="AO36" s="672" t="str">
        <f t="shared" si="17"/>
        <v/>
      </c>
      <c r="AQ36" s="672" t="str">
        <f t="shared" si="18"/>
        <v/>
      </c>
    </row>
    <row r="37" spans="5:43">
      <c r="E37" s="672" t="str">
        <f t="shared" si="19"/>
        <v/>
      </c>
      <c r="G37" s="672" t="str">
        <f t="shared" si="19"/>
        <v/>
      </c>
      <c r="I37" s="672" t="str">
        <f t="shared" si="1"/>
        <v/>
      </c>
      <c r="K37" s="672" t="str">
        <f t="shared" si="2"/>
        <v/>
      </c>
      <c r="M37" s="672" t="str">
        <f t="shared" si="3"/>
        <v/>
      </c>
      <c r="O37" s="672" t="str">
        <f t="shared" si="4"/>
        <v/>
      </c>
      <c r="Q37" s="672" t="str">
        <f t="shared" si="5"/>
        <v/>
      </c>
      <c r="S37" s="672" t="str">
        <f t="shared" si="6"/>
        <v/>
      </c>
      <c r="U37" s="672" t="str">
        <f t="shared" si="7"/>
        <v/>
      </c>
      <c r="W37" s="672" t="str">
        <f t="shared" si="8"/>
        <v/>
      </c>
      <c r="Y37" s="672" t="str">
        <f t="shared" si="9"/>
        <v/>
      </c>
      <c r="AA37" s="672" t="str">
        <f t="shared" si="10"/>
        <v/>
      </c>
      <c r="AC37" s="672" t="str">
        <f t="shared" si="11"/>
        <v/>
      </c>
      <c r="AE37" s="672" t="str">
        <f t="shared" si="12"/>
        <v/>
      </c>
      <c r="AG37" s="672" t="str">
        <f t="shared" si="13"/>
        <v/>
      </c>
      <c r="AI37" s="672" t="str">
        <f t="shared" si="14"/>
        <v/>
      </c>
      <c r="AK37" s="672" t="str">
        <f t="shared" si="15"/>
        <v/>
      </c>
      <c r="AM37" s="672" t="str">
        <f t="shared" si="16"/>
        <v/>
      </c>
      <c r="AO37" s="672" t="str">
        <f t="shared" si="17"/>
        <v/>
      </c>
      <c r="AQ37" s="672" t="str">
        <f t="shared" si="18"/>
        <v/>
      </c>
    </row>
    <row r="38" spans="5:43">
      <c r="E38" s="672" t="str">
        <f t="shared" si="19"/>
        <v/>
      </c>
      <c r="G38" s="672" t="str">
        <f t="shared" si="19"/>
        <v/>
      </c>
      <c r="I38" s="672" t="str">
        <f t="shared" si="1"/>
        <v/>
      </c>
      <c r="K38" s="672" t="str">
        <f t="shared" si="2"/>
        <v/>
      </c>
      <c r="M38" s="672" t="str">
        <f t="shared" si="3"/>
        <v/>
      </c>
      <c r="O38" s="672" t="str">
        <f t="shared" si="4"/>
        <v/>
      </c>
      <c r="Q38" s="672" t="str">
        <f t="shared" si="5"/>
        <v/>
      </c>
      <c r="S38" s="672" t="str">
        <f t="shared" si="6"/>
        <v/>
      </c>
      <c r="U38" s="672" t="str">
        <f t="shared" si="7"/>
        <v/>
      </c>
      <c r="W38" s="672" t="str">
        <f t="shared" si="8"/>
        <v/>
      </c>
      <c r="Y38" s="672" t="str">
        <f t="shared" si="9"/>
        <v/>
      </c>
      <c r="AA38" s="672" t="str">
        <f t="shared" si="10"/>
        <v/>
      </c>
      <c r="AC38" s="672" t="str">
        <f t="shared" si="11"/>
        <v/>
      </c>
      <c r="AE38" s="672" t="str">
        <f t="shared" si="12"/>
        <v/>
      </c>
      <c r="AG38" s="672" t="str">
        <f t="shared" si="13"/>
        <v/>
      </c>
      <c r="AI38" s="672" t="str">
        <f t="shared" si="14"/>
        <v/>
      </c>
      <c r="AK38" s="672" t="str">
        <f t="shared" si="15"/>
        <v/>
      </c>
      <c r="AM38" s="672" t="str">
        <f t="shared" si="16"/>
        <v/>
      </c>
      <c r="AO38" s="672" t="str">
        <f t="shared" si="17"/>
        <v/>
      </c>
      <c r="AQ38" s="672" t="str">
        <f t="shared" si="18"/>
        <v/>
      </c>
    </row>
    <row r="39" spans="5:43">
      <c r="E39" s="672" t="str">
        <f t="shared" si="19"/>
        <v/>
      </c>
      <c r="G39" s="672" t="str">
        <f t="shared" si="19"/>
        <v/>
      </c>
      <c r="I39" s="672" t="str">
        <f t="shared" si="1"/>
        <v/>
      </c>
      <c r="K39" s="672" t="str">
        <f t="shared" si="2"/>
        <v/>
      </c>
      <c r="M39" s="672" t="str">
        <f t="shared" si="3"/>
        <v/>
      </c>
      <c r="O39" s="672" t="str">
        <f t="shared" si="4"/>
        <v/>
      </c>
      <c r="Q39" s="672" t="str">
        <f t="shared" si="5"/>
        <v/>
      </c>
      <c r="S39" s="672" t="str">
        <f t="shared" si="6"/>
        <v/>
      </c>
      <c r="U39" s="672" t="str">
        <f t="shared" si="7"/>
        <v/>
      </c>
      <c r="W39" s="672" t="str">
        <f t="shared" si="8"/>
        <v/>
      </c>
      <c r="Y39" s="672" t="str">
        <f t="shared" si="9"/>
        <v/>
      </c>
      <c r="AA39" s="672" t="str">
        <f t="shared" si="10"/>
        <v/>
      </c>
      <c r="AC39" s="672" t="str">
        <f t="shared" si="11"/>
        <v/>
      </c>
      <c r="AE39" s="672" t="str">
        <f t="shared" si="12"/>
        <v/>
      </c>
      <c r="AG39" s="672" t="str">
        <f t="shared" si="13"/>
        <v/>
      </c>
      <c r="AI39" s="672" t="str">
        <f t="shared" si="14"/>
        <v/>
      </c>
      <c r="AK39" s="672" t="str">
        <f t="shared" si="15"/>
        <v/>
      </c>
      <c r="AM39" s="672" t="str">
        <f t="shared" si="16"/>
        <v/>
      </c>
      <c r="AO39" s="672" t="str">
        <f t="shared" si="17"/>
        <v/>
      </c>
      <c r="AQ39" s="672" t="str">
        <f t="shared" si="18"/>
        <v/>
      </c>
    </row>
    <row r="40" spans="5:43">
      <c r="E40" s="672" t="str">
        <f t="shared" si="19"/>
        <v/>
      </c>
      <c r="G40" s="672" t="str">
        <f t="shared" si="19"/>
        <v/>
      </c>
      <c r="I40" s="672" t="str">
        <f t="shared" si="1"/>
        <v/>
      </c>
      <c r="K40" s="672" t="str">
        <f t="shared" si="2"/>
        <v/>
      </c>
      <c r="M40" s="672" t="str">
        <f t="shared" si="3"/>
        <v/>
      </c>
      <c r="O40" s="672" t="str">
        <f t="shared" si="4"/>
        <v/>
      </c>
      <c r="Q40" s="672" t="str">
        <f t="shared" si="5"/>
        <v/>
      </c>
      <c r="S40" s="672" t="str">
        <f t="shared" si="6"/>
        <v/>
      </c>
      <c r="U40" s="672" t="str">
        <f t="shared" si="7"/>
        <v/>
      </c>
      <c r="W40" s="672" t="str">
        <f t="shared" si="8"/>
        <v/>
      </c>
      <c r="Y40" s="672" t="str">
        <f t="shared" si="9"/>
        <v/>
      </c>
      <c r="AA40" s="672" t="str">
        <f t="shared" si="10"/>
        <v/>
      </c>
      <c r="AC40" s="672" t="str">
        <f t="shared" si="11"/>
        <v/>
      </c>
      <c r="AE40" s="672" t="str">
        <f t="shared" si="12"/>
        <v/>
      </c>
      <c r="AG40" s="672" t="str">
        <f t="shared" si="13"/>
        <v/>
      </c>
      <c r="AI40" s="672" t="str">
        <f t="shared" si="14"/>
        <v/>
      </c>
      <c r="AK40" s="672" t="str">
        <f t="shared" si="15"/>
        <v/>
      </c>
      <c r="AM40" s="672" t="str">
        <f t="shared" si="16"/>
        <v/>
      </c>
      <c r="AO40" s="672" t="str">
        <f t="shared" si="17"/>
        <v/>
      </c>
      <c r="AQ40" s="672" t="str">
        <f t="shared" si="18"/>
        <v/>
      </c>
    </row>
    <row r="41" spans="5:43">
      <c r="E41" s="672" t="str">
        <f t="shared" si="19"/>
        <v/>
      </c>
      <c r="G41" s="672" t="str">
        <f t="shared" si="19"/>
        <v/>
      </c>
      <c r="I41" s="672" t="str">
        <f t="shared" si="1"/>
        <v/>
      </c>
      <c r="K41" s="672" t="str">
        <f t="shared" si="2"/>
        <v/>
      </c>
      <c r="M41" s="672" t="str">
        <f t="shared" si="3"/>
        <v/>
      </c>
      <c r="O41" s="672" t="str">
        <f t="shared" si="4"/>
        <v/>
      </c>
      <c r="Q41" s="672" t="str">
        <f t="shared" si="5"/>
        <v/>
      </c>
      <c r="S41" s="672" t="str">
        <f t="shared" si="6"/>
        <v/>
      </c>
      <c r="U41" s="672" t="str">
        <f t="shared" si="7"/>
        <v/>
      </c>
      <c r="W41" s="672" t="str">
        <f t="shared" si="8"/>
        <v/>
      </c>
      <c r="Y41" s="672" t="str">
        <f t="shared" si="9"/>
        <v/>
      </c>
      <c r="AA41" s="672" t="str">
        <f t="shared" si="10"/>
        <v/>
      </c>
      <c r="AC41" s="672" t="str">
        <f t="shared" si="11"/>
        <v/>
      </c>
      <c r="AE41" s="672" t="str">
        <f t="shared" si="12"/>
        <v/>
      </c>
      <c r="AG41" s="672" t="str">
        <f t="shared" si="13"/>
        <v/>
      </c>
      <c r="AI41" s="672" t="str">
        <f t="shared" si="14"/>
        <v/>
      </c>
      <c r="AK41" s="672" t="str">
        <f t="shared" si="15"/>
        <v/>
      </c>
      <c r="AM41" s="672" t="str">
        <f t="shared" si="16"/>
        <v/>
      </c>
      <c r="AO41" s="672" t="str">
        <f t="shared" si="17"/>
        <v/>
      </c>
      <c r="AQ41" s="672" t="str">
        <f t="shared" si="18"/>
        <v/>
      </c>
    </row>
    <row r="42" spans="5:43">
      <c r="E42" s="672" t="str">
        <f t="shared" si="19"/>
        <v/>
      </c>
      <c r="G42" s="672" t="str">
        <f t="shared" si="19"/>
        <v/>
      </c>
      <c r="I42" s="672" t="str">
        <f t="shared" si="1"/>
        <v/>
      </c>
      <c r="K42" s="672" t="str">
        <f t="shared" si="2"/>
        <v/>
      </c>
      <c r="M42" s="672" t="str">
        <f t="shared" si="3"/>
        <v/>
      </c>
      <c r="O42" s="672" t="str">
        <f t="shared" si="4"/>
        <v/>
      </c>
      <c r="Q42" s="672" t="str">
        <f t="shared" si="5"/>
        <v/>
      </c>
      <c r="S42" s="672" t="str">
        <f t="shared" si="6"/>
        <v/>
      </c>
      <c r="U42" s="672" t="str">
        <f t="shared" si="7"/>
        <v/>
      </c>
      <c r="W42" s="672" t="str">
        <f t="shared" si="8"/>
        <v/>
      </c>
      <c r="Y42" s="672" t="str">
        <f t="shared" si="9"/>
        <v/>
      </c>
      <c r="AA42" s="672" t="str">
        <f t="shared" si="10"/>
        <v/>
      </c>
      <c r="AC42" s="672" t="str">
        <f t="shared" si="11"/>
        <v/>
      </c>
      <c r="AE42" s="672" t="str">
        <f t="shared" si="12"/>
        <v/>
      </c>
      <c r="AG42" s="672" t="str">
        <f t="shared" si="13"/>
        <v/>
      </c>
      <c r="AI42" s="672" t="str">
        <f t="shared" si="14"/>
        <v/>
      </c>
      <c r="AK42" s="672" t="str">
        <f t="shared" si="15"/>
        <v/>
      </c>
      <c r="AM42" s="672" t="str">
        <f t="shared" si="16"/>
        <v/>
      </c>
      <c r="AO42" s="672" t="str">
        <f t="shared" si="17"/>
        <v/>
      </c>
      <c r="AQ42" s="672" t="str">
        <f t="shared" si="18"/>
        <v/>
      </c>
    </row>
    <row r="43" spans="5:43">
      <c r="E43" s="672" t="str">
        <f t="shared" si="19"/>
        <v/>
      </c>
      <c r="G43" s="672" t="str">
        <f t="shared" si="19"/>
        <v/>
      </c>
      <c r="I43" s="672" t="str">
        <f t="shared" si="1"/>
        <v/>
      </c>
      <c r="K43" s="672" t="str">
        <f t="shared" si="2"/>
        <v/>
      </c>
      <c r="M43" s="672" t="str">
        <f t="shared" si="3"/>
        <v/>
      </c>
      <c r="O43" s="672" t="str">
        <f t="shared" si="4"/>
        <v/>
      </c>
      <c r="Q43" s="672" t="str">
        <f t="shared" si="5"/>
        <v/>
      </c>
      <c r="S43" s="672" t="str">
        <f t="shared" si="6"/>
        <v/>
      </c>
      <c r="U43" s="672" t="str">
        <f t="shared" si="7"/>
        <v/>
      </c>
      <c r="W43" s="672" t="str">
        <f t="shared" si="8"/>
        <v/>
      </c>
      <c r="Y43" s="672" t="str">
        <f t="shared" si="9"/>
        <v/>
      </c>
      <c r="AA43" s="672" t="str">
        <f t="shared" si="10"/>
        <v/>
      </c>
      <c r="AC43" s="672" t="str">
        <f t="shared" si="11"/>
        <v/>
      </c>
      <c r="AE43" s="672" t="str">
        <f t="shared" si="12"/>
        <v/>
      </c>
      <c r="AG43" s="672" t="str">
        <f t="shared" si="13"/>
        <v/>
      </c>
      <c r="AI43" s="672" t="str">
        <f t="shared" si="14"/>
        <v/>
      </c>
      <c r="AK43" s="672" t="str">
        <f t="shared" si="15"/>
        <v/>
      </c>
      <c r="AM43" s="672" t="str">
        <f t="shared" si="16"/>
        <v/>
      </c>
      <c r="AO43" s="672" t="str">
        <f t="shared" si="17"/>
        <v/>
      </c>
      <c r="AQ43" s="672" t="str">
        <f t="shared" si="18"/>
        <v/>
      </c>
    </row>
    <row r="44" spans="5:43">
      <c r="E44" s="672" t="str">
        <f t="shared" si="19"/>
        <v/>
      </c>
      <c r="G44" s="672" t="str">
        <f t="shared" si="19"/>
        <v/>
      </c>
      <c r="I44" s="672" t="str">
        <f t="shared" si="1"/>
        <v/>
      </c>
      <c r="K44" s="672" t="str">
        <f t="shared" si="2"/>
        <v/>
      </c>
      <c r="M44" s="672" t="str">
        <f t="shared" si="3"/>
        <v/>
      </c>
      <c r="O44" s="672" t="str">
        <f t="shared" si="4"/>
        <v/>
      </c>
      <c r="Q44" s="672" t="str">
        <f t="shared" si="5"/>
        <v/>
      </c>
      <c r="S44" s="672" t="str">
        <f t="shared" si="6"/>
        <v/>
      </c>
      <c r="U44" s="672" t="str">
        <f t="shared" si="7"/>
        <v/>
      </c>
      <c r="W44" s="672" t="str">
        <f t="shared" si="8"/>
        <v/>
      </c>
      <c r="Y44" s="672" t="str">
        <f t="shared" si="9"/>
        <v/>
      </c>
      <c r="AA44" s="672" t="str">
        <f t="shared" si="10"/>
        <v/>
      </c>
      <c r="AC44" s="672" t="str">
        <f t="shared" si="11"/>
        <v/>
      </c>
      <c r="AE44" s="672" t="str">
        <f t="shared" si="12"/>
        <v/>
      </c>
      <c r="AG44" s="672" t="str">
        <f t="shared" si="13"/>
        <v/>
      </c>
      <c r="AI44" s="672" t="str">
        <f t="shared" si="14"/>
        <v/>
      </c>
      <c r="AK44" s="672" t="str">
        <f t="shared" si="15"/>
        <v/>
      </c>
      <c r="AM44" s="672" t="str">
        <f t="shared" si="16"/>
        <v/>
      </c>
      <c r="AO44" s="672" t="str">
        <f t="shared" si="17"/>
        <v/>
      </c>
      <c r="AQ44" s="672" t="str">
        <f t="shared" si="18"/>
        <v/>
      </c>
    </row>
    <row r="45" spans="5:43">
      <c r="E45" s="672" t="str">
        <f t="shared" ref="E45:G60" si="20">IF(OR($B45=0,D45=0),"",D45/$B45)</f>
        <v/>
      </c>
      <c r="G45" s="672" t="str">
        <f t="shared" si="20"/>
        <v/>
      </c>
      <c r="I45" s="672" t="str">
        <f t="shared" si="1"/>
        <v/>
      </c>
      <c r="K45" s="672" t="str">
        <f t="shared" si="2"/>
        <v/>
      </c>
      <c r="M45" s="672" t="str">
        <f t="shared" si="3"/>
        <v/>
      </c>
      <c r="O45" s="672" t="str">
        <f t="shared" si="4"/>
        <v/>
      </c>
      <c r="Q45" s="672" t="str">
        <f t="shared" si="5"/>
        <v/>
      </c>
      <c r="S45" s="672" t="str">
        <f t="shared" si="6"/>
        <v/>
      </c>
      <c r="U45" s="672" t="str">
        <f t="shared" si="7"/>
        <v/>
      </c>
      <c r="W45" s="672" t="str">
        <f t="shared" si="8"/>
        <v/>
      </c>
      <c r="Y45" s="672" t="str">
        <f t="shared" si="9"/>
        <v/>
      </c>
      <c r="AA45" s="672" t="str">
        <f t="shared" si="10"/>
        <v/>
      </c>
      <c r="AC45" s="672" t="str">
        <f t="shared" si="11"/>
        <v/>
      </c>
      <c r="AE45" s="672" t="str">
        <f t="shared" si="12"/>
        <v/>
      </c>
      <c r="AG45" s="672" t="str">
        <f t="shared" si="13"/>
        <v/>
      </c>
      <c r="AI45" s="672" t="str">
        <f t="shared" si="14"/>
        <v/>
      </c>
      <c r="AK45" s="672" t="str">
        <f t="shared" si="15"/>
        <v/>
      </c>
      <c r="AM45" s="672" t="str">
        <f t="shared" si="16"/>
        <v/>
      </c>
      <c r="AO45" s="672" t="str">
        <f t="shared" si="17"/>
        <v/>
      </c>
      <c r="AQ45" s="672" t="str">
        <f t="shared" si="18"/>
        <v/>
      </c>
    </row>
    <row r="46" spans="5:43">
      <c r="E46" s="672" t="str">
        <f t="shared" si="20"/>
        <v/>
      </c>
      <c r="G46" s="672" t="str">
        <f t="shared" si="20"/>
        <v/>
      </c>
      <c r="I46" s="672" t="str">
        <f t="shared" si="1"/>
        <v/>
      </c>
      <c r="K46" s="672" t="str">
        <f t="shared" si="2"/>
        <v/>
      </c>
      <c r="M46" s="672" t="str">
        <f t="shared" si="3"/>
        <v/>
      </c>
      <c r="O46" s="672" t="str">
        <f t="shared" si="4"/>
        <v/>
      </c>
      <c r="Q46" s="672" t="str">
        <f t="shared" si="5"/>
        <v/>
      </c>
      <c r="S46" s="672" t="str">
        <f t="shared" si="6"/>
        <v/>
      </c>
      <c r="U46" s="672" t="str">
        <f t="shared" si="7"/>
        <v/>
      </c>
      <c r="W46" s="672" t="str">
        <f t="shared" si="8"/>
        <v/>
      </c>
      <c r="Y46" s="672" t="str">
        <f t="shared" si="9"/>
        <v/>
      </c>
      <c r="AA46" s="672" t="str">
        <f t="shared" si="10"/>
        <v/>
      </c>
      <c r="AC46" s="672" t="str">
        <f t="shared" si="11"/>
        <v/>
      </c>
      <c r="AE46" s="672" t="str">
        <f t="shared" si="12"/>
        <v/>
      </c>
      <c r="AG46" s="672" t="str">
        <f t="shared" si="13"/>
        <v/>
      </c>
      <c r="AI46" s="672" t="str">
        <f t="shared" si="14"/>
        <v/>
      </c>
      <c r="AK46" s="672" t="str">
        <f t="shared" si="15"/>
        <v/>
      </c>
      <c r="AM46" s="672" t="str">
        <f t="shared" si="16"/>
        <v/>
      </c>
      <c r="AO46" s="672" t="str">
        <f t="shared" si="17"/>
        <v/>
      </c>
      <c r="AQ46" s="672" t="str">
        <f t="shared" si="18"/>
        <v/>
      </c>
    </row>
    <row r="47" spans="5:43">
      <c r="E47" s="672" t="str">
        <f t="shared" si="20"/>
        <v/>
      </c>
      <c r="G47" s="672" t="str">
        <f t="shared" si="20"/>
        <v/>
      </c>
      <c r="I47" s="672" t="str">
        <f t="shared" si="1"/>
        <v/>
      </c>
      <c r="K47" s="672" t="str">
        <f t="shared" si="2"/>
        <v/>
      </c>
      <c r="M47" s="672" t="str">
        <f t="shared" si="3"/>
        <v/>
      </c>
      <c r="O47" s="672" t="str">
        <f t="shared" si="4"/>
        <v/>
      </c>
      <c r="Q47" s="672" t="str">
        <f t="shared" si="5"/>
        <v/>
      </c>
      <c r="S47" s="672" t="str">
        <f t="shared" si="6"/>
        <v/>
      </c>
      <c r="U47" s="672" t="str">
        <f t="shared" si="7"/>
        <v/>
      </c>
      <c r="W47" s="672" t="str">
        <f t="shared" si="8"/>
        <v/>
      </c>
      <c r="Y47" s="672" t="str">
        <f t="shared" si="9"/>
        <v/>
      </c>
      <c r="AA47" s="672" t="str">
        <f t="shared" si="10"/>
        <v/>
      </c>
      <c r="AC47" s="672" t="str">
        <f t="shared" si="11"/>
        <v/>
      </c>
      <c r="AE47" s="672" t="str">
        <f t="shared" si="12"/>
        <v/>
      </c>
      <c r="AG47" s="672" t="str">
        <f t="shared" si="13"/>
        <v/>
      </c>
      <c r="AI47" s="672" t="str">
        <f t="shared" si="14"/>
        <v/>
      </c>
      <c r="AK47" s="672" t="str">
        <f t="shared" si="15"/>
        <v/>
      </c>
      <c r="AM47" s="672" t="str">
        <f t="shared" si="16"/>
        <v/>
      </c>
      <c r="AO47" s="672" t="str">
        <f t="shared" si="17"/>
        <v/>
      </c>
      <c r="AQ47" s="672" t="str">
        <f t="shared" si="18"/>
        <v/>
      </c>
    </row>
    <row r="48" spans="5:43">
      <c r="E48" s="672" t="str">
        <f t="shared" si="20"/>
        <v/>
      </c>
      <c r="G48" s="672" t="str">
        <f t="shared" si="20"/>
        <v/>
      </c>
      <c r="I48" s="672" t="str">
        <f t="shared" si="1"/>
        <v/>
      </c>
      <c r="K48" s="672" t="str">
        <f t="shared" si="2"/>
        <v/>
      </c>
      <c r="M48" s="672" t="str">
        <f t="shared" si="3"/>
        <v/>
      </c>
      <c r="O48" s="672" t="str">
        <f t="shared" si="4"/>
        <v/>
      </c>
      <c r="Q48" s="672" t="str">
        <f t="shared" si="5"/>
        <v/>
      </c>
      <c r="S48" s="672" t="str">
        <f t="shared" si="6"/>
        <v/>
      </c>
      <c r="U48" s="672" t="str">
        <f t="shared" si="7"/>
        <v/>
      </c>
      <c r="W48" s="672" t="str">
        <f t="shared" si="8"/>
        <v/>
      </c>
      <c r="Y48" s="672" t="str">
        <f t="shared" si="9"/>
        <v/>
      </c>
      <c r="AA48" s="672" t="str">
        <f t="shared" si="10"/>
        <v/>
      </c>
      <c r="AC48" s="672" t="str">
        <f t="shared" si="11"/>
        <v/>
      </c>
      <c r="AE48" s="672" t="str">
        <f t="shared" si="12"/>
        <v/>
      </c>
      <c r="AG48" s="672" t="str">
        <f t="shared" si="13"/>
        <v/>
      </c>
      <c r="AI48" s="672" t="str">
        <f t="shared" si="14"/>
        <v/>
      </c>
      <c r="AK48" s="672" t="str">
        <f t="shared" si="15"/>
        <v/>
      </c>
      <c r="AM48" s="672" t="str">
        <f t="shared" si="16"/>
        <v/>
      </c>
      <c r="AO48" s="672" t="str">
        <f t="shared" si="17"/>
        <v/>
      </c>
      <c r="AQ48" s="672" t="str">
        <f t="shared" si="18"/>
        <v/>
      </c>
    </row>
    <row r="49" spans="5:43">
      <c r="E49" s="672" t="str">
        <f t="shared" si="20"/>
        <v/>
      </c>
      <c r="G49" s="672" t="str">
        <f t="shared" si="20"/>
        <v/>
      </c>
      <c r="I49" s="672" t="str">
        <f t="shared" si="1"/>
        <v/>
      </c>
      <c r="K49" s="672" t="str">
        <f t="shared" si="2"/>
        <v/>
      </c>
      <c r="M49" s="672" t="str">
        <f t="shared" si="3"/>
        <v/>
      </c>
      <c r="O49" s="672" t="str">
        <f t="shared" si="4"/>
        <v/>
      </c>
      <c r="Q49" s="672" t="str">
        <f t="shared" si="5"/>
        <v/>
      </c>
      <c r="S49" s="672" t="str">
        <f t="shared" si="6"/>
        <v/>
      </c>
      <c r="U49" s="672" t="str">
        <f t="shared" si="7"/>
        <v/>
      </c>
      <c r="W49" s="672" t="str">
        <f t="shared" si="8"/>
        <v/>
      </c>
      <c r="Y49" s="672" t="str">
        <f t="shared" si="9"/>
        <v/>
      </c>
      <c r="AA49" s="672" t="str">
        <f t="shared" si="10"/>
        <v/>
      </c>
      <c r="AC49" s="672" t="str">
        <f t="shared" si="11"/>
        <v/>
      </c>
      <c r="AE49" s="672" t="str">
        <f t="shared" si="12"/>
        <v/>
      </c>
      <c r="AG49" s="672" t="str">
        <f t="shared" si="13"/>
        <v/>
      </c>
      <c r="AI49" s="672" t="str">
        <f t="shared" si="14"/>
        <v/>
      </c>
      <c r="AK49" s="672" t="str">
        <f t="shared" si="15"/>
        <v/>
      </c>
      <c r="AM49" s="672" t="str">
        <f t="shared" si="16"/>
        <v/>
      </c>
      <c r="AO49" s="672" t="str">
        <f t="shared" si="17"/>
        <v/>
      </c>
      <c r="AQ49" s="672" t="str">
        <f t="shared" si="18"/>
        <v/>
      </c>
    </row>
    <row r="50" spans="5:43">
      <c r="E50" s="672" t="str">
        <f t="shared" si="20"/>
        <v/>
      </c>
      <c r="G50" s="672" t="str">
        <f t="shared" si="20"/>
        <v/>
      </c>
      <c r="I50" s="672" t="str">
        <f t="shared" si="1"/>
        <v/>
      </c>
      <c r="K50" s="672" t="str">
        <f t="shared" si="2"/>
        <v/>
      </c>
      <c r="M50" s="672" t="str">
        <f t="shared" si="3"/>
        <v/>
      </c>
      <c r="O50" s="672" t="str">
        <f t="shared" si="4"/>
        <v/>
      </c>
      <c r="Q50" s="672" t="str">
        <f t="shared" si="5"/>
        <v/>
      </c>
      <c r="S50" s="672" t="str">
        <f t="shared" si="6"/>
        <v/>
      </c>
      <c r="U50" s="672" t="str">
        <f t="shared" si="7"/>
        <v/>
      </c>
      <c r="W50" s="672" t="str">
        <f t="shared" si="8"/>
        <v/>
      </c>
      <c r="Y50" s="672" t="str">
        <f t="shared" si="9"/>
        <v/>
      </c>
      <c r="AA50" s="672" t="str">
        <f t="shared" si="10"/>
        <v/>
      </c>
      <c r="AC50" s="672" t="str">
        <f t="shared" si="11"/>
        <v/>
      </c>
      <c r="AE50" s="672" t="str">
        <f t="shared" si="12"/>
        <v/>
      </c>
      <c r="AG50" s="672" t="str">
        <f t="shared" si="13"/>
        <v/>
      </c>
      <c r="AI50" s="672" t="str">
        <f t="shared" si="14"/>
        <v/>
      </c>
      <c r="AK50" s="672" t="str">
        <f t="shared" si="15"/>
        <v/>
      </c>
      <c r="AM50" s="672" t="str">
        <f t="shared" si="16"/>
        <v/>
      </c>
      <c r="AO50" s="672" t="str">
        <f t="shared" si="17"/>
        <v/>
      </c>
      <c r="AQ50" s="672" t="str">
        <f t="shared" si="18"/>
        <v/>
      </c>
    </row>
    <row r="51" spans="5:43">
      <c r="E51" s="672" t="str">
        <f t="shared" si="20"/>
        <v/>
      </c>
      <c r="G51" s="672" t="str">
        <f t="shared" si="20"/>
        <v/>
      </c>
      <c r="I51" s="672" t="str">
        <f t="shared" si="1"/>
        <v/>
      </c>
      <c r="K51" s="672" t="str">
        <f t="shared" si="2"/>
        <v/>
      </c>
      <c r="M51" s="672" t="str">
        <f t="shared" si="3"/>
        <v/>
      </c>
      <c r="O51" s="672" t="str">
        <f t="shared" si="4"/>
        <v/>
      </c>
      <c r="Q51" s="672" t="str">
        <f t="shared" si="5"/>
        <v/>
      </c>
      <c r="S51" s="672" t="str">
        <f t="shared" si="6"/>
        <v/>
      </c>
      <c r="U51" s="672" t="str">
        <f t="shared" si="7"/>
        <v/>
      </c>
      <c r="W51" s="672" t="str">
        <f t="shared" si="8"/>
        <v/>
      </c>
      <c r="Y51" s="672" t="str">
        <f t="shared" si="9"/>
        <v/>
      </c>
      <c r="AA51" s="672" t="str">
        <f t="shared" si="10"/>
        <v/>
      </c>
      <c r="AC51" s="672" t="str">
        <f t="shared" si="11"/>
        <v/>
      </c>
      <c r="AE51" s="672" t="str">
        <f t="shared" si="12"/>
        <v/>
      </c>
      <c r="AG51" s="672" t="str">
        <f t="shared" si="13"/>
        <v/>
      </c>
      <c r="AI51" s="672" t="str">
        <f t="shared" si="14"/>
        <v/>
      </c>
      <c r="AK51" s="672" t="str">
        <f t="shared" si="15"/>
        <v/>
      </c>
      <c r="AM51" s="672" t="str">
        <f t="shared" si="16"/>
        <v/>
      </c>
      <c r="AO51" s="672" t="str">
        <f t="shared" si="17"/>
        <v/>
      </c>
      <c r="AQ51" s="672" t="str">
        <f t="shared" si="18"/>
        <v/>
      </c>
    </row>
    <row r="52" spans="5:43">
      <c r="E52" s="672" t="str">
        <f t="shared" si="20"/>
        <v/>
      </c>
      <c r="G52" s="672" t="str">
        <f t="shared" si="20"/>
        <v/>
      </c>
      <c r="I52" s="672" t="str">
        <f t="shared" si="1"/>
        <v/>
      </c>
      <c r="K52" s="672" t="str">
        <f t="shared" si="2"/>
        <v/>
      </c>
      <c r="M52" s="672" t="str">
        <f t="shared" si="3"/>
        <v/>
      </c>
      <c r="O52" s="672" t="str">
        <f t="shared" si="4"/>
        <v/>
      </c>
      <c r="Q52" s="672" t="str">
        <f t="shared" si="5"/>
        <v/>
      </c>
      <c r="S52" s="672" t="str">
        <f t="shared" si="6"/>
        <v/>
      </c>
      <c r="U52" s="672" t="str">
        <f t="shared" si="7"/>
        <v/>
      </c>
      <c r="W52" s="672" t="str">
        <f t="shared" si="8"/>
        <v/>
      </c>
      <c r="Y52" s="672" t="str">
        <f t="shared" si="9"/>
        <v/>
      </c>
      <c r="AA52" s="672" t="str">
        <f t="shared" si="10"/>
        <v/>
      </c>
      <c r="AC52" s="672" t="str">
        <f t="shared" si="11"/>
        <v/>
      </c>
      <c r="AE52" s="672" t="str">
        <f t="shared" si="12"/>
        <v/>
      </c>
      <c r="AG52" s="672" t="str">
        <f t="shared" si="13"/>
        <v/>
      </c>
      <c r="AI52" s="672" t="str">
        <f t="shared" si="14"/>
        <v/>
      </c>
      <c r="AK52" s="672" t="str">
        <f t="shared" si="15"/>
        <v/>
      </c>
      <c r="AM52" s="672" t="str">
        <f t="shared" si="16"/>
        <v/>
      </c>
      <c r="AO52" s="672" t="str">
        <f t="shared" si="17"/>
        <v/>
      </c>
      <c r="AQ52" s="672" t="str">
        <f t="shared" si="18"/>
        <v/>
      </c>
    </row>
    <row r="53" spans="5:43">
      <c r="E53" s="672" t="str">
        <f t="shared" si="20"/>
        <v/>
      </c>
      <c r="G53" s="672" t="str">
        <f t="shared" si="20"/>
        <v/>
      </c>
      <c r="I53" s="672" t="str">
        <f t="shared" si="1"/>
        <v/>
      </c>
      <c r="K53" s="672" t="str">
        <f t="shared" si="2"/>
        <v/>
      </c>
      <c r="M53" s="672" t="str">
        <f t="shared" si="3"/>
        <v/>
      </c>
      <c r="O53" s="672" t="str">
        <f t="shared" si="4"/>
        <v/>
      </c>
      <c r="Q53" s="672" t="str">
        <f t="shared" si="5"/>
        <v/>
      </c>
      <c r="S53" s="672" t="str">
        <f t="shared" si="6"/>
        <v/>
      </c>
      <c r="U53" s="672" t="str">
        <f t="shared" si="7"/>
        <v/>
      </c>
      <c r="W53" s="672" t="str">
        <f t="shared" si="8"/>
        <v/>
      </c>
      <c r="Y53" s="672" t="str">
        <f t="shared" si="9"/>
        <v/>
      </c>
      <c r="AA53" s="672" t="str">
        <f t="shared" si="10"/>
        <v/>
      </c>
      <c r="AC53" s="672" t="str">
        <f t="shared" si="11"/>
        <v/>
      </c>
      <c r="AE53" s="672" t="str">
        <f t="shared" si="12"/>
        <v/>
      </c>
      <c r="AG53" s="672" t="str">
        <f t="shared" si="13"/>
        <v/>
      </c>
      <c r="AI53" s="672" t="str">
        <f t="shared" si="14"/>
        <v/>
      </c>
      <c r="AK53" s="672" t="str">
        <f t="shared" si="15"/>
        <v/>
      </c>
      <c r="AM53" s="672" t="str">
        <f t="shared" si="16"/>
        <v/>
      </c>
      <c r="AO53" s="672" t="str">
        <f t="shared" si="17"/>
        <v/>
      </c>
      <c r="AQ53" s="672" t="str">
        <f t="shared" si="18"/>
        <v/>
      </c>
    </row>
    <row r="54" spans="5:43">
      <c r="E54" s="672" t="str">
        <f t="shared" si="20"/>
        <v/>
      </c>
      <c r="G54" s="672" t="str">
        <f t="shared" si="20"/>
        <v/>
      </c>
      <c r="I54" s="672" t="str">
        <f t="shared" si="1"/>
        <v/>
      </c>
      <c r="K54" s="672" t="str">
        <f t="shared" si="2"/>
        <v/>
      </c>
      <c r="M54" s="672" t="str">
        <f t="shared" si="3"/>
        <v/>
      </c>
      <c r="O54" s="672" t="str">
        <f t="shared" si="4"/>
        <v/>
      </c>
      <c r="Q54" s="672" t="str">
        <f t="shared" si="5"/>
        <v/>
      </c>
      <c r="S54" s="672" t="str">
        <f t="shared" si="6"/>
        <v/>
      </c>
      <c r="U54" s="672" t="str">
        <f t="shared" si="7"/>
        <v/>
      </c>
      <c r="W54" s="672" t="str">
        <f t="shared" si="8"/>
        <v/>
      </c>
      <c r="Y54" s="672" t="str">
        <f t="shared" si="9"/>
        <v/>
      </c>
      <c r="AA54" s="672" t="str">
        <f t="shared" si="10"/>
        <v/>
      </c>
      <c r="AC54" s="672" t="str">
        <f t="shared" si="11"/>
        <v/>
      </c>
      <c r="AE54" s="672" t="str">
        <f t="shared" si="12"/>
        <v/>
      </c>
      <c r="AG54" s="672" t="str">
        <f t="shared" si="13"/>
        <v/>
      </c>
      <c r="AI54" s="672" t="str">
        <f t="shared" si="14"/>
        <v/>
      </c>
      <c r="AK54" s="672" t="str">
        <f t="shared" si="15"/>
        <v/>
      </c>
      <c r="AM54" s="672" t="str">
        <f t="shared" si="16"/>
        <v/>
      </c>
      <c r="AO54" s="672" t="str">
        <f t="shared" si="17"/>
        <v/>
      </c>
      <c r="AQ54" s="672" t="str">
        <f t="shared" si="18"/>
        <v/>
      </c>
    </row>
    <row r="55" spans="5:43">
      <c r="E55" s="672" t="str">
        <f t="shared" si="20"/>
        <v/>
      </c>
      <c r="G55" s="672" t="str">
        <f t="shared" si="20"/>
        <v/>
      </c>
      <c r="I55" s="672" t="str">
        <f t="shared" si="1"/>
        <v/>
      </c>
      <c r="K55" s="672" t="str">
        <f t="shared" si="2"/>
        <v/>
      </c>
      <c r="M55" s="672" t="str">
        <f t="shared" si="3"/>
        <v/>
      </c>
      <c r="O55" s="672" t="str">
        <f t="shared" si="4"/>
        <v/>
      </c>
      <c r="Q55" s="672" t="str">
        <f t="shared" si="5"/>
        <v/>
      </c>
      <c r="S55" s="672" t="str">
        <f t="shared" si="6"/>
        <v/>
      </c>
      <c r="U55" s="672" t="str">
        <f t="shared" si="7"/>
        <v/>
      </c>
      <c r="W55" s="672" t="str">
        <f t="shared" si="8"/>
        <v/>
      </c>
      <c r="Y55" s="672" t="str">
        <f t="shared" si="9"/>
        <v/>
      </c>
      <c r="AA55" s="672" t="str">
        <f t="shared" si="10"/>
        <v/>
      </c>
      <c r="AC55" s="672" t="str">
        <f t="shared" si="11"/>
        <v/>
      </c>
      <c r="AE55" s="672" t="str">
        <f t="shared" si="12"/>
        <v/>
      </c>
      <c r="AG55" s="672" t="str">
        <f t="shared" si="13"/>
        <v/>
      </c>
      <c r="AI55" s="672" t="str">
        <f t="shared" si="14"/>
        <v/>
      </c>
      <c r="AK55" s="672" t="str">
        <f t="shared" si="15"/>
        <v/>
      </c>
      <c r="AM55" s="672" t="str">
        <f t="shared" si="16"/>
        <v/>
      </c>
      <c r="AO55" s="672" t="str">
        <f t="shared" si="17"/>
        <v/>
      </c>
      <c r="AQ55" s="672" t="str">
        <f t="shared" si="18"/>
        <v/>
      </c>
    </row>
    <row r="56" spans="5:43">
      <c r="E56" s="672" t="str">
        <f t="shared" si="20"/>
        <v/>
      </c>
      <c r="G56" s="672" t="str">
        <f t="shared" si="20"/>
        <v/>
      </c>
      <c r="I56" s="672" t="str">
        <f t="shared" si="1"/>
        <v/>
      </c>
      <c r="K56" s="672" t="str">
        <f t="shared" si="2"/>
        <v/>
      </c>
      <c r="M56" s="672" t="str">
        <f t="shared" si="3"/>
        <v/>
      </c>
      <c r="O56" s="672" t="str">
        <f t="shared" si="4"/>
        <v/>
      </c>
      <c r="Q56" s="672" t="str">
        <f t="shared" si="5"/>
        <v/>
      </c>
      <c r="S56" s="672" t="str">
        <f t="shared" si="6"/>
        <v/>
      </c>
      <c r="U56" s="672" t="str">
        <f t="shared" si="7"/>
        <v/>
      </c>
      <c r="W56" s="672" t="str">
        <f t="shared" si="8"/>
        <v/>
      </c>
      <c r="Y56" s="672" t="str">
        <f t="shared" si="9"/>
        <v/>
      </c>
      <c r="AA56" s="672" t="str">
        <f t="shared" si="10"/>
        <v/>
      </c>
      <c r="AC56" s="672" t="str">
        <f t="shared" si="11"/>
        <v/>
      </c>
      <c r="AE56" s="672" t="str">
        <f t="shared" si="12"/>
        <v/>
      </c>
      <c r="AG56" s="672" t="str">
        <f t="shared" si="13"/>
        <v/>
      </c>
      <c r="AI56" s="672" t="str">
        <f t="shared" si="14"/>
        <v/>
      </c>
      <c r="AK56" s="672" t="str">
        <f t="shared" si="15"/>
        <v/>
      </c>
      <c r="AM56" s="672" t="str">
        <f t="shared" si="16"/>
        <v/>
      </c>
      <c r="AO56" s="672" t="str">
        <f t="shared" si="17"/>
        <v/>
      </c>
      <c r="AQ56" s="672" t="str">
        <f t="shared" si="18"/>
        <v/>
      </c>
    </row>
    <row r="57" spans="5:43">
      <c r="E57" s="672" t="str">
        <f t="shared" si="20"/>
        <v/>
      </c>
      <c r="G57" s="672" t="str">
        <f t="shared" si="20"/>
        <v/>
      </c>
      <c r="I57" s="672" t="str">
        <f t="shared" si="1"/>
        <v/>
      </c>
      <c r="K57" s="672" t="str">
        <f t="shared" si="2"/>
        <v/>
      </c>
      <c r="M57" s="672" t="str">
        <f t="shared" si="3"/>
        <v/>
      </c>
      <c r="O57" s="672" t="str">
        <f t="shared" si="4"/>
        <v/>
      </c>
      <c r="Q57" s="672" t="str">
        <f t="shared" si="5"/>
        <v/>
      </c>
      <c r="S57" s="672" t="str">
        <f t="shared" si="6"/>
        <v/>
      </c>
      <c r="U57" s="672" t="str">
        <f t="shared" si="7"/>
        <v/>
      </c>
      <c r="W57" s="672" t="str">
        <f t="shared" si="8"/>
        <v/>
      </c>
      <c r="Y57" s="672" t="str">
        <f t="shared" si="9"/>
        <v/>
      </c>
      <c r="AA57" s="672" t="str">
        <f t="shared" si="10"/>
        <v/>
      </c>
      <c r="AC57" s="672" t="str">
        <f t="shared" si="11"/>
        <v/>
      </c>
      <c r="AE57" s="672" t="str">
        <f t="shared" si="12"/>
        <v/>
      </c>
      <c r="AG57" s="672" t="str">
        <f t="shared" si="13"/>
        <v/>
      </c>
      <c r="AI57" s="672" t="str">
        <f t="shared" si="14"/>
        <v/>
      </c>
      <c r="AK57" s="672" t="str">
        <f t="shared" si="15"/>
        <v/>
      </c>
      <c r="AM57" s="672" t="str">
        <f t="shared" si="16"/>
        <v/>
      </c>
      <c r="AO57" s="672" t="str">
        <f t="shared" si="17"/>
        <v/>
      </c>
      <c r="AQ57" s="672" t="str">
        <f t="shared" si="18"/>
        <v/>
      </c>
    </row>
    <row r="58" spans="5:43">
      <c r="E58" s="672" t="str">
        <f t="shared" si="20"/>
        <v/>
      </c>
      <c r="G58" s="672" t="str">
        <f t="shared" si="20"/>
        <v/>
      </c>
      <c r="I58" s="672" t="str">
        <f t="shared" si="1"/>
        <v/>
      </c>
      <c r="K58" s="672" t="str">
        <f t="shared" si="2"/>
        <v/>
      </c>
      <c r="M58" s="672" t="str">
        <f t="shared" si="3"/>
        <v/>
      </c>
      <c r="O58" s="672" t="str">
        <f t="shared" si="4"/>
        <v/>
      </c>
      <c r="Q58" s="672" t="str">
        <f t="shared" si="5"/>
        <v/>
      </c>
      <c r="S58" s="672" t="str">
        <f t="shared" si="6"/>
        <v/>
      </c>
      <c r="U58" s="672" t="str">
        <f t="shared" si="7"/>
        <v/>
      </c>
      <c r="W58" s="672" t="str">
        <f t="shared" si="8"/>
        <v/>
      </c>
      <c r="Y58" s="672" t="str">
        <f t="shared" si="9"/>
        <v/>
      </c>
      <c r="AA58" s="672" t="str">
        <f t="shared" si="10"/>
        <v/>
      </c>
      <c r="AC58" s="672" t="str">
        <f t="shared" si="11"/>
        <v/>
      </c>
      <c r="AE58" s="672" t="str">
        <f t="shared" si="12"/>
        <v/>
      </c>
      <c r="AG58" s="672" t="str">
        <f t="shared" si="13"/>
        <v/>
      </c>
      <c r="AI58" s="672" t="str">
        <f t="shared" si="14"/>
        <v/>
      </c>
      <c r="AK58" s="672" t="str">
        <f t="shared" si="15"/>
        <v/>
      </c>
      <c r="AM58" s="672" t="str">
        <f t="shared" si="16"/>
        <v/>
      </c>
      <c r="AO58" s="672" t="str">
        <f t="shared" si="17"/>
        <v/>
      </c>
      <c r="AQ58" s="672" t="str">
        <f t="shared" si="18"/>
        <v/>
      </c>
    </row>
    <row r="59" spans="5:43">
      <c r="E59" s="672" t="str">
        <f t="shared" si="20"/>
        <v/>
      </c>
      <c r="G59" s="672" t="str">
        <f t="shared" si="20"/>
        <v/>
      </c>
      <c r="I59" s="672" t="str">
        <f t="shared" si="1"/>
        <v/>
      </c>
      <c r="K59" s="672" t="str">
        <f t="shared" si="2"/>
        <v/>
      </c>
      <c r="M59" s="672" t="str">
        <f t="shared" si="3"/>
        <v/>
      </c>
      <c r="O59" s="672" t="str">
        <f t="shared" si="4"/>
        <v/>
      </c>
      <c r="Q59" s="672" t="str">
        <f t="shared" si="5"/>
        <v/>
      </c>
      <c r="S59" s="672" t="str">
        <f t="shared" si="6"/>
        <v/>
      </c>
      <c r="U59" s="672" t="str">
        <f t="shared" si="7"/>
        <v/>
      </c>
      <c r="W59" s="672" t="str">
        <f t="shared" si="8"/>
        <v/>
      </c>
      <c r="Y59" s="672" t="str">
        <f t="shared" si="9"/>
        <v/>
      </c>
      <c r="AA59" s="672" t="str">
        <f t="shared" si="10"/>
        <v/>
      </c>
      <c r="AC59" s="672" t="str">
        <f t="shared" si="11"/>
        <v/>
      </c>
      <c r="AE59" s="672" t="str">
        <f t="shared" si="12"/>
        <v/>
      </c>
      <c r="AG59" s="672" t="str">
        <f t="shared" si="13"/>
        <v/>
      </c>
      <c r="AI59" s="672" t="str">
        <f t="shared" si="14"/>
        <v/>
      </c>
      <c r="AK59" s="672" t="str">
        <f t="shared" si="15"/>
        <v/>
      </c>
      <c r="AM59" s="672" t="str">
        <f t="shared" si="16"/>
        <v/>
      </c>
      <c r="AO59" s="672" t="str">
        <f t="shared" si="17"/>
        <v/>
      </c>
      <c r="AQ59" s="672" t="str">
        <f t="shared" si="18"/>
        <v/>
      </c>
    </row>
    <row r="60" spans="5:43">
      <c r="E60" s="672" t="str">
        <f t="shared" si="20"/>
        <v/>
      </c>
      <c r="G60" s="672" t="str">
        <f t="shared" si="20"/>
        <v/>
      </c>
      <c r="I60" s="672" t="str">
        <f t="shared" si="1"/>
        <v/>
      </c>
      <c r="K60" s="672" t="str">
        <f t="shared" si="2"/>
        <v/>
      </c>
      <c r="M60" s="672" t="str">
        <f t="shared" si="3"/>
        <v/>
      </c>
      <c r="O60" s="672" t="str">
        <f t="shared" si="4"/>
        <v/>
      </c>
      <c r="Q60" s="672" t="str">
        <f t="shared" si="5"/>
        <v/>
      </c>
      <c r="S60" s="672" t="str">
        <f t="shared" si="6"/>
        <v/>
      </c>
      <c r="U60" s="672" t="str">
        <f t="shared" si="7"/>
        <v/>
      </c>
      <c r="W60" s="672" t="str">
        <f t="shared" si="8"/>
        <v/>
      </c>
      <c r="Y60" s="672" t="str">
        <f t="shared" si="9"/>
        <v/>
      </c>
      <c r="AA60" s="672" t="str">
        <f t="shared" si="10"/>
        <v/>
      </c>
      <c r="AC60" s="672" t="str">
        <f t="shared" si="11"/>
        <v/>
      </c>
      <c r="AE60" s="672" t="str">
        <f t="shared" si="12"/>
        <v/>
      </c>
      <c r="AG60" s="672" t="str">
        <f t="shared" si="13"/>
        <v/>
      </c>
      <c r="AI60" s="672" t="str">
        <f t="shared" si="14"/>
        <v/>
      </c>
      <c r="AK60" s="672" t="str">
        <f t="shared" si="15"/>
        <v/>
      </c>
      <c r="AM60" s="672" t="str">
        <f t="shared" si="16"/>
        <v/>
      </c>
      <c r="AO60" s="672" t="str">
        <f t="shared" si="17"/>
        <v/>
      </c>
      <c r="AQ60" s="672" t="str">
        <f t="shared" si="18"/>
        <v/>
      </c>
    </row>
    <row r="61" spans="5:43">
      <c r="E61" s="672" t="str">
        <f t="shared" ref="E61:G76" si="21">IF(OR($B61=0,D61=0),"",D61/$B61)</f>
        <v/>
      </c>
      <c r="G61" s="672" t="str">
        <f t="shared" si="21"/>
        <v/>
      </c>
      <c r="I61" s="672" t="str">
        <f t="shared" si="1"/>
        <v/>
      </c>
      <c r="K61" s="672" t="str">
        <f t="shared" si="2"/>
        <v/>
      </c>
      <c r="M61" s="672" t="str">
        <f t="shared" si="3"/>
        <v/>
      </c>
      <c r="O61" s="672" t="str">
        <f t="shared" si="4"/>
        <v/>
      </c>
      <c r="Q61" s="672" t="str">
        <f t="shared" si="5"/>
        <v/>
      </c>
      <c r="S61" s="672" t="str">
        <f t="shared" si="6"/>
        <v/>
      </c>
      <c r="U61" s="672" t="str">
        <f t="shared" si="7"/>
        <v/>
      </c>
      <c r="W61" s="672" t="str">
        <f t="shared" si="8"/>
        <v/>
      </c>
      <c r="Y61" s="672" t="str">
        <f t="shared" si="9"/>
        <v/>
      </c>
      <c r="AA61" s="672" t="str">
        <f t="shared" si="10"/>
        <v/>
      </c>
      <c r="AC61" s="672" t="str">
        <f t="shared" si="11"/>
        <v/>
      </c>
      <c r="AE61" s="672" t="str">
        <f t="shared" si="12"/>
        <v/>
      </c>
      <c r="AG61" s="672" t="str">
        <f t="shared" si="13"/>
        <v/>
      </c>
      <c r="AI61" s="672" t="str">
        <f t="shared" si="14"/>
        <v/>
      </c>
      <c r="AK61" s="672" t="str">
        <f t="shared" si="15"/>
        <v/>
      </c>
      <c r="AM61" s="672" t="str">
        <f t="shared" si="16"/>
        <v/>
      </c>
      <c r="AO61" s="672" t="str">
        <f t="shared" si="17"/>
        <v/>
      </c>
      <c r="AQ61" s="672" t="str">
        <f t="shared" si="18"/>
        <v/>
      </c>
    </row>
    <row r="62" spans="5:43">
      <c r="E62" s="672" t="str">
        <f t="shared" si="21"/>
        <v/>
      </c>
      <c r="G62" s="672" t="str">
        <f t="shared" si="21"/>
        <v/>
      </c>
      <c r="I62" s="672" t="str">
        <f t="shared" si="1"/>
        <v/>
      </c>
      <c r="K62" s="672" t="str">
        <f t="shared" si="2"/>
        <v/>
      </c>
      <c r="M62" s="672" t="str">
        <f t="shared" si="3"/>
        <v/>
      </c>
      <c r="O62" s="672" t="str">
        <f t="shared" si="4"/>
        <v/>
      </c>
      <c r="Q62" s="672" t="str">
        <f t="shared" si="5"/>
        <v/>
      </c>
      <c r="S62" s="672" t="str">
        <f t="shared" si="6"/>
        <v/>
      </c>
      <c r="U62" s="672" t="str">
        <f t="shared" si="7"/>
        <v/>
      </c>
      <c r="W62" s="672" t="str">
        <f t="shared" si="8"/>
        <v/>
      </c>
      <c r="Y62" s="672" t="str">
        <f t="shared" si="9"/>
        <v/>
      </c>
      <c r="AA62" s="672" t="str">
        <f t="shared" si="10"/>
        <v/>
      </c>
      <c r="AC62" s="672" t="str">
        <f t="shared" si="11"/>
        <v/>
      </c>
      <c r="AE62" s="672" t="str">
        <f t="shared" si="12"/>
        <v/>
      </c>
      <c r="AG62" s="672" t="str">
        <f t="shared" si="13"/>
        <v/>
      </c>
      <c r="AI62" s="672" t="str">
        <f t="shared" si="14"/>
        <v/>
      </c>
      <c r="AK62" s="672" t="str">
        <f t="shared" si="15"/>
        <v/>
      </c>
      <c r="AM62" s="672" t="str">
        <f t="shared" si="16"/>
        <v/>
      </c>
      <c r="AO62" s="672" t="str">
        <f t="shared" si="17"/>
        <v/>
      </c>
      <c r="AQ62" s="672" t="str">
        <f t="shared" si="18"/>
        <v/>
      </c>
    </row>
    <row r="63" spans="5:43">
      <c r="E63" s="672" t="str">
        <f t="shared" si="21"/>
        <v/>
      </c>
      <c r="G63" s="672" t="str">
        <f t="shared" si="21"/>
        <v/>
      </c>
      <c r="I63" s="672" t="str">
        <f t="shared" si="1"/>
        <v/>
      </c>
      <c r="K63" s="672" t="str">
        <f t="shared" si="2"/>
        <v/>
      </c>
      <c r="M63" s="672" t="str">
        <f t="shared" si="3"/>
        <v/>
      </c>
      <c r="O63" s="672" t="str">
        <f t="shared" si="4"/>
        <v/>
      </c>
      <c r="Q63" s="672" t="str">
        <f t="shared" si="5"/>
        <v/>
      </c>
      <c r="S63" s="672" t="str">
        <f t="shared" si="6"/>
        <v/>
      </c>
      <c r="U63" s="672" t="str">
        <f t="shared" si="7"/>
        <v/>
      </c>
      <c r="W63" s="672" t="str">
        <f t="shared" si="8"/>
        <v/>
      </c>
      <c r="Y63" s="672" t="str">
        <f t="shared" si="9"/>
        <v/>
      </c>
      <c r="AA63" s="672" t="str">
        <f t="shared" si="10"/>
        <v/>
      </c>
      <c r="AC63" s="672" t="str">
        <f t="shared" si="11"/>
        <v/>
      </c>
      <c r="AE63" s="672" t="str">
        <f t="shared" si="12"/>
        <v/>
      </c>
      <c r="AG63" s="672" t="str">
        <f t="shared" si="13"/>
        <v/>
      </c>
      <c r="AI63" s="672" t="str">
        <f t="shared" si="14"/>
        <v/>
      </c>
      <c r="AK63" s="672" t="str">
        <f t="shared" si="15"/>
        <v/>
      </c>
      <c r="AM63" s="672" t="str">
        <f t="shared" si="16"/>
        <v/>
      </c>
      <c r="AO63" s="672" t="str">
        <f t="shared" si="17"/>
        <v/>
      </c>
      <c r="AQ63" s="672" t="str">
        <f t="shared" si="18"/>
        <v/>
      </c>
    </row>
    <row r="64" spans="5:43">
      <c r="E64" s="672" t="str">
        <f t="shared" si="21"/>
        <v/>
      </c>
      <c r="G64" s="672" t="str">
        <f t="shared" si="21"/>
        <v/>
      </c>
      <c r="I64" s="672" t="str">
        <f t="shared" si="1"/>
        <v/>
      </c>
      <c r="K64" s="672" t="str">
        <f t="shared" si="2"/>
        <v/>
      </c>
      <c r="M64" s="672" t="str">
        <f t="shared" si="3"/>
        <v/>
      </c>
      <c r="O64" s="672" t="str">
        <f t="shared" si="4"/>
        <v/>
      </c>
      <c r="Q64" s="672" t="str">
        <f t="shared" si="5"/>
        <v/>
      </c>
      <c r="S64" s="672" t="str">
        <f t="shared" si="6"/>
        <v/>
      </c>
      <c r="U64" s="672" t="str">
        <f t="shared" si="7"/>
        <v/>
      </c>
      <c r="W64" s="672" t="str">
        <f t="shared" si="8"/>
        <v/>
      </c>
      <c r="Y64" s="672" t="str">
        <f t="shared" si="9"/>
        <v/>
      </c>
      <c r="AA64" s="672" t="str">
        <f t="shared" si="10"/>
        <v/>
      </c>
      <c r="AC64" s="672" t="str">
        <f t="shared" si="11"/>
        <v/>
      </c>
      <c r="AE64" s="672" t="str">
        <f t="shared" si="12"/>
        <v/>
      </c>
      <c r="AG64" s="672" t="str">
        <f t="shared" si="13"/>
        <v/>
      </c>
      <c r="AI64" s="672" t="str">
        <f t="shared" si="14"/>
        <v/>
      </c>
      <c r="AK64" s="672" t="str">
        <f t="shared" si="15"/>
        <v/>
      </c>
      <c r="AM64" s="672" t="str">
        <f t="shared" si="16"/>
        <v/>
      </c>
      <c r="AO64" s="672" t="str">
        <f t="shared" si="17"/>
        <v/>
      </c>
      <c r="AQ64" s="672" t="str">
        <f t="shared" si="18"/>
        <v/>
      </c>
    </row>
    <row r="65" spans="5:43">
      <c r="E65" s="672" t="str">
        <f t="shared" si="21"/>
        <v/>
      </c>
      <c r="G65" s="672" t="str">
        <f t="shared" si="21"/>
        <v/>
      </c>
      <c r="I65" s="672" t="str">
        <f t="shared" si="1"/>
        <v/>
      </c>
      <c r="K65" s="672" t="str">
        <f t="shared" si="2"/>
        <v/>
      </c>
      <c r="M65" s="672" t="str">
        <f t="shared" si="3"/>
        <v/>
      </c>
      <c r="O65" s="672" t="str">
        <f t="shared" si="4"/>
        <v/>
      </c>
      <c r="Q65" s="672" t="str">
        <f t="shared" si="5"/>
        <v/>
      </c>
      <c r="S65" s="672" t="str">
        <f t="shared" si="6"/>
        <v/>
      </c>
      <c r="U65" s="672" t="str">
        <f t="shared" si="7"/>
        <v/>
      </c>
      <c r="W65" s="672" t="str">
        <f t="shared" si="8"/>
        <v/>
      </c>
      <c r="Y65" s="672" t="str">
        <f t="shared" si="9"/>
        <v/>
      </c>
      <c r="AA65" s="672" t="str">
        <f t="shared" si="10"/>
        <v/>
      </c>
      <c r="AC65" s="672" t="str">
        <f t="shared" si="11"/>
        <v/>
      </c>
      <c r="AE65" s="672" t="str">
        <f t="shared" si="12"/>
        <v/>
      </c>
      <c r="AG65" s="672" t="str">
        <f t="shared" si="13"/>
        <v/>
      </c>
      <c r="AI65" s="672" t="str">
        <f t="shared" si="14"/>
        <v/>
      </c>
      <c r="AK65" s="672" t="str">
        <f t="shared" si="15"/>
        <v/>
      </c>
      <c r="AM65" s="672" t="str">
        <f t="shared" si="16"/>
        <v/>
      </c>
      <c r="AO65" s="672" t="str">
        <f t="shared" si="17"/>
        <v/>
      </c>
      <c r="AQ65" s="672" t="str">
        <f t="shared" si="18"/>
        <v/>
      </c>
    </row>
    <row r="66" spans="5:43">
      <c r="E66" s="672" t="str">
        <f t="shared" si="21"/>
        <v/>
      </c>
      <c r="G66" s="672" t="str">
        <f t="shared" si="21"/>
        <v/>
      </c>
      <c r="I66" s="672" t="str">
        <f t="shared" si="1"/>
        <v/>
      </c>
      <c r="K66" s="672" t="str">
        <f t="shared" si="2"/>
        <v/>
      </c>
      <c r="M66" s="672" t="str">
        <f t="shared" si="3"/>
        <v/>
      </c>
      <c r="O66" s="672" t="str">
        <f t="shared" si="4"/>
        <v/>
      </c>
      <c r="Q66" s="672" t="str">
        <f t="shared" si="5"/>
        <v/>
      </c>
      <c r="S66" s="672" t="str">
        <f t="shared" si="6"/>
        <v/>
      </c>
      <c r="U66" s="672" t="str">
        <f t="shared" si="7"/>
        <v/>
      </c>
      <c r="W66" s="672" t="str">
        <f t="shared" si="8"/>
        <v/>
      </c>
      <c r="Y66" s="672" t="str">
        <f t="shared" si="9"/>
        <v/>
      </c>
      <c r="AA66" s="672" t="str">
        <f t="shared" si="10"/>
        <v/>
      </c>
      <c r="AC66" s="672" t="str">
        <f t="shared" si="11"/>
        <v/>
      </c>
      <c r="AE66" s="672" t="str">
        <f t="shared" si="12"/>
        <v/>
      </c>
      <c r="AG66" s="672" t="str">
        <f t="shared" si="13"/>
        <v/>
      </c>
      <c r="AI66" s="672" t="str">
        <f t="shared" si="14"/>
        <v/>
      </c>
      <c r="AK66" s="672" t="str">
        <f t="shared" si="15"/>
        <v/>
      </c>
      <c r="AM66" s="672" t="str">
        <f t="shared" si="16"/>
        <v/>
      </c>
      <c r="AO66" s="672" t="str">
        <f t="shared" si="17"/>
        <v/>
      </c>
      <c r="AQ66" s="672" t="str">
        <f t="shared" si="18"/>
        <v/>
      </c>
    </row>
    <row r="67" spans="5:43">
      <c r="E67" s="672" t="str">
        <f t="shared" si="21"/>
        <v/>
      </c>
      <c r="G67" s="672" t="str">
        <f t="shared" si="21"/>
        <v/>
      </c>
      <c r="I67" s="672" t="str">
        <f t="shared" si="1"/>
        <v/>
      </c>
      <c r="K67" s="672" t="str">
        <f t="shared" si="2"/>
        <v/>
      </c>
      <c r="M67" s="672" t="str">
        <f t="shared" si="3"/>
        <v/>
      </c>
      <c r="O67" s="672" t="str">
        <f t="shared" si="4"/>
        <v/>
      </c>
      <c r="Q67" s="672" t="str">
        <f t="shared" si="5"/>
        <v/>
      </c>
      <c r="S67" s="672" t="str">
        <f t="shared" si="6"/>
        <v/>
      </c>
      <c r="U67" s="672" t="str">
        <f t="shared" si="7"/>
        <v/>
      </c>
      <c r="W67" s="672" t="str">
        <f t="shared" si="8"/>
        <v/>
      </c>
      <c r="Y67" s="672" t="str">
        <f t="shared" si="9"/>
        <v/>
      </c>
      <c r="AA67" s="672" t="str">
        <f t="shared" si="10"/>
        <v/>
      </c>
      <c r="AC67" s="672" t="str">
        <f t="shared" si="11"/>
        <v/>
      </c>
      <c r="AE67" s="672" t="str">
        <f t="shared" si="12"/>
        <v/>
      </c>
      <c r="AG67" s="672" t="str">
        <f t="shared" si="13"/>
        <v/>
      </c>
      <c r="AI67" s="672" t="str">
        <f t="shared" si="14"/>
        <v/>
      </c>
      <c r="AK67" s="672" t="str">
        <f t="shared" si="15"/>
        <v/>
      </c>
      <c r="AM67" s="672" t="str">
        <f t="shared" si="16"/>
        <v/>
      </c>
      <c r="AO67" s="672" t="str">
        <f t="shared" si="17"/>
        <v/>
      </c>
      <c r="AQ67" s="672" t="str">
        <f t="shared" si="18"/>
        <v/>
      </c>
    </row>
    <row r="68" spans="5:43">
      <c r="E68" s="672" t="str">
        <f t="shared" si="21"/>
        <v/>
      </c>
      <c r="G68" s="672" t="str">
        <f t="shared" si="21"/>
        <v/>
      </c>
      <c r="I68" s="672" t="str">
        <f t="shared" si="1"/>
        <v/>
      </c>
      <c r="K68" s="672" t="str">
        <f t="shared" si="2"/>
        <v/>
      </c>
      <c r="M68" s="672" t="str">
        <f t="shared" si="3"/>
        <v/>
      </c>
      <c r="O68" s="672" t="str">
        <f t="shared" si="4"/>
        <v/>
      </c>
      <c r="Q68" s="672" t="str">
        <f t="shared" si="5"/>
        <v/>
      </c>
      <c r="S68" s="672" t="str">
        <f t="shared" si="6"/>
        <v/>
      </c>
      <c r="U68" s="672" t="str">
        <f t="shared" si="7"/>
        <v/>
      </c>
      <c r="W68" s="672" t="str">
        <f t="shared" si="8"/>
        <v/>
      </c>
      <c r="Y68" s="672" t="str">
        <f t="shared" si="9"/>
        <v/>
      </c>
      <c r="AA68" s="672" t="str">
        <f t="shared" si="10"/>
        <v/>
      </c>
      <c r="AC68" s="672" t="str">
        <f t="shared" si="11"/>
        <v/>
      </c>
      <c r="AE68" s="672" t="str">
        <f t="shared" si="12"/>
        <v/>
      </c>
      <c r="AG68" s="672" t="str">
        <f t="shared" si="13"/>
        <v/>
      </c>
      <c r="AI68" s="672" t="str">
        <f t="shared" si="14"/>
        <v/>
      </c>
      <c r="AK68" s="672" t="str">
        <f t="shared" si="15"/>
        <v/>
      </c>
      <c r="AM68" s="672" t="str">
        <f t="shared" si="16"/>
        <v/>
      </c>
      <c r="AO68" s="672" t="str">
        <f t="shared" si="17"/>
        <v/>
      </c>
      <c r="AQ68" s="672" t="str">
        <f t="shared" si="18"/>
        <v/>
      </c>
    </row>
    <row r="69" spans="5:43">
      <c r="E69" s="672" t="str">
        <f t="shared" si="21"/>
        <v/>
      </c>
      <c r="G69" s="672" t="str">
        <f t="shared" si="21"/>
        <v/>
      </c>
      <c r="I69" s="672" t="str">
        <f t="shared" si="1"/>
        <v/>
      </c>
      <c r="K69" s="672" t="str">
        <f t="shared" si="2"/>
        <v/>
      </c>
      <c r="M69" s="672" t="str">
        <f t="shared" si="3"/>
        <v/>
      </c>
      <c r="O69" s="672" t="str">
        <f t="shared" si="4"/>
        <v/>
      </c>
      <c r="Q69" s="672" t="str">
        <f t="shared" si="5"/>
        <v/>
      </c>
      <c r="S69" s="672" t="str">
        <f t="shared" si="6"/>
        <v/>
      </c>
      <c r="U69" s="672" t="str">
        <f t="shared" si="7"/>
        <v/>
      </c>
      <c r="W69" s="672" t="str">
        <f t="shared" si="8"/>
        <v/>
      </c>
      <c r="Y69" s="672" t="str">
        <f t="shared" si="9"/>
        <v/>
      </c>
      <c r="AA69" s="672" t="str">
        <f t="shared" si="10"/>
        <v/>
      </c>
      <c r="AC69" s="672" t="str">
        <f t="shared" si="11"/>
        <v/>
      </c>
      <c r="AE69" s="672" t="str">
        <f t="shared" si="12"/>
        <v/>
      </c>
      <c r="AG69" s="672" t="str">
        <f t="shared" si="13"/>
        <v/>
      </c>
      <c r="AI69" s="672" t="str">
        <f t="shared" si="14"/>
        <v/>
      </c>
      <c r="AK69" s="672" t="str">
        <f t="shared" si="15"/>
        <v/>
      </c>
      <c r="AM69" s="672" t="str">
        <f t="shared" si="16"/>
        <v/>
      </c>
      <c r="AO69" s="672" t="str">
        <f t="shared" si="17"/>
        <v/>
      </c>
      <c r="AQ69" s="672" t="str">
        <f t="shared" si="18"/>
        <v/>
      </c>
    </row>
    <row r="70" spans="5:43">
      <c r="E70" s="672" t="str">
        <f t="shared" si="21"/>
        <v/>
      </c>
      <c r="G70" s="672" t="str">
        <f t="shared" si="21"/>
        <v/>
      </c>
      <c r="I70" s="672" t="str">
        <f t="shared" si="1"/>
        <v/>
      </c>
      <c r="K70" s="672" t="str">
        <f t="shared" si="2"/>
        <v/>
      </c>
      <c r="M70" s="672" t="str">
        <f t="shared" si="3"/>
        <v/>
      </c>
      <c r="O70" s="672" t="str">
        <f t="shared" si="4"/>
        <v/>
      </c>
      <c r="Q70" s="672" t="str">
        <f t="shared" si="5"/>
        <v/>
      </c>
      <c r="S70" s="672" t="str">
        <f t="shared" si="6"/>
        <v/>
      </c>
      <c r="U70" s="672" t="str">
        <f t="shared" si="7"/>
        <v/>
      </c>
      <c r="W70" s="672" t="str">
        <f t="shared" si="8"/>
        <v/>
      </c>
      <c r="Y70" s="672" t="str">
        <f t="shared" si="9"/>
        <v/>
      </c>
      <c r="AA70" s="672" t="str">
        <f t="shared" si="10"/>
        <v/>
      </c>
      <c r="AC70" s="672" t="str">
        <f t="shared" si="11"/>
        <v/>
      </c>
      <c r="AE70" s="672" t="str">
        <f t="shared" si="12"/>
        <v/>
      </c>
      <c r="AG70" s="672" t="str">
        <f t="shared" si="13"/>
        <v/>
      </c>
      <c r="AI70" s="672" t="str">
        <f t="shared" si="14"/>
        <v/>
      </c>
      <c r="AK70" s="672" t="str">
        <f t="shared" si="15"/>
        <v/>
      </c>
      <c r="AM70" s="672" t="str">
        <f t="shared" si="16"/>
        <v/>
      </c>
      <c r="AO70" s="672" t="str">
        <f t="shared" si="17"/>
        <v/>
      </c>
      <c r="AQ70" s="672" t="str">
        <f t="shared" si="18"/>
        <v/>
      </c>
    </row>
    <row r="71" spans="5:43">
      <c r="E71" s="672" t="str">
        <f t="shared" si="21"/>
        <v/>
      </c>
      <c r="G71" s="672" t="str">
        <f t="shared" si="21"/>
        <v/>
      </c>
      <c r="I71" s="672" t="str">
        <f t="shared" si="1"/>
        <v/>
      </c>
      <c r="K71" s="672" t="str">
        <f t="shared" si="2"/>
        <v/>
      </c>
      <c r="M71" s="672" t="str">
        <f t="shared" si="3"/>
        <v/>
      </c>
      <c r="O71" s="672" t="str">
        <f t="shared" si="4"/>
        <v/>
      </c>
      <c r="Q71" s="672" t="str">
        <f t="shared" si="5"/>
        <v/>
      </c>
      <c r="S71" s="672" t="str">
        <f t="shared" si="6"/>
        <v/>
      </c>
      <c r="U71" s="672" t="str">
        <f t="shared" si="7"/>
        <v/>
      </c>
      <c r="W71" s="672" t="str">
        <f t="shared" si="8"/>
        <v/>
      </c>
      <c r="Y71" s="672" t="str">
        <f t="shared" si="9"/>
        <v/>
      </c>
      <c r="AA71" s="672" t="str">
        <f t="shared" si="10"/>
        <v/>
      </c>
      <c r="AC71" s="672" t="str">
        <f t="shared" si="11"/>
        <v/>
      </c>
      <c r="AE71" s="672" t="str">
        <f t="shared" si="12"/>
        <v/>
      </c>
      <c r="AG71" s="672" t="str">
        <f t="shared" si="13"/>
        <v/>
      </c>
      <c r="AI71" s="672" t="str">
        <f t="shared" si="14"/>
        <v/>
      </c>
      <c r="AK71" s="672" t="str">
        <f t="shared" si="15"/>
        <v/>
      </c>
      <c r="AM71" s="672" t="str">
        <f t="shared" si="16"/>
        <v/>
      </c>
      <c r="AO71" s="672" t="str">
        <f t="shared" si="17"/>
        <v/>
      </c>
      <c r="AQ71" s="672" t="str">
        <f t="shared" si="18"/>
        <v/>
      </c>
    </row>
    <row r="72" spans="5:43">
      <c r="E72" s="672" t="str">
        <f t="shared" si="21"/>
        <v/>
      </c>
      <c r="G72" s="672" t="str">
        <f t="shared" si="21"/>
        <v/>
      </c>
      <c r="I72" s="672" t="str">
        <f t="shared" si="1"/>
        <v/>
      </c>
      <c r="K72" s="672" t="str">
        <f t="shared" si="2"/>
        <v/>
      </c>
      <c r="M72" s="672" t="str">
        <f t="shared" si="3"/>
        <v/>
      </c>
      <c r="O72" s="672" t="str">
        <f t="shared" si="4"/>
        <v/>
      </c>
      <c r="Q72" s="672" t="str">
        <f t="shared" si="5"/>
        <v/>
      </c>
      <c r="S72" s="672" t="str">
        <f t="shared" si="6"/>
        <v/>
      </c>
      <c r="U72" s="672" t="str">
        <f t="shared" si="7"/>
        <v/>
      </c>
      <c r="W72" s="672" t="str">
        <f t="shared" si="8"/>
        <v/>
      </c>
      <c r="Y72" s="672" t="str">
        <f t="shared" si="9"/>
        <v/>
      </c>
      <c r="AA72" s="672" t="str">
        <f t="shared" si="10"/>
        <v/>
      </c>
      <c r="AC72" s="672" t="str">
        <f t="shared" si="11"/>
        <v/>
      </c>
      <c r="AE72" s="672" t="str">
        <f t="shared" si="12"/>
        <v/>
      </c>
      <c r="AG72" s="672" t="str">
        <f t="shared" si="13"/>
        <v/>
      </c>
      <c r="AI72" s="672" t="str">
        <f t="shared" si="14"/>
        <v/>
      </c>
      <c r="AK72" s="672" t="str">
        <f t="shared" si="15"/>
        <v/>
      </c>
      <c r="AM72" s="672" t="str">
        <f t="shared" si="16"/>
        <v/>
      </c>
      <c r="AO72" s="672" t="str">
        <f t="shared" si="17"/>
        <v/>
      </c>
      <c r="AQ72" s="672" t="str">
        <f t="shared" si="18"/>
        <v/>
      </c>
    </row>
    <row r="73" spans="5:43">
      <c r="E73" s="672" t="str">
        <f t="shared" si="21"/>
        <v/>
      </c>
      <c r="G73" s="672" t="str">
        <f t="shared" si="21"/>
        <v/>
      </c>
      <c r="I73" s="672" t="str">
        <f t="shared" si="1"/>
        <v/>
      </c>
      <c r="K73" s="672" t="str">
        <f t="shared" si="2"/>
        <v/>
      </c>
      <c r="M73" s="672" t="str">
        <f t="shared" si="3"/>
        <v/>
      </c>
      <c r="O73" s="672" t="str">
        <f t="shared" si="4"/>
        <v/>
      </c>
      <c r="Q73" s="672" t="str">
        <f t="shared" si="5"/>
        <v/>
      </c>
      <c r="S73" s="672" t="str">
        <f t="shared" si="6"/>
        <v/>
      </c>
      <c r="U73" s="672" t="str">
        <f t="shared" si="7"/>
        <v/>
      </c>
      <c r="W73" s="672" t="str">
        <f t="shared" si="8"/>
        <v/>
      </c>
      <c r="Y73" s="672" t="str">
        <f t="shared" si="9"/>
        <v/>
      </c>
      <c r="AA73" s="672" t="str">
        <f t="shared" si="10"/>
        <v/>
      </c>
      <c r="AC73" s="672" t="str">
        <f t="shared" si="11"/>
        <v/>
      </c>
      <c r="AE73" s="672" t="str">
        <f t="shared" si="12"/>
        <v/>
      </c>
      <c r="AG73" s="672" t="str">
        <f t="shared" si="13"/>
        <v/>
      </c>
      <c r="AI73" s="672" t="str">
        <f t="shared" si="14"/>
        <v/>
      </c>
      <c r="AK73" s="672" t="str">
        <f t="shared" si="15"/>
        <v/>
      </c>
      <c r="AM73" s="672" t="str">
        <f t="shared" si="16"/>
        <v/>
      </c>
      <c r="AO73" s="672" t="str">
        <f t="shared" si="17"/>
        <v/>
      </c>
      <c r="AQ73" s="672" t="str">
        <f t="shared" si="18"/>
        <v/>
      </c>
    </row>
    <row r="74" spans="5:43">
      <c r="E74" s="672" t="str">
        <f t="shared" si="21"/>
        <v/>
      </c>
      <c r="G74" s="672" t="str">
        <f t="shared" si="21"/>
        <v/>
      </c>
      <c r="I74" s="672" t="str">
        <f t="shared" si="1"/>
        <v/>
      </c>
      <c r="K74" s="672" t="str">
        <f t="shared" si="2"/>
        <v/>
      </c>
      <c r="M74" s="672" t="str">
        <f t="shared" si="3"/>
        <v/>
      </c>
      <c r="O74" s="672" t="str">
        <f t="shared" si="4"/>
        <v/>
      </c>
      <c r="Q74" s="672" t="str">
        <f t="shared" si="5"/>
        <v/>
      </c>
      <c r="S74" s="672" t="str">
        <f t="shared" si="6"/>
        <v/>
      </c>
      <c r="U74" s="672" t="str">
        <f t="shared" si="7"/>
        <v/>
      </c>
      <c r="W74" s="672" t="str">
        <f t="shared" si="8"/>
        <v/>
      </c>
      <c r="Y74" s="672" t="str">
        <f t="shared" si="9"/>
        <v/>
      </c>
      <c r="AA74" s="672" t="str">
        <f t="shared" si="10"/>
        <v/>
      </c>
      <c r="AC74" s="672" t="str">
        <f t="shared" si="11"/>
        <v/>
      </c>
      <c r="AE74" s="672" t="str">
        <f t="shared" si="12"/>
        <v/>
      </c>
      <c r="AG74" s="672" t="str">
        <f t="shared" si="13"/>
        <v/>
      </c>
      <c r="AI74" s="672" t="str">
        <f t="shared" si="14"/>
        <v/>
      </c>
      <c r="AK74" s="672" t="str">
        <f t="shared" si="15"/>
        <v/>
      </c>
      <c r="AM74" s="672" t="str">
        <f t="shared" si="16"/>
        <v/>
      </c>
      <c r="AO74" s="672" t="str">
        <f t="shared" si="17"/>
        <v/>
      </c>
      <c r="AQ74" s="672" t="str">
        <f t="shared" si="18"/>
        <v/>
      </c>
    </row>
    <row r="75" spans="5:43">
      <c r="E75" s="672" t="str">
        <f t="shared" si="21"/>
        <v/>
      </c>
      <c r="G75" s="672" t="str">
        <f t="shared" si="21"/>
        <v/>
      </c>
      <c r="I75" s="672" t="str">
        <f t="shared" si="1"/>
        <v/>
      </c>
      <c r="K75" s="672" t="str">
        <f t="shared" si="2"/>
        <v/>
      </c>
      <c r="M75" s="672" t="str">
        <f t="shared" si="3"/>
        <v/>
      </c>
      <c r="O75" s="672" t="str">
        <f t="shared" si="4"/>
        <v/>
      </c>
      <c r="Q75" s="672" t="str">
        <f t="shared" si="5"/>
        <v/>
      </c>
      <c r="S75" s="672" t="str">
        <f t="shared" si="6"/>
        <v/>
      </c>
      <c r="U75" s="672" t="str">
        <f t="shared" si="7"/>
        <v/>
      </c>
      <c r="W75" s="672" t="str">
        <f t="shared" si="8"/>
        <v/>
      </c>
      <c r="Y75" s="672" t="str">
        <f t="shared" si="9"/>
        <v/>
      </c>
      <c r="AA75" s="672" t="str">
        <f t="shared" si="10"/>
        <v/>
      </c>
      <c r="AC75" s="672" t="str">
        <f t="shared" si="11"/>
        <v/>
      </c>
      <c r="AE75" s="672" t="str">
        <f t="shared" si="12"/>
        <v/>
      </c>
      <c r="AG75" s="672" t="str">
        <f t="shared" si="13"/>
        <v/>
      </c>
      <c r="AI75" s="672" t="str">
        <f t="shared" si="14"/>
        <v/>
      </c>
      <c r="AK75" s="672" t="str">
        <f t="shared" si="15"/>
        <v/>
      </c>
      <c r="AM75" s="672" t="str">
        <f t="shared" si="16"/>
        <v/>
      </c>
      <c r="AO75" s="672" t="str">
        <f t="shared" si="17"/>
        <v/>
      </c>
      <c r="AQ75" s="672" t="str">
        <f t="shared" si="18"/>
        <v/>
      </c>
    </row>
    <row r="76" spans="5:43">
      <c r="E76" s="672" t="str">
        <f t="shared" si="21"/>
        <v/>
      </c>
      <c r="G76" s="672" t="str">
        <f t="shared" si="21"/>
        <v/>
      </c>
      <c r="I76" s="672" t="str">
        <f t="shared" si="1"/>
        <v/>
      </c>
      <c r="K76" s="672" t="str">
        <f t="shared" si="2"/>
        <v/>
      </c>
      <c r="M76" s="672" t="str">
        <f t="shared" si="3"/>
        <v/>
      </c>
      <c r="O76" s="672" t="str">
        <f t="shared" si="4"/>
        <v/>
      </c>
      <c r="Q76" s="672" t="str">
        <f t="shared" si="5"/>
        <v/>
      </c>
      <c r="S76" s="672" t="str">
        <f t="shared" si="6"/>
        <v/>
      </c>
      <c r="U76" s="672" t="str">
        <f t="shared" si="7"/>
        <v/>
      </c>
      <c r="W76" s="672" t="str">
        <f t="shared" si="8"/>
        <v/>
      </c>
      <c r="Y76" s="672" t="str">
        <f t="shared" si="9"/>
        <v/>
      </c>
      <c r="AA76" s="672" t="str">
        <f t="shared" si="10"/>
        <v/>
      </c>
      <c r="AC76" s="672" t="str">
        <f t="shared" si="11"/>
        <v/>
      </c>
      <c r="AE76" s="672" t="str">
        <f t="shared" si="12"/>
        <v/>
      </c>
      <c r="AG76" s="672" t="str">
        <f t="shared" si="13"/>
        <v/>
      </c>
      <c r="AI76" s="672" t="str">
        <f t="shared" si="14"/>
        <v/>
      </c>
      <c r="AK76" s="672" t="str">
        <f t="shared" si="15"/>
        <v/>
      </c>
      <c r="AM76" s="672" t="str">
        <f t="shared" si="16"/>
        <v/>
      </c>
      <c r="AO76" s="672" t="str">
        <f t="shared" si="17"/>
        <v/>
      </c>
      <c r="AQ76" s="672" t="str">
        <f t="shared" si="18"/>
        <v/>
      </c>
    </row>
    <row r="77" spans="5:43">
      <c r="E77" s="672" t="str">
        <f t="shared" ref="E77:G92" si="22">IF(OR($B77=0,D77=0),"",D77/$B77)</f>
        <v/>
      </c>
      <c r="G77" s="672" t="str">
        <f t="shared" si="22"/>
        <v/>
      </c>
      <c r="I77" s="672" t="str">
        <f t="shared" ref="I77:I140" si="23">IF(OR($B77=0,H77=0),"",H77/$B77)</f>
        <v/>
      </c>
      <c r="K77" s="672" t="str">
        <f t="shared" ref="K77:K140" si="24">IF(OR($B77=0,J77=0),"",J77/$B77)</f>
        <v/>
      </c>
      <c r="M77" s="672" t="str">
        <f t="shared" ref="M77:M140" si="25">IF(OR($B77=0,L77=0),"",L77/$B77)</f>
        <v/>
      </c>
      <c r="O77" s="672" t="str">
        <f t="shared" ref="O77:O140" si="26">IF(OR($B77=0,N77=0),"",N77/$B77)</f>
        <v/>
      </c>
      <c r="Q77" s="672" t="str">
        <f t="shared" ref="Q77:Q140" si="27">IF(OR($B77=0,P77=0),"",P77/$B77)</f>
        <v/>
      </c>
      <c r="S77" s="672" t="str">
        <f t="shared" ref="S77:S140" si="28">IF(OR($B77=0,R77=0),"",R77/$B77)</f>
        <v/>
      </c>
      <c r="U77" s="672" t="str">
        <f t="shared" ref="U77:U140" si="29">IF(OR($B77=0,T77=0),"",T77/$B77)</f>
        <v/>
      </c>
      <c r="W77" s="672" t="str">
        <f t="shared" ref="W77:W140" si="30">IF(OR($B77=0,V77=0),"",V77/$B77)</f>
        <v/>
      </c>
      <c r="Y77" s="672" t="str">
        <f t="shared" ref="Y77:Y140" si="31">IF(OR($B77=0,X77=0),"",X77/$B77)</f>
        <v/>
      </c>
      <c r="AA77" s="672" t="str">
        <f t="shared" ref="AA77:AA140" si="32">IF(OR($B77=0,Z77=0),"",Z77/$B77)</f>
        <v/>
      </c>
      <c r="AC77" s="672" t="str">
        <f t="shared" ref="AC77:AC140" si="33">IF(OR($B77=0,AB77=0),"",AB77/$B77)</f>
        <v/>
      </c>
      <c r="AE77" s="672" t="str">
        <f t="shared" ref="AE77:AE140" si="34">IF(OR($B77=0,AD77=0),"",AD77/$B77)</f>
        <v/>
      </c>
      <c r="AG77" s="672" t="str">
        <f t="shared" ref="AG77:AG140" si="35">IF(OR($B77=0,AF77=0),"",AF77/$B77)</f>
        <v/>
      </c>
      <c r="AI77" s="672" t="str">
        <f t="shared" ref="AI77:AI140" si="36">IF(OR($B77=0,AH77=0),"",AH77/$B77)</f>
        <v/>
      </c>
      <c r="AK77" s="672" t="str">
        <f t="shared" ref="AK77:AK140" si="37">IF(OR($B77=0,AJ77=0),"",AJ77/$B77)</f>
        <v/>
      </c>
      <c r="AM77" s="672" t="str">
        <f t="shared" ref="AM77:AM140" si="38">IF(OR($B77=0,AL77=0),"",AL77/$B77)</f>
        <v/>
      </c>
      <c r="AO77" s="672" t="str">
        <f t="shared" ref="AO77:AO140" si="39">IF(OR($B77=0,AN77=0),"",AN77/$B77)</f>
        <v/>
      </c>
      <c r="AQ77" s="672" t="str">
        <f t="shared" ref="AQ77:AQ140" si="40">IF(OR($B77=0,AP77=0),"",AP77/$B77)</f>
        <v/>
      </c>
    </row>
    <row r="78" spans="5:43">
      <c r="E78" s="672" t="str">
        <f t="shared" si="22"/>
        <v/>
      </c>
      <c r="G78" s="672" t="str">
        <f t="shared" si="22"/>
        <v/>
      </c>
      <c r="I78" s="672" t="str">
        <f t="shared" si="23"/>
        <v/>
      </c>
      <c r="K78" s="672" t="str">
        <f t="shared" si="24"/>
        <v/>
      </c>
      <c r="M78" s="672" t="str">
        <f t="shared" si="25"/>
        <v/>
      </c>
      <c r="O78" s="672" t="str">
        <f t="shared" si="26"/>
        <v/>
      </c>
      <c r="Q78" s="672" t="str">
        <f t="shared" si="27"/>
        <v/>
      </c>
      <c r="S78" s="672" t="str">
        <f t="shared" si="28"/>
        <v/>
      </c>
      <c r="U78" s="672" t="str">
        <f t="shared" si="29"/>
        <v/>
      </c>
      <c r="W78" s="672" t="str">
        <f t="shared" si="30"/>
        <v/>
      </c>
      <c r="Y78" s="672" t="str">
        <f t="shared" si="31"/>
        <v/>
      </c>
      <c r="AA78" s="672" t="str">
        <f t="shared" si="32"/>
        <v/>
      </c>
      <c r="AC78" s="672" t="str">
        <f t="shared" si="33"/>
        <v/>
      </c>
      <c r="AE78" s="672" t="str">
        <f t="shared" si="34"/>
        <v/>
      </c>
      <c r="AG78" s="672" t="str">
        <f t="shared" si="35"/>
        <v/>
      </c>
      <c r="AI78" s="672" t="str">
        <f t="shared" si="36"/>
        <v/>
      </c>
      <c r="AK78" s="672" t="str">
        <f t="shared" si="37"/>
        <v/>
      </c>
      <c r="AM78" s="672" t="str">
        <f t="shared" si="38"/>
        <v/>
      </c>
      <c r="AO78" s="672" t="str">
        <f t="shared" si="39"/>
        <v/>
      </c>
      <c r="AQ78" s="672" t="str">
        <f t="shared" si="40"/>
        <v/>
      </c>
    </row>
    <row r="79" spans="5:43">
      <c r="E79" s="672" t="str">
        <f t="shared" si="22"/>
        <v/>
      </c>
      <c r="G79" s="672" t="str">
        <f t="shared" si="22"/>
        <v/>
      </c>
      <c r="I79" s="672" t="str">
        <f t="shared" si="23"/>
        <v/>
      </c>
      <c r="K79" s="672" t="str">
        <f t="shared" si="24"/>
        <v/>
      </c>
      <c r="M79" s="672" t="str">
        <f t="shared" si="25"/>
        <v/>
      </c>
      <c r="O79" s="672" t="str">
        <f t="shared" si="26"/>
        <v/>
      </c>
      <c r="Q79" s="672" t="str">
        <f t="shared" si="27"/>
        <v/>
      </c>
      <c r="S79" s="672" t="str">
        <f t="shared" si="28"/>
        <v/>
      </c>
      <c r="U79" s="672" t="str">
        <f t="shared" si="29"/>
        <v/>
      </c>
      <c r="W79" s="672" t="str">
        <f t="shared" si="30"/>
        <v/>
      </c>
      <c r="Y79" s="672" t="str">
        <f t="shared" si="31"/>
        <v/>
      </c>
      <c r="AA79" s="672" t="str">
        <f t="shared" si="32"/>
        <v/>
      </c>
      <c r="AC79" s="672" t="str">
        <f t="shared" si="33"/>
        <v/>
      </c>
      <c r="AE79" s="672" t="str">
        <f t="shared" si="34"/>
        <v/>
      </c>
      <c r="AG79" s="672" t="str">
        <f t="shared" si="35"/>
        <v/>
      </c>
      <c r="AI79" s="672" t="str">
        <f t="shared" si="36"/>
        <v/>
      </c>
      <c r="AK79" s="672" t="str">
        <f t="shared" si="37"/>
        <v/>
      </c>
      <c r="AM79" s="672" t="str">
        <f t="shared" si="38"/>
        <v/>
      </c>
      <c r="AO79" s="672" t="str">
        <f t="shared" si="39"/>
        <v/>
      </c>
      <c r="AQ79" s="672" t="str">
        <f t="shared" si="40"/>
        <v/>
      </c>
    </row>
    <row r="80" spans="5:43">
      <c r="E80" s="672" t="str">
        <f t="shared" si="22"/>
        <v/>
      </c>
      <c r="G80" s="672" t="str">
        <f t="shared" si="22"/>
        <v/>
      </c>
      <c r="I80" s="672" t="str">
        <f t="shared" si="23"/>
        <v/>
      </c>
      <c r="K80" s="672" t="str">
        <f t="shared" si="24"/>
        <v/>
      </c>
      <c r="M80" s="672" t="str">
        <f t="shared" si="25"/>
        <v/>
      </c>
      <c r="O80" s="672" t="str">
        <f t="shared" si="26"/>
        <v/>
      </c>
      <c r="Q80" s="672" t="str">
        <f t="shared" si="27"/>
        <v/>
      </c>
      <c r="S80" s="672" t="str">
        <f t="shared" si="28"/>
        <v/>
      </c>
      <c r="U80" s="672" t="str">
        <f t="shared" si="29"/>
        <v/>
      </c>
      <c r="W80" s="672" t="str">
        <f t="shared" si="30"/>
        <v/>
      </c>
      <c r="Y80" s="672" t="str">
        <f t="shared" si="31"/>
        <v/>
      </c>
      <c r="AA80" s="672" t="str">
        <f t="shared" si="32"/>
        <v/>
      </c>
      <c r="AC80" s="672" t="str">
        <f t="shared" si="33"/>
        <v/>
      </c>
      <c r="AE80" s="672" t="str">
        <f t="shared" si="34"/>
        <v/>
      </c>
      <c r="AG80" s="672" t="str">
        <f t="shared" si="35"/>
        <v/>
      </c>
      <c r="AI80" s="672" t="str">
        <f t="shared" si="36"/>
        <v/>
      </c>
      <c r="AK80" s="672" t="str">
        <f t="shared" si="37"/>
        <v/>
      </c>
      <c r="AM80" s="672" t="str">
        <f t="shared" si="38"/>
        <v/>
      </c>
      <c r="AO80" s="672" t="str">
        <f t="shared" si="39"/>
        <v/>
      </c>
      <c r="AQ80" s="672" t="str">
        <f t="shared" si="40"/>
        <v/>
      </c>
    </row>
    <row r="81" spans="5:43">
      <c r="E81" s="672" t="str">
        <f t="shared" si="22"/>
        <v/>
      </c>
      <c r="G81" s="672" t="str">
        <f t="shared" si="22"/>
        <v/>
      </c>
      <c r="I81" s="672" t="str">
        <f t="shared" si="23"/>
        <v/>
      </c>
      <c r="K81" s="672" t="str">
        <f t="shared" si="24"/>
        <v/>
      </c>
      <c r="M81" s="672" t="str">
        <f t="shared" si="25"/>
        <v/>
      </c>
      <c r="O81" s="672" t="str">
        <f t="shared" si="26"/>
        <v/>
      </c>
      <c r="Q81" s="672" t="str">
        <f t="shared" si="27"/>
        <v/>
      </c>
      <c r="S81" s="672" t="str">
        <f t="shared" si="28"/>
        <v/>
      </c>
      <c r="U81" s="672" t="str">
        <f t="shared" si="29"/>
        <v/>
      </c>
      <c r="W81" s="672" t="str">
        <f t="shared" si="30"/>
        <v/>
      </c>
      <c r="Y81" s="672" t="str">
        <f t="shared" si="31"/>
        <v/>
      </c>
      <c r="AA81" s="672" t="str">
        <f t="shared" si="32"/>
        <v/>
      </c>
      <c r="AC81" s="672" t="str">
        <f t="shared" si="33"/>
        <v/>
      </c>
      <c r="AE81" s="672" t="str">
        <f t="shared" si="34"/>
        <v/>
      </c>
      <c r="AG81" s="672" t="str">
        <f t="shared" si="35"/>
        <v/>
      </c>
      <c r="AI81" s="672" t="str">
        <f t="shared" si="36"/>
        <v/>
      </c>
      <c r="AK81" s="672" t="str">
        <f t="shared" si="37"/>
        <v/>
      </c>
      <c r="AM81" s="672" t="str">
        <f t="shared" si="38"/>
        <v/>
      </c>
      <c r="AO81" s="672" t="str">
        <f t="shared" si="39"/>
        <v/>
      </c>
      <c r="AQ81" s="672" t="str">
        <f t="shared" si="40"/>
        <v/>
      </c>
    </row>
    <row r="82" spans="5:43">
      <c r="E82" s="672" t="str">
        <f t="shared" si="22"/>
        <v/>
      </c>
      <c r="G82" s="672" t="str">
        <f t="shared" si="22"/>
        <v/>
      </c>
      <c r="I82" s="672" t="str">
        <f t="shared" si="23"/>
        <v/>
      </c>
      <c r="K82" s="672" t="str">
        <f t="shared" si="24"/>
        <v/>
      </c>
      <c r="M82" s="672" t="str">
        <f t="shared" si="25"/>
        <v/>
      </c>
      <c r="O82" s="672" t="str">
        <f t="shared" si="26"/>
        <v/>
      </c>
      <c r="Q82" s="672" t="str">
        <f t="shared" si="27"/>
        <v/>
      </c>
      <c r="S82" s="672" t="str">
        <f t="shared" si="28"/>
        <v/>
      </c>
      <c r="U82" s="672" t="str">
        <f t="shared" si="29"/>
        <v/>
      </c>
      <c r="W82" s="672" t="str">
        <f t="shared" si="30"/>
        <v/>
      </c>
      <c r="Y82" s="672" t="str">
        <f t="shared" si="31"/>
        <v/>
      </c>
      <c r="AA82" s="672" t="str">
        <f t="shared" si="32"/>
        <v/>
      </c>
      <c r="AC82" s="672" t="str">
        <f t="shared" si="33"/>
        <v/>
      </c>
      <c r="AE82" s="672" t="str">
        <f t="shared" si="34"/>
        <v/>
      </c>
      <c r="AG82" s="672" t="str">
        <f t="shared" si="35"/>
        <v/>
      </c>
      <c r="AI82" s="672" t="str">
        <f t="shared" si="36"/>
        <v/>
      </c>
      <c r="AK82" s="672" t="str">
        <f t="shared" si="37"/>
        <v/>
      </c>
      <c r="AM82" s="672" t="str">
        <f t="shared" si="38"/>
        <v/>
      </c>
      <c r="AO82" s="672" t="str">
        <f t="shared" si="39"/>
        <v/>
      </c>
      <c r="AQ82" s="672" t="str">
        <f t="shared" si="40"/>
        <v/>
      </c>
    </row>
    <row r="83" spans="5:43">
      <c r="E83" s="672" t="str">
        <f t="shared" si="22"/>
        <v/>
      </c>
      <c r="G83" s="672" t="str">
        <f t="shared" si="22"/>
        <v/>
      </c>
      <c r="I83" s="672" t="str">
        <f t="shared" si="23"/>
        <v/>
      </c>
      <c r="K83" s="672" t="str">
        <f t="shared" si="24"/>
        <v/>
      </c>
      <c r="M83" s="672" t="str">
        <f t="shared" si="25"/>
        <v/>
      </c>
      <c r="O83" s="672" t="str">
        <f t="shared" si="26"/>
        <v/>
      </c>
      <c r="Q83" s="672" t="str">
        <f t="shared" si="27"/>
        <v/>
      </c>
      <c r="S83" s="672" t="str">
        <f t="shared" si="28"/>
        <v/>
      </c>
      <c r="U83" s="672" t="str">
        <f t="shared" si="29"/>
        <v/>
      </c>
      <c r="W83" s="672" t="str">
        <f t="shared" si="30"/>
        <v/>
      </c>
      <c r="Y83" s="672" t="str">
        <f t="shared" si="31"/>
        <v/>
      </c>
      <c r="AA83" s="672" t="str">
        <f t="shared" si="32"/>
        <v/>
      </c>
      <c r="AC83" s="672" t="str">
        <f t="shared" si="33"/>
        <v/>
      </c>
      <c r="AE83" s="672" t="str">
        <f t="shared" si="34"/>
        <v/>
      </c>
      <c r="AG83" s="672" t="str">
        <f t="shared" si="35"/>
        <v/>
      </c>
      <c r="AI83" s="672" t="str">
        <f t="shared" si="36"/>
        <v/>
      </c>
      <c r="AK83" s="672" t="str">
        <f t="shared" si="37"/>
        <v/>
      </c>
      <c r="AM83" s="672" t="str">
        <f t="shared" si="38"/>
        <v/>
      </c>
      <c r="AO83" s="672" t="str">
        <f t="shared" si="39"/>
        <v/>
      </c>
      <c r="AQ83" s="672" t="str">
        <f t="shared" si="40"/>
        <v/>
      </c>
    </row>
    <row r="84" spans="5:43">
      <c r="E84" s="672" t="str">
        <f t="shared" si="22"/>
        <v/>
      </c>
      <c r="G84" s="672" t="str">
        <f t="shared" si="22"/>
        <v/>
      </c>
      <c r="I84" s="672" t="str">
        <f t="shared" si="23"/>
        <v/>
      </c>
      <c r="K84" s="672" t="str">
        <f t="shared" si="24"/>
        <v/>
      </c>
      <c r="M84" s="672" t="str">
        <f t="shared" si="25"/>
        <v/>
      </c>
      <c r="O84" s="672" t="str">
        <f t="shared" si="26"/>
        <v/>
      </c>
      <c r="Q84" s="672" t="str">
        <f t="shared" si="27"/>
        <v/>
      </c>
      <c r="S84" s="672" t="str">
        <f t="shared" si="28"/>
        <v/>
      </c>
      <c r="U84" s="672" t="str">
        <f t="shared" si="29"/>
        <v/>
      </c>
      <c r="W84" s="672" t="str">
        <f t="shared" si="30"/>
        <v/>
      </c>
      <c r="Y84" s="672" t="str">
        <f t="shared" si="31"/>
        <v/>
      </c>
      <c r="AA84" s="672" t="str">
        <f t="shared" si="32"/>
        <v/>
      </c>
      <c r="AC84" s="672" t="str">
        <f t="shared" si="33"/>
        <v/>
      </c>
      <c r="AE84" s="672" t="str">
        <f t="shared" si="34"/>
        <v/>
      </c>
      <c r="AG84" s="672" t="str">
        <f t="shared" si="35"/>
        <v/>
      </c>
      <c r="AI84" s="672" t="str">
        <f t="shared" si="36"/>
        <v/>
      </c>
      <c r="AK84" s="672" t="str">
        <f t="shared" si="37"/>
        <v/>
      </c>
      <c r="AM84" s="672" t="str">
        <f t="shared" si="38"/>
        <v/>
      </c>
      <c r="AO84" s="672" t="str">
        <f t="shared" si="39"/>
        <v/>
      </c>
      <c r="AQ84" s="672" t="str">
        <f t="shared" si="40"/>
        <v/>
      </c>
    </row>
    <row r="85" spans="5:43">
      <c r="E85" s="672" t="str">
        <f t="shared" si="22"/>
        <v/>
      </c>
      <c r="G85" s="672" t="str">
        <f t="shared" si="22"/>
        <v/>
      </c>
      <c r="I85" s="672" t="str">
        <f t="shared" si="23"/>
        <v/>
      </c>
      <c r="K85" s="672" t="str">
        <f t="shared" si="24"/>
        <v/>
      </c>
      <c r="M85" s="672" t="str">
        <f t="shared" si="25"/>
        <v/>
      </c>
      <c r="O85" s="672" t="str">
        <f t="shared" si="26"/>
        <v/>
      </c>
      <c r="Q85" s="672" t="str">
        <f t="shared" si="27"/>
        <v/>
      </c>
      <c r="S85" s="672" t="str">
        <f t="shared" si="28"/>
        <v/>
      </c>
      <c r="U85" s="672" t="str">
        <f t="shared" si="29"/>
        <v/>
      </c>
      <c r="W85" s="672" t="str">
        <f t="shared" si="30"/>
        <v/>
      </c>
      <c r="Y85" s="672" t="str">
        <f t="shared" si="31"/>
        <v/>
      </c>
      <c r="AA85" s="672" t="str">
        <f t="shared" si="32"/>
        <v/>
      </c>
      <c r="AC85" s="672" t="str">
        <f t="shared" si="33"/>
        <v/>
      </c>
      <c r="AE85" s="672" t="str">
        <f t="shared" si="34"/>
        <v/>
      </c>
      <c r="AG85" s="672" t="str">
        <f t="shared" si="35"/>
        <v/>
      </c>
      <c r="AI85" s="672" t="str">
        <f t="shared" si="36"/>
        <v/>
      </c>
      <c r="AK85" s="672" t="str">
        <f t="shared" si="37"/>
        <v/>
      </c>
      <c r="AM85" s="672" t="str">
        <f t="shared" si="38"/>
        <v/>
      </c>
      <c r="AO85" s="672" t="str">
        <f t="shared" si="39"/>
        <v/>
      </c>
      <c r="AQ85" s="672" t="str">
        <f t="shared" si="40"/>
        <v/>
      </c>
    </row>
    <row r="86" spans="5:43">
      <c r="E86" s="672" t="str">
        <f t="shared" si="22"/>
        <v/>
      </c>
      <c r="G86" s="672" t="str">
        <f t="shared" si="22"/>
        <v/>
      </c>
      <c r="I86" s="672" t="str">
        <f t="shared" si="23"/>
        <v/>
      </c>
      <c r="K86" s="672" t="str">
        <f t="shared" si="24"/>
        <v/>
      </c>
      <c r="M86" s="672" t="str">
        <f t="shared" si="25"/>
        <v/>
      </c>
      <c r="O86" s="672" t="str">
        <f t="shared" si="26"/>
        <v/>
      </c>
      <c r="Q86" s="672" t="str">
        <f t="shared" si="27"/>
        <v/>
      </c>
      <c r="S86" s="672" t="str">
        <f t="shared" si="28"/>
        <v/>
      </c>
      <c r="U86" s="672" t="str">
        <f t="shared" si="29"/>
        <v/>
      </c>
      <c r="W86" s="672" t="str">
        <f t="shared" si="30"/>
        <v/>
      </c>
      <c r="Y86" s="672" t="str">
        <f t="shared" si="31"/>
        <v/>
      </c>
      <c r="AA86" s="672" t="str">
        <f t="shared" si="32"/>
        <v/>
      </c>
      <c r="AC86" s="672" t="str">
        <f t="shared" si="33"/>
        <v/>
      </c>
      <c r="AE86" s="672" t="str">
        <f t="shared" si="34"/>
        <v/>
      </c>
      <c r="AG86" s="672" t="str">
        <f t="shared" si="35"/>
        <v/>
      </c>
      <c r="AI86" s="672" t="str">
        <f t="shared" si="36"/>
        <v/>
      </c>
      <c r="AK86" s="672" t="str">
        <f t="shared" si="37"/>
        <v/>
      </c>
      <c r="AM86" s="672" t="str">
        <f t="shared" si="38"/>
        <v/>
      </c>
      <c r="AO86" s="672" t="str">
        <f t="shared" si="39"/>
        <v/>
      </c>
      <c r="AQ86" s="672" t="str">
        <f t="shared" si="40"/>
        <v/>
      </c>
    </row>
    <row r="87" spans="5:43">
      <c r="E87" s="672" t="str">
        <f t="shared" si="22"/>
        <v/>
      </c>
      <c r="G87" s="672" t="str">
        <f t="shared" si="22"/>
        <v/>
      </c>
      <c r="I87" s="672" t="str">
        <f t="shared" si="23"/>
        <v/>
      </c>
      <c r="K87" s="672" t="str">
        <f t="shared" si="24"/>
        <v/>
      </c>
      <c r="M87" s="672" t="str">
        <f t="shared" si="25"/>
        <v/>
      </c>
      <c r="O87" s="672" t="str">
        <f t="shared" si="26"/>
        <v/>
      </c>
      <c r="Q87" s="672" t="str">
        <f t="shared" si="27"/>
        <v/>
      </c>
      <c r="S87" s="672" t="str">
        <f t="shared" si="28"/>
        <v/>
      </c>
      <c r="U87" s="672" t="str">
        <f t="shared" si="29"/>
        <v/>
      </c>
      <c r="W87" s="672" t="str">
        <f t="shared" si="30"/>
        <v/>
      </c>
      <c r="Y87" s="672" t="str">
        <f t="shared" si="31"/>
        <v/>
      </c>
      <c r="AA87" s="672" t="str">
        <f t="shared" si="32"/>
        <v/>
      </c>
      <c r="AC87" s="672" t="str">
        <f t="shared" si="33"/>
        <v/>
      </c>
      <c r="AE87" s="672" t="str">
        <f t="shared" si="34"/>
        <v/>
      </c>
      <c r="AG87" s="672" t="str">
        <f t="shared" si="35"/>
        <v/>
      </c>
      <c r="AI87" s="672" t="str">
        <f t="shared" si="36"/>
        <v/>
      </c>
      <c r="AK87" s="672" t="str">
        <f t="shared" si="37"/>
        <v/>
      </c>
      <c r="AM87" s="672" t="str">
        <f t="shared" si="38"/>
        <v/>
      </c>
      <c r="AO87" s="672" t="str">
        <f t="shared" si="39"/>
        <v/>
      </c>
      <c r="AQ87" s="672" t="str">
        <f t="shared" si="40"/>
        <v/>
      </c>
    </row>
    <row r="88" spans="5:43">
      <c r="E88" s="672" t="str">
        <f t="shared" si="22"/>
        <v/>
      </c>
      <c r="G88" s="672" t="str">
        <f t="shared" si="22"/>
        <v/>
      </c>
      <c r="I88" s="672" t="str">
        <f t="shared" si="23"/>
        <v/>
      </c>
      <c r="K88" s="672" t="str">
        <f t="shared" si="24"/>
        <v/>
      </c>
      <c r="M88" s="672" t="str">
        <f t="shared" si="25"/>
        <v/>
      </c>
      <c r="O88" s="672" t="str">
        <f t="shared" si="26"/>
        <v/>
      </c>
      <c r="Q88" s="672" t="str">
        <f t="shared" si="27"/>
        <v/>
      </c>
      <c r="S88" s="672" t="str">
        <f t="shared" si="28"/>
        <v/>
      </c>
      <c r="U88" s="672" t="str">
        <f t="shared" si="29"/>
        <v/>
      </c>
      <c r="W88" s="672" t="str">
        <f t="shared" si="30"/>
        <v/>
      </c>
      <c r="Y88" s="672" t="str">
        <f t="shared" si="31"/>
        <v/>
      </c>
      <c r="AA88" s="672" t="str">
        <f t="shared" si="32"/>
        <v/>
      </c>
      <c r="AC88" s="672" t="str">
        <f t="shared" si="33"/>
        <v/>
      </c>
      <c r="AE88" s="672" t="str">
        <f t="shared" si="34"/>
        <v/>
      </c>
      <c r="AG88" s="672" t="str">
        <f t="shared" si="35"/>
        <v/>
      </c>
      <c r="AI88" s="672" t="str">
        <f t="shared" si="36"/>
        <v/>
      </c>
      <c r="AK88" s="672" t="str">
        <f t="shared" si="37"/>
        <v/>
      </c>
      <c r="AM88" s="672" t="str">
        <f t="shared" si="38"/>
        <v/>
      </c>
      <c r="AO88" s="672" t="str">
        <f t="shared" si="39"/>
        <v/>
      </c>
      <c r="AQ88" s="672" t="str">
        <f t="shared" si="40"/>
        <v/>
      </c>
    </row>
    <row r="89" spans="5:43">
      <c r="E89" s="672" t="str">
        <f t="shared" si="22"/>
        <v/>
      </c>
      <c r="G89" s="672" t="str">
        <f t="shared" si="22"/>
        <v/>
      </c>
      <c r="I89" s="672" t="str">
        <f t="shared" si="23"/>
        <v/>
      </c>
      <c r="K89" s="672" t="str">
        <f t="shared" si="24"/>
        <v/>
      </c>
      <c r="M89" s="672" t="str">
        <f t="shared" si="25"/>
        <v/>
      </c>
      <c r="O89" s="672" t="str">
        <f t="shared" si="26"/>
        <v/>
      </c>
      <c r="Q89" s="672" t="str">
        <f t="shared" si="27"/>
        <v/>
      </c>
      <c r="S89" s="672" t="str">
        <f t="shared" si="28"/>
        <v/>
      </c>
      <c r="U89" s="672" t="str">
        <f t="shared" si="29"/>
        <v/>
      </c>
      <c r="W89" s="672" t="str">
        <f t="shared" si="30"/>
        <v/>
      </c>
      <c r="Y89" s="672" t="str">
        <f t="shared" si="31"/>
        <v/>
      </c>
      <c r="AA89" s="672" t="str">
        <f t="shared" si="32"/>
        <v/>
      </c>
      <c r="AC89" s="672" t="str">
        <f t="shared" si="33"/>
        <v/>
      </c>
      <c r="AE89" s="672" t="str">
        <f t="shared" si="34"/>
        <v/>
      </c>
      <c r="AG89" s="672" t="str">
        <f t="shared" si="35"/>
        <v/>
      </c>
      <c r="AI89" s="672" t="str">
        <f t="shared" si="36"/>
        <v/>
      </c>
      <c r="AK89" s="672" t="str">
        <f t="shared" si="37"/>
        <v/>
      </c>
      <c r="AM89" s="672" t="str">
        <f t="shared" si="38"/>
        <v/>
      </c>
      <c r="AO89" s="672" t="str">
        <f t="shared" si="39"/>
        <v/>
      </c>
      <c r="AQ89" s="672" t="str">
        <f t="shared" si="40"/>
        <v/>
      </c>
    </row>
    <row r="90" spans="5:43">
      <c r="E90" s="672" t="str">
        <f t="shared" si="22"/>
        <v/>
      </c>
      <c r="G90" s="672" t="str">
        <f t="shared" si="22"/>
        <v/>
      </c>
      <c r="I90" s="672" t="str">
        <f t="shared" si="23"/>
        <v/>
      </c>
      <c r="K90" s="672" t="str">
        <f t="shared" si="24"/>
        <v/>
      </c>
      <c r="M90" s="672" t="str">
        <f t="shared" si="25"/>
        <v/>
      </c>
      <c r="O90" s="672" t="str">
        <f t="shared" si="26"/>
        <v/>
      </c>
      <c r="Q90" s="672" t="str">
        <f t="shared" si="27"/>
        <v/>
      </c>
      <c r="S90" s="672" t="str">
        <f t="shared" si="28"/>
        <v/>
      </c>
      <c r="U90" s="672" t="str">
        <f t="shared" si="29"/>
        <v/>
      </c>
      <c r="W90" s="672" t="str">
        <f t="shared" si="30"/>
        <v/>
      </c>
      <c r="Y90" s="672" t="str">
        <f t="shared" si="31"/>
        <v/>
      </c>
      <c r="AA90" s="672" t="str">
        <f t="shared" si="32"/>
        <v/>
      </c>
      <c r="AC90" s="672" t="str">
        <f t="shared" si="33"/>
        <v/>
      </c>
      <c r="AE90" s="672" t="str">
        <f t="shared" si="34"/>
        <v/>
      </c>
      <c r="AG90" s="672" t="str">
        <f t="shared" si="35"/>
        <v/>
      </c>
      <c r="AI90" s="672" t="str">
        <f t="shared" si="36"/>
        <v/>
      </c>
      <c r="AK90" s="672" t="str">
        <f t="shared" si="37"/>
        <v/>
      </c>
      <c r="AM90" s="672" t="str">
        <f t="shared" si="38"/>
        <v/>
      </c>
      <c r="AO90" s="672" t="str">
        <f t="shared" si="39"/>
        <v/>
      </c>
      <c r="AQ90" s="672" t="str">
        <f t="shared" si="40"/>
        <v/>
      </c>
    </row>
    <row r="91" spans="5:43">
      <c r="E91" s="672" t="str">
        <f t="shared" si="22"/>
        <v/>
      </c>
      <c r="G91" s="672" t="str">
        <f t="shared" si="22"/>
        <v/>
      </c>
      <c r="I91" s="672" t="str">
        <f t="shared" si="23"/>
        <v/>
      </c>
      <c r="K91" s="672" t="str">
        <f t="shared" si="24"/>
        <v/>
      </c>
      <c r="M91" s="672" t="str">
        <f t="shared" si="25"/>
        <v/>
      </c>
      <c r="O91" s="672" t="str">
        <f t="shared" si="26"/>
        <v/>
      </c>
      <c r="Q91" s="672" t="str">
        <f t="shared" si="27"/>
        <v/>
      </c>
      <c r="S91" s="672" t="str">
        <f t="shared" si="28"/>
        <v/>
      </c>
      <c r="U91" s="672" t="str">
        <f t="shared" si="29"/>
        <v/>
      </c>
      <c r="W91" s="672" t="str">
        <f t="shared" si="30"/>
        <v/>
      </c>
      <c r="Y91" s="672" t="str">
        <f t="shared" si="31"/>
        <v/>
      </c>
      <c r="AA91" s="672" t="str">
        <f t="shared" si="32"/>
        <v/>
      </c>
      <c r="AC91" s="672" t="str">
        <f t="shared" si="33"/>
        <v/>
      </c>
      <c r="AE91" s="672" t="str">
        <f t="shared" si="34"/>
        <v/>
      </c>
      <c r="AG91" s="672" t="str">
        <f t="shared" si="35"/>
        <v/>
      </c>
      <c r="AI91" s="672" t="str">
        <f t="shared" si="36"/>
        <v/>
      </c>
      <c r="AK91" s="672" t="str">
        <f t="shared" si="37"/>
        <v/>
      </c>
      <c r="AM91" s="672" t="str">
        <f t="shared" si="38"/>
        <v/>
      </c>
      <c r="AO91" s="672" t="str">
        <f t="shared" si="39"/>
        <v/>
      </c>
      <c r="AQ91" s="672" t="str">
        <f t="shared" si="40"/>
        <v/>
      </c>
    </row>
    <row r="92" spans="5:43">
      <c r="E92" s="672" t="str">
        <f t="shared" si="22"/>
        <v/>
      </c>
      <c r="G92" s="672" t="str">
        <f t="shared" si="22"/>
        <v/>
      </c>
      <c r="I92" s="672" t="str">
        <f t="shared" si="23"/>
        <v/>
      </c>
      <c r="K92" s="672" t="str">
        <f t="shared" si="24"/>
        <v/>
      </c>
      <c r="M92" s="672" t="str">
        <f t="shared" si="25"/>
        <v/>
      </c>
      <c r="O92" s="672" t="str">
        <f t="shared" si="26"/>
        <v/>
      </c>
      <c r="Q92" s="672" t="str">
        <f t="shared" si="27"/>
        <v/>
      </c>
      <c r="S92" s="672" t="str">
        <f t="shared" si="28"/>
        <v/>
      </c>
      <c r="U92" s="672" t="str">
        <f t="shared" si="29"/>
        <v/>
      </c>
      <c r="W92" s="672" t="str">
        <f t="shared" si="30"/>
        <v/>
      </c>
      <c r="Y92" s="672" t="str">
        <f t="shared" si="31"/>
        <v/>
      </c>
      <c r="AA92" s="672" t="str">
        <f t="shared" si="32"/>
        <v/>
      </c>
      <c r="AC92" s="672" t="str">
        <f t="shared" si="33"/>
        <v/>
      </c>
      <c r="AE92" s="672" t="str">
        <f t="shared" si="34"/>
        <v/>
      </c>
      <c r="AG92" s="672" t="str">
        <f t="shared" si="35"/>
        <v/>
      </c>
      <c r="AI92" s="672" t="str">
        <f t="shared" si="36"/>
        <v/>
      </c>
      <c r="AK92" s="672" t="str">
        <f t="shared" si="37"/>
        <v/>
      </c>
      <c r="AM92" s="672" t="str">
        <f t="shared" si="38"/>
        <v/>
      </c>
      <c r="AO92" s="672" t="str">
        <f t="shared" si="39"/>
        <v/>
      </c>
      <c r="AQ92" s="672" t="str">
        <f t="shared" si="40"/>
        <v/>
      </c>
    </row>
    <row r="93" spans="5:43">
      <c r="E93" s="672" t="str">
        <f t="shared" ref="E93:G108" si="41">IF(OR($B93=0,D93=0),"",D93/$B93)</f>
        <v/>
      </c>
      <c r="G93" s="672" t="str">
        <f t="shared" si="41"/>
        <v/>
      </c>
      <c r="I93" s="672" t="str">
        <f t="shared" si="23"/>
        <v/>
      </c>
      <c r="K93" s="672" t="str">
        <f t="shared" si="24"/>
        <v/>
      </c>
      <c r="M93" s="672" t="str">
        <f t="shared" si="25"/>
        <v/>
      </c>
      <c r="O93" s="672" t="str">
        <f t="shared" si="26"/>
        <v/>
      </c>
      <c r="Q93" s="672" t="str">
        <f t="shared" si="27"/>
        <v/>
      </c>
      <c r="S93" s="672" t="str">
        <f t="shared" si="28"/>
        <v/>
      </c>
      <c r="U93" s="672" t="str">
        <f t="shared" si="29"/>
        <v/>
      </c>
      <c r="W93" s="672" t="str">
        <f t="shared" si="30"/>
        <v/>
      </c>
      <c r="Y93" s="672" t="str">
        <f t="shared" si="31"/>
        <v/>
      </c>
      <c r="AA93" s="672" t="str">
        <f t="shared" si="32"/>
        <v/>
      </c>
      <c r="AC93" s="672" t="str">
        <f t="shared" si="33"/>
        <v/>
      </c>
      <c r="AE93" s="672" t="str">
        <f t="shared" si="34"/>
        <v/>
      </c>
      <c r="AG93" s="672" t="str">
        <f t="shared" si="35"/>
        <v/>
      </c>
      <c r="AI93" s="672" t="str">
        <f t="shared" si="36"/>
        <v/>
      </c>
      <c r="AK93" s="672" t="str">
        <f t="shared" si="37"/>
        <v/>
      </c>
      <c r="AM93" s="672" t="str">
        <f t="shared" si="38"/>
        <v/>
      </c>
      <c r="AO93" s="672" t="str">
        <f t="shared" si="39"/>
        <v/>
      </c>
      <c r="AQ93" s="672" t="str">
        <f t="shared" si="40"/>
        <v/>
      </c>
    </row>
    <row r="94" spans="5:43">
      <c r="E94" s="672" t="str">
        <f t="shared" si="41"/>
        <v/>
      </c>
      <c r="G94" s="672" t="str">
        <f t="shared" si="41"/>
        <v/>
      </c>
      <c r="I94" s="672" t="str">
        <f t="shared" si="23"/>
        <v/>
      </c>
      <c r="K94" s="672" t="str">
        <f t="shared" si="24"/>
        <v/>
      </c>
      <c r="M94" s="672" t="str">
        <f t="shared" si="25"/>
        <v/>
      </c>
      <c r="O94" s="672" t="str">
        <f t="shared" si="26"/>
        <v/>
      </c>
      <c r="Q94" s="672" t="str">
        <f t="shared" si="27"/>
        <v/>
      </c>
      <c r="S94" s="672" t="str">
        <f t="shared" si="28"/>
        <v/>
      </c>
      <c r="U94" s="672" t="str">
        <f t="shared" si="29"/>
        <v/>
      </c>
      <c r="W94" s="672" t="str">
        <f t="shared" si="30"/>
        <v/>
      </c>
      <c r="Y94" s="672" t="str">
        <f t="shared" si="31"/>
        <v/>
      </c>
      <c r="AA94" s="672" t="str">
        <f t="shared" si="32"/>
        <v/>
      </c>
      <c r="AC94" s="672" t="str">
        <f t="shared" si="33"/>
        <v/>
      </c>
      <c r="AE94" s="672" t="str">
        <f t="shared" si="34"/>
        <v/>
      </c>
      <c r="AG94" s="672" t="str">
        <f t="shared" si="35"/>
        <v/>
      </c>
      <c r="AI94" s="672" t="str">
        <f t="shared" si="36"/>
        <v/>
      </c>
      <c r="AK94" s="672" t="str">
        <f t="shared" si="37"/>
        <v/>
      </c>
      <c r="AM94" s="672" t="str">
        <f t="shared" si="38"/>
        <v/>
      </c>
      <c r="AO94" s="672" t="str">
        <f t="shared" si="39"/>
        <v/>
      </c>
      <c r="AQ94" s="672" t="str">
        <f t="shared" si="40"/>
        <v/>
      </c>
    </row>
    <row r="95" spans="5:43">
      <c r="E95" s="672" t="str">
        <f t="shared" si="41"/>
        <v/>
      </c>
      <c r="G95" s="672" t="str">
        <f t="shared" si="41"/>
        <v/>
      </c>
      <c r="I95" s="672" t="str">
        <f t="shared" si="23"/>
        <v/>
      </c>
      <c r="K95" s="672" t="str">
        <f t="shared" si="24"/>
        <v/>
      </c>
      <c r="M95" s="672" t="str">
        <f t="shared" si="25"/>
        <v/>
      </c>
      <c r="O95" s="672" t="str">
        <f t="shared" si="26"/>
        <v/>
      </c>
      <c r="Q95" s="672" t="str">
        <f t="shared" si="27"/>
        <v/>
      </c>
      <c r="S95" s="672" t="str">
        <f t="shared" si="28"/>
        <v/>
      </c>
      <c r="U95" s="672" t="str">
        <f t="shared" si="29"/>
        <v/>
      </c>
      <c r="W95" s="672" t="str">
        <f t="shared" si="30"/>
        <v/>
      </c>
      <c r="Y95" s="672" t="str">
        <f t="shared" si="31"/>
        <v/>
      </c>
      <c r="AA95" s="672" t="str">
        <f t="shared" si="32"/>
        <v/>
      </c>
      <c r="AC95" s="672" t="str">
        <f t="shared" si="33"/>
        <v/>
      </c>
      <c r="AE95" s="672" t="str">
        <f t="shared" si="34"/>
        <v/>
      </c>
      <c r="AG95" s="672" t="str">
        <f t="shared" si="35"/>
        <v/>
      </c>
      <c r="AI95" s="672" t="str">
        <f t="shared" si="36"/>
        <v/>
      </c>
      <c r="AK95" s="672" t="str">
        <f t="shared" si="37"/>
        <v/>
      </c>
      <c r="AM95" s="672" t="str">
        <f t="shared" si="38"/>
        <v/>
      </c>
      <c r="AO95" s="672" t="str">
        <f t="shared" si="39"/>
        <v/>
      </c>
      <c r="AQ95" s="672" t="str">
        <f t="shared" si="40"/>
        <v/>
      </c>
    </row>
    <row r="96" spans="5:43">
      <c r="E96" s="672" t="str">
        <f t="shared" si="41"/>
        <v/>
      </c>
      <c r="G96" s="672" t="str">
        <f t="shared" si="41"/>
        <v/>
      </c>
      <c r="I96" s="672" t="str">
        <f t="shared" si="23"/>
        <v/>
      </c>
      <c r="K96" s="672" t="str">
        <f t="shared" si="24"/>
        <v/>
      </c>
      <c r="M96" s="672" t="str">
        <f t="shared" si="25"/>
        <v/>
      </c>
      <c r="O96" s="672" t="str">
        <f t="shared" si="26"/>
        <v/>
      </c>
      <c r="Q96" s="672" t="str">
        <f t="shared" si="27"/>
        <v/>
      </c>
      <c r="S96" s="672" t="str">
        <f t="shared" si="28"/>
        <v/>
      </c>
      <c r="U96" s="672" t="str">
        <f t="shared" si="29"/>
        <v/>
      </c>
      <c r="W96" s="672" t="str">
        <f t="shared" si="30"/>
        <v/>
      </c>
      <c r="Y96" s="672" t="str">
        <f t="shared" si="31"/>
        <v/>
      </c>
      <c r="AA96" s="672" t="str">
        <f t="shared" si="32"/>
        <v/>
      </c>
      <c r="AC96" s="672" t="str">
        <f t="shared" si="33"/>
        <v/>
      </c>
      <c r="AE96" s="672" t="str">
        <f t="shared" si="34"/>
        <v/>
      </c>
      <c r="AG96" s="672" t="str">
        <f t="shared" si="35"/>
        <v/>
      </c>
      <c r="AI96" s="672" t="str">
        <f t="shared" si="36"/>
        <v/>
      </c>
      <c r="AK96" s="672" t="str">
        <f t="shared" si="37"/>
        <v/>
      </c>
      <c r="AM96" s="672" t="str">
        <f t="shared" si="38"/>
        <v/>
      </c>
      <c r="AO96" s="672" t="str">
        <f t="shared" si="39"/>
        <v/>
      </c>
      <c r="AQ96" s="672" t="str">
        <f t="shared" si="40"/>
        <v/>
      </c>
    </row>
    <row r="97" spans="5:43">
      <c r="E97" s="672" t="str">
        <f t="shared" si="41"/>
        <v/>
      </c>
      <c r="G97" s="672" t="str">
        <f t="shared" si="41"/>
        <v/>
      </c>
      <c r="I97" s="672" t="str">
        <f t="shared" si="23"/>
        <v/>
      </c>
      <c r="K97" s="672" t="str">
        <f t="shared" si="24"/>
        <v/>
      </c>
      <c r="M97" s="672" t="str">
        <f t="shared" si="25"/>
        <v/>
      </c>
      <c r="O97" s="672" t="str">
        <f t="shared" si="26"/>
        <v/>
      </c>
      <c r="Q97" s="672" t="str">
        <f t="shared" si="27"/>
        <v/>
      </c>
      <c r="S97" s="672" t="str">
        <f t="shared" si="28"/>
        <v/>
      </c>
      <c r="U97" s="672" t="str">
        <f t="shared" si="29"/>
        <v/>
      </c>
      <c r="W97" s="672" t="str">
        <f t="shared" si="30"/>
        <v/>
      </c>
      <c r="Y97" s="672" t="str">
        <f t="shared" si="31"/>
        <v/>
      </c>
      <c r="AA97" s="672" t="str">
        <f t="shared" si="32"/>
        <v/>
      </c>
      <c r="AC97" s="672" t="str">
        <f t="shared" si="33"/>
        <v/>
      </c>
      <c r="AE97" s="672" t="str">
        <f t="shared" si="34"/>
        <v/>
      </c>
      <c r="AG97" s="672" t="str">
        <f t="shared" si="35"/>
        <v/>
      </c>
      <c r="AI97" s="672" t="str">
        <f t="shared" si="36"/>
        <v/>
      </c>
      <c r="AK97" s="672" t="str">
        <f t="shared" si="37"/>
        <v/>
      </c>
      <c r="AM97" s="672" t="str">
        <f t="shared" si="38"/>
        <v/>
      </c>
      <c r="AO97" s="672" t="str">
        <f t="shared" si="39"/>
        <v/>
      </c>
      <c r="AQ97" s="672" t="str">
        <f t="shared" si="40"/>
        <v/>
      </c>
    </row>
    <row r="98" spans="5:43">
      <c r="E98" s="672" t="str">
        <f t="shared" si="41"/>
        <v/>
      </c>
      <c r="G98" s="672" t="str">
        <f t="shared" si="41"/>
        <v/>
      </c>
      <c r="I98" s="672" t="str">
        <f t="shared" si="23"/>
        <v/>
      </c>
      <c r="K98" s="672" t="str">
        <f t="shared" si="24"/>
        <v/>
      </c>
      <c r="M98" s="672" t="str">
        <f t="shared" si="25"/>
        <v/>
      </c>
      <c r="O98" s="672" t="str">
        <f t="shared" si="26"/>
        <v/>
      </c>
      <c r="Q98" s="672" t="str">
        <f t="shared" si="27"/>
        <v/>
      </c>
      <c r="S98" s="672" t="str">
        <f t="shared" si="28"/>
        <v/>
      </c>
      <c r="U98" s="672" t="str">
        <f t="shared" si="29"/>
        <v/>
      </c>
      <c r="W98" s="672" t="str">
        <f t="shared" si="30"/>
        <v/>
      </c>
      <c r="Y98" s="672" t="str">
        <f t="shared" si="31"/>
        <v/>
      </c>
      <c r="AA98" s="672" t="str">
        <f t="shared" si="32"/>
        <v/>
      </c>
      <c r="AC98" s="672" t="str">
        <f t="shared" si="33"/>
        <v/>
      </c>
      <c r="AE98" s="672" t="str">
        <f t="shared" si="34"/>
        <v/>
      </c>
      <c r="AG98" s="672" t="str">
        <f t="shared" si="35"/>
        <v/>
      </c>
      <c r="AI98" s="672" t="str">
        <f t="shared" si="36"/>
        <v/>
      </c>
      <c r="AK98" s="672" t="str">
        <f t="shared" si="37"/>
        <v/>
      </c>
      <c r="AM98" s="672" t="str">
        <f t="shared" si="38"/>
        <v/>
      </c>
      <c r="AO98" s="672" t="str">
        <f t="shared" si="39"/>
        <v/>
      </c>
      <c r="AQ98" s="672" t="str">
        <f t="shared" si="40"/>
        <v/>
      </c>
    </row>
    <row r="99" spans="5:43">
      <c r="E99" s="672" t="str">
        <f t="shared" si="41"/>
        <v/>
      </c>
      <c r="G99" s="672" t="str">
        <f t="shared" si="41"/>
        <v/>
      </c>
      <c r="I99" s="672" t="str">
        <f t="shared" si="23"/>
        <v/>
      </c>
      <c r="K99" s="672" t="str">
        <f t="shared" si="24"/>
        <v/>
      </c>
      <c r="M99" s="672" t="str">
        <f t="shared" si="25"/>
        <v/>
      </c>
      <c r="O99" s="672" t="str">
        <f t="shared" si="26"/>
        <v/>
      </c>
      <c r="Q99" s="672" t="str">
        <f t="shared" si="27"/>
        <v/>
      </c>
      <c r="S99" s="672" t="str">
        <f t="shared" si="28"/>
        <v/>
      </c>
      <c r="U99" s="672" t="str">
        <f t="shared" si="29"/>
        <v/>
      </c>
      <c r="W99" s="672" t="str">
        <f t="shared" si="30"/>
        <v/>
      </c>
      <c r="Y99" s="672" t="str">
        <f t="shared" si="31"/>
        <v/>
      </c>
      <c r="AA99" s="672" t="str">
        <f t="shared" si="32"/>
        <v/>
      </c>
      <c r="AC99" s="672" t="str">
        <f t="shared" si="33"/>
        <v/>
      </c>
      <c r="AE99" s="672" t="str">
        <f t="shared" si="34"/>
        <v/>
      </c>
      <c r="AG99" s="672" t="str">
        <f t="shared" si="35"/>
        <v/>
      </c>
      <c r="AI99" s="672" t="str">
        <f t="shared" si="36"/>
        <v/>
      </c>
      <c r="AK99" s="672" t="str">
        <f t="shared" si="37"/>
        <v/>
      </c>
      <c r="AM99" s="672" t="str">
        <f t="shared" si="38"/>
        <v/>
      </c>
      <c r="AO99" s="672" t="str">
        <f t="shared" si="39"/>
        <v/>
      </c>
      <c r="AQ99" s="672" t="str">
        <f t="shared" si="40"/>
        <v/>
      </c>
    </row>
    <row r="100" spans="5:43">
      <c r="E100" s="672" t="str">
        <f t="shared" si="41"/>
        <v/>
      </c>
      <c r="G100" s="672" t="str">
        <f t="shared" si="41"/>
        <v/>
      </c>
      <c r="I100" s="672" t="str">
        <f t="shared" si="23"/>
        <v/>
      </c>
      <c r="K100" s="672" t="str">
        <f t="shared" si="24"/>
        <v/>
      </c>
      <c r="M100" s="672" t="str">
        <f t="shared" si="25"/>
        <v/>
      </c>
      <c r="O100" s="672" t="str">
        <f t="shared" si="26"/>
        <v/>
      </c>
      <c r="Q100" s="672" t="str">
        <f t="shared" si="27"/>
        <v/>
      </c>
      <c r="S100" s="672" t="str">
        <f t="shared" si="28"/>
        <v/>
      </c>
      <c r="U100" s="672" t="str">
        <f t="shared" si="29"/>
        <v/>
      </c>
      <c r="W100" s="672" t="str">
        <f t="shared" si="30"/>
        <v/>
      </c>
      <c r="Y100" s="672" t="str">
        <f t="shared" si="31"/>
        <v/>
      </c>
      <c r="AA100" s="672" t="str">
        <f t="shared" si="32"/>
        <v/>
      </c>
      <c r="AC100" s="672" t="str">
        <f t="shared" si="33"/>
        <v/>
      </c>
      <c r="AE100" s="672" t="str">
        <f t="shared" si="34"/>
        <v/>
      </c>
      <c r="AG100" s="672" t="str">
        <f t="shared" si="35"/>
        <v/>
      </c>
      <c r="AI100" s="672" t="str">
        <f t="shared" si="36"/>
        <v/>
      </c>
      <c r="AK100" s="672" t="str">
        <f t="shared" si="37"/>
        <v/>
      </c>
      <c r="AM100" s="672" t="str">
        <f t="shared" si="38"/>
        <v/>
      </c>
      <c r="AO100" s="672" t="str">
        <f t="shared" si="39"/>
        <v/>
      </c>
      <c r="AQ100" s="672" t="str">
        <f t="shared" si="40"/>
        <v/>
      </c>
    </row>
    <row r="101" spans="5:43">
      <c r="E101" s="672" t="str">
        <f t="shared" si="41"/>
        <v/>
      </c>
      <c r="G101" s="672" t="str">
        <f t="shared" si="41"/>
        <v/>
      </c>
      <c r="I101" s="672" t="str">
        <f t="shared" si="23"/>
        <v/>
      </c>
      <c r="K101" s="672" t="str">
        <f t="shared" si="24"/>
        <v/>
      </c>
      <c r="M101" s="672" t="str">
        <f t="shared" si="25"/>
        <v/>
      </c>
      <c r="O101" s="672" t="str">
        <f t="shared" si="26"/>
        <v/>
      </c>
      <c r="Q101" s="672" t="str">
        <f t="shared" si="27"/>
        <v/>
      </c>
      <c r="S101" s="672" t="str">
        <f t="shared" si="28"/>
        <v/>
      </c>
      <c r="U101" s="672" t="str">
        <f t="shared" si="29"/>
        <v/>
      </c>
      <c r="W101" s="672" t="str">
        <f t="shared" si="30"/>
        <v/>
      </c>
      <c r="Y101" s="672" t="str">
        <f t="shared" si="31"/>
        <v/>
      </c>
      <c r="AA101" s="672" t="str">
        <f t="shared" si="32"/>
        <v/>
      </c>
      <c r="AC101" s="672" t="str">
        <f t="shared" si="33"/>
        <v/>
      </c>
      <c r="AE101" s="672" t="str">
        <f t="shared" si="34"/>
        <v/>
      </c>
      <c r="AG101" s="672" t="str">
        <f t="shared" si="35"/>
        <v/>
      </c>
      <c r="AI101" s="672" t="str">
        <f t="shared" si="36"/>
        <v/>
      </c>
      <c r="AK101" s="672" t="str">
        <f t="shared" si="37"/>
        <v/>
      </c>
      <c r="AM101" s="672" t="str">
        <f t="shared" si="38"/>
        <v/>
      </c>
      <c r="AO101" s="672" t="str">
        <f t="shared" si="39"/>
        <v/>
      </c>
      <c r="AQ101" s="672" t="str">
        <f t="shared" si="40"/>
        <v/>
      </c>
    </row>
    <row r="102" spans="5:43">
      <c r="E102" s="672" t="str">
        <f t="shared" si="41"/>
        <v/>
      </c>
      <c r="G102" s="672" t="str">
        <f t="shared" si="41"/>
        <v/>
      </c>
      <c r="I102" s="672" t="str">
        <f t="shared" si="23"/>
        <v/>
      </c>
      <c r="K102" s="672" t="str">
        <f t="shared" si="24"/>
        <v/>
      </c>
      <c r="M102" s="672" t="str">
        <f t="shared" si="25"/>
        <v/>
      </c>
      <c r="O102" s="672" t="str">
        <f t="shared" si="26"/>
        <v/>
      </c>
      <c r="Q102" s="672" t="str">
        <f t="shared" si="27"/>
        <v/>
      </c>
      <c r="S102" s="672" t="str">
        <f t="shared" si="28"/>
        <v/>
      </c>
      <c r="U102" s="672" t="str">
        <f t="shared" si="29"/>
        <v/>
      </c>
      <c r="W102" s="672" t="str">
        <f t="shared" si="30"/>
        <v/>
      </c>
      <c r="Y102" s="672" t="str">
        <f t="shared" si="31"/>
        <v/>
      </c>
      <c r="AA102" s="672" t="str">
        <f t="shared" si="32"/>
        <v/>
      </c>
      <c r="AC102" s="672" t="str">
        <f t="shared" si="33"/>
        <v/>
      </c>
      <c r="AE102" s="672" t="str">
        <f t="shared" si="34"/>
        <v/>
      </c>
      <c r="AG102" s="672" t="str">
        <f t="shared" si="35"/>
        <v/>
      </c>
      <c r="AI102" s="672" t="str">
        <f t="shared" si="36"/>
        <v/>
      </c>
      <c r="AK102" s="672" t="str">
        <f t="shared" si="37"/>
        <v/>
      </c>
      <c r="AM102" s="672" t="str">
        <f t="shared" si="38"/>
        <v/>
      </c>
      <c r="AO102" s="672" t="str">
        <f t="shared" si="39"/>
        <v/>
      </c>
      <c r="AQ102" s="672" t="str">
        <f t="shared" si="40"/>
        <v/>
      </c>
    </row>
    <row r="103" spans="5:43">
      <c r="E103" s="672" t="str">
        <f t="shared" si="41"/>
        <v/>
      </c>
      <c r="G103" s="672" t="str">
        <f t="shared" si="41"/>
        <v/>
      </c>
      <c r="I103" s="672" t="str">
        <f t="shared" si="23"/>
        <v/>
      </c>
      <c r="K103" s="672" t="str">
        <f t="shared" si="24"/>
        <v/>
      </c>
      <c r="M103" s="672" t="str">
        <f t="shared" si="25"/>
        <v/>
      </c>
      <c r="O103" s="672" t="str">
        <f t="shared" si="26"/>
        <v/>
      </c>
      <c r="Q103" s="672" t="str">
        <f t="shared" si="27"/>
        <v/>
      </c>
      <c r="S103" s="672" t="str">
        <f t="shared" si="28"/>
        <v/>
      </c>
      <c r="U103" s="672" t="str">
        <f t="shared" si="29"/>
        <v/>
      </c>
      <c r="W103" s="672" t="str">
        <f t="shared" si="30"/>
        <v/>
      </c>
      <c r="Y103" s="672" t="str">
        <f t="shared" si="31"/>
        <v/>
      </c>
      <c r="AA103" s="672" t="str">
        <f t="shared" si="32"/>
        <v/>
      </c>
      <c r="AC103" s="672" t="str">
        <f t="shared" si="33"/>
        <v/>
      </c>
      <c r="AE103" s="672" t="str">
        <f t="shared" si="34"/>
        <v/>
      </c>
      <c r="AG103" s="672" t="str">
        <f t="shared" si="35"/>
        <v/>
      </c>
      <c r="AI103" s="672" t="str">
        <f t="shared" si="36"/>
        <v/>
      </c>
      <c r="AK103" s="672" t="str">
        <f t="shared" si="37"/>
        <v/>
      </c>
      <c r="AM103" s="672" t="str">
        <f t="shared" si="38"/>
        <v/>
      </c>
      <c r="AO103" s="672" t="str">
        <f t="shared" si="39"/>
        <v/>
      </c>
      <c r="AQ103" s="672" t="str">
        <f t="shared" si="40"/>
        <v/>
      </c>
    </row>
    <row r="104" spans="5:43">
      <c r="E104" s="672" t="str">
        <f t="shared" si="41"/>
        <v/>
      </c>
      <c r="G104" s="672" t="str">
        <f t="shared" si="41"/>
        <v/>
      </c>
      <c r="I104" s="672" t="str">
        <f t="shared" si="23"/>
        <v/>
      </c>
      <c r="K104" s="672" t="str">
        <f t="shared" si="24"/>
        <v/>
      </c>
      <c r="M104" s="672" t="str">
        <f t="shared" si="25"/>
        <v/>
      </c>
      <c r="O104" s="672" t="str">
        <f t="shared" si="26"/>
        <v/>
      </c>
      <c r="Q104" s="672" t="str">
        <f t="shared" si="27"/>
        <v/>
      </c>
      <c r="S104" s="672" t="str">
        <f t="shared" si="28"/>
        <v/>
      </c>
      <c r="U104" s="672" t="str">
        <f t="shared" si="29"/>
        <v/>
      </c>
      <c r="W104" s="672" t="str">
        <f t="shared" si="30"/>
        <v/>
      </c>
      <c r="Y104" s="672" t="str">
        <f t="shared" si="31"/>
        <v/>
      </c>
      <c r="AA104" s="672" t="str">
        <f t="shared" si="32"/>
        <v/>
      </c>
      <c r="AC104" s="672" t="str">
        <f t="shared" si="33"/>
        <v/>
      </c>
      <c r="AE104" s="672" t="str">
        <f t="shared" si="34"/>
        <v/>
      </c>
      <c r="AG104" s="672" t="str">
        <f t="shared" si="35"/>
        <v/>
      </c>
      <c r="AI104" s="672" t="str">
        <f t="shared" si="36"/>
        <v/>
      </c>
      <c r="AK104" s="672" t="str">
        <f t="shared" si="37"/>
        <v/>
      </c>
      <c r="AM104" s="672" t="str">
        <f t="shared" si="38"/>
        <v/>
      </c>
      <c r="AO104" s="672" t="str">
        <f t="shared" si="39"/>
        <v/>
      </c>
      <c r="AQ104" s="672" t="str">
        <f t="shared" si="40"/>
        <v/>
      </c>
    </row>
    <row r="105" spans="5:43">
      <c r="E105" s="672" t="str">
        <f t="shared" si="41"/>
        <v/>
      </c>
      <c r="G105" s="672" t="str">
        <f t="shared" si="41"/>
        <v/>
      </c>
      <c r="I105" s="672" t="str">
        <f t="shared" si="23"/>
        <v/>
      </c>
      <c r="K105" s="672" t="str">
        <f t="shared" si="24"/>
        <v/>
      </c>
      <c r="M105" s="672" t="str">
        <f t="shared" si="25"/>
        <v/>
      </c>
      <c r="O105" s="672" t="str">
        <f t="shared" si="26"/>
        <v/>
      </c>
      <c r="Q105" s="672" t="str">
        <f t="shared" si="27"/>
        <v/>
      </c>
      <c r="S105" s="672" t="str">
        <f t="shared" si="28"/>
        <v/>
      </c>
      <c r="U105" s="672" t="str">
        <f t="shared" si="29"/>
        <v/>
      </c>
      <c r="W105" s="672" t="str">
        <f t="shared" si="30"/>
        <v/>
      </c>
      <c r="Y105" s="672" t="str">
        <f t="shared" si="31"/>
        <v/>
      </c>
      <c r="AA105" s="672" t="str">
        <f t="shared" si="32"/>
        <v/>
      </c>
      <c r="AC105" s="672" t="str">
        <f t="shared" si="33"/>
        <v/>
      </c>
      <c r="AE105" s="672" t="str">
        <f t="shared" si="34"/>
        <v/>
      </c>
      <c r="AG105" s="672" t="str">
        <f t="shared" si="35"/>
        <v/>
      </c>
      <c r="AI105" s="672" t="str">
        <f t="shared" si="36"/>
        <v/>
      </c>
      <c r="AK105" s="672" t="str">
        <f t="shared" si="37"/>
        <v/>
      </c>
      <c r="AM105" s="672" t="str">
        <f t="shared" si="38"/>
        <v/>
      </c>
      <c r="AO105" s="672" t="str">
        <f t="shared" si="39"/>
        <v/>
      </c>
      <c r="AQ105" s="672" t="str">
        <f t="shared" si="40"/>
        <v/>
      </c>
    </row>
    <row r="106" spans="5:43">
      <c r="E106" s="672" t="str">
        <f t="shared" si="41"/>
        <v/>
      </c>
      <c r="G106" s="672" t="str">
        <f t="shared" si="41"/>
        <v/>
      </c>
      <c r="I106" s="672" t="str">
        <f t="shared" si="23"/>
        <v/>
      </c>
      <c r="K106" s="672" t="str">
        <f t="shared" si="24"/>
        <v/>
      </c>
      <c r="M106" s="672" t="str">
        <f t="shared" si="25"/>
        <v/>
      </c>
      <c r="O106" s="672" t="str">
        <f t="shared" si="26"/>
        <v/>
      </c>
      <c r="Q106" s="672" t="str">
        <f t="shared" si="27"/>
        <v/>
      </c>
      <c r="S106" s="672" t="str">
        <f t="shared" si="28"/>
        <v/>
      </c>
      <c r="U106" s="672" t="str">
        <f t="shared" si="29"/>
        <v/>
      </c>
      <c r="W106" s="672" t="str">
        <f t="shared" si="30"/>
        <v/>
      </c>
      <c r="Y106" s="672" t="str">
        <f t="shared" si="31"/>
        <v/>
      </c>
      <c r="AA106" s="672" t="str">
        <f t="shared" si="32"/>
        <v/>
      </c>
      <c r="AC106" s="672" t="str">
        <f t="shared" si="33"/>
        <v/>
      </c>
      <c r="AE106" s="672" t="str">
        <f t="shared" si="34"/>
        <v/>
      </c>
      <c r="AG106" s="672" t="str">
        <f t="shared" si="35"/>
        <v/>
      </c>
      <c r="AI106" s="672" t="str">
        <f t="shared" si="36"/>
        <v/>
      </c>
      <c r="AK106" s="672" t="str">
        <f t="shared" si="37"/>
        <v/>
      </c>
      <c r="AM106" s="672" t="str">
        <f t="shared" si="38"/>
        <v/>
      </c>
      <c r="AO106" s="672" t="str">
        <f t="shared" si="39"/>
        <v/>
      </c>
      <c r="AQ106" s="672" t="str">
        <f t="shared" si="40"/>
        <v/>
      </c>
    </row>
    <row r="107" spans="5:43">
      <c r="E107" s="672" t="str">
        <f t="shared" si="41"/>
        <v/>
      </c>
      <c r="G107" s="672" t="str">
        <f t="shared" si="41"/>
        <v/>
      </c>
      <c r="I107" s="672" t="str">
        <f t="shared" si="23"/>
        <v/>
      </c>
      <c r="K107" s="672" t="str">
        <f t="shared" si="24"/>
        <v/>
      </c>
      <c r="M107" s="672" t="str">
        <f t="shared" si="25"/>
        <v/>
      </c>
      <c r="O107" s="672" t="str">
        <f t="shared" si="26"/>
        <v/>
      </c>
      <c r="Q107" s="672" t="str">
        <f t="shared" si="27"/>
        <v/>
      </c>
      <c r="S107" s="672" t="str">
        <f t="shared" si="28"/>
        <v/>
      </c>
      <c r="U107" s="672" t="str">
        <f t="shared" si="29"/>
        <v/>
      </c>
      <c r="W107" s="672" t="str">
        <f t="shared" si="30"/>
        <v/>
      </c>
      <c r="Y107" s="672" t="str">
        <f t="shared" si="31"/>
        <v/>
      </c>
      <c r="AA107" s="672" t="str">
        <f t="shared" si="32"/>
        <v/>
      </c>
      <c r="AC107" s="672" t="str">
        <f t="shared" si="33"/>
        <v/>
      </c>
      <c r="AE107" s="672" t="str">
        <f t="shared" si="34"/>
        <v/>
      </c>
      <c r="AG107" s="672" t="str">
        <f t="shared" si="35"/>
        <v/>
      </c>
      <c r="AI107" s="672" t="str">
        <f t="shared" si="36"/>
        <v/>
      </c>
      <c r="AK107" s="672" t="str">
        <f t="shared" si="37"/>
        <v/>
      </c>
      <c r="AM107" s="672" t="str">
        <f t="shared" si="38"/>
        <v/>
      </c>
      <c r="AO107" s="672" t="str">
        <f t="shared" si="39"/>
        <v/>
      </c>
      <c r="AQ107" s="672" t="str">
        <f t="shared" si="40"/>
        <v/>
      </c>
    </row>
    <row r="108" spans="5:43">
      <c r="E108" s="672" t="str">
        <f t="shared" si="41"/>
        <v/>
      </c>
      <c r="G108" s="672" t="str">
        <f t="shared" si="41"/>
        <v/>
      </c>
      <c r="I108" s="672" t="str">
        <f t="shared" si="23"/>
        <v/>
      </c>
      <c r="K108" s="672" t="str">
        <f t="shared" si="24"/>
        <v/>
      </c>
      <c r="M108" s="672" t="str">
        <f t="shared" si="25"/>
        <v/>
      </c>
      <c r="O108" s="672" t="str">
        <f t="shared" si="26"/>
        <v/>
      </c>
      <c r="Q108" s="672" t="str">
        <f t="shared" si="27"/>
        <v/>
      </c>
      <c r="S108" s="672" t="str">
        <f t="shared" si="28"/>
        <v/>
      </c>
      <c r="U108" s="672" t="str">
        <f t="shared" si="29"/>
        <v/>
      </c>
      <c r="W108" s="672" t="str">
        <f t="shared" si="30"/>
        <v/>
      </c>
      <c r="Y108" s="672" t="str">
        <f t="shared" si="31"/>
        <v/>
      </c>
      <c r="AA108" s="672" t="str">
        <f t="shared" si="32"/>
        <v/>
      </c>
      <c r="AC108" s="672" t="str">
        <f t="shared" si="33"/>
        <v/>
      </c>
      <c r="AE108" s="672" t="str">
        <f t="shared" si="34"/>
        <v/>
      </c>
      <c r="AG108" s="672" t="str">
        <f t="shared" si="35"/>
        <v/>
      </c>
      <c r="AI108" s="672" t="str">
        <f t="shared" si="36"/>
        <v/>
      </c>
      <c r="AK108" s="672" t="str">
        <f t="shared" si="37"/>
        <v/>
      </c>
      <c r="AM108" s="672" t="str">
        <f t="shared" si="38"/>
        <v/>
      </c>
      <c r="AO108" s="672" t="str">
        <f t="shared" si="39"/>
        <v/>
      </c>
      <c r="AQ108" s="672" t="str">
        <f t="shared" si="40"/>
        <v/>
      </c>
    </row>
    <row r="109" spans="5:43">
      <c r="E109" s="672" t="str">
        <f t="shared" ref="E109:G124" si="42">IF(OR($B109=0,D109=0),"",D109/$B109)</f>
        <v/>
      </c>
      <c r="G109" s="672" t="str">
        <f t="shared" si="42"/>
        <v/>
      </c>
      <c r="I109" s="672" t="str">
        <f t="shared" si="23"/>
        <v/>
      </c>
      <c r="K109" s="672" t="str">
        <f t="shared" si="24"/>
        <v/>
      </c>
      <c r="M109" s="672" t="str">
        <f t="shared" si="25"/>
        <v/>
      </c>
      <c r="O109" s="672" t="str">
        <f t="shared" si="26"/>
        <v/>
      </c>
      <c r="Q109" s="672" t="str">
        <f t="shared" si="27"/>
        <v/>
      </c>
      <c r="S109" s="672" t="str">
        <f t="shared" si="28"/>
        <v/>
      </c>
      <c r="U109" s="672" t="str">
        <f t="shared" si="29"/>
        <v/>
      </c>
      <c r="W109" s="672" t="str">
        <f t="shared" si="30"/>
        <v/>
      </c>
      <c r="Y109" s="672" t="str">
        <f t="shared" si="31"/>
        <v/>
      </c>
      <c r="AA109" s="672" t="str">
        <f t="shared" si="32"/>
        <v/>
      </c>
      <c r="AC109" s="672" t="str">
        <f t="shared" si="33"/>
        <v/>
      </c>
      <c r="AE109" s="672" t="str">
        <f t="shared" si="34"/>
        <v/>
      </c>
      <c r="AG109" s="672" t="str">
        <f t="shared" si="35"/>
        <v/>
      </c>
      <c r="AI109" s="672" t="str">
        <f t="shared" si="36"/>
        <v/>
      </c>
      <c r="AK109" s="672" t="str">
        <f t="shared" si="37"/>
        <v/>
      </c>
      <c r="AM109" s="672" t="str">
        <f t="shared" si="38"/>
        <v/>
      </c>
      <c r="AO109" s="672" t="str">
        <f t="shared" si="39"/>
        <v/>
      </c>
      <c r="AQ109" s="672" t="str">
        <f t="shared" si="40"/>
        <v/>
      </c>
    </row>
    <row r="110" spans="5:43">
      <c r="E110" s="672" t="str">
        <f t="shared" si="42"/>
        <v/>
      </c>
      <c r="G110" s="672" t="str">
        <f t="shared" si="42"/>
        <v/>
      </c>
      <c r="I110" s="672" t="str">
        <f t="shared" si="23"/>
        <v/>
      </c>
      <c r="K110" s="672" t="str">
        <f t="shared" si="24"/>
        <v/>
      </c>
      <c r="M110" s="672" t="str">
        <f t="shared" si="25"/>
        <v/>
      </c>
      <c r="O110" s="672" t="str">
        <f t="shared" si="26"/>
        <v/>
      </c>
      <c r="Q110" s="672" t="str">
        <f t="shared" si="27"/>
        <v/>
      </c>
      <c r="S110" s="672" t="str">
        <f t="shared" si="28"/>
        <v/>
      </c>
      <c r="U110" s="672" t="str">
        <f t="shared" si="29"/>
        <v/>
      </c>
      <c r="W110" s="672" t="str">
        <f t="shared" si="30"/>
        <v/>
      </c>
      <c r="Y110" s="672" t="str">
        <f t="shared" si="31"/>
        <v/>
      </c>
      <c r="AA110" s="672" t="str">
        <f t="shared" si="32"/>
        <v/>
      </c>
      <c r="AC110" s="672" t="str">
        <f t="shared" si="33"/>
        <v/>
      </c>
      <c r="AE110" s="672" t="str">
        <f t="shared" si="34"/>
        <v/>
      </c>
      <c r="AG110" s="672" t="str">
        <f t="shared" si="35"/>
        <v/>
      </c>
      <c r="AI110" s="672" t="str">
        <f t="shared" si="36"/>
        <v/>
      </c>
      <c r="AK110" s="672" t="str">
        <f t="shared" si="37"/>
        <v/>
      </c>
      <c r="AM110" s="672" t="str">
        <f t="shared" si="38"/>
        <v/>
      </c>
      <c r="AO110" s="672" t="str">
        <f t="shared" si="39"/>
        <v/>
      </c>
      <c r="AQ110" s="672" t="str">
        <f t="shared" si="40"/>
        <v/>
      </c>
    </row>
    <row r="111" spans="5:43">
      <c r="E111" s="672" t="str">
        <f t="shared" si="42"/>
        <v/>
      </c>
      <c r="G111" s="672" t="str">
        <f t="shared" si="42"/>
        <v/>
      </c>
      <c r="I111" s="672" t="str">
        <f t="shared" si="23"/>
        <v/>
      </c>
      <c r="K111" s="672" t="str">
        <f t="shared" si="24"/>
        <v/>
      </c>
      <c r="M111" s="672" t="str">
        <f t="shared" si="25"/>
        <v/>
      </c>
      <c r="O111" s="672" t="str">
        <f t="shared" si="26"/>
        <v/>
      </c>
      <c r="Q111" s="672" t="str">
        <f t="shared" si="27"/>
        <v/>
      </c>
      <c r="S111" s="672" t="str">
        <f t="shared" si="28"/>
        <v/>
      </c>
      <c r="U111" s="672" t="str">
        <f t="shared" si="29"/>
        <v/>
      </c>
      <c r="W111" s="672" t="str">
        <f t="shared" si="30"/>
        <v/>
      </c>
      <c r="Y111" s="672" t="str">
        <f t="shared" si="31"/>
        <v/>
      </c>
      <c r="AA111" s="672" t="str">
        <f t="shared" si="32"/>
        <v/>
      </c>
      <c r="AC111" s="672" t="str">
        <f t="shared" si="33"/>
        <v/>
      </c>
      <c r="AE111" s="672" t="str">
        <f t="shared" si="34"/>
        <v/>
      </c>
      <c r="AG111" s="672" t="str">
        <f t="shared" si="35"/>
        <v/>
      </c>
      <c r="AI111" s="672" t="str">
        <f t="shared" si="36"/>
        <v/>
      </c>
      <c r="AK111" s="672" t="str">
        <f t="shared" si="37"/>
        <v/>
      </c>
      <c r="AM111" s="672" t="str">
        <f t="shared" si="38"/>
        <v/>
      </c>
      <c r="AO111" s="672" t="str">
        <f t="shared" si="39"/>
        <v/>
      </c>
      <c r="AQ111" s="672" t="str">
        <f t="shared" si="40"/>
        <v/>
      </c>
    </row>
    <row r="112" spans="5:43">
      <c r="E112" s="672" t="str">
        <f t="shared" si="42"/>
        <v/>
      </c>
      <c r="G112" s="672" t="str">
        <f t="shared" si="42"/>
        <v/>
      </c>
      <c r="I112" s="672" t="str">
        <f t="shared" si="23"/>
        <v/>
      </c>
      <c r="K112" s="672" t="str">
        <f t="shared" si="24"/>
        <v/>
      </c>
      <c r="M112" s="672" t="str">
        <f t="shared" si="25"/>
        <v/>
      </c>
      <c r="O112" s="672" t="str">
        <f t="shared" si="26"/>
        <v/>
      </c>
      <c r="Q112" s="672" t="str">
        <f t="shared" si="27"/>
        <v/>
      </c>
      <c r="S112" s="672" t="str">
        <f t="shared" si="28"/>
        <v/>
      </c>
      <c r="U112" s="672" t="str">
        <f t="shared" si="29"/>
        <v/>
      </c>
      <c r="W112" s="672" t="str">
        <f t="shared" si="30"/>
        <v/>
      </c>
      <c r="Y112" s="672" t="str">
        <f t="shared" si="31"/>
        <v/>
      </c>
      <c r="AA112" s="672" t="str">
        <f t="shared" si="32"/>
        <v/>
      </c>
      <c r="AC112" s="672" t="str">
        <f t="shared" si="33"/>
        <v/>
      </c>
      <c r="AE112" s="672" t="str">
        <f t="shared" si="34"/>
        <v/>
      </c>
      <c r="AG112" s="672" t="str">
        <f t="shared" si="35"/>
        <v/>
      </c>
      <c r="AI112" s="672" t="str">
        <f t="shared" si="36"/>
        <v/>
      </c>
      <c r="AK112" s="672" t="str">
        <f t="shared" si="37"/>
        <v/>
      </c>
      <c r="AM112" s="672" t="str">
        <f t="shared" si="38"/>
        <v/>
      </c>
      <c r="AO112" s="672" t="str">
        <f t="shared" si="39"/>
        <v/>
      </c>
      <c r="AQ112" s="672" t="str">
        <f t="shared" si="40"/>
        <v/>
      </c>
    </row>
    <row r="113" spans="5:43">
      <c r="E113" s="672" t="str">
        <f t="shared" si="42"/>
        <v/>
      </c>
      <c r="G113" s="672" t="str">
        <f t="shared" si="42"/>
        <v/>
      </c>
      <c r="I113" s="672" t="str">
        <f t="shared" si="23"/>
        <v/>
      </c>
      <c r="K113" s="672" t="str">
        <f t="shared" si="24"/>
        <v/>
      </c>
      <c r="M113" s="672" t="str">
        <f t="shared" si="25"/>
        <v/>
      </c>
      <c r="O113" s="672" t="str">
        <f t="shared" si="26"/>
        <v/>
      </c>
      <c r="Q113" s="672" t="str">
        <f t="shared" si="27"/>
        <v/>
      </c>
      <c r="S113" s="672" t="str">
        <f t="shared" si="28"/>
        <v/>
      </c>
      <c r="U113" s="672" t="str">
        <f t="shared" si="29"/>
        <v/>
      </c>
      <c r="W113" s="672" t="str">
        <f t="shared" si="30"/>
        <v/>
      </c>
      <c r="Y113" s="672" t="str">
        <f t="shared" si="31"/>
        <v/>
      </c>
      <c r="AA113" s="672" t="str">
        <f t="shared" si="32"/>
        <v/>
      </c>
      <c r="AC113" s="672" t="str">
        <f t="shared" si="33"/>
        <v/>
      </c>
      <c r="AE113" s="672" t="str">
        <f t="shared" si="34"/>
        <v/>
      </c>
      <c r="AG113" s="672" t="str">
        <f t="shared" si="35"/>
        <v/>
      </c>
      <c r="AI113" s="672" t="str">
        <f t="shared" si="36"/>
        <v/>
      </c>
      <c r="AK113" s="672" t="str">
        <f t="shared" si="37"/>
        <v/>
      </c>
      <c r="AM113" s="672" t="str">
        <f t="shared" si="38"/>
        <v/>
      </c>
      <c r="AO113" s="672" t="str">
        <f t="shared" si="39"/>
        <v/>
      </c>
      <c r="AQ113" s="672" t="str">
        <f t="shared" si="40"/>
        <v/>
      </c>
    </row>
    <row r="114" spans="5:43">
      <c r="E114" s="672" t="str">
        <f t="shared" si="42"/>
        <v/>
      </c>
      <c r="G114" s="672" t="str">
        <f t="shared" si="42"/>
        <v/>
      </c>
      <c r="I114" s="672" t="str">
        <f t="shared" si="23"/>
        <v/>
      </c>
      <c r="K114" s="672" t="str">
        <f t="shared" si="24"/>
        <v/>
      </c>
      <c r="M114" s="672" t="str">
        <f t="shared" si="25"/>
        <v/>
      </c>
      <c r="O114" s="672" t="str">
        <f t="shared" si="26"/>
        <v/>
      </c>
      <c r="Q114" s="672" t="str">
        <f t="shared" si="27"/>
        <v/>
      </c>
      <c r="S114" s="672" t="str">
        <f t="shared" si="28"/>
        <v/>
      </c>
      <c r="U114" s="672" t="str">
        <f t="shared" si="29"/>
        <v/>
      </c>
      <c r="W114" s="672" t="str">
        <f t="shared" si="30"/>
        <v/>
      </c>
      <c r="Y114" s="672" t="str">
        <f t="shared" si="31"/>
        <v/>
      </c>
      <c r="AA114" s="672" t="str">
        <f t="shared" si="32"/>
        <v/>
      </c>
      <c r="AC114" s="672" t="str">
        <f t="shared" si="33"/>
        <v/>
      </c>
      <c r="AE114" s="672" t="str">
        <f t="shared" si="34"/>
        <v/>
      </c>
      <c r="AG114" s="672" t="str">
        <f t="shared" si="35"/>
        <v/>
      </c>
      <c r="AI114" s="672" t="str">
        <f t="shared" si="36"/>
        <v/>
      </c>
      <c r="AK114" s="672" t="str">
        <f t="shared" si="37"/>
        <v/>
      </c>
      <c r="AM114" s="672" t="str">
        <f t="shared" si="38"/>
        <v/>
      </c>
      <c r="AO114" s="672" t="str">
        <f t="shared" si="39"/>
        <v/>
      </c>
      <c r="AQ114" s="672" t="str">
        <f t="shared" si="40"/>
        <v/>
      </c>
    </row>
    <row r="115" spans="5:43">
      <c r="E115" s="672" t="str">
        <f t="shared" si="42"/>
        <v/>
      </c>
      <c r="G115" s="672" t="str">
        <f t="shared" si="42"/>
        <v/>
      </c>
      <c r="I115" s="672" t="str">
        <f t="shared" si="23"/>
        <v/>
      </c>
      <c r="K115" s="672" t="str">
        <f t="shared" si="24"/>
        <v/>
      </c>
      <c r="M115" s="672" t="str">
        <f t="shared" si="25"/>
        <v/>
      </c>
      <c r="O115" s="672" t="str">
        <f t="shared" si="26"/>
        <v/>
      </c>
      <c r="Q115" s="672" t="str">
        <f t="shared" si="27"/>
        <v/>
      </c>
      <c r="S115" s="672" t="str">
        <f t="shared" si="28"/>
        <v/>
      </c>
      <c r="U115" s="672" t="str">
        <f t="shared" si="29"/>
        <v/>
      </c>
      <c r="W115" s="672" t="str">
        <f t="shared" si="30"/>
        <v/>
      </c>
      <c r="Y115" s="672" t="str">
        <f t="shared" si="31"/>
        <v/>
      </c>
      <c r="AA115" s="672" t="str">
        <f t="shared" si="32"/>
        <v/>
      </c>
      <c r="AC115" s="672" t="str">
        <f t="shared" si="33"/>
        <v/>
      </c>
      <c r="AE115" s="672" t="str">
        <f t="shared" si="34"/>
        <v/>
      </c>
      <c r="AG115" s="672" t="str">
        <f t="shared" si="35"/>
        <v/>
      </c>
      <c r="AI115" s="672" t="str">
        <f t="shared" si="36"/>
        <v/>
      </c>
      <c r="AK115" s="672" t="str">
        <f t="shared" si="37"/>
        <v/>
      </c>
      <c r="AM115" s="672" t="str">
        <f t="shared" si="38"/>
        <v/>
      </c>
      <c r="AO115" s="672" t="str">
        <f t="shared" si="39"/>
        <v/>
      </c>
      <c r="AQ115" s="672" t="str">
        <f t="shared" si="40"/>
        <v/>
      </c>
    </row>
    <row r="116" spans="5:43">
      <c r="E116" s="672" t="str">
        <f t="shared" si="42"/>
        <v/>
      </c>
      <c r="G116" s="672" t="str">
        <f t="shared" si="42"/>
        <v/>
      </c>
      <c r="I116" s="672" t="str">
        <f t="shared" si="23"/>
        <v/>
      </c>
      <c r="K116" s="672" t="str">
        <f t="shared" si="24"/>
        <v/>
      </c>
      <c r="M116" s="672" t="str">
        <f t="shared" si="25"/>
        <v/>
      </c>
      <c r="O116" s="672" t="str">
        <f t="shared" si="26"/>
        <v/>
      </c>
      <c r="Q116" s="672" t="str">
        <f t="shared" si="27"/>
        <v/>
      </c>
      <c r="S116" s="672" t="str">
        <f t="shared" si="28"/>
        <v/>
      </c>
      <c r="U116" s="672" t="str">
        <f t="shared" si="29"/>
        <v/>
      </c>
      <c r="W116" s="672" t="str">
        <f t="shared" si="30"/>
        <v/>
      </c>
      <c r="Y116" s="672" t="str">
        <f t="shared" si="31"/>
        <v/>
      </c>
      <c r="AA116" s="672" t="str">
        <f t="shared" si="32"/>
        <v/>
      </c>
      <c r="AC116" s="672" t="str">
        <f t="shared" si="33"/>
        <v/>
      </c>
      <c r="AE116" s="672" t="str">
        <f t="shared" si="34"/>
        <v/>
      </c>
      <c r="AG116" s="672" t="str">
        <f t="shared" si="35"/>
        <v/>
      </c>
      <c r="AI116" s="672" t="str">
        <f t="shared" si="36"/>
        <v/>
      </c>
      <c r="AK116" s="672" t="str">
        <f t="shared" si="37"/>
        <v/>
      </c>
      <c r="AM116" s="672" t="str">
        <f t="shared" si="38"/>
        <v/>
      </c>
      <c r="AO116" s="672" t="str">
        <f t="shared" si="39"/>
        <v/>
      </c>
      <c r="AQ116" s="672" t="str">
        <f t="shared" si="40"/>
        <v/>
      </c>
    </row>
    <row r="117" spans="5:43">
      <c r="E117" s="672" t="str">
        <f t="shared" si="42"/>
        <v/>
      </c>
      <c r="G117" s="672" t="str">
        <f t="shared" si="42"/>
        <v/>
      </c>
      <c r="I117" s="672" t="str">
        <f t="shared" si="23"/>
        <v/>
      </c>
      <c r="K117" s="672" t="str">
        <f t="shared" si="24"/>
        <v/>
      </c>
      <c r="M117" s="672" t="str">
        <f t="shared" si="25"/>
        <v/>
      </c>
      <c r="O117" s="672" t="str">
        <f t="shared" si="26"/>
        <v/>
      </c>
      <c r="Q117" s="672" t="str">
        <f t="shared" si="27"/>
        <v/>
      </c>
      <c r="S117" s="672" t="str">
        <f t="shared" si="28"/>
        <v/>
      </c>
      <c r="U117" s="672" t="str">
        <f t="shared" si="29"/>
        <v/>
      </c>
      <c r="W117" s="672" t="str">
        <f t="shared" si="30"/>
        <v/>
      </c>
      <c r="Y117" s="672" t="str">
        <f t="shared" si="31"/>
        <v/>
      </c>
      <c r="AA117" s="672" t="str">
        <f t="shared" si="32"/>
        <v/>
      </c>
      <c r="AC117" s="672" t="str">
        <f t="shared" si="33"/>
        <v/>
      </c>
      <c r="AE117" s="672" t="str">
        <f t="shared" si="34"/>
        <v/>
      </c>
      <c r="AG117" s="672" t="str">
        <f t="shared" si="35"/>
        <v/>
      </c>
      <c r="AI117" s="672" t="str">
        <f t="shared" si="36"/>
        <v/>
      </c>
      <c r="AK117" s="672" t="str">
        <f t="shared" si="37"/>
        <v/>
      </c>
      <c r="AM117" s="672" t="str">
        <f t="shared" si="38"/>
        <v/>
      </c>
      <c r="AO117" s="672" t="str">
        <f t="shared" si="39"/>
        <v/>
      </c>
      <c r="AQ117" s="672" t="str">
        <f t="shared" si="40"/>
        <v/>
      </c>
    </row>
    <row r="118" spans="5:43">
      <c r="E118" s="672" t="str">
        <f t="shared" si="42"/>
        <v/>
      </c>
      <c r="G118" s="672" t="str">
        <f t="shared" si="42"/>
        <v/>
      </c>
      <c r="I118" s="672" t="str">
        <f t="shared" si="23"/>
        <v/>
      </c>
      <c r="K118" s="672" t="str">
        <f t="shared" si="24"/>
        <v/>
      </c>
      <c r="M118" s="672" t="str">
        <f t="shared" si="25"/>
        <v/>
      </c>
      <c r="O118" s="672" t="str">
        <f t="shared" si="26"/>
        <v/>
      </c>
      <c r="Q118" s="672" t="str">
        <f t="shared" si="27"/>
        <v/>
      </c>
      <c r="S118" s="672" t="str">
        <f t="shared" si="28"/>
        <v/>
      </c>
      <c r="U118" s="672" t="str">
        <f t="shared" si="29"/>
        <v/>
      </c>
      <c r="W118" s="672" t="str">
        <f t="shared" si="30"/>
        <v/>
      </c>
      <c r="Y118" s="672" t="str">
        <f t="shared" si="31"/>
        <v/>
      </c>
      <c r="AA118" s="672" t="str">
        <f t="shared" si="32"/>
        <v/>
      </c>
      <c r="AC118" s="672" t="str">
        <f t="shared" si="33"/>
        <v/>
      </c>
      <c r="AE118" s="672" t="str">
        <f t="shared" si="34"/>
        <v/>
      </c>
      <c r="AG118" s="672" t="str">
        <f t="shared" si="35"/>
        <v/>
      </c>
      <c r="AI118" s="672" t="str">
        <f t="shared" si="36"/>
        <v/>
      </c>
      <c r="AK118" s="672" t="str">
        <f t="shared" si="37"/>
        <v/>
      </c>
      <c r="AM118" s="672" t="str">
        <f t="shared" si="38"/>
        <v/>
      </c>
      <c r="AO118" s="672" t="str">
        <f t="shared" si="39"/>
        <v/>
      </c>
      <c r="AQ118" s="672" t="str">
        <f t="shared" si="40"/>
        <v/>
      </c>
    </row>
    <row r="119" spans="5:43">
      <c r="E119" s="672" t="str">
        <f t="shared" si="42"/>
        <v/>
      </c>
      <c r="G119" s="672" t="str">
        <f t="shared" si="42"/>
        <v/>
      </c>
      <c r="I119" s="672" t="str">
        <f t="shared" si="23"/>
        <v/>
      </c>
      <c r="K119" s="672" t="str">
        <f t="shared" si="24"/>
        <v/>
      </c>
      <c r="M119" s="672" t="str">
        <f t="shared" si="25"/>
        <v/>
      </c>
      <c r="O119" s="672" t="str">
        <f t="shared" si="26"/>
        <v/>
      </c>
      <c r="Q119" s="672" t="str">
        <f t="shared" si="27"/>
        <v/>
      </c>
      <c r="S119" s="672" t="str">
        <f t="shared" si="28"/>
        <v/>
      </c>
      <c r="U119" s="672" t="str">
        <f t="shared" si="29"/>
        <v/>
      </c>
      <c r="W119" s="672" t="str">
        <f t="shared" si="30"/>
        <v/>
      </c>
      <c r="Y119" s="672" t="str">
        <f t="shared" si="31"/>
        <v/>
      </c>
      <c r="AA119" s="672" t="str">
        <f t="shared" si="32"/>
        <v/>
      </c>
      <c r="AC119" s="672" t="str">
        <f t="shared" si="33"/>
        <v/>
      </c>
      <c r="AE119" s="672" t="str">
        <f t="shared" si="34"/>
        <v/>
      </c>
      <c r="AG119" s="672" t="str">
        <f t="shared" si="35"/>
        <v/>
      </c>
      <c r="AI119" s="672" t="str">
        <f t="shared" si="36"/>
        <v/>
      </c>
      <c r="AK119" s="672" t="str">
        <f t="shared" si="37"/>
        <v/>
      </c>
      <c r="AM119" s="672" t="str">
        <f t="shared" si="38"/>
        <v/>
      </c>
      <c r="AO119" s="672" t="str">
        <f t="shared" si="39"/>
        <v/>
      </c>
      <c r="AQ119" s="672" t="str">
        <f t="shared" si="40"/>
        <v/>
      </c>
    </row>
    <row r="120" spans="5:43">
      <c r="E120" s="672" t="str">
        <f t="shared" si="42"/>
        <v/>
      </c>
      <c r="G120" s="672" t="str">
        <f t="shared" si="42"/>
        <v/>
      </c>
      <c r="I120" s="672" t="str">
        <f t="shared" si="23"/>
        <v/>
      </c>
      <c r="K120" s="672" t="str">
        <f t="shared" si="24"/>
        <v/>
      </c>
      <c r="M120" s="672" t="str">
        <f t="shared" si="25"/>
        <v/>
      </c>
      <c r="O120" s="672" t="str">
        <f t="shared" si="26"/>
        <v/>
      </c>
      <c r="Q120" s="672" t="str">
        <f t="shared" si="27"/>
        <v/>
      </c>
      <c r="S120" s="672" t="str">
        <f t="shared" si="28"/>
        <v/>
      </c>
      <c r="U120" s="672" t="str">
        <f t="shared" si="29"/>
        <v/>
      </c>
      <c r="W120" s="672" t="str">
        <f t="shared" si="30"/>
        <v/>
      </c>
      <c r="Y120" s="672" t="str">
        <f t="shared" si="31"/>
        <v/>
      </c>
      <c r="AA120" s="672" t="str">
        <f t="shared" si="32"/>
        <v/>
      </c>
      <c r="AC120" s="672" t="str">
        <f t="shared" si="33"/>
        <v/>
      </c>
      <c r="AE120" s="672" t="str">
        <f t="shared" si="34"/>
        <v/>
      </c>
      <c r="AG120" s="672" t="str">
        <f t="shared" si="35"/>
        <v/>
      </c>
      <c r="AI120" s="672" t="str">
        <f t="shared" si="36"/>
        <v/>
      </c>
      <c r="AK120" s="672" t="str">
        <f t="shared" si="37"/>
        <v/>
      </c>
      <c r="AM120" s="672" t="str">
        <f t="shared" si="38"/>
        <v/>
      </c>
      <c r="AO120" s="672" t="str">
        <f t="shared" si="39"/>
        <v/>
      </c>
      <c r="AQ120" s="672" t="str">
        <f t="shared" si="40"/>
        <v/>
      </c>
    </row>
    <row r="121" spans="5:43">
      <c r="E121" s="672" t="str">
        <f t="shared" si="42"/>
        <v/>
      </c>
      <c r="G121" s="672" t="str">
        <f t="shared" si="42"/>
        <v/>
      </c>
      <c r="I121" s="672" t="str">
        <f t="shared" si="23"/>
        <v/>
      </c>
      <c r="K121" s="672" t="str">
        <f t="shared" si="24"/>
        <v/>
      </c>
      <c r="M121" s="672" t="str">
        <f t="shared" si="25"/>
        <v/>
      </c>
      <c r="O121" s="672" t="str">
        <f t="shared" si="26"/>
        <v/>
      </c>
      <c r="Q121" s="672" t="str">
        <f t="shared" si="27"/>
        <v/>
      </c>
      <c r="S121" s="672" t="str">
        <f t="shared" si="28"/>
        <v/>
      </c>
      <c r="U121" s="672" t="str">
        <f t="shared" si="29"/>
        <v/>
      </c>
      <c r="W121" s="672" t="str">
        <f t="shared" si="30"/>
        <v/>
      </c>
      <c r="Y121" s="672" t="str">
        <f t="shared" si="31"/>
        <v/>
      </c>
      <c r="AA121" s="672" t="str">
        <f t="shared" si="32"/>
        <v/>
      </c>
      <c r="AC121" s="672" t="str">
        <f t="shared" si="33"/>
        <v/>
      </c>
      <c r="AE121" s="672" t="str">
        <f t="shared" si="34"/>
        <v/>
      </c>
      <c r="AG121" s="672" t="str">
        <f t="shared" si="35"/>
        <v/>
      </c>
      <c r="AI121" s="672" t="str">
        <f t="shared" si="36"/>
        <v/>
      </c>
      <c r="AK121" s="672" t="str">
        <f t="shared" si="37"/>
        <v/>
      </c>
      <c r="AM121" s="672" t="str">
        <f t="shared" si="38"/>
        <v/>
      </c>
      <c r="AO121" s="672" t="str">
        <f t="shared" si="39"/>
        <v/>
      </c>
      <c r="AQ121" s="672" t="str">
        <f t="shared" si="40"/>
        <v/>
      </c>
    </row>
    <row r="122" spans="5:43">
      <c r="E122" s="672" t="str">
        <f t="shared" si="42"/>
        <v/>
      </c>
      <c r="G122" s="672" t="str">
        <f t="shared" si="42"/>
        <v/>
      </c>
      <c r="I122" s="672" t="str">
        <f t="shared" si="23"/>
        <v/>
      </c>
      <c r="K122" s="672" t="str">
        <f t="shared" si="24"/>
        <v/>
      </c>
      <c r="M122" s="672" t="str">
        <f t="shared" si="25"/>
        <v/>
      </c>
      <c r="O122" s="672" t="str">
        <f t="shared" si="26"/>
        <v/>
      </c>
      <c r="Q122" s="672" t="str">
        <f t="shared" si="27"/>
        <v/>
      </c>
      <c r="S122" s="672" t="str">
        <f t="shared" si="28"/>
        <v/>
      </c>
      <c r="U122" s="672" t="str">
        <f t="shared" si="29"/>
        <v/>
      </c>
      <c r="W122" s="672" t="str">
        <f t="shared" si="30"/>
        <v/>
      </c>
      <c r="Y122" s="672" t="str">
        <f t="shared" si="31"/>
        <v/>
      </c>
      <c r="AA122" s="672" t="str">
        <f t="shared" si="32"/>
        <v/>
      </c>
      <c r="AC122" s="672" t="str">
        <f t="shared" si="33"/>
        <v/>
      </c>
      <c r="AE122" s="672" t="str">
        <f t="shared" si="34"/>
        <v/>
      </c>
      <c r="AG122" s="672" t="str">
        <f t="shared" si="35"/>
        <v/>
      </c>
      <c r="AI122" s="672" t="str">
        <f t="shared" si="36"/>
        <v/>
      </c>
      <c r="AK122" s="672" t="str">
        <f t="shared" si="37"/>
        <v/>
      </c>
      <c r="AM122" s="672" t="str">
        <f t="shared" si="38"/>
        <v/>
      </c>
      <c r="AO122" s="672" t="str">
        <f t="shared" si="39"/>
        <v/>
      </c>
      <c r="AQ122" s="672" t="str">
        <f t="shared" si="40"/>
        <v/>
      </c>
    </row>
    <row r="123" spans="5:43">
      <c r="E123" s="672" t="str">
        <f t="shared" si="42"/>
        <v/>
      </c>
      <c r="G123" s="672" t="str">
        <f t="shared" si="42"/>
        <v/>
      </c>
      <c r="I123" s="672" t="str">
        <f t="shared" si="23"/>
        <v/>
      </c>
      <c r="K123" s="672" t="str">
        <f t="shared" si="24"/>
        <v/>
      </c>
      <c r="M123" s="672" t="str">
        <f t="shared" si="25"/>
        <v/>
      </c>
      <c r="O123" s="672" t="str">
        <f t="shared" si="26"/>
        <v/>
      </c>
      <c r="Q123" s="672" t="str">
        <f t="shared" si="27"/>
        <v/>
      </c>
      <c r="S123" s="672" t="str">
        <f t="shared" si="28"/>
        <v/>
      </c>
      <c r="U123" s="672" t="str">
        <f t="shared" si="29"/>
        <v/>
      </c>
      <c r="W123" s="672" t="str">
        <f t="shared" si="30"/>
        <v/>
      </c>
      <c r="Y123" s="672" t="str">
        <f t="shared" si="31"/>
        <v/>
      </c>
      <c r="AA123" s="672" t="str">
        <f t="shared" si="32"/>
        <v/>
      </c>
      <c r="AC123" s="672" t="str">
        <f t="shared" si="33"/>
        <v/>
      </c>
      <c r="AE123" s="672" t="str">
        <f t="shared" si="34"/>
        <v/>
      </c>
      <c r="AG123" s="672" t="str">
        <f t="shared" si="35"/>
        <v/>
      </c>
      <c r="AI123" s="672" t="str">
        <f t="shared" si="36"/>
        <v/>
      </c>
      <c r="AK123" s="672" t="str">
        <f t="shared" si="37"/>
        <v/>
      </c>
      <c r="AM123" s="672" t="str">
        <f t="shared" si="38"/>
        <v/>
      </c>
      <c r="AO123" s="672" t="str">
        <f t="shared" si="39"/>
        <v/>
      </c>
      <c r="AQ123" s="672" t="str">
        <f t="shared" si="40"/>
        <v/>
      </c>
    </row>
    <row r="124" spans="5:43">
      <c r="E124" s="672" t="str">
        <f t="shared" si="42"/>
        <v/>
      </c>
      <c r="G124" s="672" t="str">
        <f t="shared" si="42"/>
        <v/>
      </c>
      <c r="I124" s="672" t="str">
        <f t="shared" si="23"/>
        <v/>
      </c>
      <c r="K124" s="672" t="str">
        <f t="shared" si="24"/>
        <v/>
      </c>
      <c r="M124" s="672" t="str">
        <f t="shared" si="25"/>
        <v/>
      </c>
      <c r="O124" s="672" t="str">
        <f t="shared" si="26"/>
        <v/>
      </c>
      <c r="Q124" s="672" t="str">
        <f t="shared" si="27"/>
        <v/>
      </c>
      <c r="S124" s="672" t="str">
        <f t="shared" si="28"/>
        <v/>
      </c>
      <c r="U124" s="672" t="str">
        <f t="shared" si="29"/>
        <v/>
      </c>
      <c r="W124" s="672" t="str">
        <f t="shared" si="30"/>
        <v/>
      </c>
      <c r="Y124" s="672" t="str">
        <f t="shared" si="31"/>
        <v/>
      </c>
      <c r="AA124" s="672" t="str">
        <f t="shared" si="32"/>
        <v/>
      </c>
      <c r="AC124" s="672" t="str">
        <f t="shared" si="33"/>
        <v/>
      </c>
      <c r="AE124" s="672" t="str">
        <f t="shared" si="34"/>
        <v/>
      </c>
      <c r="AG124" s="672" t="str">
        <f t="shared" si="35"/>
        <v/>
      </c>
      <c r="AI124" s="672" t="str">
        <f t="shared" si="36"/>
        <v/>
      </c>
      <c r="AK124" s="672" t="str">
        <f t="shared" si="37"/>
        <v/>
      </c>
      <c r="AM124" s="672" t="str">
        <f t="shared" si="38"/>
        <v/>
      </c>
      <c r="AO124" s="672" t="str">
        <f t="shared" si="39"/>
        <v/>
      </c>
      <c r="AQ124" s="672" t="str">
        <f t="shared" si="40"/>
        <v/>
      </c>
    </row>
    <row r="125" spans="5:43">
      <c r="E125" s="672" t="str">
        <f t="shared" ref="E125:G140" si="43">IF(OR($B125=0,D125=0),"",D125/$B125)</f>
        <v/>
      </c>
      <c r="G125" s="672" t="str">
        <f t="shared" si="43"/>
        <v/>
      </c>
      <c r="I125" s="672" t="str">
        <f t="shared" si="23"/>
        <v/>
      </c>
      <c r="K125" s="672" t="str">
        <f t="shared" si="24"/>
        <v/>
      </c>
      <c r="M125" s="672" t="str">
        <f t="shared" si="25"/>
        <v/>
      </c>
      <c r="O125" s="672" t="str">
        <f t="shared" si="26"/>
        <v/>
      </c>
      <c r="Q125" s="672" t="str">
        <f t="shared" si="27"/>
        <v/>
      </c>
      <c r="S125" s="672" t="str">
        <f t="shared" si="28"/>
        <v/>
      </c>
      <c r="U125" s="672" t="str">
        <f t="shared" si="29"/>
        <v/>
      </c>
      <c r="W125" s="672" t="str">
        <f t="shared" si="30"/>
        <v/>
      </c>
      <c r="Y125" s="672" t="str">
        <f t="shared" si="31"/>
        <v/>
      </c>
      <c r="AA125" s="672" t="str">
        <f t="shared" si="32"/>
        <v/>
      </c>
      <c r="AC125" s="672" t="str">
        <f t="shared" si="33"/>
        <v/>
      </c>
      <c r="AE125" s="672" t="str">
        <f t="shared" si="34"/>
        <v/>
      </c>
      <c r="AG125" s="672" t="str">
        <f t="shared" si="35"/>
        <v/>
      </c>
      <c r="AI125" s="672" t="str">
        <f t="shared" si="36"/>
        <v/>
      </c>
      <c r="AK125" s="672" t="str">
        <f t="shared" si="37"/>
        <v/>
      </c>
      <c r="AM125" s="672" t="str">
        <f t="shared" si="38"/>
        <v/>
      </c>
      <c r="AO125" s="672" t="str">
        <f t="shared" si="39"/>
        <v/>
      </c>
      <c r="AQ125" s="672" t="str">
        <f t="shared" si="40"/>
        <v/>
      </c>
    </row>
    <row r="126" spans="5:43">
      <c r="E126" s="672" t="str">
        <f t="shared" si="43"/>
        <v/>
      </c>
      <c r="G126" s="672" t="str">
        <f t="shared" si="43"/>
        <v/>
      </c>
      <c r="I126" s="672" t="str">
        <f t="shared" si="23"/>
        <v/>
      </c>
      <c r="K126" s="672" t="str">
        <f t="shared" si="24"/>
        <v/>
      </c>
      <c r="M126" s="672" t="str">
        <f t="shared" si="25"/>
        <v/>
      </c>
      <c r="O126" s="672" t="str">
        <f t="shared" si="26"/>
        <v/>
      </c>
      <c r="Q126" s="672" t="str">
        <f t="shared" si="27"/>
        <v/>
      </c>
      <c r="S126" s="672" t="str">
        <f t="shared" si="28"/>
        <v/>
      </c>
      <c r="U126" s="672" t="str">
        <f t="shared" si="29"/>
        <v/>
      </c>
      <c r="W126" s="672" t="str">
        <f t="shared" si="30"/>
        <v/>
      </c>
      <c r="Y126" s="672" t="str">
        <f t="shared" si="31"/>
        <v/>
      </c>
      <c r="AA126" s="672" t="str">
        <f t="shared" si="32"/>
        <v/>
      </c>
      <c r="AC126" s="672" t="str">
        <f t="shared" si="33"/>
        <v/>
      </c>
      <c r="AE126" s="672" t="str">
        <f t="shared" si="34"/>
        <v/>
      </c>
      <c r="AG126" s="672" t="str">
        <f t="shared" si="35"/>
        <v/>
      </c>
      <c r="AI126" s="672" t="str">
        <f t="shared" si="36"/>
        <v/>
      </c>
      <c r="AK126" s="672" t="str">
        <f t="shared" si="37"/>
        <v/>
      </c>
      <c r="AM126" s="672" t="str">
        <f t="shared" si="38"/>
        <v/>
      </c>
      <c r="AO126" s="672" t="str">
        <f t="shared" si="39"/>
        <v/>
      </c>
      <c r="AQ126" s="672" t="str">
        <f t="shared" si="40"/>
        <v/>
      </c>
    </row>
    <row r="127" spans="5:43">
      <c r="E127" s="672" t="str">
        <f t="shared" si="43"/>
        <v/>
      </c>
      <c r="G127" s="672" t="str">
        <f t="shared" si="43"/>
        <v/>
      </c>
      <c r="I127" s="672" t="str">
        <f t="shared" si="23"/>
        <v/>
      </c>
      <c r="K127" s="672" t="str">
        <f t="shared" si="24"/>
        <v/>
      </c>
      <c r="M127" s="672" t="str">
        <f t="shared" si="25"/>
        <v/>
      </c>
      <c r="O127" s="672" t="str">
        <f t="shared" si="26"/>
        <v/>
      </c>
      <c r="Q127" s="672" t="str">
        <f t="shared" si="27"/>
        <v/>
      </c>
      <c r="S127" s="672" t="str">
        <f t="shared" si="28"/>
        <v/>
      </c>
      <c r="U127" s="672" t="str">
        <f t="shared" si="29"/>
        <v/>
      </c>
      <c r="W127" s="672" t="str">
        <f t="shared" si="30"/>
        <v/>
      </c>
      <c r="Y127" s="672" t="str">
        <f t="shared" si="31"/>
        <v/>
      </c>
      <c r="AA127" s="672" t="str">
        <f t="shared" si="32"/>
        <v/>
      </c>
      <c r="AC127" s="672" t="str">
        <f t="shared" si="33"/>
        <v/>
      </c>
      <c r="AE127" s="672" t="str">
        <f t="shared" si="34"/>
        <v/>
      </c>
      <c r="AG127" s="672" t="str">
        <f t="shared" si="35"/>
        <v/>
      </c>
      <c r="AI127" s="672" t="str">
        <f t="shared" si="36"/>
        <v/>
      </c>
      <c r="AK127" s="672" t="str">
        <f t="shared" si="37"/>
        <v/>
      </c>
      <c r="AM127" s="672" t="str">
        <f t="shared" si="38"/>
        <v/>
      </c>
      <c r="AO127" s="672" t="str">
        <f t="shared" si="39"/>
        <v/>
      </c>
      <c r="AQ127" s="672" t="str">
        <f t="shared" si="40"/>
        <v/>
      </c>
    </row>
    <row r="128" spans="5:43">
      <c r="E128" s="672" t="str">
        <f t="shared" si="43"/>
        <v/>
      </c>
      <c r="G128" s="672" t="str">
        <f t="shared" si="43"/>
        <v/>
      </c>
      <c r="I128" s="672" t="str">
        <f t="shared" si="23"/>
        <v/>
      </c>
      <c r="K128" s="672" t="str">
        <f t="shared" si="24"/>
        <v/>
      </c>
      <c r="M128" s="672" t="str">
        <f t="shared" si="25"/>
        <v/>
      </c>
      <c r="O128" s="672" t="str">
        <f t="shared" si="26"/>
        <v/>
      </c>
      <c r="Q128" s="672" t="str">
        <f t="shared" si="27"/>
        <v/>
      </c>
      <c r="S128" s="672" t="str">
        <f t="shared" si="28"/>
        <v/>
      </c>
      <c r="U128" s="672" t="str">
        <f t="shared" si="29"/>
        <v/>
      </c>
      <c r="W128" s="672" t="str">
        <f t="shared" si="30"/>
        <v/>
      </c>
      <c r="Y128" s="672" t="str">
        <f t="shared" si="31"/>
        <v/>
      </c>
      <c r="AA128" s="672" t="str">
        <f t="shared" si="32"/>
        <v/>
      </c>
      <c r="AC128" s="672" t="str">
        <f t="shared" si="33"/>
        <v/>
      </c>
      <c r="AE128" s="672" t="str">
        <f t="shared" si="34"/>
        <v/>
      </c>
      <c r="AG128" s="672" t="str">
        <f t="shared" si="35"/>
        <v/>
      </c>
      <c r="AI128" s="672" t="str">
        <f t="shared" si="36"/>
        <v/>
      </c>
      <c r="AK128" s="672" t="str">
        <f t="shared" si="37"/>
        <v/>
      </c>
      <c r="AM128" s="672" t="str">
        <f t="shared" si="38"/>
        <v/>
      </c>
      <c r="AO128" s="672" t="str">
        <f t="shared" si="39"/>
        <v/>
      </c>
      <c r="AQ128" s="672" t="str">
        <f t="shared" si="40"/>
        <v/>
      </c>
    </row>
    <row r="129" spans="5:43">
      <c r="E129" s="672" t="str">
        <f t="shared" si="43"/>
        <v/>
      </c>
      <c r="G129" s="672" t="str">
        <f t="shared" si="43"/>
        <v/>
      </c>
      <c r="I129" s="672" t="str">
        <f t="shared" si="23"/>
        <v/>
      </c>
      <c r="K129" s="672" t="str">
        <f t="shared" si="24"/>
        <v/>
      </c>
      <c r="M129" s="672" t="str">
        <f t="shared" si="25"/>
        <v/>
      </c>
      <c r="O129" s="672" t="str">
        <f t="shared" si="26"/>
        <v/>
      </c>
      <c r="Q129" s="672" t="str">
        <f t="shared" si="27"/>
        <v/>
      </c>
      <c r="S129" s="672" t="str">
        <f t="shared" si="28"/>
        <v/>
      </c>
      <c r="U129" s="672" t="str">
        <f t="shared" si="29"/>
        <v/>
      </c>
      <c r="W129" s="672" t="str">
        <f t="shared" si="30"/>
        <v/>
      </c>
      <c r="Y129" s="672" t="str">
        <f t="shared" si="31"/>
        <v/>
      </c>
      <c r="AA129" s="672" t="str">
        <f t="shared" si="32"/>
        <v/>
      </c>
      <c r="AC129" s="672" t="str">
        <f t="shared" si="33"/>
        <v/>
      </c>
      <c r="AE129" s="672" t="str">
        <f t="shared" si="34"/>
        <v/>
      </c>
      <c r="AG129" s="672" t="str">
        <f t="shared" si="35"/>
        <v/>
      </c>
      <c r="AI129" s="672" t="str">
        <f t="shared" si="36"/>
        <v/>
      </c>
      <c r="AK129" s="672" t="str">
        <f t="shared" si="37"/>
        <v/>
      </c>
      <c r="AM129" s="672" t="str">
        <f t="shared" si="38"/>
        <v/>
      </c>
      <c r="AO129" s="672" t="str">
        <f t="shared" si="39"/>
        <v/>
      </c>
      <c r="AQ129" s="672" t="str">
        <f t="shared" si="40"/>
        <v/>
      </c>
    </row>
    <row r="130" spans="5:43">
      <c r="E130" s="672" t="str">
        <f t="shared" si="43"/>
        <v/>
      </c>
      <c r="G130" s="672" t="str">
        <f t="shared" si="43"/>
        <v/>
      </c>
      <c r="I130" s="672" t="str">
        <f t="shared" si="23"/>
        <v/>
      </c>
      <c r="K130" s="672" t="str">
        <f t="shared" si="24"/>
        <v/>
      </c>
      <c r="M130" s="672" t="str">
        <f t="shared" si="25"/>
        <v/>
      </c>
      <c r="O130" s="672" t="str">
        <f t="shared" si="26"/>
        <v/>
      </c>
      <c r="Q130" s="672" t="str">
        <f t="shared" si="27"/>
        <v/>
      </c>
      <c r="S130" s="672" t="str">
        <f t="shared" si="28"/>
        <v/>
      </c>
      <c r="U130" s="672" t="str">
        <f t="shared" si="29"/>
        <v/>
      </c>
      <c r="W130" s="672" t="str">
        <f t="shared" si="30"/>
        <v/>
      </c>
      <c r="Y130" s="672" t="str">
        <f t="shared" si="31"/>
        <v/>
      </c>
      <c r="AA130" s="672" t="str">
        <f t="shared" si="32"/>
        <v/>
      </c>
      <c r="AC130" s="672" t="str">
        <f t="shared" si="33"/>
        <v/>
      </c>
      <c r="AE130" s="672" t="str">
        <f t="shared" si="34"/>
        <v/>
      </c>
      <c r="AG130" s="672" t="str">
        <f t="shared" si="35"/>
        <v/>
      </c>
      <c r="AI130" s="672" t="str">
        <f t="shared" si="36"/>
        <v/>
      </c>
      <c r="AK130" s="672" t="str">
        <f t="shared" si="37"/>
        <v/>
      </c>
      <c r="AM130" s="672" t="str">
        <f t="shared" si="38"/>
        <v/>
      </c>
      <c r="AO130" s="672" t="str">
        <f t="shared" si="39"/>
        <v/>
      </c>
      <c r="AQ130" s="672" t="str">
        <f t="shared" si="40"/>
        <v/>
      </c>
    </row>
    <row r="131" spans="5:43">
      <c r="E131" s="672" t="str">
        <f t="shared" si="43"/>
        <v/>
      </c>
      <c r="G131" s="672" t="str">
        <f t="shared" si="43"/>
        <v/>
      </c>
      <c r="I131" s="672" t="str">
        <f t="shared" si="23"/>
        <v/>
      </c>
      <c r="K131" s="672" t="str">
        <f t="shared" si="24"/>
        <v/>
      </c>
      <c r="M131" s="672" t="str">
        <f t="shared" si="25"/>
        <v/>
      </c>
      <c r="O131" s="672" t="str">
        <f t="shared" si="26"/>
        <v/>
      </c>
      <c r="Q131" s="672" t="str">
        <f t="shared" si="27"/>
        <v/>
      </c>
      <c r="S131" s="672" t="str">
        <f t="shared" si="28"/>
        <v/>
      </c>
      <c r="U131" s="672" t="str">
        <f t="shared" si="29"/>
        <v/>
      </c>
      <c r="W131" s="672" t="str">
        <f t="shared" si="30"/>
        <v/>
      </c>
      <c r="Y131" s="672" t="str">
        <f t="shared" si="31"/>
        <v/>
      </c>
      <c r="AA131" s="672" t="str">
        <f t="shared" si="32"/>
        <v/>
      </c>
      <c r="AC131" s="672" t="str">
        <f t="shared" si="33"/>
        <v/>
      </c>
      <c r="AE131" s="672" t="str">
        <f t="shared" si="34"/>
        <v/>
      </c>
      <c r="AG131" s="672" t="str">
        <f t="shared" si="35"/>
        <v/>
      </c>
      <c r="AI131" s="672" t="str">
        <f t="shared" si="36"/>
        <v/>
      </c>
      <c r="AK131" s="672" t="str">
        <f t="shared" si="37"/>
        <v/>
      </c>
      <c r="AM131" s="672" t="str">
        <f t="shared" si="38"/>
        <v/>
      </c>
      <c r="AO131" s="672" t="str">
        <f t="shared" si="39"/>
        <v/>
      </c>
      <c r="AQ131" s="672" t="str">
        <f t="shared" si="40"/>
        <v/>
      </c>
    </row>
    <row r="132" spans="5:43">
      <c r="E132" s="672" t="str">
        <f t="shared" si="43"/>
        <v/>
      </c>
      <c r="G132" s="672" t="str">
        <f t="shared" si="43"/>
        <v/>
      </c>
      <c r="I132" s="672" t="str">
        <f t="shared" si="23"/>
        <v/>
      </c>
      <c r="K132" s="672" t="str">
        <f t="shared" si="24"/>
        <v/>
      </c>
      <c r="M132" s="672" t="str">
        <f t="shared" si="25"/>
        <v/>
      </c>
      <c r="O132" s="672" t="str">
        <f t="shared" si="26"/>
        <v/>
      </c>
      <c r="Q132" s="672" t="str">
        <f t="shared" si="27"/>
        <v/>
      </c>
      <c r="S132" s="672" t="str">
        <f t="shared" si="28"/>
        <v/>
      </c>
      <c r="U132" s="672" t="str">
        <f t="shared" si="29"/>
        <v/>
      </c>
      <c r="W132" s="672" t="str">
        <f t="shared" si="30"/>
        <v/>
      </c>
      <c r="Y132" s="672" t="str">
        <f t="shared" si="31"/>
        <v/>
      </c>
      <c r="AA132" s="672" t="str">
        <f t="shared" si="32"/>
        <v/>
      </c>
      <c r="AC132" s="672" t="str">
        <f t="shared" si="33"/>
        <v/>
      </c>
      <c r="AE132" s="672" t="str">
        <f t="shared" si="34"/>
        <v/>
      </c>
      <c r="AG132" s="672" t="str">
        <f t="shared" si="35"/>
        <v/>
      </c>
      <c r="AI132" s="672" t="str">
        <f t="shared" si="36"/>
        <v/>
      </c>
      <c r="AK132" s="672" t="str">
        <f t="shared" si="37"/>
        <v/>
      </c>
      <c r="AM132" s="672" t="str">
        <f t="shared" si="38"/>
        <v/>
      </c>
      <c r="AO132" s="672" t="str">
        <f t="shared" si="39"/>
        <v/>
      </c>
      <c r="AQ132" s="672" t="str">
        <f t="shared" si="40"/>
        <v/>
      </c>
    </row>
    <row r="133" spans="5:43">
      <c r="E133" s="672" t="str">
        <f t="shared" si="43"/>
        <v/>
      </c>
      <c r="G133" s="672" t="str">
        <f t="shared" si="43"/>
        <v/>
      </c>
      <c r="I133" s="672" t="str">
        <f t="shared" si="23"/>
        <v/>
      </c>
      <c r="K133" s="672" t="str">
        <f t="shared" si="24"/>
        <v/>
      </c>
      <c r="M133" s="672" t="str">
        <f t="shared" si="25"/>
        <v/>
      </c>
      <c r="O133" s="672" t="str">
        <f t="shared" si="26"/>
        <v/>
      </c>
      <c r="Q133" s="672" t="str">
        <f t="shared" si="27"/>
        <v/>
      </c>
      <c r="S133" s="672" t="str">
        <f t="shared" si="28"/>
        <v/>
      </c>
      <c r="U133" s="672" t="str">
        <f t="shared" si="29"/>
        <v/>
      </c>
      <c r="W133" s="672" t="str">
        <f t="shared" si="30"/>
        <v/>
      </c>
      <c r="Y133" s="672" t="str">
        <f t="shared" si="31"/>
        <v/>
      </c>
      <c r="AA133" s="672" t="str">
        <f t="shared" si="32"/>
        <v/>
      </c>
      <c r="AC133" s="672" t="str">
        <f t="shared" si="33"/>
        <v/>
      </c>
      <c r="AE133" s="672" t="str">
        <f t="shared" si="34"/>
        <v/>
      </c>
      <c r="AG133" s="672" t="str">
        <f t="shared" si="35"/>
        <v/>
      </c>
      <c r="AI133" s="672" t="str">
        <f t="shared" si="36"/>
        <v/>
      </c>
      <c r="AK133" s="672" t="str">
        <f t="shared" si="37"/>
        <v/>
      </c>
      <c r="AM133" s="672" t="str">
        <f t="shared" si="38"/>
        <v/>
      </c>
      <c r="AO133" s="672" t="str">
        <f t="shared" si="39"/>
        <v/>
      </c>
      <c r="AQ133" s="672" t="str">
        <f t="shared" si="40"/>
        <v/>
      </c>
    </row>
    <row r="134" spans="5:43">
      <c r="E134" s="672" t="str">
        <f t="shared" si="43"/>
        <v/>
      </c>
      <c r="G134" s="672" t="str">
        <f t="shared" si="43"/>
        <v/>
      </c>
      <c r="I134" s="672" t="str">
        <f t="shared" si="23"/>
        <v/>
      </c>
      <c r="K134" s="672" t="str">
        <f t="shared" si="24"/>
        <v/>
      </c>
      <c r="M134" s="672" t="str">
        <f t="shared" si="25"/>
        <v/>
      </c>
      <c r="O134" s="672" t="str">
        <f t="shared" si="26"/>
        <v/>
      </c>
      <c r="Q134" s="672" t="str">
        <f t="shared" si="27"/>
        <v/>
      </c>
      <c r="S134" s="672" t="str">
        <f t="shared" si="28"/>
        <v/>
      </c>
      <c r="U134" s="672" t="str">
        <f t="shared" si="29"/>
        <v/>
      </c>
      <c r="W134" s="672" t="str">
        <f t="shared" si="30"/>
        <v/>
      </c>
      <c r="Y134" s="672" t="str">
        <f t="shared" si="31"/>
        <v/>
      </c>
      <c r="AA134" s="672" t="str">
        <f t="shared" si="32"/>
        <v/>
      </c>
      <c r="AC134" s="672" t="str">
        <f t="shared" si="33"/>
        <v/>
      </c>
      <c r="AE134" s="672" t="str">
        <f t="shared" si="34"/>
        <v/>
      </c>
      <c r="AG134" s="672" t="str">
        <f t="shared" si="35"/>
        <v/>
      </c>
      <c r="AI134" s="672" t="str">
        <f t="shared" si="36"/>
        <v/>
      </c>
      <c r="AK134" s="672" t="str">
        <f t="shared" si="37"/>
        <v/>
      </c>
      <c r="AM134" s="672" t="str">
        <f t="shared" si="38"/>
        <v/>
      </c>
      <c r="AO134" s="672" t="str">
        <f t="shared" si="39"/>
        <v/>
      </c>
      <c r="AQ134" s="672" t="str">
        <f t="shared" si="40"/>
        <v/>
      </c>
    </row>
    <row r="135" spans="5:43">
      <c r="E135" s="672" t="str">
        <f t="shared" si="43"/>
        <v/>
      </c>
      <c r="G135" s="672" t="str">
        <f t="shared" si="43"/>
        <v/>
      </c>
      <c r="I135" s="672" t="str">
        <f t="shared" si="23"/>
        <v/>
      </c>
      <c r="K135" s="672" t="str">
        <f t="shared" si="24"/>
        <v/>
      </c>
      <c r="M135" s="672" t="str">
        <f t="shared" si="25"/>
        <v/>
      </c>
      <c r="O135" s="672" t="str">
        <f t="shared" si="26"/>
        <v/>
      </c>
      <c r="Q135" s="672" t="str">
        <f t="shared" si="27"/>
        <v/>
      </c>
      <c r="S135" s="672" t="str">
        <f t="shared" si="28"/>
        <v/>
      </c>
      <c r="U135" s="672" t="str">
        <f t="shared" si="29"/>
        <v/>
      </c>
      <c r="W135" s="672" t="str">
        <f t="shared" si="30"/>
        <v/>
      </c>
      <c r="Y135" s="672" t="str">
        <f t="shared" si="31"/>
        <v/>
      </c>
      <c r="AA135" s="672" t="str">
        <f t="shared" si="32"/>
        <v/>
      </c>
      <c r="AC135" s="672" t="str">
        <f t="shared" si="33"/>
        <v/>
      </c>
      <c r="AE135" s="672" t="str">
        <f t="shared" si="34"/>
        <v/>
      </c>
      <c r="AG135" s="672" t="str">
        <f t="shared" si="35"/>
        <v/>
      </c>
      <c r="AI135" s="672" t="str">
        <f t="shared" si="36"/>
        <v/>
      </c>
      <c r="AK135" s="672" t="str">
        <f t="shared" si="37"/>
        <v/>
      </c>
      <c r="AM135" s="672" t="str">
        <f t="shared" si="38"/>
        <v/>
      </c>
      <c r="AO135" s="672" t="str">
        <f t="shared" si="39"/>
        <v/>
      </c>
      <c r="AQ135" s="672" t="str">
        <f t="shared" si="40"/>
        <v/>
      </c>
    </row>
    <row r="136" spans="5:43">
      <c r="E136" s="672" t="str">
        <f t="shared" si="43"/>
        <v/>
      </c>
      <c r="G136" s="672" t="str">
        <f t="shared" si="43"/>
        <v/>
      </c>
      <c r="I136" s="672" t="str">
        <f t="shared" si="23"/>
        <v/>
      </c>
      <c r="K136" s="672" t="str">
        <f t="shared" si="24"/>
        <v/>
      </c>
      <c r="M136" s="672" t="str">
        <f t="shared" si="25"/>
        <v/>
      </c>
      <c r="O136" s="672" t="str">
        <f t="shared" si="26"/>
        <v/>
      </c>
      <c r="Q136" s="672" t="str">
        <f t="shared" si="27"/>
        <v/>
      </c>
      <c r="S136" s="672" t="str">
        <f t="shared" si="28"/>
        <v/>
      </c>
      <c r="U136" s="672" t="str">
        <f t="shared" si="29"/>
        <v/>
      </c>
      <c r="W136" s="672" t="str">
        <f t="shared" si="30"/>
        <v/>
      </c>
      <c r="Y136" s="672" t="str">
        <f t="shared" si="31"/>
        <v/>
      </c>
      <c r="AA136" s="672" t="str">
        <f t="shared" si="32"/>
        <v/>
      </c>
      <c r="AC136" s="672" t="str">
        <f t="shared" si="33"/>
        <v/>
      </c>
      <c r="AE136" s="672" t="str">
        <f t="shared" si="34"/>
        <v/>
      </c>
      <c r="AG136" s="672" t="str">
        <f t="shared" si="35"/>
        <v/>
      </c>
      <c r="AI136" s="672" t="str">
        <f t="shared" si="36"/>
        <v/>
      </c>
      <c r="AK136" s="672" t="str">
        <f t="shared" si="37"/>
        <v/>
      </c>
      <c r="AM136" s="672" t="str">
        <f t="shared" si="38"/>
        <v/>
      </c>
      <c r="AO136" s="672" t="str">
        <f t="shared" si="39"/>
        <v/>
      </c>
      <c r="AQ136" s="672" t="str">
        <f t="shared" si="40"/>
        <v/>
      </c>
    </row>
    <row r="137" spans="5:43">
      <c r="E137" s="672" t="str">
        <f t="shared" si="43"/>
        <v/>
      </c>
      <c r="G137" s="672" t="str">
        <f t="shared" si="43"/>
        <v/>
      </c>
      <c r="I137" s="672" t="str">
        <f t="shared" si="23"/>
        <v/>
      </c>
      <c r="K137" s="672" t="str">
        <f t="shared" si="24"/>
        <v/>
      </c>
      <c r="M137" s="672" t="str">
        <f t="shared" si="25"/>
        <v/>
      </c>
      <c r="O137" s="672" t="str">
        <f t="shared" si="26"/>
        <v/>
      </c>
      <c r="Q137" s="672" t="str">
        <f t="shared" si="27"/>
        <v/>
      </c>
      <c r="S137" s="672" t="str">
        <f t="shared" si="28"/>
        <v/>
      </c>
      <c r="U137" s="672" t="str">
        <f t="shared" si="29"/>
        <v/>
      </c>
      <c r="W137" s="672" t="str">
        <f t="shared" si="30"/>
        <v/>
      </c>
      <c r="Y137" s="672" t="str">
        <f t="shared" si="31"/>
        <v/>
      </c>
      <c r="AA137" s="672" t="str">
        <f t="shared" si="32"/>
        <v/>
      </c>
      <c r="AC137" s="672" t="str">
        <f t="shared" si="33"/>
        <v/>
      </c>
      <c r="AE137" s="672" t="str">
        <f t="shared" si="34"/>
        <v/>
      </c>
      <c r="AG137" s="672" t="str">
        <f t="shared" si="35"/>
        <v/>
      </c>
      <c r="AI137" s="672" t="str">
        <f t="shared" si="36"/>
        <v/>
      </c>
      <c r="AK137" s="672" t="str">
        <f t="shared" si="37"/>
        <v/>
      </c>
      <c r="AM137" s="672" t="str">
        <f t="shared" si="38"/>
        <v/>
      </c>
      <c r="AO137" s="672" t="str">
        <f t="shared" si="39"/>
        <v/>
      </c>
      <c r="AQ137" s="672" t="str">
        <f t="shared" si="40"/>
        <v/>
      </c>
    </row>
    <row r="138" spans="5:43">
      <c r="E138" s="672" t="str">
        <f t="shared" si="43"/>
        <v/>
      </c>
      <c r="G138" s="672" t="str">
        <f t="shared" si="43"/>
        <v/>
      </c>
      <c r="I138" s="672" t="str">
        <f t="shared" si="23"/>
        <v/>
      </c>
      <c r="K138" s="672" t="str">
        <f t="shared" si="24"/>
        <v/>
      </c>
      <c r="M138" s="672" t="str">
        <f t="shared" si="25"/>
        <v/>
      </c>
      <c r="O138" s="672" t="str">
        <f t="shared" si="26"/>
        <v/>
      </c>
      <c r="Q138" s="672" t="str">
        <f t="shared" si="27"/>
        <v/>
      </c>
      <c r="S138" s="672" t="str">
        <f t="shared" si="28"/>
        <v/>
      </c>
      <c r="U138" s="672" t="str">
        <f t="shared" si="29"/>
        <v/>
      </c>
      <c r="W138" s="672" t="str">
        <f t="shared" si="30"/>
        <v/>
      </c>
      <c r="Y138" s="672" t="str">
        <f t="shared" si="31"/>
        <v/>
      </c>
      <c r="AA138" s="672" t="str">
        <f t="shared" si="32"/>
        <v/>
      </c>
      <c r="AC138" s="672" t="str">
        <f t="shared" si="33"/>
        <v/>
      </c>
      <c r="AE138" s="672" t="str">
        <f t="shared" si="34"/>
        <v/>
      </c>
      <c r="AG138" s="672" t="str">
        <f t="shared" si="35"/>
        <v/>
      </c>
      <c r="AI138" s="672" t="str">
        <f t="shared" si="36"/>
        <v/>
      </c>
      <c r="AK138" s="672" t="str">
        <f t="shared" si="37"/>
        <v/>
      </c>
      <c r="AM138" s="672" t="str">
        <f t="shared" si="38"/>
        <v/>
      </c>
      <c r="AO138" s="672" t="str">
        <f t="shared" si="39"/>
        <v/>
      </c>
      <c r="AQ138" s="672" t="str">
        <f t="shared" si="40"/>
        <v/>
      </c>
    </row>
    <row r="139" spans="5:43">
      <c r="E139" s="672" t="str">
        <f t="shared" si="43"/>
        <v/>
      </c>
      <c r="G139" s="672" t="str">
        <f t="shared" si="43"/>
        <v/>
      </c>
      <c r="I139" s="672" t="str">
        <f t="shared" si="23"/>
        <v/>
      </c>
      <c r="K139" s="672" t="str">
        <f t="shared" si="24"/>
        <v/>
      </c>
      <c r="M139" s="672" t="str">
        <f t="shared" si="25"/>
        <v/>
      </c>
      <c r="O139" s="672" t="str">
        <f t="shared" si="26"/>
        <v/>
      </c>
      <c r="Q139" s="672" t="str">
        <f t="shared" si="27"/>
        <v/>
      </c>
      <c r="S139" s="672" t="str">
        <f t="shared" si="28"/>
        <v/>
      </c>
      <c r="U139" s="672" t="str">
        <f t="shared" si="29"/>
        <v/>
      </c>
      <c r="W139" s="672" t="str">
        <f t="shared" si="30"/>
        <v/>
      </c>
      <c r="Y139" s="672" t="str">
        <f t="shared" si="31"/>
        <v/>
      </c>
      <c r="AA139" s="672" t="str">
        <f t="shared" si="32"/>
        <v/>
      </c>
      <c r="AC139" s="672" t="str">
        <f t="shared" si="33"/>
        <v/>
      </c>
      <c r="AE139" s="672" t="str">
        <f t="shared" si="34"/>
        <v/>
      </c>
      <c r="AG139" s="672" t="str">
        <f t="shared" si="35"/>
        <v/>
      </c>
      <c r="AI139" s="672" t="str">
        <f t="shared" si="36"/>
        <v/>
      </c>
      <c r="AK139" s="672" t="str">
        <f t="shared" si="37"/>
        <v/>
      </c>
      <c r="AM139" s="672" t="str">
        <f t="shared" si="38"/>
        <v/>
      </c>
      <c r="AO139" s="672" t="str">
        <f t="shared" si="39"/>
        <v/>
      </c>
      <c r="AQ139" s="672" t="str">
        <f t="shared" si="40"/>
        <v/>
      </c>
    </row>
    <row r="140" spans="5:43">
      <c r="E140" s="672" t="str">
        <f t="shared" si="43"/>
        <v/>
      </c>
      <c r="G140" s="672" t="str">
        <f t="shared" si="43"/>
        <v/>
      </c>
      <c r="I140" s="672" t="str">
        <f t="shared" si="23"/>
        <v/>
      </c>
      <c r="K140" s="672" t="str">
        <f t="shared" si="24"/>
        <v/>
      </c>
      <c r="M140" s="672" t="str">
        <f t="shared" si="25"/>
        <v/>
      </c>
      <c r="O140" s="672" t="str">
        <f t="shared" si="26"/>
        <v/>
      </c>
      <c r="Q140" s="672" t="str">
        <f t="shared" si="27"/>
        <v/>
      </c>
      <c r="S140" s="672" t="str">
        <f t="shared" si="28"/>
        <v/>
      </c>
      <c r="U140" s="672" t="str">
        <f t="shared" si="29"/>
        <v/>
      </c>
      <c r="W140" s="672" t="str">
        <f t="shared" si="30"/>
        <v/>
      </c>
      <c r="Y140" s="672" t="str">
        <f t="shared" si="31"/>
        <v/>
      </c>
      <c r="AA140" s="672" t="str">
        <f t="shared" si="32"/>
        <v/>
      </c>
      <c r="AC140" s="672" t="str">
        <f t="shared" si="33"/>
        <v/>
      </c>
      <c r="AE140" s="672" t="str">
        <f t="shared" si="34"/>
        <v/>
      </c>
      <c r="AG140" s="672" t="str">
        <f t="shared" si="35"/>
        <v/>
      </c>
      <c r="AI140" s="672" t="str">
        <f t="shared" si="36"/>
        <v/>
      </c>
      <c r="AK140" s="672" t="str">
        <f t="shared" si="37"/>
        <v/>
      </c>
      <c r="AM140" s="672" t="str">
        <f t="shared" si="38"/>
        <v/>
      </c>
      <c r="AO140" s="672" t="str">
        <f t="shared" si="39"/>
        <v/>
      </c>
      <c r="AQ140" s="672" t="str">
        <f t="shared" si="40"/>
        <v/>
      </c>
    </row>
    <row r="141" spans="5:43">
      <c r="E141" s="672" t="str">
        <f t="shared" ref="E141:G156" si="44">IF(OR($B141=0,D141=0),"",D141/$B141)</f>
        <v/>
      </c>
      <c r="G141" s="672" t="str">
        <f t="shared" si="44"/>
        <v/>
      </c>
      <c r="I141" s="672" t="str">
        <f t="shared" ref="I141:I204" si="45">IF(OR($B141=0,H141=0),"",H141/$B141)</f>
        <v/>
      </c>
      <c r="K141" s="672" t="str">
        <f t="shared" ref="K141:K204" si="46">IF(OR($B141=0,J141=0),"",J141/$B141)</f>
        <v/>
      </c>
      <c r="M141" s="672" t="str">
        <f t="shared" ref="M141:M204" si="47">IF(OR($B141=0,L141=0),"",L141/$B141)</f>
        <v/>
      </c>
      <c r="O141" s="672" t="str">
        <f t="shared" ref="O141:O204" si="48">IF(OR($B141=0,N141=0),"",N141/$B141)</f>
        <v/>
      </c>
      <c r="Q141" s="672" t="str">
        <f t="shared" ref="Q141:Q204" si="49">IF(OR($B141=0,P141=0),"",P141/$B141)</f>
        <v/>
      </c>
      <c r="S141" s="672" t="str">
        <f t="shared" ref="S141:S204" si="50">IF(OR($B141=0,R141=0),"",R141/$B141)</f>
        <v/>
      </c>
      <c r="U141" s="672" t="str">
        <f t="shared" ref="U141:U204" si="51">IF(OR($B141=0,T141=0),"",T141/$B141)</f>
        <v/>
      </c>
      <c r="W141" s="672" t="str">
        <f t="shared" ref="W141:W204" si="52">IF(OR($B141=0,V141=0),"",V141/$B141)</f>
        <v/>
      </c>
      <c r="Y141" s="672" t="str">
        <f t="shared" ref="Y141:Y204" si="53">IF(OR($B141=0,X141=0),"",X141/$B141)</f>
        <v/>
      </c>
      <c r="AA141" s="672" t="str">
        <f t="shared" ref="AA141:AA204" si="54">IF(OR($B141=0,Z141=0),"",Z141/$B141)</f>
        <v/>
      </c>
      <c r="AC141" s="672" t="str">
        <f t="shared" ref="AC141:AC204" si="55">IF(OR($B141=0,AB141=0),"",AB141/$B141)</f>
        <v/>
      </c>
      <c r="AE141" s="672" t="str">
        <f t="shared" ref="AE141:AE204" si="56">IF(OR($B141=0,AD141=0),"",AD141/$B141)</f>
        <v/>
      </c>
      <c r="AG141" s="672" t="str">
        <f t="shared" ref="AG141:AG204" si="57">IF(OR($B141=0,AF141=0),"",AF141/$B141)</f>
        <v/>
      </c>
      <c r="AI141" s="672" t="str">
        <f t="shared" ref="AI141:AI204" si="58">IF(OR($B141=0,AH141=0),"",AH141/$B141)</f>
        <v/>
      </c>
      <c r="AK141" s="672" t="str">
        <f t="shared" ref="AK141:AK204" si="59">IF(OR($B141=0,AJ141=0),"",AJ141/$B141)</f>
        <v/>
      </c>
      <c r="AM141" s="672" t="str">
        <f t="shared" ref="AM141:AM204" si="60">IF(OR($B141=0,AL141=0),"",AL141/$B141)</f>
        <v/>
      </c>
      <c r="AO141" s="672" t="str">
        <f t="shared" ref="AO141:AO204" si="61">IF(OR($B141=0,AN141=0),"",AN141/$B141)</f>
        <v/>
      </c>
      <c r="AQ141" s="672" t="str">
        <f t="shared" ref="AQ141:AQ204" si="62">IF(OR($B141=0,AP141=0),"",AP141/$B141)</f>
        <v/>
      </c>
    </row>
    <row r="142" spans="5:43">
      <c r="E142" s="672" t="str">
        <f t="shared" si="44"/>
        <v/>
      </c>
      <c r="G142" s="672" t="str">
        <f t="shared" si="44"/>
        <v/>
      </c>
      <c r="I142" s="672" t="str">
        <f t="shared" si="45"/>
        <v/>
      </c>
      <c r="K142" s="672" t="str">
        <f t="shared" si="46"/>
        <v/>
      </c>
      <c r="M142" s="672" t="str">
        <f t="shared" si="47"/>
        <v/>
      </c>
      <c r="O142" s="672" t="str">
        <f t="shared" si="48"/>
        <v/>
      </c>
      <c r="Q142" s="672" t="str">
        <f t="shared" si="49"/>
        <v/>
      </c>
      <c r="S142" s="672" t="str">
        <f t="shared" si="50"/>
        <v/>
      </c>
      <c r="U142" s="672" t="str">
        <f t="shared" si="51"/>
        <v/>
      </c>
      <c r="W142" s="672" t="str">
        <f t="shared" si="52"/>
        <v/>
      </c>
      <c r="Y142" s="672" t="str">
        <f t="shared" si="53"/>
        <v/>
      </c>
      <c r="AA142" s="672" t="str">
        <f t="shared" si="54"/>
        <v/>
      </c>
      <c r="AC142" s="672" t="str">
        <f t="shared" si="55"/>
        <v/>
      </c>
      <c r="AE142" s="672" t="str">
        <f t="shared" si="56"/>
        <v/>
      </c>
      <c r="AG142" s="672" t="str">
        <f t="shared" si="57"/>
        <v/>
      </c>
      <c r="AI142" s="672" t="str">
        <f t="shared" si="58"/>
        <v/>
      </c>
      <c r="AK142" s="672" t="str">
        <f t="shared" si="59"/>
        <v/>
      </c>
      <c r="AM142" s="672" t="str">
        <f t="shared" si="60"/>
        <v/>
      </c>
      <c r="AO142" s="672" t="str">
        <f t="shared" si="61"/>
        <v/>
      </c>
      <c r="AQ142" s="672" t="str">
        <f t="shared" si="62"/>
        <v/>
      </c>
    </row>
    <row r="143" spans="5:43">
      <c r="E143" s="672" t="str">
        <f t="shared" si="44"/>
        <v/>
      </c>
      <c r="G143" s="672" t="str">
        <f t="shared" si="44"/>
        <v/>
      </c>
      <c r="I143" s="672" t="str">
        <f t="shared" si="45"/>
        <v/>
      </c>
      <c r="K143" s="672" t="str">
        <f t="shared" si="46"/>
        <v/>
      </c>
      <c r="M143" s="672" t="str">
        <f t="shared" si="47"/>
        <v/>
      </c>
      <c r="O143" s="672" t="str">
        <f t="shared" si="48"/>
        <v/>
      </c>
      <c r="Q143" s="672" t="str">
        <f t="shared" si="49"/>
        <v/>
      </c>
      <c r="S143" s="672" t="str">
        <f t="shared" si="50"/>
        <v/>
      </c>
      <c r="U143" s="672" t="str">
        <f t="shared" si="51"/>
        <v/>
      </c>
      <c r="W143" s="672" t="str">
        <f t="shared" si="52"/>
        <v/>
      </c>
      <c r="Y143" s="672" t="str">
        <f t="shared" si="53"/>
        <v/>
      </c>
      <c r="AA143" s="672" t="str">
        <f t="shared" si="54"/>
        <v/>
      </c>
      <c r="AC143" s="672" t="str">
        <f t="shared" si="55"/>
        <v/>
      </c>
      <c r="AE143" s="672" t="str">
        <f t="shared" si="56"/>
        <v/>
      </c>
      <c r="AG143" s="672" t="str">
        <f t="shared" si="57"/>
        <v/>
      </c>
      <c r="AI143" s="672" t="str">
        <f t="shared" si="58"/>
        <v/>
      </c>
      <c r="AK143" s="672" t="str">
        <f t="shared" si="59"/>
        <v/>
      </c>
      <c r="AM143" s="672" t="str">
        <f t="shared" si="60"/>
        <v/>
      </c>
      <c r="AO143" s="672" t="str">
        <f t="shared" si="61"/>
        <v/>
      </c>
      <c r="AQ143" s="672" t="str">
        <f t="shared" si="62"/>
        <v/>
      </c>
    </row>
    <row r="144" spans="5:43">
      <c r="E144" s="672" t="str">
        <f t="shared" si="44"/>
        <v/>
      </c>
      <c r="G144" s="672" t="str">
        <f t="shared" si="44"/>
        <v/>
      </c>
      <c r="I144" s="672" t="str">
        <f t="shared" si="45"/>
        <v/>
      </c>
      <c r="K144" s="672" t="str">
        <f t="shared" si="46"/>
        <v/>
      </c>
      <c r="M144" s="672" t="str">
        <f t="shared" si="47"/>
        <v/>
      </c>
      <c r="O144" s="672" t="str">
        <f t="shared" si="48"/>
        <v/>
      </c>
      <c r="Q144" s="672" t="str">
        <f t="shared" si="49"/>
        <v/>
      </c>
      <c r="S144" s="672" t="str">
        <f t="shared" si="50"/>
        <v/>
      </c>
      <c r="U144" s="672" t="str">
        <f t="shared" si="51"/>
        <v/>
      </c>
      <c r="W144" s="672" t="str">
        <f t="shared" si="52"/>
        <v/>
      </c>
      <c r="Y144" s="672" t="str">
        <f t="shared" si="53"/>
        <v/>
      </c>
      <c r="AA144" s="672" t="str">
        <f t="shared" si="54"/>
        <v/>
      </c>
      <c r="AC144" s="672" t="str">
        <f t="shared" si="55"/>
        <v/>
      </c>
      <c r="AE144" s="672" t="str">
        <f t="shared" si="56"/>
        <v/>
      </c>
      <c r="AG144" s="672" t="str">
        <f t="shared" si="57"/>
        <v/>
      </c>
      <c r="AI144" s="672" t="str">
        <f t="shared" si="58"/>
        <v/>
      </c>
      <c r="AK144" s="672" t="str">
        <f t="shared" si="59"/>
        <v/>
      </c>
      <c r="AM144" s="672" t="str">
        <f t="shared" si="60"/>
        <v/>
      </c>
      <c r="AO144" s="672" t="str">
        <f t="shared" si="61"/>
        <v/>
      </c>
      <c r="AQ144" s="672" t="str">
        <f t="shared" si="62"/>
        <v/>
      </c>
    </row>
    <row r="145" spans="5:43">
      <c r="E145" s="672" t="str">
        <f t="shared" si="44"/>
        <v/>
      </c>
      <c r="G145" s="672" t="str">
        <f t="shared" si="44"/>
        <v/>
      </c>
      <c r="I145" s="672" t="str">
        <f t="shared" si="45"/>
        <v/>
      </c>
      <c r="K145" s="672" t="str">
        <f t="shared" si="46"/>
        <v/>
      </c>
      <c r="M145" s="672" t="str">
        <f t="shared" si="47"/>
        <v/>
      </c>
      <c r="O145" s="672" t="str">
        <f t="shared" si="48"/>
        <v/>
      </c>
      <c r="Q145" s="672" t="str">
        <f t="shared" si="49"/>
        <v/>
      </c>
      <c r="S145" s="672" t="str">
        <f t="shared" si="50"/>
        <v/>
      </c>
      <c r="U145" s="672" t="str">
        <f t="shared" si="51"/>
        <v/>
      </c>
      <c r="W145" s="672" t="str">
        <f t="shared" si="52"/>
        <v/>
      </c>
      <c r="Y145" s="672" t="str">
        <f t="shared" si="53"/>
        <v/>
      </c>
      <c r="AA145" s="672" t="str">
        <f t="shared" si="54"/>
        <v/>
      </c>
      <c r="AC145" s="672" t="str">
        <f t="shared" si="55"/>
        <v/>
      </c>
      <c r="AE145" s="672" t="str">
        <f t="shared" si="56"/>
        <v/>
      </c>
      <c r="AG145" s="672" t="str">
        <f t="shared" si="57"/>
        <v/>
      </c>
      <c r="AI145" s="672" t="str">
        <f t="shared" si="58"/>
        <v/>
      </c>
      <c r="AK145" s="672" t="str">
        <f t="shared" si="59"/>
        <v/>
      </c>
      <c r="AM145" s="672" t="str">
        <f t="shared" si="60"/>
        <v/>
      </c>
      <c r="AO145" s="672" t="str">
        <f t="shared" si="61"/>
        <v/>
      </c>
      <c r="AQ145" s="672" t="str">
        <f t="shared" si="62"/>
        <v/>
      </c>
    </row>
    <row r="146" spans="5:43">
      <c r="E146" s="672" t="str">
        <f t="shared" si="44"/>
        <v/>
      </c>
      <c r="G146" s="672" t="str">
        <f t="shared" si="44"/>
        <v/>
      </c>
      <c r="I146" s="672" t="str">
        <f t="shared" si="45"/>
        <v/>
      </c>
      <c r="K146" s="672" t="str">
        <f t="shared" si="46"/>
        <v/>
      </c>
      <c r="M146" s="672" t="str">
        <f t="shared" si="47"/>
        <v/>
      </c>
      <c r="O146" s="672" t="str">
        <f t="shared" si="48"/>
        <v/>
      </c>
      <c r="Q146" s="672" t="str">
        <f t="shared" si="49"/>
        <v/>
      </c>
      <c r="S146" s="672" t="str">
        <f t="shared" si="50"/>
        <v/>
      </c>
      <c r="U146" s="672" t="str">
        <f t="shared" si="51"/>
        <v/>
      </c>
      <c r="W146" s="672" t="str">
        <f t="shared" si="52"/>
        <v/>
      </c>
      <c r="Y146" s="672" t="str">
        <f t="shared" si="53"/>
        <v/>
      </c>
      <c r="AA146" s="672" t="str">
        <f t="shared" si="54"/>
        <v/>
      </c>
      <c r="AC146" s="672" t="str">
        <f t="shared" si="55"/>
        <v/>
      </c>
      <c r="AE146" s="672" t="str">
        <f t="shared" si="56"/>
        <v/>
      </c>
      <c r="AG146" s="672" t="str">
        <f t="shared" si="57"/>
        <v/>
      </c>
      <c r="AI146" s="672" t="str">
        <f t="shared" si="58"/>
        <v/>
      </c>
      <c r="AK146" s="672" t="str">
        <f t="shared" si="59"/>
        <v/>
      </c>
      <c r="AM146" s="672" t="str">
        <f t="shared" si="60"/>
        <v/>
      </c>
      <c r="AO146" s="672" t="str">
        <f t="shared" si="61"/>
        <v/>
      </c>
      <c r="AQ146" s="672" t="str">
        <f t="shared" si="62"/>
        <v/>
      </c>
    </row>
    <row r="147" spans="5:43">
      <c r="E147" s="672" t="str">
        <f t="shared" si="44"/>
        <v/>
      </c>
      <c r="G147" s="672" t="str">
        <f t="shared" si="44"/>
        <v/>
      </c>
      <c r="I147" s="672" t="str">
        <f t="shared" si="45"/>
        <v/>
      </c>
      <c r="K147" s="672" t="str">
        <f t="shared" si="46"/>
        <v/>
      </c>
      <c r="M147" s="672" t="str">
        <f t="shared" si="47"/>
        <v/>
      </c>
      <c r="O147" s="672" t="str">
        <f t="shared" si="48"/>
        <v/>
      </c>
      <c r="Q147" s="672" t="str">
        <f t="shared" si="49"/>
        <v/>
      </c>
      <c r="S147" s="672" t="str">
        <f t="shared" si="50"/>
        <v/>
      </c>
      <c r="U147" s="672" t="str">
        <f t="shared" si="51"/>
        <v/>
      </c>
      <c r="W147" s="672" t="str">
        <f t="shared" si="52"/>
        <v/>
      </c>
      <c r="Y147" s="672" t="str">
        <f t="shared" si="53"/>
        <v/>
      </c>
      <c r="AA147" s="672" t="str">
        <f t="shared" si="54"/>
        <v/>
      </c>
      <c r="AC147" s="672" t="str">
        <f t="shared" si="55"/>
        <v/>
      </c>
      <c r="AE147" s="672" t="str">
        <f t="shared" si="56"/>
        <v/>
      </c>
      <c r="AG147" s="672" t="str">
        <f t="shared" si="57"/>
        <v/>
      </c>
      <c r="AI147" s="672" t="str">
        <f t="shared" si="58"/>
        <v/>
      </c>
      <c r="AK147" s="672" t="str">
        <f t="shared" si="59"/>
        <v/>
      </c>
      <c r="AM147" s="672" t="str">
        <f t="shared" si="60"/>
        <v/>
      </c>
      <c r="AO147" s="672" t="str">
        <f t="shared" si="61"/>
        <v/>
      </c>
      <c r="AQ147" s="672" t="str">
        <f t="shared" si="62"/>
        <v/>
      </c>
    </row>
    <row r="148" spans="5:43">
      <c r="E148" s="672" t="str">
        <f t="shared" si="44"/>
        <v/>
      </c>
      <c r="G148" s="672" t="str">
        <f t="shared" si="44"/>
        <v/>
      </c>
      <c r="I148" s="672" t="str">
        <f t="shared" si="45"/>
        <v/>
      </c>
      <c r="K148" s="672" t="str">
        <f t="shared" si="46"/>
        <v/>
      </c>
      <c r="M148" s="672" t="str">
        <f t="shared" si="47"/>
        <v/>
      </c>
      <c r="O148" s="672" t="str">
        <f t="shared" si="48"/>
        <v/>
      </c>
      <c r="Q148" s="672" t="str">
        <f t="shared" si="49"/>
        <v/>
      </c>
      <c r="S148" s="672" t="str">
        <f t="shared" si="50"/>
        <v/>
      </c>
      <c r="U148" s="672" t="str">
        <f t="shared" si="51"/>
        <v/>
      </c>
      <c r="W148" s="672" t="str">
        <f t="shared" si="52"/>
        <v/>
      </c>
      <c r="Y148" s="672" t="str">
        <f t="shared" si="53"/>
        <v/>
      </c>
      <c r="AA148" s="672" t="str">
        <f t="shared" si="54"/>
        <v/>
      </c>
      <c r="AC148" s="672" t="str">
        <f t="shared" si="55"/>
        <v/>
      </c>
      <c r="AE148" s="672" t="str">
        <f t="shared" si="56"/>
        <v/>
      </c>
      <c r="AG148" s="672" t="str">
        <f t="shared" si="57"/>
        <v/>
      </c>
      <c r="AI148" s="672" t="str">
        <f t="shared" si="58"/>
        <v/>
      </c>
      <c r="AK148" s="672" t="str">
        <f t="shared" si="59"/>
        <v/>
      </c>
      <c r="AM148" s="672" t="str">
        <f t="shared" si="60"/>
        <v/>
      </c>
      <c r="AO148" s="672" t="str">
        <f t="shared" si="61"/>
        <v/>
      </c>
      <c r="AQ148" s="672" t="str">
        <f t="shared" si="62"/>
        <v/>
      </c>
    </row>
    <row r="149" spans="5:43">
      <c r="E149" s="672" t="str">
        <f t="shared" si="44"/>
        <v/>
      </c>
      <c r="G149" s="672" t="str">
        <f t="shared" si="44"/>
        <v/>
      </c>
      <c r="I149" s="672" t="str">
        <f t="shared" si="45"/>
        <v/>
      </c>
      <c r="K149" s="672" t="str">
        <f t="shared" si="46"/>
        <v/>
      </c>
      <c r="M149" s="672" t="str">
        <f t="shared" si="47"/>
        <v/>
      </c>
      <c r="O149" s="672" t="str">
        <f t="shared" si="48"/>
        <v/>
      </c>
      <c r="Q149" s="672" t="str">
        <f t="shared" si="49"/>
        <v/>
      </c>
      <c r="S149" s="672" t="str">
        <f t="shared" si="50"/>
        <v/>
      </c>
      <c r="U149" s="672" t="str">
        <f t="shared" si="51"/>
        <v/>
      </c>
      <c r="W149" s="672" t="str">
        <f t="shared" si="52"/>
        <v/>
      </c>
      <c r="Y149" s="672" t="str">
        <f t="shared" si="53"/>
        <v/>
      </c>
      <c r="AA149" s="672" t="str">
        <f t="shared" si="54"/>
        <v/>
      </c>
      <c r="AC149" s="672" t="str">
        <f t="shared" si="55"/>
        <v/>
      </c>
      <c r="AE149" s="672" t="str">
        <f t="shared" si="56"/>
        <v/>
      </c>
      <c r="AG149" s="672" t="str">
        <f t="shared" si="57"/>
        <v/>
      </c>
      <c r="AI149" s="672" t="str">
        <f t="shared" si="58"/>
        <v/>
      </c>
      <c r="AK149" s="672" t="str">
        <f t="shared" si="59"/>
        <v/>
      </c>
      <c r="AM149" s="672" t="str">
        <f t="shared" si="60"/>
        <v/>
      </c>
      <c r="AO149" s="672" t="str">
        <f t="shared" si="61"/>
        <v/>
      </c>
      <c r="AQ149" s="672" t="str">
        <f t="shared" si="62"/>
        <v/>
      </c>
    </row>
    <row r="150" spans="5:43">
      <c r="E150" s="672" t="str">
        <f t="shared" si="44"/>
        <v/>
      </c>
      <c r="G150" s="672" t="str">
        <f t="shared" si="44"/>
        <v/>
      </c>
      <c r="I150" s="672" t="str">
        <f t="shared" si="45"/>
        <v/>
      </c>
      <c r="K150" s="672" t="str">
        <f t="shared" si="46"/>
        <v/>
      </c>
      <c r="M150" s="672" t="str">
        <f t="shared" si="47"/>
        <v/>
      </c>
      <c r="O150" s="672" t="str">
        <f t="shared" si="48"/>
        <v/>
      </c>
      <c r="Q150" s="672" t="str">
        <f t="shared" si="49"/>
        <v/>
      </c>
      <c r="S150" s="672" t="str">
        <f t="shared" si="50"/>
        <v/>
      </c>
      <c r="U150" s="672" t="str">
        <f t="shared" si="51"/>
        <v/>
      </c>
      <c r="W150" s="672" t="str">
        <f t="shared" si="52"/>
        <v/>
      </c>
      <c r="Y150" s="672" t="str">
        <f t="shared" si="53"/>
        <v/>
      </c>
      <c r="AA150" s="672" t="str">
        <f t="shared" si="54"/>
        <v/>
      </c>
      <c r="AC150" s="672" t="str">
        <f t="shared" si="55"/>
        <v/>
      </c>
      <c r="AE150" s="672" t="str">
        <f t="shared" si="56"/>
        <v/>
      </c>
      <c r="AG150" s="672" t="str">
        <f t="shared" si="57"/>
        <v/>
      </c>
      <c r="AI150" s="672" t="str">
        <f t="shared" si="58"/>
        <v/>
      </c>
      <c r="AK150" s="672" t="str">
        <f t="shared" si="59"/>
        <v/>
      </c>
      <c r="AM150" s="672" t="str">
        <f t="shared" si="60"/>
        <v/>
      </c>
      <c r="AO150" s="672" t="str">
        <f t="shared" si="61"/>
        <v/>
      </c>
      <c r="AQ150" s="672" t="str">
        <f t="shared" si="62"/>
        <v/>
      </c>
    </row>
    <row r="151" spans="5:43">
      <c r="E151" s="672" t="str">
        <f t="shared" si="44"/>
        <v/>
      </c>
      <c r="G151" s="672" t="str">
        <f t="shared" si="44"/>
        <v/>
      </c>
      <c r="I151" s="672" t="str">
        <f t="shared" si="45"/>
        <v/>
      </c>
      <c r="K151" s="672" t="str">
        <f t="shared" si="46"/>
        <v/>
      </c>
      <c r="M151" s="672" t="str">
        <f t="shared" si="47"/>
        <v/>
      </c>
      <c r="O151" s="672" t="str">
        <f t="shared" si="48"/>
        <v/>
      </c>
      <c r="Q151" s="672" t="str">
        <f t="shared" si="49"/>
        <v/>
      </c>
      <c r="S151" s="672" t="str">
        <f t="shared" si="50"/>
        <v/>
      </c>
      <c r="U151" s="672" t="str">
        <f t="shared" si="51"/>
        <v/>
      </c>
      <c r="W151" s="672" t="str">
        <f t="shared" si="52"/>
        <v/>
      </c>
      <c r="Y151" s="672" t="str">
        <f t="shared" si="53"/>
        <v/>
      </c>
      <c r="AA151" s="672" t="str">
        <f t="shared" si="54"/>
        <v/>
      </c>
      <c r="AC151" s="672" t="str">
        <f t="shared" si="55"/>
        <v/>
      </c>
      <c r="AE151" s="672" t="str">
        <f t="shared" si="56"/>
        <v/>
      </c>
      <c r="AG151" s="672" t="str">
        <f t="shared" si="57"/>
        <v/>
      </c>
      <c r="AI151" s="672" t="str">
        <f t="shared" si="58"/>
        <v/>
      </c>
      <c r="AK151" s="672" t="str">
        <f t="shared" si="59"/>
        <v/>
      </c>
      <c r="AM151" s="672" t="str">
        <f t="shared" si="60"/>
        <v/>
      </c>
      <c r="AO151" s="672" t="str">
        <f t="shared" si="61"/>
        <v/>
      </c>
      <c r="AQ151" s="672" t="str">
        <f t="shared" si="62"/>
        <v/>
      </c>
    </row>
    <row r="152" spans="5:43">
      <c r="E152" s="672" t="str">
        <f t="shared" si="44"/>
        <v/>
      </c>
      <c r="G152" s="672" t="str">
        <f t="shared" si="44"/>
        <v/>
      </c>
      <c r="I152" s="672" t="str">
        <f t="shared" si="45"/>
        <v/>
      </c>
      <c r="K152" s="672" t="str">
        <f t="shared" si="46"/>
        <v/>
      </c>
      <c r="M152" s="672" t="str">
        <f t="shared" si="47"/>
        <v/>
      </c>
      <c r="O152" s="672" t="str">
        <f t="shared" si="48"/>
        <v/>
      </c>
      <c r="Q152" s="672" t="str">
        <f t="shared" si="49"/>
        <v/>
      </c>
      <c r="S152" s="672" t="str">
        <f t="shared" si="50"/>
        <v/>
      </c>
      <c r="U152" s="672" t="str">
        <f t="shared" si="51"/>
        <v/>
      </c>
      <c r="W152" s="672" t="str">
        <f t="shared" si="52"/>
        <v/>
      </c>
      <c r="Y152" s="672" t="str">
        <f t="shared" si="53"/>
        <v/>
      </c>
      <c r="AA152" s="672" t="str">
        <f t="shared" si="54"/>
        <v/>
      </c>
      <c r="AC152" s="672" t="str">
        <f t="shared" si="55"/>
        <v/>
      </c>
      <c r="AE152" s="672" t="str">
        <f t="shared" si="56"/>
        <v/>
      </c>
      <c r="AG152" s="672" t="str">
        <f t="shared" si="57"/>
        <v/>
      </c>
      <c r="AI152" s="672" t="str">
        <f t="shared" si="58"/>
        <v/>
      </c>
      <c r="AK152" s="672" t="str">
        <f t="shared" si="59"/>
        <v/>
      </c>
      <c r="AM152" s="672" t="str">
        <f t="shared" si="60"/>
        <v/>
      </c>
      <c r="AO152" s="672" t="str">
        <f t="shared" si="61"/>
        <v/>
      </c>
      <c r="AQ152" s="672" t="str">
        <f t="shared" si="62"/>
        <v/>
      </c>
    </row>
    <row r="153" spans="5:43">
      <c r="E153" s="672" t="str">
        <f t="shared" si="44"/>
        <v/>
      </c>
      <c r="G153" s="672" t="str">
        <f t="shared" si="44"/>
        <v/>
      </c>
      <c r="I153" s="672" t="str">
        <f t="shared" si="45"/>
        <v/>
      </c>
      <c r="K153" s="672" t="str">
        <f t="shared" si="46"/>
        <v/>
      </c>
      <c r="M153" s="672" t="str">
        <f t="shared" si="47"/>
        <v/>
      </c>
      <c r="O153" s="672" t="str">
        <f t="shared" si="48"/>
        <v/>
      </c>
      <c r="Q153" s="672" t="str">
        <f t="shared" si="49"/>
        <v/>
      </c>
      <c r="S153" s="672" t="str">
        <f t="shared" si="50"/>
        <v/>
      </c>
      <c r="U153" s="672" t="str">
        <f t="shared" si="51"/>
        <v/>
      </c>
      <c r="W153" s="672" t="str">
        <f t="shared" si="52"/>
        <v/>
      </c>
      <c r="Y153" s="672" t="str">
        <f t="shared" si="53"/>
        <v/>
      </c>
      <c r="AA153" s="672" t="str">
        <f t="shared" si="54"/>
        <v/>
      </c>
      <c r="AC153" s="672" t="str">
        <f t="shared" si="55"/>
        <v/>
      </c>
      <c r="AE153" s="672" t="str">
        <f t="shared" si="56"/>
        <v/>
      </c>
      <c r="AG153" s="672" t="str">
        <f t="shared" si="57"/>
        <v/>
      </c>
      <c r="AI153" s="672" t="str">
        <f t="shared" si="58"/>
        <v/>
      </c>
      <c r="AK153" s="672" t="str">
        <f t="shared" si="59"/>
        <v/>
      </c>
      <c r="AM153" s="672" t="str">
        <f t="shared" si="60"/>
        <v/>
      </c>
      <c r="AO153" s="672" t="str">
        <f t="shared" si="61"/>
        <v/>
      </c>
      <c r="AQ153" s="672" t="str">
        <f t="shared" si="62"/>
        <v/>
      </c>
    </row>
    <row r="154" spans="5:43">
      <c r="E154" s="672" t="str">
        <f t="shared" si="44"/>
        <v/>
      </c>
      <c r="G154" s="672" t="str">
        <f t="shared" si="44"/>
        <v/>
      </c>
      <c r="I154" s="672" t="str">
        <f t="shared" si="45"/>
        <v/>
      </c>
      <c r="K154" s="672" t="str">
        <f t="shared" si="46"/>
        <v/>
      </c>
      <c r="M154" s="672" t="str">
        <f t="shared" si="47"/>
        <v/>
      </c>
      <c r="O154" s="672" t="str">
        <f t="shared" si="48"/>
        <v/>
      </c>
      <c r="Q154" s="672" t="str">
        <f t="shared" si="49"/>
        <v/>
      </c>
      <c r="S154" s="672" t="str">
        <f t="shared" si="50"/>
        <v/>
      </c>
      <c r="U154" s="672" t="str">
        <f t="shared" si="51"/>
        <v/>
      </c>
      <c r="W154" s="672" t="str">
        <f t="shared" si="52"/>
        <v/>
      </c>
      <c r="Y154" s="672" t="str">
        <f t="shared" si="53"/>
        <v/>
      </c>
      <c r="AA154" s="672" t="str">
        <f t="shared" si="54"/>
        <v/>
      </c>
      <c r="AC154" s="672" t="str">
        <f t="shared" si="55"/>
        <v/>
      </c>
      <c r="AE154" s="672" t="str">
        <f t="shared" si="56"/>
        <v/>
      </c>
      <c r="AG154" s="672" t="str">
        <f t="shared" si="57"/>
        <v/>
      </c>
      <c r="AI154" s="672" t="str">
        <f t="shared" si="58"/>
        <v/>
      </c>
      <c r="AK154" s="672" t="str">
        <f t="shared" si="59"/>
        <v/>
      </c>
      <c r="AM154" s="672" t="str">
        <f t="shared" si="60"/>
        <v/>
      </c>
      <c r="AO154" s="672" t="str">
        <f t="shared" si="61"/>
        <v/>
      </c>
      <c r="AQ154" s="672" t="str">
        <f t="shared" si="62"/>
        <v/>
      </c>
    </row>
    <row r="155" spans="5:43">
      <c r="E155" s="672" t="str">
        <f t="shared" si="44"/>
        <v/>
      </c>
      <c r="G155" s="672" t="str">
        <f t="shared" si="44"/>
        <v/>
      </c>
      <c r="I155" s="672" t="str">
        <f t="shared" si="45"/>
        <v/>
      </c>
      <c r="K155" s="672" t="str">
        <f t="shared" si="46"/>
        <v/>
      </c>
      <c r="M155" s="672" t="str">
        <f t="shared" si="47"/>
        <v/>
      </c>
      <c r="O155" s="672" t="str">
        <f t="shared" si="48"/>
        <v/>
      </c>
      <c r="Q155" s="672" t="str">
        <f t="shared" si="49"/>
        <v/>
      </c>
      <c r="S155" s="672" t="str">
        <f t="shared" si="50"/>
        <v/>
      </c>
      <c r="U155" s="672" t="str">
        <f t="shared" si="51"/>
        <v/>
      </c>
      <c r="W155" s="672" t="str">
        <f t="shared" si="52"/>
        <v/>
      </c>
      <c r="Y155" s="672" t="str">
        <f t="shared" si="53"/>
        <v/>
      </c>
      <c r="AA155" s="672" t="str">
        <f t="shared" si="54"/>
        <v/>
      </c>
      <c r="AC155" s="672" t="str">
        <f t="shared" si="55"/>
        <v/>
      </c>
      <c r="AE155" s="672" t="str">
        <f t="shared" si="56"/>
        <v/>
      </c>
      <c r="AG155" s="672" t="str">
        <f t="shared" si="57"/>
        <v/>
      </c>
      <c r="AI155" s="672" t="str">
        <f t="shared" si="58"/>
        <v/>
      </c>
      <c r="AK155" s="672" t="str">
        <f t="shared" si="59"/>
        <v/>
      </c>
      <c r="AM155" s="672" t="str">
        <f t="shared" si="60"/>
        <v/>
      </c>
      <c r="AO155" s="672" t="str">
        <f t="shared" si="61"/>
        <v/>
      </c>
      <c r="AQ155" s="672" t="str">
        <f t="shared" si="62"/>
        <v/>
      </c>
    </row>
    <row r="156" spans="5:43">
      <c r="E156" s="672" t="str">
        <f t="shared" si="44"/>
        <v/>
      </c>
      <c r="G156" s="672" t="str">
        <f t="shared" si="44"/>
        <v/>
      </c>
      <c r="I156" s="672" t="str">
        <f t="shared" si="45"/>
        <v/>
      </c>
      <c r="K156" s="672" t="str">
        <f t="shared" si="46"/>
        <v/>
      </c>
      <c r="M156" s="672" t="str">
        <f t="shared" si="47"/>
        <v/>
      </c>
      <c r="O156" s="672" t="str">
        <f t="shared" si="48"/>
        <v/>
      </c>
      <c r="Q156" s="672" t="str">
        <f t="shared" si="49"/>
        <v/>
      </c>
      <c r="S156" s="672" t="str">
        <f t="shared" si="50"/>
        <v/>
      </c>
      <c r="U156" s="672" t="str">
        <f t="shared" si="51"/>
        <v/>
      </c>
      <c r="W156" s="672" t="str">
        <f t="shared" si="52"/>
        <v/>
      </c>
      <c r="Y156" s="672" t="str">
        <f t="shared" si="53"/>
        <v/>
      </c>
      <c r="AA156" s="672" t="str">
        <f t="shared" si="54"/>
        <v/>
      </c>
      <c r="AC156" s="672" t="str">
        <f t="shared" si="55"/>
        <v/>
      </c>
      <c r="AE156" s="672" t="str">
        <f t="shared" si="56"/>
        <v/>
      </c>
      <c r="AG156" s="672" t="str">
        <f t="shared" si="57"/>
        <v/>
      </c>
      <c r="AI156" s="672" t="str">
        <f t="shared" si="58"/>
        <v/>
      </c>
      <c r="AK156" s="672" t="str">
        <f t="shared" si="59"/>
        <v/>
      </c>
      <c r="AM156" s="672" t="str">
        <f t="shared" si="60"/>
        <v/>
      </c>
      <c r="AO156" s="672" t="str">
        <f t="shared" si="61"/>
        <v/>
      </c>
      <c r="AQ156" s="672" t="str">
        <f t="shared" si="62"/>
        <v/>
      </c>
    </row>
    <row r="157" spans="5:43">
      <c r="E157" s="672" t="str">
        <f t="shared" ref="E157:G172" si="63">IF(OR($B157=0,D157=0),"",D157/$B157)</f>
        <v/>
      </c>
      <c r="G157" s="672" t="str">
        <f t="shared" si="63"/>
        <v/>
      </c>
      <c r="I157" s="672" t="str">
        <f t="shared" si="45"/>
        <v/>
      </c>
      <c r="K157" s="672" t="str">
        <f t="shared" si="46"/>
        <v/>
      </c>
      <c r="M157" s="672" t="str">
        <f t="shared" si="47"/>
        <v/>
      </c>
      <c r="O157" s="672" t="str">
        <f t="shared" si="48"/>
        <v/>
      </c>
      <c r="Q157" s="672" t="str">
        <f t="shared" si="49"/>
        <v/>
      </c>
      <c r="S157" s="672" t="str">
        <f t="shared" si="50"/>
        <v/>
      </c>
      <c r="U157" s="672" t="str">
        <f t="shared" si="51"/>
        <v/>
      </c>
      <c r="W157" s="672" t="str">
        <f t="shared" si="52"/>
        <v/>
      </c>
      <c r="Y157" s="672" t="str">
        <f t="shared" si="53"/>
        <v/>
      </c>
      <c r="AA157" s="672" t="str">
        <f t="shared" si="54"/>
        <v/>
      </c>
      <c r="AC157" s="672" t="str">
        <f t="shared" si="55"/>
        <v/>
      </c>
      <c r="AE157" s="672" t="str">
        <f t="shared" si="56"/>
        <v/>
      </c>
      <c r="AG157" s="672" t="str">
        <f t="shared" si="57"/>
        <v/>
      </c>
      <c r="AI157" s="672" t="str">
        <f t="shared" si="58"/>
        <v/>
      </c>
      <c r="AK157" s="672" t="str">
        <f t="shared" si="59"/>
        <v/>
      </c>
      <c r="AM157" s="672" t="str">
        <f t="shared" si="60"/>
        <v/>
      </c>
      <c r="AO157" s="672" t="str">
        <f t="shared" si="61"/>
        <v/>
      </c>
      <c r="AQ157" s="672" t="str">
        <f t="shared" si="62"/>
        <v/>
      </c>
    </row>
    <row r="158" spans="5:43">
      <c r="E158" s="672" t="str">
        <f t="shared" si="63"/>
        <v/>
      </c>
      <c r="G158" s="672" t="str">
        <f t="shared" si="63"/>
        <v/>
      </c>
      <c r="I158" s="672" t="str">
        <f t="shared" si="45"/>
        <v/>
      </c>
      <c r="K158" s="672" t="str">
        <f t="shared" si="46"/>
        <v/>
      </c>
      <c r="M158" s="672" t="str">
        <f t="shared" si="47"/>
        <v/>
      </c>
      <c r="O158" s="672" t="str">
        <f t="shared" si="48"/>
        <v/>
      </c>
      <c r="Q158" s="672" t="str">
        <f t="shared" si="49"/>
        <v/>
      </c>
      <c r="S158" s="672" t="str">
        <f t="shared" si="50"/>
        <v/>
      </c>
      <c r="U158" s="672" t="str">
        <f t="shared" si="51"/>
        <v/>
      </c>
      <c r="W158" s="672" t="str">
        <f t="shared" si="52"/>
        <v/>
      </c>
      <c r="Y158" s="672" t="str">
        <f t="shared" si="53"/>
        <v/>
      </c>
      <c r="AA158" s="672" t="str">
        <f t="shared" si="54"/>
        <v/>
      </c>
      <c r="AC158" s="672" t="str">
        <f t="shared" si="55"/>
        <v/>
      </c>
      <c r="AE158" s="672" t="str">
        <f t="shared" si="56"/>
        <v/>
      </c>
      <c r="AG158" s="672" t="str">
        <f t="shared" si="57"/>
        <v/>
      </c>
      <c r="AI158" s="672" t="str">
        <f t="shared" si="58"/>
        <v/>
      </c>
      <c r="AK158" s="672" t="str">
        <f t="shared" si="59"/>
        <v/>
      </c>
      <c r="AM158" s="672" t="str">
        <f t="shared" si="60"/>
        <v/>
      </c>
      <c r="AO158" s="672" t="str">
        <f t="shared" si="61"/>
        <v/>
      </c>
      <c r="AQ158" s="672" t="str">
        <f t="shared" si="62"/>
        <v/>
      </c>
    </row>
    <row r="159" spans="5:43">
      <c r="E159" s="672" t="str">
        <f t="shared" si="63"/>
        <v/>
      </c>
      <c r="G159" s="672" t="str">
        <f t="shared" si="63"/>
        <v/>
      </c>
      <c r="I159" s="672" t="str">
        <f t="shared" si="45"/>
        <v/>
      </c>
      <c r="K159" s="672" t="str">
        <f t="shared" si="46"/>
        <v/>
      </c>
      <c r="M159" s="672" t="str">
        <f t="shared" si="47"/>
        <v/>
      </c>
      <c r="O159" s="672" t="str">
        <f t="shared" si="48"/>
        <v/>
      </c>
      <c r="Q159" s="672" t="str">
        <f t="shared" si="49"/>
        <v/>
      </c>
      <c r="S159" s="672" t="str">
        <f t="shared" si="50"/>
        <v/>
      </c>
      <c r="U159" s="672" t="str">
        <f t="shared" si="51"/>
        <v/>
      </c>
      <c r="W159" s="672" t="str">
        <f t="shared" si="52"/>
        <v/>
      </c>
      <c r="Y159" s="672" t="str">
        <f t="shared" si="53"/>
        <v/>
      </c>
      <c r="AA159" s="672" t="str">
        <f t="shared" si="54"/>
        <v/>
      </c>
      <c r="AC159" s="672" t="str">
        <f t="shared" si="55"/>
        <v/>
      </c>
      <c r="AE159" s="672" t="str">
        <f t="shared" si="56"/>
        <v/>
      </c>
      <c r="AG159" s="672" t="str">
        <f t="shared" si="57"/>
        <v/>
      </c>
      <c r="AI159" s="672" t="str">
        <f t="shared" si="58"/>
        <v/>
      </c>
      <c r="AK159" s="672" t="str">
        <f t="shared" si="59"/>
        <v/>
      </c>
      <c r="AM159" s="672" t="str">
        <f t="shared" si="60"/>
        <v/>
      </c>
      <c r="AO159" s="672" t="str">
        <f t="shared" si="61"/>
        <v/>
      </c>
      <c r="AQ159" s="672" t="str">
        <f t="shared" si="62"/>
        <v/>
      </c>
    </row>
    <row r="160" spans="5:43">
      <c r="E160" s="672" t="str">
        <f t="shared" si="63"/>
        <v/>
      </c>
      <c r="G160" s="672" t="str">
        <f t="shared" si="63"/>
        <v/>
      </c>
      <c r="I160" s="672" t="str">
        <f t="shared" si="45"/>
        <v/>
      </c>
      <c r="K160" s="672" t="str">
        <f t="shared" si="46"/>
        <v/>
      </c>
      <c r="M160" s="672" t="str">
        <f t="shared" si="47"/>
        <v/>
      </c>
      <c r="O160" s="672" t="str">
        <f t="shared" si="48"/>
        <v/>
      </c>
      <c r="Q160" s="672" t="str">
        <f t="shared" si="49"/>
        <v/>
      </c>
      <c r="S160" s="672" t="str">
        <f t="shared" si="50"/>
        <v/>
      </c>
      <c r="U160" s="672" t="str">
        <f t="shared" si="51"/>
        <v/>
      </c>
      <c r="W160" s="672" t="str">
        <f t="shared" si="52"/>
        <v/>
      </c>
      <c r="Y160" s="672" t="str">
        <f t="shared" si="53"/>
        <v/>
      </c>
      <c r="AA160" s="672" t="str">
        <f t="shared" si="54"/>
        <v/>
      </c>
      <c r="AC160" s="672" t="str">
        <f t="shared" si="55"/>
        <v/>
      </c>
      <c r="AE160" s="672" t="str">
        <f t="shared" si="56"/>
        <v/>
      </c>
      <c r="AG160" s="672" t="str">
        <f t="shared" si="57"/>
        <v/>
      </c>
      <c r="AI160" s="672" t="str">
        <f t="shared" si="58"/>
        <v/>
      </c>
      <c r="AK160" s="672" t="str">
        <f t="shared" si="59"/>
        <v/>
      </c>
      <c r="AM160" s="672" t="str">
        <f t="shared" si="60"/>
        <v/>
      </c>
      <c r="AO160" s="672" t="str">
        <f t="shared" si="61"/>
        <v/>
      </c>
      <c r="AQ160" s="672" t="str">
        <f t="shared" si="62"/>
        <v/>
      </c>
    </row>
    <row r="161" spans="5:43">
      <c r="E161" s="672" t="str">
        <f t="shared" si="63"/>
        <v/>
      </c>
      <c r="G161" s="672" t="str">
        <f t="shared" si="63"/>
        <v/>
      </c>
      <c r="I161" s="672" t="str">
        <f t="shared" si="45"/>
        <v/>
      </c>
      <c r="K161" s="672" t="str">
        <f t="shared" si="46"/>
        <v/>
      </c>
      <c r="M161" s="672" t="str">
        <f t="shared" si="47"/>
        <v/>
      </c>
      <c r="O161" s="672" t="str">
        <f t="shared" si="48"/>
        <v/>
      </c>
      <c r="Q161" s="672" t="str">
        <f t="shared" si="49"/>
        <v/>
      </c>
      <c r="S161" s="672" t="str">
        <f t="shared" si="50"/>
        <v/>
      </c>
      <c r="U161" s="672" t="str">
        <f t="shared" si="51"/>
        <v/>
      </c>
      <c r="W161" s="672" t="str">
        <f t="shared" si="52"/>
        <v/>
      </c>
      <c r="Y161" s="672" t="str">
        <f t="shared" si="53"/>
        <v/>
      </c>
      <c r="AA161" s="672" t="str">
        <f t="shared" si="54"/>
        <v/>
      </c>
      <c r="AC161" s="672" t="str">
        <f t="shared" si="55"/>
        <v/>
      </c>
      <c r="AE161" s="672" t="str">
        <f t="shared" si="56"/>
        <v/>
      </c>
      <c r="AG161" s="672" t="str">
        <f t="shared" si="57"/>
        <v/>
      </c>
      <c r="AI161" s="672" t="str">
        <f t="shared" si="58"/>
        <v/>
      </c>
      <c r="AK161" s="672" t="str">
        <f t="shared" si="59"/>
        <v/>
      </c>
      <c r="AM161" s="672" t="str">
        <f t="shared" si="60"/>
        <v/>
      </c>
      <c r="AO161" s="672" t="str">
        <f t="shared" si="61"/>
        <v/>
      </c>
      <c r="AQ161" s="672" t="str">
        <f t="shared" si="62"/>
        <v/>
      </c>
    </row>
    <row r="162" spans="5:43">
      <c r="E162" s="672" t="str">
        <f t="shared" si="63"/>
        <v/>
      </c>
      <c r="G162" s="672" t="str">
        <f t="shared" si="63"/>
        <v/>
      </c>
      <c r="I162" s="672" t="str">
        <f t="shared" si="45"/>
        <v/>
      </c>
      <c r="K162" s="672" t="str">
        <f t="shared" si="46"/>
        <v/>
      </c>
      <c r="M162" s="672" t="str">
        <f t="shared" si="47"/>
        <v/>
      </c>
      <c r="O162" s="672" t="str">
        <f t="shared" si="48"/>
        <v/>
      </c>
      <c r="Q162" s="672" t="str">
        <f t="shared" si="49"/>
        <v/>
      </c>
      <c r="S162" s="672" t="str">
        <f t="shared" si="50"/>
        <v/>
      </c>
      <c r="U162" s="672" t="str">
        <f t="shared" si="51"/>
        <v/>
      </c>
      <c r="W162" s="672" t="str">
        <f t="shared" si="52"/>
        <v/>
      </c>
      <c r="Y162" s="672" t="str">
        <f t="shared" si="53"/>
        <v/>
      </c>
      <c r="AA162" s="672" t="str">
        <f t="shared" si="54"/>
        <v/>
      </c>
      <c r="AC162" s="672" t="str">
        <f t="shared" si="55"/>
        <v/>
      </c>
      <c r="AE162" s="672" t="str">
        <f t="shared" si="56"/>
        <v/>
      </c>
      <c r="AG162" s="672" t="str">
        <f t="shared" si="57"/>
        <v/>
      </c>
      <c r="AI162" s="672" t="str">
        <f t="shared" si="58"/>
        <v/>
      </c>
      <c r="AK162" s="672" t="str">
        <f t="shared" si="59"/>
        <v/>
      </c>
      <c r="AM162" s="672" t="str">
        <f t="shared" si="60"/>
        <v/>
      </c>
      <c r="AO162" s="672" t="str">
        <f t="shared" si="61"/>
        <v/>
      </c>
      <c r="AQ162" s="672" t="str">
        <f t="shared" si="62"/>
        <v/>
      </c>
    </row>
    <row r="163" spans="5:43">
      <c r="E163" s="672" t="str">
        <f t="shared" si="63"/>
        <v/>
      </c>
      <c r="G163" s="672" t="str">
        <f t="shared" si="63"/>
        <v/>
      </c>
      <c r="I163" s="672" t="str">
        <f t="shared" si="45"/>
        <v/>
      </c>
      <c r="K163" s="672" t="str">
        <f t="shared" si="46"/>
        <v/>
      </c>
      <c r="M163" s="672" t="str">
        <f t="shared" si="47"/>
        <v/>
      </c>
      <c r="O163" s="672" t="str">
        <f t="shared" si="48"/>
        <v/>
      </c>
      <c r="Q163" s="672" t="str">
        <f t="shared" si="49"/>
        <v/>
      </c>
      <c r="S163" s="672" t="str">
        <f t="shared" si="50"/>
        <v/>
      </c>
      <c r="U163" s="672" t="str">
        <f t="shared" si="51"/>
        <v/>
      </c>
      <c r="W163" s="672" t="str">
        <f t="shared" si="52"/>
        <v/>
      </c>
      <c r="Y163" s="672" t="str">
        <f t="shared" si="53"/>
        <v/>
      </c>
      <c r="AA163" s="672" t="str">
        <f t="shared" si="54"/>
        <v/>
      </c>
      <c r="AC163" s="672" t="str">
        <f t="shared" si="55"/>
        <v/>
      </c>
      <c r="AE163" s="672" t="str">
        <f t="shared" si="56"/>
        <v/>
      </c>
      <c r="AG163" s="672" t="str">
        <f t="shared" si="57"/>
        <v/>
      </c>
      <c r="AI163" s="672" t="str">
        <f t="shared" si="58"/>
        <v/>
      </c>
      <c r="AK163" s="672" t="str">
        <f t="shared" si="59"/>
        <v/>
      </c>
      <c r="AM163" s="672" t="str">
        <f t="shared" si="60"/>
        <v/>
      </c>
      <c r="AO163" s="672" t="str">
        <f t="shared" si="61"/>
        <v/>
      </c>
      <c r="AQ163" s="672" t="str">
        <f t="shared" si="62"/>
        <v/>
      </c>
    </row>
    <row r="164" spans="5:43">
      <c r="E164" s="672" t="str">
        <f t="shared" si="63"/>
        <v/>
      </c>
      <c r="G164" s="672" t="str">
        <f t="shared" si="63"/>
        <v/>
      </c>
      <c r="I164" s="672" t="str">
        <f t="shared" si="45"/>
        <v/>
      </c>
      <c r="K164" s="672" t="str">
        <f t="shared" si="46"/>
        <v/>
      </c>
      <c r="M164" s="672" t="str">
        <f t="shared" si="47"/>
        <v/>
      </c>
      <c r="O164" s="672" t="str">
        <f t="shared" si="48"/>
        <v/>
      </c>
      <c r="Q164" s="672" t="str">
        <f t="shared" si="49"/>
        <v/>
      </c>
      <c r="S164" s="672" t="str">
        <f t="shared" si="50"/>
        <v/>
      </c>
      <c r="U164" s="672" t="str">
        <f t="shared" si="51"/>
        <v/>
      </c>
      <c r="W164" s="672" t="str">
        <f t="shared" si="52"/>
        <v/>
      </c>
      <c r="Y164" s="672" t="str">
        <f t="shared" si="53"/>
        <v/>
      </c>
      <c r="AA164" s="672" t="str">
        <f t="shared" si="54"/>
        <v/>
      </c>
      <c r="AC164" s="672" t="str">
        <f t="shared" si="55"/>
        <v/>
      </c>
      <c r="AE164" s="672" t="str">
        <f t="shared" si="56"/>
        <v/>
      </c>
      <c r="AG164" s="672" t="str">
        <f t="shared" si="57"/>
        <v/>
      </c>
      <c r="AI164" s="672" t="str">
        <f t="shared" si="58"/>
        <v/>
      </c>
      <c r="AK164" s="672" t="str">
        <f t="shared" si="59"/>
        <v/>
      </c>
      <c r="AM164" s="672" t="str">
        <f t="shared" si="60"/>
        <v/>
      </c>
      <c r="AO164" s="672" t="str">
        <f t="shared" si="61"/>
        <v/>
      </c>
      <c r="AQ164" s="672" t="str">
        <f t="shared" si="62"/>
        <v/>
      </c>
    </row>
    <row r="165" spans="5:43">
      <c r="E165" s="672" t="str">
        <f t="shared" si="63"/>
        <v/>
      </c>
      <c r="G165" s="672" t="str">
        <f t="shared" si="63"/>
        <v/>
      </c>
      <c r="I165" s="672" t="str">
        <f t="shared" si="45"/>
        <v/>
      </c>
      <c r="K165" s="672" t="str">
        <f t="shared" si="46"/>
        <v/>
      </c>
      <c r="M165" s="672" t="str">
        <f t="shared" si="47"/>
        <v/>
      </c>
      <c r="O165" s="672" t="str">
        <f t="shared" si="48"/>
        <v/>
      </c>
      <c r="Q165" s="672" t="str">
        <f t="shared" si="49"/>
        <v/>
      </c>
      <c r="S165" s="672" t="str">
        <f t="shared" si="50"/>
        <v/>
      </c>
      <c r="U165" s="672" t="str">
        <f t="shared" si="51"/>
        <v/>
      </c>
      <c r="W165" s="672" t="str">
        <f t="shared" si="52"/>
        <v/>
      </c>
      <c r="Y165" s="672" t="str">
        <f t="shared" si="53"/>
        <v/>
      </c>
      <c r="AA165" s="672" t="str">
        <f t="shared" si="54"/>
        <v/>
      </c>
      <c r="AC165" s="672" t="str">
        <f t="shared" si="55"/>
        <v/>
      </c>
      <c r="AE165" s="672" t="str">
        <f t="shared" si="56"/>
        <v/>
      </c>
      <c r="AG165" s="672" t="str">
        <f t="shared" si="57"/>
        <v/>
      </c>
      <c r="AI165" s="672" t="str">
        <f t="shared" si="58"/>
        <v/>
      </c>
      <c r="AK165" s="672" t="str">
        <f t="shared" si="59"/>
        <v/>
      </c>
      <c r="AM165" s="672" t="str">
        <f t="shared" si="60"/>
        <v/>
      </c>
      <c r="AO165" s="672" t="str">
        <f t="shared" si="61"/>
        <v/>
      </c>
      <c r="AQ165" s="672" t="str">
        <f t="shared" si="62"/>
        <v/>
      </c>
    </row>
    <row r="166" spans="5:43">
      <c r="E166" s="672" t="str">
        <f t="shared" si="63"/>
        <v/>
      </c>
      <c r="G166" s="672" t="str">
        <f t="shared" si="63"/>
        <v/>
      </c>
      <c r="I166" s="672" t="str">
        <f t="shared" si="45"/>
        <v/>
      </c>
      <c r="K166" s="672" t="str">
        <f t="shared" si="46"/>
        <v/>
      </c>
      <c r="M166" s="672" t="str">
        <f t="shared" si="47"/>
        <v/>
      </c>
      <c r="O166" s="672" t="str">
        <f t="shared" si="48"/>
        <v/>
      </c>
      <c r="Q166" s="672" t="str">
        <f t="shared" si="49"/>
        <v/>
      </c>
      <c r="S166" s="672" t="str">
        <f t="shared" si="50"/>
        <v/>
      </c>
      <c r="U166" s="672" t="str">
        <f t="shared" si="51"/>
        <v/>
      </c>
      <c r="W166" s="672" t="str">
        <f t="shared" si="52"/>
        <v/>
      </c>
      <c r="Y166" s="672" t="str">
        <f t="shared" si="53"/>
        <v/>
      </c>
      <c r="AA166" s="672" t="str">
        <f t="shared" si="54"/>
        <v/>
      </c>
      <c r="AC166" s="672" t="str">
        <f t="shared" si="55"/>
        <v/>
      </c>
      <c r="AE166" s="672" t="str">
        <f t="shared" si="56"/>
        <v/>
      </c>
      <c r="AG166" s="672" t="str">
        <f t="shared" si="57"/>
        <v/>
      </c>
      <c r="AI166" s="672" t="str">
        <f t="shared" si="58"/>
        <v/>
      </c>
      <c r="AK166" s="672" t="str">
        <f t="shared" si="59"/>
        <v/>
      </c>
      <c r="AM166" s="672" t="str">
        <f t="shared" si="60"/>
        <v/>
      </c>
      <c r="AO166" s="672" t="str">
        <f t="shared" si="61"/>
        <v/>
      </c>
      <c r="AQ166" s="672" t="str">
        <f t="shared" si="62"/>
        <v/>
      </c>
    </row>
    <row r="167" spans="5:43">
      <c r="E167" s="672" t="str">
        <f t="shared" si="63"/>
        <v/>
      </c>
      <c r="G167" s="672" t="str">
        <f t="shared" si="63"/>
        <v/>
      </c>
      <c r="I167" s="672" t="str">
        <f t="shared" si="45"/>
        <v/>
      </c>
      <c r="K167" s="672" t="str">
        <f t="shared" si="46"/>
        <v/>
      </c>
      <c r="M167" s="672" t="str">
        <f t="shared" si="47"/>
        <v/>
      </c>
      <c r="O167" s="672" t="str">
        <f t="shared" si="48"/>
        <v/>
      </c>
      <c r="Q167" s="672" t="str">
        <f t="shared" si="49"/>
        <v/>
      </c>
      <c r="S167" s="672" t="str">
        <f t="shared" si="50"/>
        <v/>
      </c>
      <c r="U167" s="672" t="str">
        <f t="shared" si="51"/>
        <v/>
      </c>
      <c r="W167" s="672" t="str">
        <f t="shared" si="52"/>
        <v/>
      </c>
      <c r="Y167" s="672" t="str">
        <f t="shared" si="53"/>
        <v/>
      </c>
      <c r="AA167" s="672" t="str">
        <f t="shared" si="54"/>
        <v/>
      </c>
      <c r="AC167" s="672" t="str">
        <f t="shared" si="55"/>
        <v/>
      </c>
      <c r="AE167" s="672" t="str">
        <f t="shared" si="56"/>
        <v/>
      </c>
      <c r="AG167" s="672" t="str">
        <f t="shared" si="57"/>
        <v/>
      </c>
      <c r="AI167" s="672" t="str">
        <f t="shared" si="58"/>
        <v/>
      </c>
      <c r="AK167" s="672" t="str">
        <f t="shared" si="59"/>
        <v/>
      </c>
      <c r="AM167" s="672" t="str">
        <f t="shared" si="60"/>
        <v/>
      </c>
      <c r="AO167" s="672" t="str">
        <f t="shared" si="61"/>
        <v/>
      </c>
      <c r="AQ167" s="672" t="str">
        <f t="shared" si="62"/>
        <v/>
      </c>
    </row>
    <row r="168" spans="5:43">
      <c r="E168" s="672" t="str">
        <f t="shared" si="63"/>
        <v/>
      </c>
      <c r="G168" s="672" t="str">
        <f t="shared" si="63"/>
        <v/>
      </c>
      <c r="I168" s="672" t="str">
        <f t="shared" si="45"/>
        <v/>
      </c>
      <c r="K168" s="672" t="str">
        <f t="shared" si="46"/>
        <v/>
      </c>
      <c r="M168" s="672" t="str">
        <f t="shared" si="47"/>
        <v/>
      </c>
      <c r="O168" s="672" t="str">
        <f t="shared" si="48"/>
        <v/>
      </c>
      <c r="Q168" s="672" t="str">
        <f t="shared" si="49"/>
        <v/>
      </c>
      <c r="S168" s="672" t="str">
        <f t="shared" si="50"/>
        <v/>
      </c>
      <c r="U168" s="672" t="str">
        <f t="shared" si="51"/>
        <v/>
      </c>
      <c r="W168" s="672" t="str">
        <f t="shared" si="52"/>
        <v/>
      </c>
      <c r="Y168" s="672" t="str">
        <f t="shared" si="53"/>
        <v/>
      </c>
      <c r="AA168" s="672" t="str">
        <f t="shared" si="54"/>
        <v/>
      </c>
      <c r="AC168" s="672" t="str">
        <f t="shared" si="55"/>
        <v/>
      </c>
      <c r="AE168" s="672" t="str">
        <f t="shared" si="56"/>
        <v/>
      </c>
      <c r="AG168" s="672" t="str">
        <f t="shared" si="57"/>
        <v/>
      </c>
      <c r="AI168" s="672" t="str">
        <f t="shared" si="58"/>
        <v/>
      </c>
      <c r="AK168" s="672" t="str">
        <f t="shared" si="59"/>
        <v/>
      </c>
      <c r="AM168" s="672" t="str">
        <f t="shared" si="60"/>
        <v/>
      </c>
      <c r="AO168" s="672" t="str">
        <f t="shared" si="61"/>
        <v/>
      </c>
      <c r="AQ168" s="672" t="str">
        <f t="shared" si="62"/>
        <v/>
      </c>
    </row>
    <row r="169" spans="5:43">
      <c r="E169" s="672" t="str">
        <f t="shared" si="63"/>
        <v/>
      </c>
      <c r="G169" s="672" t="str">
        <f t="shared" si="63"/>
        <v/>
      </c>
      <c r="I169" s="672" t="str">
        <f t="shared" si="45"/>
        <v/>
      </c>
      <c r="K169" s="672" t="str">
        <f t="shared" si="46"/>
        <v/>
      </c>
      <c r="M169" s="672" t="str">
        <f t="shared" si="47"/>
        <v/>
      </c>
      <c r="O169" s="672" t="str">
        <f t="shared" si="48"/>
        <v/>
      </c>
      <c r="Q169" s="672" t="str">
        <f t="shared" si="49"/>
        <v/>
      </c>
      <c r="S169" s="672" t="str">
        <f t="shared" si="50"/>
        <v/>
      </c>
      <c r="U169" s="672" t="str">
        <f t="shared" si="51"/>
        <v/>
      </c>
      <c r="W169" s="672" t="str">
        <f t="shared" si="52"/>
        <v/>
      </c>
      <c r="Y169" s="672" t="str">
        <f t="shared" si="53"/>
        <v/>
      </c>
      <c r="AA169" s="672" t="str">
        <f t="shared" si="54"/>
        <v/>
      </c>
      <c r="AC169" s="672" t="str">
        <f t="shared" si="55"/>
        <v/>
      </c>
      <c r="AE169" s="672" t="str">
        <f t="shared" si="56"/>
        <v/>
      </c>
      <c r="AG169" s="672" t="str">
        <f t="shared" si="57"/>
        <v/>
      </c>
      <c r="AI169" s="672" t="str">
        <f t="shared" si="58"/>
        <v/>
      </c>
      <c r="AK169" s="672" t="str">
        <f t="shared" si="59"/>
        <v/>
      </c>
      <c r="AM169" s="672" t="str">
        <f t="shared" si="60"/>
        <v/>
      </c>
      <c r="AO169" s="672" t="str">
        <f t="shared" si="61"/>
        <v/>
      </c>
      <c r="AQ169" s="672" t="str">
        <f t="shared" si="62"/>
        <v/>
      </c>
    </row>
    <row r="170" spans="5:43">
      <c r="E170" s="672" t="str">
        <f t="shared" si="63"/>
        <v/>
      </c>
      <c r="G170" s="672" t="str">
        <f t="shared" si="63"/>
        <v/>
      </c>
      <c r="I170" s="672" t="str">
        <f t="shared" si="45"/>
        <v/>
      </c>
      <c r="K170" s="672" t="str">
        <f t="shared" si="46"/>
        <v/>
      </c>
      <c r="M170" s="672" t="str">
        <f t="shared" si="47"/>
        <v/>
      </c>
      <c r="O170" s="672" t="str">
        <f t="shared" si="48"/>
        <v/>
      </c>
      <c r="Q170" s="672" t="str">
        <f t="shared" si="49"/>
        <v/>
      </c>
      <c r="S170" s="672" t="str">
        <f t="shared" si="50"/>
        <v/>
      </c>
      <c r="U170" s="672" t="str">
        <f t="shared" si="51"/>
        <v/>
      </c>
      <c r="W170" s="672" t="str">
        <f t="shared" si="52"/>
        <v/>
      </c>
      <c r="Y170" s="672" t="str">
        <f t="shared" si="53"/>
        <v/>
      </c>
      <c r="AA170" s="672" t="str">
        <f t="shared" si="54"/>
        <v/>
      </c>
      <c r="AC170" s="672" t="str">
        <f t="shared" si="55"/>
        <v/>
      </c>
      <c r="AE170" s="672" t="str">
        <f t="shared" si="56"/>
        <v/>
      </c>
      <c r="AG170" s="672" t="str">
        <f t="shared" si="57"/>
        <v/>
      </c>
      <c r="AI170" s="672" t="str">
        <f t="shared" si="58"/>
        <v/>
      </c>
      <c r="AK170" s="672" t="str">
        <f t="shared" si="59"/>
        <v/>
      </c>
      <c r="AM170" s="672" t="str">
        <f t="shared" si="60"/>
        <v/>
      </c>
      <c r="AO170" s="672" t="str">
        <f t="shared" si="61"/>
        <v/>
      </c>
      <c r="AQ170" s="672" t="str">
        <f t="shared" si="62"/>
        <v/>
      </c>
    </row>
    <row r="171" spans="5:43">
      <c r="E171" s="672" t="str">
        <f t="shared" si="63"/>
        <v/>
      </c>
      <c r="G171" s="672" t="str">
        <f t="shared" si="63"/>
        <v/>
      </c>
      <c r="I171" s="672" t="str">
        <f t="shared" si="45"/>
        <v/>
      </c>
      <c r="K171" s="672" t="str">
        <f t="shared" si="46"/>
        <v/>
      </c>
      <c r="M171" s="672" t="str">
        <f t="shared" si="47"/>
        <v/>
      </c>
      <c r="O171" s="672" t="str">
        <f t="shared" si="48"/>
        <v/>
      </c>
      <c r="Q171" s="672" t="str">
        <f t="shared" si="49"/>
        <v/>
      </c>
      <c r="S171" s="672" t="str">
        <f t="shared" si="50"/>
        <v/>
      </c>
      <c r="U171" s="672" t="str">
        <f t="shared" si="51"/>
        <v/>
      </c>
      <c r="W171" s="672" t="str">
        <f t="shared" si="52"/>
        <v/>
      </c>
      <c r="Y171" s="672" t="str">
        <f t="shared" si="53"/>
        <v/>
      </c>
      <c r="AA171" s="672" t="str">
        <f t="shared" si="54"/>
        <v/>
      </c>
      <c r="AC171" s="672" t="str">
        <f t="shared" si="55"/>
        <v/>
      </c>
      <c r="AE171" s="672" t="str">
        <f t="shared" si="56"/>
        <v/>
      </c>
      <c r="AG171" s="672" t="str">
        <f t="shared" si="57"/>
        <v/>
      </c>
      <c r="AI171" s="672" t="str">
        <f t="shared" si="58"/>
        <v/>
      </c>
      <c r="AK171" s="672" t="str">
        <f t="shared" si="59"/>
        <v/>
      </c>
      <c r="AM171" s="672" t="str">
        <f t="shared" si="60"/>
        <v/>
      </c>
      <c r="AO171" s="672" t="str">
        <f t="shared" si="61"/>
        <v/>
      </c>
      <c r="AQ171" s="672" t="str">
        <f t="shared" si="62"/>
        <v/>
      </c>
    </row>
    <row r="172" spans="5:43">
      <c r="E172" s="672" t="str">
        <f t="shared" si="63"/>
        <v/>
      </c>
      <c r="G172" s="672" t="str">
        <f t="shared" si="63"/>
        <v/>
      </c>
      <c r="I172" s="672" t="str">
        <f t="shared" si="45"/>
        <v/>
      </c>
      <c r="K172" s="672" t="str">
        <f t="shared" si="46"/>
        <v/>
      </c>
      <c r="M172" s="672" t="str">
        <f t="shared" si="47"/>
        <v/>
      </c>
      <c r="O172" s="672" t="str">
        <f t="shared" si="48"/>
        <v/>
      </c>
      <c r="Q172" s="672" t="str">
        <f t="shared" si="49"/>
        <v/>
      </c>
      <c r="S172" s="672" t="str">
        <f t="shared" si="50"/>
        <v/>
      </c>
      <c r="U172" s="672" t="str">
        <f t="shared" si="51"/>
        <v/>
      </c>
      <c r="W172" s="672" t="str">
        <f t="shared" si="52"/>
        <v/>
      </c>
      <c r="Y172" s="672" t="str">
        <f t="shared" si="53"/>
        <v/>
      </c>
      <c r="AA172" s="672" t="str">
        <f t="shared" si="54"/>
        <v/>
      </c>
      <c r="AC172" s="672" t="str">
        <f t="shared" si="55"/>
        <v/>
      </c>
      <c r="AE172" s="672" t="str">
        <f t="shared" si="56"/>
        <v/>
      </c>
      <c r="AG172" s="672" t="str">
        <f t="shared" si="57"/>
        <v/>
      </c>
      <c r="AI172" s="672" t="str">
        <f t="shared" si="58"/>
        <v/>
      </c>
      <c r="AK172" s="672" t="str">
        <f t="shared" si="59"/>
        <v/>
      </c>
      <c r="AM172" s="672" t="str">
        <f t="shared" si="60"/>
        <v/>
      </c>
      <c r="AO172" s="672" t="str">
        <f t="shared" si="61"/>
        <v/>
      </c>
      <c r="AQ172" s="672" t="str">
        <f t="shared" si="62"/>
        <v/>
      </c>
    </row>
    <row r="173" spans="5:43">
      <c r="E173" s="672" t="str">
        <f t="shared" ref="E173:G188" si="64">IF(OR($B173=0,D173=0),"",D173/$B173)</f>
        <v/>
      </c>
      <c r="G173" s="672" t="str">
        <f t="shared" si="64"/>
        <v/>
      </c>
      <c r="I173" s="672" t="str">
        <f t="shared" si="45"/>
        <v/>
      </c>
      <c r="K173" s="672" t="str">
        <f t="shared" si="46"/>
        <v/>
      </c>
      <c r="M173" s="672" t="str">
        <f t="shared" si="47"/>
        <v/>
      </c>
      <c r="O173" s="672" t="str">
        <f t="shared" si="48"/>
        <v/>
      </c>
      <c r="Q173" s="672" t="str">
        <f t="shared" si="49"/>
        <v/>
      </c>
      <c r="S173" s="672" t="str">
        <f t="shared" si="50"/>
        <v/>
      </c>
      <c r="U173" s="672" t="str">
        <f t="shared" si="51"/>
        <v/>
      </c>
      <c r="W173" s="672" t="str">
        <f t="shared" si="52"/>
        <v/>
      </c>
      <c r="Y173" s="672" t="str">
        <f t="shared" si="53"/>
        <v/>
      </c>
      <c r="AA173" s="672" t="str">
        <f t="shared" si="54"/>
        <v/>
      </c>
      <c r="AC173" s="672" t="str">
        <f t="shared" si="55"/>
        <v/>
      </c>
      <c r="AE173" s="672" t="str">
        <f t="shared" si="56"/>
        <v/>
      </c>
      <c r="AG173" s="672" t="str">
        <f t="shared" si="57"/>
        <v/>
      </c>
      <c r="AI173" s="672" t="str">
        <f t="shared" si="58"/>
        <v/>
      </c>
      <c r="AK173" s="672" t="str">
        <f t="shared" si="59"/>
        <v/>
      </c>
      <c r="AM173" s="672" t="str">
        <f t="shared" si="60"/>
        <v/>
      </c>
      <c r="AO173" s="672" t="str">
        <f t="shared" si="61"/>
        <v/>
      </c>
      <c r="AQ173" s="672" t="str">
        <f t="shared" si="62"/>
        <v/>
      </c>
    </row>
    <row r="174" spans="5:43">
      <c r="E174" s="672" t="str">
        <f t="shared" si="64"/>
        <v/>
      </c>
      <c r="G174" s="672" t="str">
        <f t="shared" si="64"/>
        <v/>
      </c>
      <c r="I174" s="672" t="str">
        <f t="shared" si="45"/>
        <v/>
      </c>
      <c r="K174" s="672" t="str">
        <f t="shared" si="46"/>
        <v/>
      </c>
      <c r="M174" s="672" t="str">
        <f t="shared" si="47"/>
        <v/>
      </c>
      <c r="O174" s="672" t="str">
        <f t="shared" si="48"/>
        <v/>
      </c>
      <c r="Q174" s="672" t="str">
        <f t="shared" si="49"/>
        <v/>
      </c>
      <c r="S174" s="672" t="str">
        <f t="shared" si="50"/>
        <v/>
      </c>
      <c r="U174" s="672" t="str">
        <f t="shared" si="51"/>
        <v/>
      </c>
      <c r="W174" s="672" t="str">
        <f t="shared" si="52"/>
        <v/>
      </c>
      <c r="Y174" s="672" t="str">
        <f t="shared" si="53"/>
        <v/>
      </c>
      <c r="AA174" s="672" t="str">
        <f t="shared" si="54"/>
        <v/>
      </c>
      <c r="AC174" s="672" t="str">
        <f t="shared" si="55"/>
        <v/>
      </c>
      <c r="AE174" s="672" t="str">
        <f t="shared" si="56"/>
        <v/>
      </c>
      <c r="AG174" s="672" t="str">
        <f t="shared" si="57"/>
        <v/>
      </c>
      <c r="AI174" s="672" t="str">
        <f t="shared" si="58"/>
        <v/>
      </c>
      <c r="AK174" s="672" t="str">
        <f t="shared" si="59"/>
        <v/>
      </c>
      <c r="AM174" s="672" t="str">
        <f t="shared" si="60"/>
        <v/>
      </c>
      <c r="AO174" s="672" t="str">
        <f t="shared" si="61"/>
        <v/>
      </c>
      <c r="AQ174" s="672" t="str">
        <f t="shared" si="62"/>
        <v/>
      </c>
    </row>
    <row r="175" spans="5:43">
      <c r="E175" s="672" t="str">
        <f t="shared" si="64"/>
        <v/>
      </c>
      <c r="G175" s="672" t="str">
        <f t="shared" si="64"/>
        <v/>
      </c>
      <c r="I175" s="672" t="str">
        <f t="shared" si="45"/>
        <v/>
      </c>
      <c r="K175" s="672" t="str">
        <f t="shared" si="46"/>
        <v/>
      </c>
      <c r="M175" s="672" t="str">
        <f t="shared" si="47"/>
        <v/>
      </c>
      <c r="O175" s="672" t="str">
        <f t="shared" si="48"/>
        <v/>
      </c>
      <c r="Q175" s="672" t="str">
        <f t="shared" si="49"/>
        <v/>
      </c>
      <c r="S175" s="672" t="str">
        <f t="shared" si="50"/>
        <v/>
      </c>
      <c r="U175" s="672" t="str">
        <f t="shared" si="51"/>
        <v/>
      </c>
      <c r="W175" s="672" t="str">
        <f t="shared" si="52"/>
        <v/>
      </c>
      <c r="Y175" s="672" t="str">
        <f t="shared" si="53"/>
        <v/>
      </c>
      <c r="AA175" s="672" t="str">
        <f t="shared" si="54"/>
        <v/>
      </c>
      <c r="AC175" s="672" t="str">
        <f t="shared" si="55"/>
        <v/>
      </c>
      <c r="AE175" s="672" t="str">
        <f t="shared" si="56"/>
        <v/>
      </c>
      <c r="AG175" s="672" t="str">
        <f t="shared" si="57"/>
        <v/>
      </c>
      <c r="AI175" s="672" t="str">
        <f t="shared" si="58"/>
        <v/>
      </c>
      <c r="AK175" s="672" t="str">
        <f t="shared" si="59"/>
        <v/>
      </c>
      <c r="AM175" s="672" t="str">
        <f t="shared" si="60"/>
        <v/>
      </c>
      <c r="AO175" s="672" t="str">
        <f t="shared" si="61"/>
        <v/>
      </c>
      <c r="AQ175" s="672" t="str">
        <f t="shared" si="62"/>
        <v/>
      </c>
    </row>
    <row r="176" spans="5:43">
      <c r="E176" s="672" t="str">
        <f t="shared" si="64"/>
        <v/>
      </c>
      <c r="G176" s="672" t="str">
        <f t="shared" si="64"/>
        <v/>
      </c>
      <c r="I176" s="672" t="str">
        <f t="shared" si="45"/>
        <v/>
      </c>
      <c r="K176" s="672" t="str">
        <f t="shared" si="46"/>
        <v/>
      </c>
      <c r="M176" s="672" t="str">
        <f t="shared" si="47"/>
        <v/>
      </c>
      <c r="O176" s="672" t="str">
        <f t="shared" si="48"/>
        <v/>
      </c>
      <c r="Q176" s="672" t="str">
        <f t="shared" si="49"/>
        <v/>
      </c>
      <c r="S176" s="672" t="str">
        <f t="shared" si="50"/>
        <v/>
      </c>
      <c r="U176" s="672" t="str">
        <f t="shared" si="51"/>
        <v/>
      </c>
      <c r="W176" s="672" t="str">
        <f t="shared" si="52"/>
        <v/>
      </c>
      <c r="Y176" s="672" t="str">
        <f t="shared" si="53"/>
        <v/>
      </c>
      <c r="AA176" s="672" t="str">
        <f t="shared" si="54"/>
        <v/>
      </c>
      <c r="AC176" s="672" t="str">
        <f t="shared" si="55"/>
        <v/>
      </c>
      <c r="AE176" s="672" t="str">
        <f t="shared" si="56"/>
        <v/>
      </c>
      <c r="AG176" s="672" t="str">
        <f t="shared" si="57"/>
        <v/>
      </c>
      <c r="AI176" s="672" t="str">
        <f t="shared" si="58"/>
        <v/>
      </c>
      <c r="AK176" s="672" t="str">
        <f t="shared" si="59"/>
        <v/>
      </c>
      <c r="AM176" s="672" t="str">
        <f t="shared" si="60"/>
        <v/>
      </c>
      <c r="AO176" s="672" t="str">
        <f t="shared" si="61"/>
        <v/>
      </c>
      <c r="AQ176" s="672" t="str">
        <f t="shared" si="62"/>
        <v/>
      </c>
    </row>
    <row r="177" spans="5:43">
      <c r="E177" s="672" t="str">
        <f t="shared" si="64"/>
        <v/>
      </c>
      <c r="G177" s="672" t="str">
        <f t="shared" si="64"/>
        <v/>
      </c>
      <c r="I177" s="672" t="str">
        <f t="shared" si="45"/>
        <v/>
      </c>
      <c r="K177" s="672" t="str">
        <f t="shared" si="46"/>
        <v/>
      </c>
      <c r="M177" s="672" t="str">
        <f t="shared" si="47"/>
        <v/>
      </c>
      <c r="O177" s="672" t="str">
        <f t="shared" si="48"/>
        <v/>
      </c>
      <c r="Q177" s="672" t="str">
        <f t="shared" si="49"/>
        <v/>
      </c>
      <c r="S177" s="672" t="str">
        <f t="shared" si="50"/>
        <v/>
      </c>
      <c r="U177" s="672" t="str">
        <f t="shared" si="51"/>
        <v/>
      </c>
      <c r="W177" s="672" t="str">
        <f t="shared" si="52"/>
        <v/>
      </c>
      <c r="Y177" s="672" t="str">
        <f t="shared" si="53"/>
        <v/>
      </c>
      <c r="AA177" s="672" t="str">
        <f t="shared" si="54"/>
        <v/>
      </c>
      <c r="AC177" s="672" t="str">
        <f t="shared" si="55"/>
        <v/>
      </c>
      <c r="AE177" s="672" t="str">
        <f t="shared" si="56"/>
        <v/>
      </c>
      <c r="AG177" s="672" t="str">
        <f t="shared" si="57"/>
        <v/>
      </c>
      <c r="AI177" s="672" t="str">
        <f t="shared" si="58"/>
        <v/>
      </c>
      <c r="AK177" s="672" t="str">
        <f t="shared" si="59"/>
        <v/>
      </c>
      <c r="AM177" s="672" t="str">
        <f t="shared" si="60"/>
        <v/>
      </c>
      <c r="AO177" s="672" t="str">
        <f t="shared" si="61"/>
        <v/>
      </c>
      <c r="AQ177" s="672" t="str">
        <f t="shared" si="62"/>
        <v/>
      </c>
    </row>
    <row r="178" spans="5:43">
      <c r="E178" s="672" t="str">
        <f t="shared" si="64"/>
        <v/>
      </c>
      <c r="G178" s="672" t="str">
        <f t="shared" si="64"/>
        <v/>
      </c>
      <c r="I178" s="672" t="str">
        <f t="shared" si="45"/>
        <v/>
      </c>
      <c r="K178" s="672" t="str">
        <f t="shared" si="46"/>
        <v/>
      </c>
      <c r="M178" s="672" t="str">
        <f t="shared" si="47"/>
        <v/>
      </c>
      <c r="O178" s="672" t="str">
        <f t="shared" si="48"/>
        <v/>
      </c>
      <c r="Q178" s="672" t="str">
        <f t="shared" si="49"/>
        <v/>
      </c>
      <c r="S178" s="672" t="str">
        <f t="shared" si="50"/>
        <v/>
      </c>
      <c r="U178" s="672" t="str">
        <f t="shared" si="51"/>
        <v/>
      </c>
      <c r="W178" s="672" t="str">
        <f t="shared" si="52"/>
        <v/>
      </c>
      <c r="Y178" s="672" t="str">
        <f t="shared" si="53"/>
        <v/>
      </c>
      <c r="AA178" s="672" t="str">
        <f t="shared" si="54"/>
        <v/>
      </c>
      <c r="AC178" s="672" t="str">
        <f t="shared" si="55"/>
        <v/>
      </c>
      <c r="AE178" s="672" t="str">
        <f t="shared" si="56"/>
        <v/>
      </c>
      <c r="AG178" s="672" t="str">
        <f t="shared" si="57"/>
        <v/>
      </c>
      <c r="AI178" s="672" t="str">
        <f t="shared" si="58"/>
        <v/>
      </c>
      <c r="AK178" s="672" t="str">
        <f t="shared" si="59"/>
        <v/>
      </c>
      <c r="AM178" s="672" t="str">
        <f t="shared" si="60"/>
        <v/>
      </c>
      <c r="AO178" s="672" t="str">
        <f t="shared" si="61"/>
        <v/>
      </c>
      <c r="AQ178" s="672" t="str">
        <f t="shared" si="62"/>
        <v/>
      </c>
    </row>
    <row r="179" spans="5:43">
      <c r="E179" s="672" t="str">
        <f t="shared" si="64"/>
        <v/>
      </c>
      <c r="G179" s="672" t="str">
        <f t="shared" si="64"/>
        <v/>
      </c>
      <c r="I179" s="672" t="str">
        <f t="shared" si="45"/>
        <v/>
      </c>
      <c r="K179" s="672" t="str">
        <f t="shared" si="46"/>
        <v/>
      </c>
      <c r="M179" s="672" t="str">
        <f t="shared" si="47"/>
        <v/>
      </c>
      <c r="O179" s="672" t="str">
        <f t="shared" si="48"/>
        <v/>
      </c>
      <c r="Q179" s="672" t="str">
        <f t="shared" si="49"/>
        <v/>
      </c>
      <c r="S179" s="672" t="str">
        <f t="shared" si="50"/>
        <v/>
      </c>
      <c r="U179" s="672" t="str">
        <f t="shared" si="51"/>
        <v/>
      </c>
      <c r="W179" s="672" t="str">
        <f t="shared" si="52"/>
        <v/>
      </c>
      <c r="Y179" s="672" t="str">
        <f t="shared" si="53"/>
        <v/>
      </c>
      <c r="AA179" s="672" t="str">
        <f t="shared" si="54"/>
        <v/>
      </c>
      <c r="AC179" s="672" t="str">
        <f t="shared" si="55"/>
        <v/>
      </c>
      <c r="AE179" s="672" t="str">
        <f t="shared" si="56"/>
        <v/>
      </c>
      <c r="AG179" s="672" t="str">
        <f t="shared" si="57"/>
        <v/>
      </c>
      <c r="AI179" s="672" t="str">
        <f t="shared" si="58"/>
        <v/>
      </c>
      <c r="AK179" s="672" t="str">
        <f t="shared" si="59"/>
        <v/>
      </c>
      <c r="AM179" s="672" t="str">
        <f t="shared" si="60"/>
        <v/>
      </c>
      <c r="AO179" s="672" t="str">
        <f t="shared" si="61"/>
        <v/>
      </c>
      <c r="AQ179" s="672" t="str">
        <f t="shared" si="62"/>
        <v/>
      </c>
    </row>
    <row r="180" spans="5:43">
      <c r="E180" s="672" t="str">
        <f t="shared" si="64"/>
        <v/>
      </c>
      <c r="G180" s="672" t="str">
        <f t="shared" si="64"/>
        <v/>
      </c>
      <c r="I180" s="672" t="str">
        <f t="shared" si="45"/>
        <v/>
      </c>
      <c r="K180" s="672" t="str">
        <f t="shared" si="46"/>
        <v/>
      </c>
      <c r="M180" s="672" t="str">
        <f t="shared" si="47"/>
        <v/>
      </c>
      <c r="O180" s="672" t="str">
        <f t="shared" si="48"/>
        <v/>
      </c>
      <c r="Q180" s="672" t="str">
        <f t="shared" si="49"/>
        <v/>
      </c>
      <c r="S180" s="672" t="str">
        <f t="shared" si="50"/>
        <v/>
      </c>
      <c r="U180" s="672" t="str">
        <f t="shared" si="51"/>
        <v/>
      </c>
      <c r="W180" s="672" t="str">
        <f t="shared" si="52"/>
        <v/>
      </c>
      <c r="Y180" s="672" t="str">
        <f t="shared" si="53"/>
        <v/>
      </c>
      <c r="AA180" s="672" t="str">
        <f t="shared" si="54"/>
        <v/>
      </c>
      <c r="AC180" s="672" t="str">
        <f t="shared" si="55"/>
        <v/>
      </c>
      <c r="AE180" s="672" t="str">
        <f t="shared" si="56"/>
        <v/>
      </c>
      <c r="AG180" s="672" t="str">
        <f t="shared" si="57"/>
        <v/>
      </c>
      <c r="AI180" s="672" t="str">
        <f t="shared" si="58"/>
        <v/>
      </c>
      <c r="AK180" s="672" t="str">
        <f t="shared" si="59"/>
        <v/>
      </c>
      <c r="AM180" s="672" t="str">
        <f t="shared" si="60"/>
        <v/>
      </c>
      <c r="AO180" s="672" t="str">
        <f t="shared" si="61"/>
        <v/>
      </c>
      <c r="AQ180" s="672" t="str">
        <f t="shared" si="62"/>
        <v/>
      </c>
    </row>
    <row r="181" spans="5:43">
      <c r="E181" s="672" t="str">
        <f t="shared" si="64"/>
        <v/>
      </c>
      <c r="G181" s="672" t="str">
        <f t="shared" si="64"/>
        <v/>
      </c>
      <c r="I181" s="672" t="str">
        <f t="shared" si="45"/>
        <v/>
      </c>
      <c r="K181" s="672" t="str">
        <f t="shared" si="46"/>
        <v/>
      </c>
      <c r="M181" s="672" t="str">
        <f t="shared" si="47"/>
        <v/>
      </c>
      <c r="O181" s="672" t="str">
        <f t="shared" si="48"/>
        <v/>
      </c>
      <c r="Q181" s="672" t="str">
        <f t="shared" si="49"/>
        <v/>
      </c>
      <c r="S181" s="672" t="str">
        <f t="shared" si="50"/>
        <v/>
      </c>
      <c r="U181" s="672" t="str">
        <f t="shared" si="51"/>
        <v/>
      </c>
      <c r="W181" s="672" t="str">
        <f t="shared" si="52"/>
        <v/>
      </c>
      <c r="Y181" s="672" t="str">
        <f t="shared" si="53"/>
        <v/>
      </c>
      <c r="AA181" s="672" t="str">
        <f t="shared" si="54"/>
        <v/>
      </c>
      <c r="AC181" s="672" t="str">
        <f t="shared" si="55"/>
        <v/>
      </c>
      <c r="AE181" s="672" t="str">
        <f t="shared" si="56"/>
        <v/>
      </c>
      <c r="AG181" s="672" t="str">
        <f t="shared" si="57"/>
        <v/>
      </c>
      <c r="AI181" s="672" t="str">
        <f t="shared" si="58"/>
        <v/>
      </c>
      <c r="AK181" s="672" t="str">
        <f t="shared" si="59"/>
        <v/>
      </c>
      <c r="AM181" s="672" t="str">
        <f t="shared" si="60"/>
        <v/>
      </c>
      <c r="AO181" s="672" t="str">
        <f t="shared" si="61"/>
        <v/>
      </c>
      <c r="AQ181" s="672" t="str">
        <f t="shared" si="62"/>
        <v/>
      </c>
    </row>
    <row r="182" spans="5:43">
      <c r="E182" s="672" t="str">
        <f t="shared" si="64"/>
        <v/>
      </c>
      <c r="G182" s="672" t="str">
        <f t="shared" si="64"/>
        <v/>
      </c>
      <c r="I182" s="672" t="str">
        <f t="shared" si="45"/>
        <v/>
      </c>
      <c r="K182" s="672" t="str">
        <f t="shared" si="46"/>
        <v/>
      </c>
      <c r="M182" s="672" t="str">
        <f t="shared" si="47"/>
        <v/>
      </c>
      <c r="O182" s="672" t="str">
        <f t="shared" si="48"/>
        <v/>
      </c>
      <c r="Q182" s="672" t="str">
        <f t="shared" si="49"/>
        <v/>
      </c>
      <c r="S182" s="672" t="str">
        <f t="shared" si="50"/>
        <v/>
      </c>
      <c r="U182" s="672" t="str">
        <f t="shared" si="51"/>
        <v/>
      </c>
      <c r="W182" s="672" t="str">
        <f t="shared" si="52"/>
        <v/>
      </c>
      <c r="Y182" s="672" t="str">
        <f t="shared" si="53"/>
        <v/>
      </c>
      <c r="AA182" s="672" t="str">
        <f t="shared" si="54"/>
        <v/>
      </c>
      <c r="AC182" s="672" t="str">
        <f t="shared" si="55"/>
        <v/>
      </c>
      <c r="AE182" s="672" t="str">
        <f t="shared" si="56"/>
        <v/>
      </c>
      <c r="AG182" s="672" t="str">
        <f t="shared" si="57"/>
        <v/>
      </c>
      <c r="AI182" s="672" t="str">
        <f t="shared" si="58"/>
        <v/>
      </c>
      <c r="AK182" s="672" t="str">
        <f t="shared" si="59"/>
        <v/>
      </c>
      <c r="AM182" s="672" t="str">
        <f t="shared" si="60"/>
        <v/>
      </c>
      <c r="AO182" s="672" t="str">
        <f t="shared" si="61"/>
        <v/>
      </c>
      <c r="AQ182" s="672" t="str">
        <f t="shared" si="62"/>
        <v/>
      </c>
    </row>
    <row r="183" spans="5:43">
      <c r="E183" s="672" t="str">
        <f t="shared" si="64"/>
        <v/>
      </c>
      <c r="G183" s="672" t="str">
        <f t="shared" si="64"/>
        <v/>
      </c>
      <c r="I183" s="672" t="str">
        <f t="shared" si="45"/>
        <v/>
      </c>
      <c r="K183" s="672" t="str">
        <f t="shared" si="46"/>
        <v/>
      </c>
      <c r="M183" s="672" t="str">
        <f t="shared" si="47"/>
        <v/>
      </c>
      <c r="O183" s="672" t="str">
        <f t="shared" si="48"/>
        <v/>
      </c>
      <c r="Q183" s="672" t="str">
        <f t="shared" si="49"/>
        <v/>
      </c>
      <c r="S183" s="672" t="str">
        <f t="shared" si="50"/>
        <v/>
      </c>
      <c r="U183" s="672" t="str">
        <f t="shared" si="51"/>
        <v/>
      </c>
      <c r="W183" s="672" t="str">
        <f t="shared" si="52"/>
        <v/>
      </c>
      <c r="Y183" s="672" t="str">
        <f t="shared" si="53"/>
        <v/>
      </c>
      <c r="AA183" s="672" t="str">
        <f t="shared" si="54"/>
        <v/>
      </c>
      <c r="AC183" s="672" t="str">
        <f t="shared" si="55"/>
        <v/>
      </c>
      <c r="AE183" s="672" t="str">
        <f t="shared" si="56"/>
        <v/>
      </c>
      <c r="AG183" s="672" t="str">
        <f t="shared" si="57"/>
        <v/>
      </c>
      <c r="AI183" s="672" t="str">
        <f t="shared" si="58"/>
        <v/>
      </c>
      <c r="AK183" s="672" t="str">
        <f t="shared" si="59"/>
        <v/>
      </c>
      <c r="AM183" s="672" t="str">
        <f t="shared" si="60"/>
        <v/>
      </c>
      <c r="AO183" s="672" t="str">
        <f t="shared" si="61"/>
        <v/>
      </c>
      <c r="AQ183" s="672" t="str">
        <f t="shared" si="62"/>
        <v/>
      </c>
    </row>
    <row r="184" spans="5:43">
      <c r="E184" s="672" t="str">
        <f t="shared" si="64"/>
        <v/>
      </c>
      <c r="G184" s="672" t="str">
        <f t="shared" si="64"/>
        <v/>
      </c>
      <c r="I184" s="672" t="str">
        <f t="shared" si="45"/>
        <v/>
      </c>
      <c r="K184" s="672" t="str">
        <f t="shared" si="46"/>
        <v/>
      </c>
      <c r="M184" s="672" t="str">
        <f t="shared" si="47"/>
        <v/>
      </c>
      <c r="O184" s="672" t="str">
        <f t="shared" si="48"/>
        <v/>
      </c>
      <c r="Q184" s="672" t="str">
        <f t="shared" si="49"/>
        <v/>
      </c>
      <c r="S184" s="672" t="str">
        <f t="shared" si="50"/>
        <v/>
      </c>
      <c r="U184" s="672" t="str">
        <f t="shared" si="51"/>
        <v/>
      </c>
      <c r="W184" s="672" t="str">
        <f t="shared" si="52"/>
        <v/>
      </c>
      <c r="Y184" s="672" t="str">
        <f t="shared" si="53"/>
        <v/>
      </c>
      <c r="AA184" s="672" t="str">
        <f t="shared" si="54"/>
        <v/>
      </c>
      <c r="AC184" s="672" t="str">
        <f t="shared" si="55"/>
        <v/>
      </c>
      <c r="AE184" s="672" t="str">
        <f t="shared" si="56"/>
        <v/>
      </c>
      <c r="AG184" s="672" t="str">
        <f t="shared" si="57"/>
        <v/>
      </c>
      <c r="AI184" s="672" t="str">
        <f t="shared" si="58"/>
        <v/>
      </c>
      <c r="AK184" s="672" t="str">
        <f t="shared" si="59"/>
        <v/>
      </c>
      <c r="AM184" s="672" t="str">
        <f t="shared" si="60"/>
        <v/>
      </c>
      <c r="AO184" s="672" t="str">
        <f t="shared" si="61"/>
        <v/>
      </c>
      <c r="AQ184" s="672" t="str">
        <f t="shared" si="62"/>
        <v/>
      </c>
    </row>
    <row r="185" spans="5:43">
      <c r="E185" s="672" t="str">
        <f t="shared" si="64"/>
        <v/>
      </c>
      <c r="G185" s="672" t="str">
        <f t="shared" si="64"/>
        <v/>
      </c>
      <c r="I185" s="672" t="str">
        <f t="shared" si="45"/>
        <v/>
      </c>
      <c r="K185" s="672" t="str">
        <f t="shared" si="46"/>
        <v/>
      </c>
      <c r="M185" s="672" t="str">
        <f t="shared" si="47"/>
        <v/>
      </c>
      <c r="O185" s="672" t="str">
        <f t="shared" si="48"/>
        <v/>
      </c>
      <c r="Q185" s="672" t="str">
        <f t="shared" si="49"/>
        <v/>
      </c>
      <c r="S185" s="672" t="str">
        <f t="shared" si="50"/>
        <v/>
      </c>
      <c r="U185" s="672" t="str">
        <f t="shared" si="51"/>
        <v/>
      </c>
      <c r="W185" s="672" t="str">
        <f t="shared" si="52"/>
        <v/>
      </c>
      <c r="Y185" s="672" t="str">
        <f t="shared" si="53"/>
        <v/>
      </c>
      <c r="AA185" s="672" t="str">
        <f t="shared" si="54"/>
        <v/>
      </c>
      <c r="AC185" s="672" t="str">
        <f t="shared" si="55"/>
        <v/>
      </c>
      <c r="AE185" s="672" t="str">
        <f t="shared" si="56"/>
        <v/>
      </c>
      <c r="AG185" s="672" t="str">
        <f t="shared" si="57"/>
        <v/>
      </c>
      <c r="AI185" s="672" t="str">
        <f t="shared" si="58"/>
        <v/>
      </c>
      <c r="AK185" s="672" t="str">
        <f t="shared" si="59"/>
        <v/>
      </c>
      <c r="AM185" s="672" t="str">
        <f t="shared" si="60"/>
        <v/>
      </c>
      <c r="AO185" s="672" t="str">
        <f t="shared" si="61"/>
        <v/>
      </c>
      <c r="AQ185" s="672" t="str">
        <f t="shared" si="62"/>
        <v/>
      </c>
    </row>
    <row r="186" spans="5:43">
      <c r="E186" s="672" t="str">
        <f t="shared" si="64"/>
        <v/>
      </c>
      <c r="G186" s="672" t="str">
        <f t="shared" si="64"/>
        <v/>
      </c>
      <c r="I186" s="672" t="str">
        <f t="shared" si="45"/>
        <v/>
      </c>
      <c r="K186" s="672" t="str">
        <f t="shared" si="46"/>
        <v/>
      </c>
      <c r="M186" s="672" t="str">
        <f t="shared" si="47"/>
        <v/>
      </c>
      <c r="O186" s="672" t="str">
        <f t="shared" si="48"/>
        <v/>
      </c>
      <c r="Q186" s="672" t="str">
        <f t="shared" si="49"/>
        <v/>
      </c>
      <c r="S186" s="672" t="str">
        <f t="shared" si="50"/>
        <v/>
      </c>
      <c r="U186" s="672" t="str">
        <f t="shared" si="51"/>
        <v/>
      </c>
      <c r="W186" s="672" t="str">
        <f t="shared" si="52"/>
        <v/>
      </c>
      <c r="Y186" s="672" t="str">
        <f t="shared" si="53"/>
        <v/>
      </c>
      <c r="AA186" s="672" t="str">
        <f t="shared" si="54"/>
        <v/>
      </c>
      <c r="AC186" s="672" t="str">
        <f t="shared" si="55"/>
        <v/>
      </c>
      <c r="AE186" s="672" t="str">
        <f t="shared" si="56"/>
        <v/>
      </c>
      <c r="AG186" s="672" t="str">
        <f t="shared" si="57"/>
        <v/>
      </c>
      <c r="AI186" s="672" t="str">
        <f t="shared" si="58"/>
        <v/>
      </c>
      <c r="AK186" s="672" t="str">
        <f t="shared" si="59"/>
        <v/>
      </c>
      <c r="AM186" s="672" t="str">
        <f t="shared" si="60"/>
        <v/>
      </c>
      <c r="AO186" s="672" t="str">
        <f t="shared" si="61"/>
        <v/>
      </c>
      <c r="AQ186" s="672" t="str">
        <f t="shared" si="62"/>
        <v/>
      </c>
    </row>
    <row r="187" spans="5:43">
      <c r="E187" s="672" t="str">
        <f t="shared" si="64"/>
        <v/>
      </c>
      <c r="G187" s="672" t="str">
        <f t="shared" si="64"/>
        <v/>
      </c>
      <c r="I187" s="672" t="str">
        <f t="shared" si="45"/>
        <v/>
      </c>
      <c r="K187" s="672" t="str">
        <f t="shared" si="46"/>
        <v/>
      </c>
      <c r="M187" s="672" t="str">
        <f t="shared" si="47"/>
        <v/>
      </c>
      <c r="O187" s="672" t="str">
        <f t="shared" si="48"/>
        <v/>
      </c>
      <c r="Q187" s="672" t="str">
        <f t="shared" si="49"/>
        <v/>
      </c>
      <c r="S187" s="672" t="str">
        <f t="shared" si="50"/>
        <v/>
      </c>
      <c r="U187" s="672" t="str">
        <f t="shared" si="51"/>
        <v/>
      </c>
      <c r="W187" s="672" t="str">
        <f t="shared" si="52"/>
        <v/>
      </c>
      <c r="Y187" s="672" t="str">
        <f t="shared" si="53"/>
        <v/>
      </c>
      <c r="AA187" s="672" t="str">
        <f t="shared" si="54"/>
        <v/>
      </c>
      <c r="AC187" s="672" t="str">
        <f t="shared" si="55"/>
        <v/>
      </c>
      <c r="AE187" s="672" t="str">
        <f t="shared" si="56"/>
        <v/>
      </c>
      <c r="AG187" s="672" t="str">
        <f t="shared" si="57"/>
        <v/>
      </c>
      <c r="AI187" s="672" t="str">
        <f t="shared" si="58"/>
        <v/>
      </c>
      <c r="AK187" s="672" t="str">
        <f t="shared" si="59"/>
        <v/>
      </c>
      <c r="AM187" s="672" t="str">
        <f t="shared" si="60"/>
        <v/>
      </c>
      <c r="AO187" s="672" t="str">
        <f t="shared" si="61"/>
        <v/>
      </c>
      <c r="AQ187" s="672" t="str">
        <f t="shared" si="62"/>
        <v/>
      </c>
    </row>
    <row r="188" spans="5:43">
      <c r="E188" s="672" t="str">
        <f t="shared" si="64"/>
        <v/>
      </c>
      <c r="G188" s="672" t="str">
        <f t="shared" si="64"/>
        <v/>
      </c>
      <c r="I188" s="672" t="str">
        <f t="shared" si="45"/>
        <v/>
      </c>
      <c r="K188" s="672" t="str">
        <f t="shared" si="46"/>
        <v/>
      </c>
      <c r="M188" s="672" t="str">
        <f t="shared" si="47"/>
        <v/>
      </c>
      <c r="O188" s="672" t="str">
        <f t="shared" si="48"/>
        <v/>
      </c>
      <c r="Q188" s="672" t="str">
        <f t="shared" si="49"/>
        <v/>
      </c>
      <c r="S188" s="672" t="str">
        <f t="shared" si="50"/>
        <v/>
      </c>
      <c r="U188" s="672" t="str">
        <f t="shared" si="51"/>
        <v/>
      </c>
      <c r="W188" s="672" t="str">
        <f t="shared" si="52"/>
        <v/>
      </c>
      <c r="Y188" s="672" t="str">
        <f t="shared" si="53"/>
        <v/>
      </c>
      <c r="AA188" s="672" t="str">
        <f t="shared" si="54"/>
        <v/>
      </c>
      <c r="AC188" s="672" t="str">
        <f t="shared" si="55"/>
        <v/>
      </c>
      <c r="AE188" s="672" t="str">
        <f t="shared" si="56"/>
        <v/>
      </c>
      <c r="AG188" s="672" t="str">
        <f t="shared" si="57"/>
        <v/>
      </c>
      <c r="AI188" s="672" t="str">
        <f t="shared" si="58"/>
        <v/>
      </c>
      <c r="AK188" s="672" t="str">
        <f t="shared" si="59"/>
        <v/>
      </c>
      <c r="AM188" s="672" t="str">
        <f t="shared" si="60"/>
        <v/>
      </c>
      <c r="AO188" s="672" t="str">
        <f t="shared" si="61"/>
        <v/>
      </c>
      <c r="AQ188" s="672" t="str">
        <f t="shared" si="62"/>
        <v/>
      </c>
    </row>
    <row r="189" spans="5:43">
      <c r="E189" s="672" t="str">
        <f t="shared" ref="E189:G204" si="65">IF(OR($B189=0,D189=0),"",D189/$B189)</f>
        <v/>
      </c>
      <c r="G189" s="672" t="str">
        <f t="shared" si="65"/>
        <v/>
      </c>
      <c r="I189" s="672" t="str">
        <f t="shared" si="45"/>
        <v/>
      </c>
      <c r="K189" s="672" t="str">
        <f t="shared" si="46"/>
        <v/>
      </c>
      <c r="M189" s="672" t="str">
        <f t="shared" si="47"/>
        <v/>
      </c>
      <c r="O189" s="672" t="str">
        <f t="shared" si="48"/>
        <v/>
      </c>
      <c r="Q189" s="672" t="str">
        <f t="shared" si="49"/>
        <v/>
      </c>
      <c r="S189" s="672" t="str">
        <f t="shared" si="50"/>
        <v/>
      </c>
      <c r="U189" s="672" t="str">
        <f t="shared" si="51"/>
        <v/>
      </c>
      <c r="W189" s="672" t="str">
        <f t="shared" si="52"/>
        <v/>
      </c>
      <c r="Y189" s="672" t="str">
        <f t="shared" si="53"/>
        <v/>
      </c>
      <c r="AA189" s="672" t="str">
        <f t="shared" si="54"/>
        <v/>
      </c>
      <c r="AC189" s="672" t="str">
        <f t="shared" si="55"/>
        <v/>
      </c>
      <c r="AE189" s="672" t="str">
        <f t="shared" si="56"/>
        <v/>
      </c>
      <c r="AG189" s="672" t="str">
        <f t="shared" si="57"/>
        <v/>
      </c>
      <c r="AI189" s="672" t="str">
        <f t="shared" si="58"/>
        <v/>
      </c>
      <c r="AK189" s="672" t="str">
        <f t="shared" si="59"/>
        <v/>
      </c>
      <c r="AM189" s="672" t="str">
        <f t="shared" si="60"/>
        <v/>
      </c>
      <c r="AO189" s="672" t="str">
        <f t="shared" si="61"/>
        <v/>
      </c>
      <c r="AQ189" s="672" t="str">
        <f t="shared" si="62"/>
        <v/>
      </c>
    </row>
    <row r="190" spans="5:43">
      <c r="E190" s="672" t="str">
        <f t="shared" si="65"/>
        <v/>
      </c>
      <c r="G190" s="672" t="str">
        <f t="shared" si="65"/>
        <v/>
      </c>
      <c r="I190" s="672" t="str">
        <f t="shared" si="45"/>
        <v/>
      </c>
      <c r="K190" s="672" t="str">
        <f t="shared" si="46"/>
        <v/>
      </c>
      <c r="M190" s="672" t="str">
        <f t="shared" si="47"/>
        <v/>
      </c>
      <c r="O190" s="672" t="str">
        <f t="shared" si="48"/>
        <v/>
      </c>
      <c r="Q190" s="672" t="str">
        <f t="shared" si="49"/>
        <v/>
      </c>
      <c r="S190" s="672" t="str">
        <f t="shared" si="50"/>
        <v/>
      </c>
      <c r="U190" s="672" t="str">
        <f t="shared" si="51"/>
        <v/>
      </c>
      <c r="W190" s="672" t="str">
        <f t="shared" si="52"/>
        <v/>
      </c>
      <c r="Y190" s="672" t="str">
        <f t="shared" si="53"/>
        <v/>
      </c>
      <c r="AA190" s="672" t="str">
        <f t="shared" si="54"/>
        <v/>
      </c>
      <c r="AC190" s="672" t="str">
        <f t="shared" si="55"/>
        <v/>
      </c>
      <c r="AE190" s="672" t="str">
        <f t="shared" si="56"/>
        <v/>
      </c>
      <c r="AG190" s="672" t="str">
        <f t="shared" si="57"/>
        <v/>
      </c>
      <c r="AI190" s="672" t="str">
        <f t="shared" si="58"/>
        <v/>
      </c>
      <c r="AK190" s="672" t="str">
        <f t="shared" si="59"/>
        <v/>
      </c>
      <c r="AM190" s="672" t="str">
        <f t="shared" si="60"/>
        <v/>
      </c>
      <c r="AO190" s="672" t="str">
        <f t="shared" si="61"/>
        <v/>
      </c>
      <c r="AQ190" s="672" t="str">
        <f t="shared" si="62"/>
        <v/>
      </c>
    </row>
    <row r="191" spans="5:43">
      <c r="E191" s="672" t="str">
        <f t="shared" si="65"/>
        <v/>
      </c>
      <c r="G191" s="672" t="str">
        <f t="shared" si="65"/>
        <v/>
      </c>
      <c r="I191" s="672" t="str">
        <f t="shared" si="45"/>
        <v/>
      </c>
      <c r="K191" s="672" t="str">
        <f t="shared" si="46"/>
        <v/>
      </c>
      <c r="M191" s="672" t="str">
        <f t="shared" si="47"/>
        <v/>
      </c>
      <c r="O191" s="672" t="str">
        <f t="shared" si="48"/>
        <v/>
      </c>
      <c r="Q191" s="672" t="str">
        <f t="shared" si="49"/>
        <v/>
      </c>
      <c r="S191" s="672" t="str">
        <f t="shared" si="50"/>
        <v/>
      </c>
      <c r="U191" s="672" t="str">
        <f t="shared" si="51"/>
        <v/>
      </c>
      <c r="W191" s="672" t="str">
        <f t="shared" si="52"/>
        <v/>
      </c>
      <c r="Y191" s="672" t="str">
        <f t="shared" si="53"/>
        <v/>
      </c>
      <c r="AA191" s="672" t="str">
        <f t="shared" si="54"/>
        <v/>
      </c>
      <c r="AC191" s="672" t="str">
        <f t="shared" si="55"/>
        <v/>
      </c>
      <c r="AE191" s="672" t="str">
        <f t="shared" si="56"/>
        <v/>
      </c>
      <c r="AG191" s="672" t="str">
        <f t="shared" si="57"/>
        <v/>
      </c>
      <c r="AI191" s="672" t="str">
        <f t="shared" si="58"/>
        <v/>
      </c>
      <c r="AK191" s="672" t="str">
        <f t="shared" si="59"/>
        <v/>
      </c>
      <c r="AM191" s="672" t="str">
        <f t="shared" si="60"/>
        <v/>
      </c>
      <c r="AO191" s="672" t="str">
        <f t="shared" si="61"/>
        <v/>
      </c>
      <c r="AQ191" s="672" t="str">
        <f t="shared" si="62"/>
        <v/>
      </c>
    </row>
    <row r="192" spans="5:43">
      <c r="E192" s="672" t="str">
        <f t="shared" si="65"/>
        <v/>
      </c>
      <c r="G192" s="672" t="str">
        <f t="shared" si="65"/>
        <v/>
      </c>
      <c r="I192" s="672" t="str">
        <f t="shared" si="45"/>
        <v/>
      </c>
      <c r="K192" s="672" t="str">
        <f t="shared" si="46"/>
        <v/>
      </c>
      <c r="M192" s="672" t="str">
        <f t="shared" si="47"/>
        <v/>
      </c>
      <c r="O192" s="672" t="str">
        <f t="shared" si="48"/>
        <v/>
      </c>
      <c r="Q192" s="672" t="str">
        <f t="shared" si="49"/>
        <v/>
      </c>
      <c r="S192" s="672" t="str">
        <f t="shared" si="50"/>
        <v/>
      </c>
      <c r="U192" s="672" t="str">
        <f t="shared" si="51"/>
        <v/>
      </c>
      <c r="W192" s="672" t="str">
        <f t="shared" si="52"/>
        <v/>
      </c>
      <c r="Y192" s="672" t="str">
        <f t="shared" si="53"/>
        <v/>
      </c>
      <c r="AA192" s="672" t="str">
        <f t="shared" si="54"/>
        <v/>
      </c>
      <c r="AC192" s="672" t="str">
        <f t="shared" si="55"/>
        <v/>
      </c>
      <c r="AE192" s="672" t="str">
        <f t="shared" si="56"/>
        <v/>
      </c>
      <c r="AG192" s="672" t="str">
        <f t="shared" si="57"/>
        <v/>
      </c>
      <c r="AI192" s="672" t="str">
        <f t="shared" si="58"/>
        <v/>
      </c>
      <c r="AK192" s="672" t="str">
        <f t="shared" si="59"/>
        <v/>
      </c>
      <c r="AM192" s="672" t="str">
        <f t="shared" si="60"/>
        <v/>
      </c>
      <c r="AO192" s="672" t="str">
        <f t="shared" si="61"/>
        <v/>
      </c>
      <c r="AQ192" s="672" t="str">
        <f t="shared" si="62"/>
        <v/>
      </c>
    </row>
    <row r="193" spans="5:43">
      <c r="E193" s="672" t="str">
        <f t="shared" si="65"/>
        <v/>
      </c>
      <c r="G193" s="672" t="str">
        <f t="shared" si="65"/>
        <v/>
      </c>
      <c r="I193" s="672" t="str">
        <f t="shared" si="45"/>
        <v/>
      </c>
      <c r="K193" s="672" t="str">
        <f t="shared" si="46"/>
        <v/>
      </c>
      <c r="M193" s="672" t="str">
        <f t="shared" si="47"/>
        <v/>
      </c>
      <c r="O193" s="672" t="str">
        <f t="shared" si="48"/>
        <v/>
      </c>
      <c r="Q193" s="672" t="str">
        <f t="shared" si="49"/>
        <v/>
      </c>
      <c r="S193" s="672" t="str">
        <f t="shared" si="50"/>
        <v/>
      </c>
      <c r="U193" s="672" t="str">
        <f t="shared" si="51"/>
        <v/>
      </c>
      <c r="W193" s="672" t="str">
        <f t="shared" si="52"/>
        <v/>
      </c>
      <c r="Y193" s="672" t="str">
        <f t="shared" si="53"/>
        <v/>
      </c>
      <c r="AA193" s="672" t="str">
        <f t="shared" si="54"/>
        <v/>
      </c>
      <c r="AC193" s="672" t="str">
        <f t="shared" si="55"/>
        <v/>
      </c>
      <c r="AE193" s="672" t="str">
        <f t="shared" si="56"/>
        <v/>
      </c>
      <c r="AG193" s="672" t="str">
        <f t="shared" si="57"/>
        <v/>
      </c>
      <c r="AI193" s="672" t="str">
        <f t="shared" si="58"/>
        <v/>
      </c>
      <c r="AK193" s="672" t="str">
        <f t="shared" si="59"/>
        <v/>
      </c>
      <c r="AM193" s="672" t="str">
        <f t="shared" si="60"/>
        <v/>
      </c>
      <c r="AO193" s="672" t="str">
        <f t="shared" si="61"/>
        <v/>
      </c>
      <c r="AQ193" s="672" t="str">
        <f t="shared" si="62"/>
        <v/>
      </c>
    </row>
    <row r="194" spans="5:43">
      <c r="E194" s="672" t="str">
        <f t="shared" si="65"/>
        <v/>
      </c>
      <c r="G194" s="672" t="str">
        <f t="shared" si="65"/>
        <v/>
      </c>
      <c r="I194" s="672" t="str">
        <f t="shared" si="45"/>
        <v/>
      </c>
      <c r="K194" s="672" t="str">
        <f t="shared" si="46"/>
        <v/>
      </c>
      <c r="M194" s="672" t="str">
        <f t="shared" si="47"/>
        <v/>
      </c>
      <c r="O194" s="672" t="str">
        <f t="shared" si="48"/>
        <v/>
      </c>
      <c r="Q194" s="672" t="str">
        <f t="shared" si="49"/>
        <v/>
      </c>
      <c r="S194" s="672" t="str">
        <f t="shared" si="50"/>
        <v/>
      </c>
      <c r="U194" s="672" t="str">
        <f t="shared" si="51"/>
        <v/>
      </c>
      <c r="W194" s="672" t="str">
        <f t="shared" si="52"/>
        <v/>
      </c>
      <c r="Y194" s="672" t="str">
        <f t="shared" si="53"/>
        <v/>
      </c>
      <c r="AA194" s="672" t="str">
        <f t="shared" si="54"/>
        <v/>
      </c>
      <c r="AC194" s="672" t="str">
        <f t="shared" si="55"/>
        <v/>
      </c>
      <c r="AE194" s="672" t="str">
        <f t="shared" si="56"/>
        <v/>
      </c>
      <c r="AG194" s="672" t="str">
        <f t="shared" si="57"/>
        <v/>
      </c>
      <c r="AI194" s="672" t="str">
        <f t="shared" si="58"/>
        <v/>
      </c>
      <c r="AK194" s="672" t="str">
        <f t="shared" si="59"/>
        <v/>
      </c>
      <c r="AM194" s="672" t="str">
        <f t="shared" si="60"/>
        <v/>
      </c>
      <c r="AO194" s="672" t="str">
        <f t="shared" si="61"/>
        <v/>
      </c>
      <c r="AQ194" s="672" t="str">
        <f t="shared" si="62"/>
        <v/>
      </c>
    </row>
    <row r="195" spans="5:43">
      <c r="E195" s="672" t="str">
        <f t="shared" si="65"/>
        <v/>
      </c>
      <c r="G195" s="672" t="str">
        <f t="shared" si="65"/>
        <v/>
      </c>
      <c r="I195" s="672" t="str">
        <f t="shared" si="45"/>
        <v/>
      </c>
      <c r="K195" s="672" t="str">
        <f t="shared" si="46"/>
        <v/>
      </c>
      <c r="M195" s="672" t="str">
        <f t="shared" si="47"/>
        <v/>
      </c>
      <c r="O195" s="672" t="str">
        <f t="shared" si="48"/>
        <v/>
      </c>
      <c r="Q195" s="672" t="str">
        <f t="shared" si="49"/>
        <v/>
      </c>
      <c r="S195" s="672" t="str">
        <f t="shared" si="50"/>
        <v/>
      </c>
      <c r="U195" s="672" t="str">
        <f t="shared" si="51"/>
        <v/>
      </c>
      <c r="W195" s="672" t="str">
        <f t="shared" si="52"/>
        <v/>
      </c>
      <c r="Y195" s="672" t="str">
        <f t="shared" si="53"/>
        <v/>
      </c>
      <c r="AA195" s="672" t="str">
        <f t="shared" si="54"/>
        <v/>
      </c>
      <c r="AC195" s="672" t="str">
        <f t="shared" si="55"/>
        <v/>
      </c>
      <c r="AE195" s="672" t="str">
        <f t="shared" si="56"/>
        <v/>
      </c>
      <c r="AG195" s="672" t="str">
        <f t="shared" si="57"/>
        <v/>
      </c>
      <c r="AI195" s="672" t="str">
        <f t="shared" si="58"/>
        <v/>
      </c>
      <c r="AK195" s="672" t="str">
        <f t="shared" si="59"/>
        <v/>
      </c>
      <c r="AM195" s="672" t="str">
        <f t="shared" si="60"/>
        <v/>
      </c>
      <c r="AO195" s="672" t="str">
        <f t="shared" si="61"/>
        <v/>
      </c>
      <c r="AQ195" s="672" t="str">
        <f t="shared" si="62"/>
        <v/>
      </c>
    </row>
    <row r="196" spans="5:43">
      <c r="E196" s="672" t="str">
        <f t="shared" si="65"/>
        <v/>
      </c>
      <c r="G196" s="672" t="str">
        <f t="shared" si="65"/>
        <v/>
      </c>
      <c r="I196" s="672" t="str">
        <f t="shared" si="45"/>
        <v/>
      </c>
      <c r="K196" s="672" t="str">
        <f t="shared" si="46"/>
        <v/>
      </c>
      <c r="M196" s="672" t="str">
        <f t="shared" si="47"/>
        <v/>
      </c>
      <c r="O196" s="672" t="str">
        <f t="shared" si="48"/>
        <v/>
      </c>
      <c r="Q196" s="672" t="str">
        <f t="shared" si="49"/>
        <v/>
      </c>
      <c r="S196" s="672" t="str">
        <f t="shared" si="50"/>
        <v/>
      </c>
      <c r="U196" s="672" t="str">
        <f t="shared" si="51"/>
        <v/>
      </c>
      <c r="W196" s="672" t="str">
        <f t="shared" si="52"/>
        <v/>
      </c>
      <c r="Y196" s="672" t="str">
        <f t="shared" si="53"/>
        <v/>
      </c>
      <c r="AA196" s="672" t="str">
        <f t="shared" si="54"/>
        <v/>
      </c>
      <c r="AC196" s="672" t="str">
        <f t="shared" si="55"/>
        <v/>
      </c>
      <c r="AE196" s="672" t="str">
        <f t="shared" si="56"/>
        <v/>
      </c>
      <c r="AG196" s="672" t="str">
        <f t="shared" si="57"/>
        <v/>
      </c>
      <c r="AI196" s="672" t="str">
        <f t="shared" si="58"/>
        <v/>
      </c>
      <c r="AK196" s="672" t="str">
        <f t="shared" si="59"/>
        <v/>
      </c>
      <c r="AM196" s="672" t="str">
        <f t="shared" si="60"/>
        <v/>
      </c>
      <c r="AO196" s="672" t="str">
        <f t="shared" si="61"/>
        <v/>
      </c>
      <c r="AQ196" s="672" t="str">
        <f t="shared" si="62"/>
        <v/>
      </c>
    </row>
    <row r="197" spans="5:43">
      <c r="E197" s="672" t="str">
        <f t="shared" si="65"/>
        <v/>
      </c>
      <c r="G197" s="672" t="str">
        <f t="shared" si="65"/>
        <v/>
      </c>
      <c r="I197" s="672" t="str">
        <f t="shared" si="45"/>
        <v/>
      </c>
      <c r="K197" s="672" t="str">
        <f t="shared" si="46"/>
        <v/>
      </c>
      <c r="M197" s="672" t="str">
        <f t="shared" si="47"/>
        <v/>
      </c>
      <c r="O197" s="672" t="str">
        <f t="shared" si="48"/>
        <v/>
      </c>
      <c r="Q197" s="672" t="str">
        <f t="shared" si="49"/>
        <v/>
      </c>
      <c r="S197" s="672" t="str">
        <f t="shared" si="50"/>
        <v/>
      </c>
      <c r="U197" s="672" t="str">
        <f t="shared" si="51"/>
        <v/>
      </c>
      <c r="W197" s="672" t="str">
        <f t="shared" si="52"/>
        <v/>
      </c>
      <c r="Y197" s="672" t="str">
        <f t="shared" si="53"/>
        <v/>
      </c>
      <c r="AA197" s="672" t="str">
        <f t="shared" si="54"/>
        <v/>
      </c>
      <c r="AC197" s="672" t="str">
        <f t="shared" si="55"/>
        <v/>
      </c>
      <c r="AE197" s="672" t="str">
        <f t="shared" si="56"/>
        <v/>
      </c>
      <c r="AG197" s="672" t="str">
        <f t="shared" si="57"/>
        <v/>
      </c>
      <c r="AI197" s="672" t="str">
        <f t="shared" si="58"/>
        <v/>
      </c>
      <c r="AK197" s="672" t="str">
        <f t="shared" si="59"/>
        <v/>
      </c>
      <c r="AM197" s="672" t="str">
        <f t="shared" si="60"/>
        <v/>
      </c>
      <c r="AO197" s="672" t="str">
        <f t="shared" si="61"/>
        <v/>
      </c>
      <c r="AQ197" s="672" t="str">
        <f t="shared" si="62"/>
        <v/>
      </c>
    </row>
    <row r="198" spans="5:43">
      <c r="E198" s="672" t="str">
        <f t="shared" si="65"/>
        <v/>
      </c>
      <c r="G198" s="672" t="str">
        <f t="shared" si="65"/>
        <v/>
      </c>
      <c r="I198" s="672" t="str">
        <f t="shared" si="45"/>
        <v/>
      </c>
      <c r="K198" s="672" t="str">
        <f t="shared" si="46"/>
        <v/>
      </c>
      <c r="M198" s="672" t="str">
        <f t="shared" si="47"/>
        <v/>
      </c>
      <c r="O198" s="672" t="str">
        <f t="shared" si="48"/>
        <v/>
      </c>
      <c r="Q198" s="672" t="str">
        <f t="shared" si="49"/>
        <v/>
      </c>
      <c r="S198" s="672" t="str">
        <f t="shared" si="50"/>
        <v/>
      </c>
      <c r="U198" s="672" t="str">
        <f t="shared" si="51"/>
        <v/>
      </c>
      <c r="W198" s="672" t="str">
        <f t="shared" si="52"/>
        <v/>
      </c>
      <c r="Y198" s="672" t="str">
        <f t="shared" si="53"/>
        <v/>
      </c>
      <c r="AA198" s="672" t="str">
        <f t="shared" si="54"/>
        <v/>
      </c>
      <c r="AC198" s="672" t="str">
        <f t="shared" si="55"/>
        <v/>
      </c>
      <c r="AE198" s="672" t="str">
        <f t="shared" si="56"/>
        <v/>
      </c>
      <c r="AG198" s="672" t="str">
        <f t="shared" si="57"/>
        <v/>
      </c>
      <c r="AI198" s="672" t="str">
        <f t="shared" si="58"/>
        <v/>
      </c>
      <c r="AK198" s="672" t="str">
        <f t="shared" si="59"/>
        <v/>
      </c>
      <c r="AM198" s="672" t="str">
        <f t="shared" si="60"/>
        <v/>
      </c>
      <c r="AO198" s="672" t="str">
        <f t="shared" si="61"/>
        <v/>
      </c>
      <c r="AQ198" s="672" t="str">
        <f t="shared" si="62"/>
        <v/>
      </c>
    </row>
    <row r="199" spans="5:43">
      <c r="E199" s="672" t="str">
        <f t="shared" si="65"/>
        <v/>
      </c>
      <c r="G199" s="672" t="str">
        <f t="shared" si="65"/>
        <v/>
      </c>
      <c r="I199" s="672" t="str">
        <f t="shared" si="45"/>
        <v/>
      </c>
      <c r="K199" s="672" t="str">
        <f t="shared" si="46"/>
        <v/>
      </c>
      <c r="M199" s="672" t="str">
        <f t="shared" si="47"/>
        <v/>
      </c>
      <c r="O199" s="672" t="str">
        <f t="shared" si="48"/>
        <v/>
      </c>
      <c r="Q199" s="672" t="str">
        <f t="shared" si="49"/>
        <v/>
      </c>
      <c r="S199" s="672" t="str">
        <f t="shared" si="50"/>
        <v/>
      </c>
      <c r="U199" s="672" t="str">
        <f t="shared" si="51"/>
        <v/>
      </c>
      <c r="W199" s="672" t="str">
        <f t="shared" si="52"/>
        <v/>
      </c>
      <c r="Y199" s="672" t="str">
        <f t="shared" si="53"/>
        <v/>
      </c>
      <c r="AA199" s="672" t="str">
        <f t="shared" si="54"/>
        <v/>
      </c>
      <c r="AC199" s="672" t="str">
        <f t="shared" si="55"/>
        <v/>
      </c>
      <c r="AE199" s="672" t="str">
        <f t="shared" si="56"/>
        <v/>
      </c>
      <c r="AG199" s="672" t="str">
        <f t="shared" si="57"/>
        <v/>
      </c>
      <c r="AI199" s="672" t="str">
        <f t="shared" si="58"/>
        <v/>
      </c>
      <c r="AK199" s="672" t="str">
        <f t="shared" si="59"/>
        <v/>
      </c>
      <c r="AM199" s="672" t="str">
        <f t="shared" si="60"/>
        <v/>
      </c>
      <c r="AO199" s="672" t="str">
        <f t="shared" si="61"/>
        <v/>
      </c>
      <c r="AQ199" s="672" t="str">
        <f t="shared" si="62"/>
        <v/>
      </c>
    </row>
    <row r="200" spans="5:43">
      <c r="E200" s="672" t="str">
        <f t="shared" si="65"/>
        <v/>
      </c>
      <c r="G200" s="672" t="str">
        <f t="shared" si="65"/>
        <v/>
      </c>
      <c r="I200" s="672" t="str">
        <f t="shared" si="45"/>
        <v/>
      </c>
      <c r="K200" s="672" t="str">
        <f t="shared" si="46"/>
        <v/>
      </c>
      <c r="M200" s="672" t="str">
        <f t="shared" si="47"/>
        <v/>
      </c>
      <c r="O200" s="672" t="str">
        <f t="shared" si="48"/>
        <v/>
      </c>
      <c r="Q200" s="672" t="str">
        <f t="shared" si="49"/>
        <v/>
      </c>
      <c r="S200" s="672" t="str">
        <f t="shared" si="50"/>
        <v/>
      </c>
      <c r="U200" s="672" t="str">
        <f t="shared" si="51"/>
        <v/>
      </c>
      <c r="W200" s="672" t="str">
        <f t="shared" si="52"/>
        <v/>
      </c>
      <c r="Y200" s="672" t="str">
        <f t="shared" si="53"/>
        <v/>
      </c>
      <c r="AA200" s="672" t="str">
        <f t="shared" si="54"/>
        <v/>
      </c>
      <c r="AC200" s="672" t="str">
        <f t="shared" si="55"/>
        <v/>
      </c>
      <c r="AE200" s="672" t="str">
        <f t="shared" si="56"/>
        <v/>
      </c>
      <c r="AG200" s="672" t="str">
        <f t="shared" si="57"/>
        <v/>
      </c>
      <c r="AI200" s="672" t="str">
        <f t="shared" si="58"/>
        <v/>
      </c>
      <c r="AK200" s="672" t="str">
        <f t="shared" si="59"/>
        <v/>
      </c>
      <c r="AM200" s="672" t="str">
        <f t="shared" si="60"/>
        <v/>
      </c>
      <c r="AO200" s="672" t="str">
        <f t="shared" si="61"/>
        <v/>
      </c>
      <c r="AQ200" s="672" t="str">
        <f t="shared" si="62"/>
        <v/>
      </c>
    </row>
    <row r="201" spans="5:43">
      <c r="E201" s="672" t="str">
        <f t="shared" si="65"/>
        <v/>
      </c>
      <c r="G201" s="672" t="str">
        <f t="shared" si="65"/>
        <v/>
      </c>
      <c r="I201" s="672" t="str">
        <f t="shared" si="45"/>
        <v/>
      </c>
      <c r="K201" s="672" t="str">
        <f t="shared" si="46"/>
        <v/>
      </c>
      <c r="M201" s="672" t="str">
        <f t="shared" si="47"/>
        <v/>
      </c>
      <c r="O201" s="672" t="str">
        <f t="shared" si="48"/>
        <v/>
      </c>
      <c r="Q201" s="672" t="str">
        <f t="shared" si="49"/>
        <v/>
      </c>
      <c r="S201" s="672" t="str">
        <f t="shared" si="50"/>
        <v/>
      </c>
      <c r="U201" s="672" t="str">
        <f t="shared" si="51"/>
        <v/>
      </c>
      <c r="W201" s="672" t="str">
        <f t="shared" si="52"/>
        <v/>
      </c>
      <c r="Y201" s="672" t="str">
        <f t="shared" si="53"/>
        <v/>
      </c>
      <c r="AA201" s="672" t="str">
        <f t="shared" si="54"/>
        <v/>
      </c>
      <c r="AC201" s="672" t="str">
        <f t="shared" si="55"/>
        <v/>
      </c>
      <c r="AE201" s="672" t="str">
        <f t="shared" si="56"/>
        <v/>
      </c>
      <c r="AG201" s="672" t="str">
        <f t="shared" si="57"/>
        <v/>
      </c>
      <c r="AI201" s="672" t="str">
        <f t="shared" si="58"/>
        <v/>
      </c>
      <c r="AK201" s="672" t="str">
        <f t="shared" si="59"/>
        <v/>
      </c>
      <c r="AM201" s="672" t="str">
        <f t="shared" si="60"/>
        <v/>
      </c>
      <c r="AO201" s="672" t="str">
        <f t="shared" si="61"/>
        <v/>
      </c>
      <c r="AQ201" s="672" t="str">
        <f t="shared" si="62"/>
        <v/>
      </c>
    </row>
    <row r="202" spans="5:43">
      <c r="E202" s="672" t="str">
        <f t="shared" si="65"/>
        <v/>
      </c>
      <c r="G202" s="672" t="str">
        <f t="shared" si="65"/>
        <v/>
      </c>
      <c r="I202" s="672" t="str">
        <f t="shared" si="45"/>
        <v/>
      </c>
      <c r="K202" s="672" t="str">
        <f t="shared" si="46"/>
        <v/>
      </c>
      <c r="M202" s="672" t="str">
        <f t="shared" si="47"/>
        <v/>
      </c>
      <c r="O202" s="672" t="str">
        <f t="shared" si="48"/>
        <v/>
      </c>
      <c r="Q202" s="672" t="str">
        <f t="shared" si="49"/>
        <v/>
      </c>
      <c r="S202" s="672" t="str">
        <f t="shared" si="50"/>
        <v/>
      </c>
      <c r="U202" s="672" t="str">
        <f t="shared" si="51"/>
        <v/>
      </c>
      <c r="W202" s="672" t="str">
        <f t="shared" si="52"/>
        <v/>
      </c>
      <c r="Y202" s="672" t="str">
        <f t="shared" si="53"/>
        <v/>
      </c>
      <c r="AA202" s="672" t="str">
        <f t="shared" si="54"/>
        <v/>
      </c>
      <c r="AC202" s="672" t="str">
        <f t="shared" si="55"/>
        <v/>
      </c>
      <c r="AE202" s="672" t="str">
        <f t="shared" si="56"/>
        <v/>
      </c>
      <c r="AG202" s="672" t="str">
        <f t="shared" si="57"/>
        <v/>
      </c>
      <c r="AI202" s="672" t="str">
        <f t="shared" si="58"/>
        <v/>
      </c>
      <c r="AK202" s="672" t="str">
        <f t="shared" si="59"/>
        <v/>
      </c>
      <c r="AM202" s="672" t="str">
        <f t="shared" si="60"/>
        <v/>
      </c>
      <c r="AO202" s="672" t="str">
        <f t="shared" si="61"/>
        <v/>
      </c>
      <c r="AQ202" s="672" t="str">
        <f t="shared" si="62"/>
        <v/>
      </c>
    </row>
    <row r="203" spans="5:43">
      <c r="E203" s="672" t="str">
        <f t="shared" si="65"/>
        <v/>
      </c>
      <c r="G203" s="672" t="str">
        <f t="shared" si="65"/>
        <v/>
      </c>
      <c r="I203" s="672" t="str">
        <f t="shared" si="45"/>
        <v/>
      </c>
      <c r="K203" s="672" t="str">
        <f t="shared" si="46"/>
        <v/>
      </c>
      <c r="M203" s="672" t="str">
        <f t="shared" si="47"/>
        <v/>
      </c>
      <c r="O203" s="672" t="str">
        <f t="shared" si="48"/>
        <v/>
      </c>
      <c r="Q203" s="672" t="str">
        <f t="shared" si="49"/>
        <v/>
      </c>
      <c r="S203" s="672" t="str">
        <f t="shared" si="50"/>
        <v/>
      </c>
      <c r="U203" s="672" t="str">
        <f t="shared" si="51"/>
        <v/>
      </c>
      <c r="W203" s="672" t="str">
        <f t="shared" si="52"/>
        <v/>
      </c>
      <c r="Y203" s="672" t="str">
        <f t="shared" si="53"/>
        <v/>
      </c>
      <c r="AA203" s="672" t="str">
        <f t="shared" si="54"/>
        <v/>
      </c>
      <c r="AC203" s="672" t="str">
        <f t="shared" si="55"/>
        <v/>
      </c>
      <c r="AE203" s="672" t="str">
        <f t="shared" si="56"/>
        <v/>
      </c>
      <c r="AG203" s="672" t="str">
        <f t="shared" si="57"/>
        <v/>
      </c>
      <c r="AI203" s="672" t="str">
        <f t="shared" si="58"/>
        <v/>
      </c>
      <c r="AK203" s="672" t="str">
        <f t="shared" si="59"/>
        <v/>
      </c>
      <c r="AM203" s="672" t="str">
        <f t="shared" si="60"/>
        <v/>
      </c>
      <c r="AO203" s="672" t="str">
        <f t="shared" si="61"/>
        <v/>
      </c>
      <c r="AQ203" s="672" t="str">
        <f t="shared" si="62"/>
        <v/>
      </c>
    </row>
    <row r="204" spans="5:43">
      <c r="E204" s="672" t="str">
        <f t="shared" si="65"/>
        <v/>
      </c>
      <c r="G204" s="672" t="str">
        <f t="shared" si="65"/>
        <v/>
      </c>
      <c r="I204" s="672" t="str">
        <f t="shared" si="45"/>
        <v/>
      </c>
      <c r="K204" s="672" t="str">
        <f t="shared" si="46"/>
        <v/>
      </c>
      <c r="M204" s="672" t="str">
        <f t="shared" si="47"/>
        <v/>
      </c>
      <c r="O204" s="672" t="str">
        <f t="shared" si="48"/>
        <v/>
      </c>
      <c r="Q204" s="672" t="str">
        <f t="shared" si="49"/>
        <v/>
      </c>
      <c r="S204" s="672" t="str">
        <f t="shared" si="50"/>
        <v/>
      </c>
      <c r="U204" s="672" t="str">
        <f t="shared" si="51"/>
        <v/>
      </c>
      <c r="W204" s="672" t="str">
        <f t="shared" si="52"/>
        <v/>
      </c>
      <c r="Y204" s="672" t="str">
        <f t="shared" si="53"/>
        <v/>
      </c>
      <c r="AA204" s="672" t="str">
        <f t="shared" si="54"/>
        <v/>
      </c>
      <c r="AC204" s="672" t="str">
        <f t="shared" si="55"/>
        <v/>
      </c>
      <c r="AE204" s="672" t="str">
        <f t="shared" si="56"/>
        <v/>
      </c>
      <c r="AG204" s="672" t="str">
        <f t="shared" si="57"/>
        <v/>
      </c>
      <c r="AI204" s="672" t="str">
        <f t="shared" si="58"/>
        <v/>
      </c>
      <c r="AK204" s="672" t="str">
        <f t="shared" si="59"/>
        <v/>
      </c>
      <c r="AM204" s="672" t="str">
        <f t="shared" si="60"/>
        <v/>
      </c>
      <c r="AO204" s="672" t="str">
        <f t="shared" si="61"/>
        <v/>
      </c>
      <c r="AQ204" s="672" t="str">
        <f t="shared" si="62"/>
        <v/>
      </c>
    </row>
    <row r="205" spans="5:43">
      <c r="E205" s="672" t="str">
        <f t="shared" ref="E205:G220" si="66">IF(OR($B205=0,D205=0),"",D205/$B205)</f>
        <v/>
      </c>
      <c r="G205" s="672" t="str">
        <f t="shared" si="66"/>
        <v/>
      </c>
      <c r="I205" s="672" t="str">
        <f t="shared" ref="I205:I268" si="67">IF(OR($B205=0,H205=0),"",H205/$B205)</f>
        <v/>
      </c>
      <c r="K205" s="672" t="str">
        <f t="shared" ref="K205:K268" si="68">IF(OR($B205=0,J205=0),"",J205/$B205)</f>
        <v/>
      </c>
      <c r="M205" s="672" t="str">
        <f t="shared" ref="M205:M268" si="69">IF(OR($B205=0,L205=0),"",L205/$B205)</f>
        <v/>
      </c>
      <c r="O205" s="672" t="str">
        <f t="shared" ref="O205:O268" si="70">IF(OR($B205=0,N205=0),"",N205/$B205)</f>
        <v/>
      </c>
      <c r="Q205" s="672" t="str">
        <f t="shared" ref="Q205:Q268" si="71">IF(OR($B205=0,P205=0),"",P205/$B205)</f>
        <v/>
      </c>
      <c r="S205" s="672" t="str">
        <f t="shared" ref="S205:S268" si="72">IF(OR($B205=0,R205=0),"",R205/$B205)</f>
        <v/>
      </c>
      <c r="U205" s="672" t="str">
        <f t="shared" ref="U205:U268" si="73">IF(OR($B205=0,T205=0),"",T205/$B205)</f>
        <v/>
      </c>
      <c r="W205" s="672" t="str">
        <f t="shared" ref="W205:W268" si="74">IF(OR($B205=0,V205=0),"",V205/$B205)</f>
        <v/>
      </c>
      <c r="Y205" s="672" t="str">
        <f t="shared" ref="Y205:Y268" si="75">IF(OR($B205=0,X205=0),"",X205/$B205)</f>
        <v/>
      </c>
      <c r="AA205" s="672" t="str">
        <f t="shared" ref="AA205:AA268" si="76">IF(OR($B205=0,Z205=0),"",Z205/$B205)</f>
        <v/>
      </c>
      <c r="AC205" s="672" t="str">
        <f t="shared" ref="AC205:AC268" si="77">IF(OR($B205=0,AB205=0),"",AB205/$B205)</f>
        <v/>
      </c>
      <c r="AE205" s="672" t="str">
        <f t="shared" ref="AE205:AE268" si="78">IF(OR($B205=0,AD205=0),"",AD205/$B205)</f>
        <v/>
      </c>
      <c r="AG205" s="672" t="str">
        <f t="shared" ref="AG205:AG268" si="79">IF(OR($B205=0,AF205=0),"",AF205/$B205)</f>
        <v/>
      </c>
      <c r="AI205" s="672" t="str">
        <f t="shared" ref="AI205:AI268" si="80">IF(OR($B205=0,AH205=0),"",AH205/$B205)</f>
        <v/>
      </c>
      <c r="AK205" s="672" t="str">
        <f t="shared" ref="AK205:AK268" si="81">IF(OR($B205=0,AJ205=0),"",AJ205/$B205)</f>
        <v/>
      </c>
      <c r="AM205" s="672" t="str">
        <f t="shared" ref="AM205:AM268" si="82">IF(OR($B205=0,AL205=0),"",AL205/$B205)</f>
        <v/>
      </c>
      <c r="AO205" s="672" t="str">
        <f t="shared" ref="AO205:AO268" si="83">IF(OR($B205=0,AN205=0),"",AN205/$B205)</f>
        <v/>
      </c>
      <c r="AQ205" s="672" t="str">
        <f t="shared" ref="AQ205:AQ268" si="84">IF(OR($B205=0,AP205=0),"",AP205/$B205)</f>
        <v/>
      </c>
    </row>
    <row r="206" spans="5:43">
      <c r="E206" s="672" t="str">
        <f t="shared" si="66"/>
        <v/>
      </c>
      <c r="G206" s="672" t="str">
        <f t="shared" si="66"/>
        <v/>
      </c>
      <c r="I206" s="672" t="str">
        <f t="shared" si="67"/>
        <v/>
      </c>
      <c r="K206" s="672" t="str">
        <f t="shared" si="68"/>
        <v/>
      </c>
      <c r="M206" s="672" t="str">
        <f t="shared" si="69"/>
        <v/>
      </c>
      <c r="O206" s="672" t="str">
        <f t="shared" si="70"/>
        <v/>
      </c>
      <c r="Q206" s="672" t="str">
        <f t="shared" si="71"/>
        <v/>
      </c>
      <c r="S206" s="672" t="str">
        <f t="shared" si="72"/>
        <v/>
      </c>
      <c r="U206" s="672" t="str">
        <f t="shared" si="73"/>
        <v/>
      </c>
      <c r="W206" s="672" t="str">
        <f t="shared" si="74"/>
        <v/>
      </c>
      <c r="Y206" s="672" t="str">
        <f t="shared" si="75"/>
        <v/>
      </c>
      <c r="AA206" s="672" t="str">
        <f t="shared" si="76"/>
        <v/>
      </c>
      <c r="AC206" s="672" t="str">
        <f t="shared" si="77"/>
        <v/>
      </c>
      <c r="AE206" s="672" t="str">
        <f t="shared" si="78"/>
        <v/>
      </c>
      <c r="AG206" s="672" t="str">
        <f t="shared" si="79"/>
        <v/>
      </c>
      <c r="AI206" s="672" t="str">
        <f t="shared" si="80"/>
        <v/>
      </c>
      <c r="AK206" s="672" t="str">
        <f t="shared" si="81"/>
        <v/>
      </c>
      <c r="AM206" s="672" t="str">
        <f t="shared" si="82"/>
        <v/>
      </c>
      <c r="AO206" s="672" t="str">
        <f t="shared" si="83"/>
        <v/>
      </c>
      <c r="AQ206" s="672" t="str">
        <f t="shared" si="84"/>
        <v/>
      </c>
    </row>
    <row r="207" spans="5:43">
      <c r="E207" s="672" t="str">
        <f t="shared" si="66"/>
        <v/>
      </c>
      <c r="G207" s="672" t="str">
        <f t="shared" si="66"/>
        <v/>
      </c>
      <c r="I207" s="672" t="str">
        <f t="shared" si="67"/>
        <v/>
      </c>
      <c r="K207" s="672" t="str">
        <f t="shared" si="68"/>
        <v/>
      </c>
      <c r="M207" s="672" t="str">
        <f t="shared" si="69"/>
        <v/>
      </c>
      <c r="O207" s="672" t="str">
        <f t="shared" si="70"/>
        <v/>
      </c>
      <c r="Q207" s="672" t="str">
        <f t="shared" si="71"/>
        <v/>
      </c>
      <c r="S207" s="672" t="str">
        <f t="shared" si="72"/>
        <v/>
      </c>
      <c r="U207" s="672" t="str">
        <f t="shared" si="73"/>
        <v/>
      </c>
      <c r="W207" s="672" t="str">
        <f t="shared" si="74"/>
        <v/>
      </c>
      <c r="Y207" s="672" t="str">
        <f t="shared" si="75"/>
        <v/>
      </c>
      <c r="AA207" s="672" t="str">
        <f t="shared" si="76"/>
        <v/>
      </c>
      <c r="AC207" s="672" t="str">
        <f t="shared" si="77"/>
        <v/>
      </c>
      <c r="AE207" s="672" t="str">
        <f t="shared" si="78"/>
        <v/>
      </c>
      <c r="AG207" s="672" t="str">
        <f t="shared" si="79"/>
        <v/>
      </c>
      <c r="AI207" s="672" t="str">
        <f t="shared" si="80"/>
        <v/>
      </c>
      <c r="AK207" s="672" t="str">
        <f t="shared" si="81"/>
        <v/>
      </c>
      <c r="AM207" s="672" t="str">
        <f t="shared" si="82"/>
        <v/>
      </c>
      <c r="AO207" s="672" t="str">
        <f t="shared" si="83"/>
        <v/>
      </c>
      <c r="AQ207" s="672" t="str">
        <f t="shared" si="84"/>
        <v/>
      </c>
    </row>
    <row r="208" spans="5:43">
      <c r="E208" s="672" t="str">
        <f t="shared" si="66"/>
        <v/>
      </c>
      <c r="G208" s="672" t="str">
        <f t="shared" si="66"/>
        <v/>
      </c>
      <c r="I208" s="672" t="str">
        <f t="shared" si="67"/>
        <v/>
      </c>
      <c r="K208" s="672" t="str">
        <f t="shared" si="68"/>
        <v/>
      </c>
      <c r="M208" s="672" t="str">
        <f t="shared" si="69"/>
        <v/>
      </c>
      <c r="O208" s="672" t="str">
        <f t="shared" si="70"/>
        <v/>
      </c>
      <c r="Q208" s="672" t="str">
        <f t="shared" si="71"/>
        <v/>
      </c>
      <c r="S208" s="672" t="str">
        <f t="shared" si="72"/>
        <v/>
      </c>
      <c r="U208" s="672" t="str">
        <f t="shared" si="73"/>
        <v/>
      </c>
      <c r="W208" s="672" t="str">
        <f t="shared" si="74"/>
        <v/>
      </c>
      <c r="Y208" s="672" t="str">
        <f t="shared" si="75"/>
        <v/>
      </c>
      <c r="AA208" s="672" t="str">
        <f t="shared" si="76"/>
        <v/>
      </c>
      <c r="AC208" s="672" t="str">
        <f t="shared" si="77"/>
        <v/>
      </c>
      <c r="AE208" s="672" t="str">
        <f t="shared" si="78"/>
        <v/>
      </c>
      <c r="AG208" s="672" t="str">
        <f t="shared" si="79"/>
        <v/>
      </c>
      <c r="AI208" s="672" t="str">
        <f t="shared" si="80"/>
        <v/>
      </c>
      <c r="AK208" s="672" t="str">
        <f t="shared" si="81"/>
        <v/>
      </c>
      <c r="AM208" s="672" t="str">
        <f t="shared" si="82"/>
        <v/>
      </c>
      <c r="AO208" s="672" t="str">
        <f t="shared" si="83"/>
        <v/>
      </c>
      <c r="AQ208" s="672" t="str">
        <f t="shared" si="84"/>
        <v/>
      </c>
    </row>
    <row r="209" spans="5:43">
      <c r="E209" s="672" t="str">
        <f t="shared" si="66"/>
        <v/>
      </c>
      <c r="G209" s="672" t="str">
        <f t="shared" si="66"/>
        <v/>
      </c>
      <c r="I209" s="672" t="str">
        <f t="shared" si="67"/>
        <v/>
      </c>
      <c r="K209" s="672" t="str">
        <f t="shared" si="68"/>
        <v/>
      </c>
      <c r="M209" s="672" t="str">
        <f t="shared" si="69"/>
        <v/>
      </c>
      <c r="O209" s="672" t="str">
        <f t="shared" si="70"/>
        <v/>
      </c>
      <c r="Q209" s="672" t="str">
        <f t="shared" si="71"/>
        <v/>
      </c>
      <c r="S209" s="672" t="str">
        <f t="shared" si="72"/>
        <v/>
      </c>
      <c r="U209" s="672" t="str">
        <f t="shared" si="73"/>
        <v/>
      </c>
      <c r="W209" s="672" t="str">
        <f t="shared" si="74"/>
        <v/>
      </c>
      <c r="Y209" s="672" t="str">
        <f t="shared" si="75"/>
        <v/>
      </c>
      <c r="AA209" s="672" t="str">
        <f t="shared" si="76"/>
        <v/>
      </c>
      <c r="AC209" s="672" t="str">
        <f t="shared" si="77"/>
        <v/>
      </c>
      <c r="AE209" s="672" t="str">
        <f t="shared" si="78"/>
        <v/>
      </c>
      <c r="AG209" s="672" t="str">
        <f t="shared" si="79"/>
        <v/>
      </c>
      <c r="AI209" s="672" t="str">
        <f t="shared" si="80"/>
        <v/>
      </c>
      <c r="AK209" s="672" t="str">
        <f t="shared" si="81"/>
        <v/>
      </c>
      <c r="AM209" s="672" t="str">
        <f t="shared" si="82"/>
        <v/>
      </c>
      <c r="AO209" s="672" t="str">
        <f t="shared" si="83"/>
        <v/>
      </c>
      <c r="AQ209" s="672" t="str">
        <f t="shared" si="84"/>
        <v/>
      </c>
    </row>
    <row r="210" spans="5:43">
      <c r="E210" s="672" t="str">
        <f t="shared" si="66"/>
        <v/>
      </c>
      <c r="G210" s="672" t="str">
        <f t="shared" si="66"/>
        <v/>
      </c>
      <c r="I210" s="672" t="str">
        <f t="shared" si="67"/>
        <v/>
      </c>
      <c r="K210" s="672" t="str">
        <f t="shared" si="68"/>
        <v/>
      </c>
      <c r="M210" s="672" t="str">
        <f t="shared" si="69"/>
        <v/>
      </c>
      <c r="O210" s="672" t="str">
        <f t="shared" si="70"/>
        <v/>
      </c>
      <c r="Q210" s="672" t="str">
        <f t="shared" si="71"/>
        <v/>
      </c>
      <c r="S210" s="672" t="str">
        <f t="shared" si="72"/>
        <v/>
      </c>
      <c r="U210" s="672" t="str">
        <f t="shared" si="73"/>
        <v/>
      </c>
      <c r="W210" s="672" t="str">
        <f t="shared" si="74"/>
        <v/>
      </c>
      <c r="Y210" s="672" t="str">
        <f t="shared" si="75"/>
        <v/>
      </c>
      <c r="AA210" s="672" t="str">
        <f t="shared" si="76"/>
        <v/>
      </c>
      <c r="AC210" s="672" t="str">
        <f t="shared" si="77"/>
        <v/>
      </c>
      <c r="AE210" s="672" t="str">
        <f t="shared" si="78"/>
        <v/>
      </c>
      <c r="AG210" s="672" t="str">
        <f t="shared" si="79"/>
        <v/>
      </c>
      <c r="AI210" s="672" t="str">
        <f t="shared" si="80"/>
        <v/>
      </c>
      <c r="AK210" s="672" t="str">
        <f t="shared" si="81"/>
        <v/>
      </c>
      <c r="AM210" s="672" t="str">
        <f t="shared" si="82"/>
        <v/>
      </c>
      <c r="AO210" s="672" t="str">
        <f t="shared" si="83"/>
        <v/>
      </c>
      <c r="AQ210" s="672" t="str">
        <f t="shared" si="84"/>
        <v/>
      </c>
    </row>
    <row r="211" spans="5:43">
      <c r="E211" s="672" t="str">
        <f t="shared" si="66"/>
        <v/>
      </c>
      <c r="G211" s="672" t="str">
        <f t="shared" si="66"/>
        <v/>
      </c>
      <c r="I211" s="672" t="str">
        <f t="shared" si="67"/>
        <v/>
      </c>
      <c r="K211" s="672" t="str">
        <f t="shared" si="68"/>
        <v/>
      </c>
      <c r="M211" s="672" t="str">
        <f t="shared" si="69"/>
        <v/>
      </c>
      <c r="O211" s="672" t="str">
        <f t="shared" si="70"/>
        <v/>
      </c>
      <c r="Q211" s="672" t="str">
        <f t="shared" si="71"/>
        <v/>
      </c>
      <c r="S211" s="672" t="str">
        <f t="shared" si="72"/>
        <v/>
      </c>
      <c r="U211" s="672" t="str">
        <f t="shared" si="73"/>
        <v/>
      </c>
      <c r="W211" s="672" t="str">
        <f t="shared" si="74"/>
        <v/>
      </c>
      <c r="Y211" s="672" t="str">
        <f t="shared" si="75"/>
        <v/>
      </c>
      <c r="AA211" s="672" t="str">
        <f t="shared" si="76"/>
        <v/>
      </c>
      <c r="AC211" s="672" t="str">
        <f t="shared" si="77"/>
        <v/>
      </c>
      <c r="AE211" s="672" t="str">
        <f t="shared" si="78"/>
        <v/>
      </c>
      <c r="AG211" s="672" t="str">
        <f t="shared" si="79"/>
        <v/>
      </c>
      <c r="AI211" s="672" t="str">
        <f t="shared" si="80"/>
        <v/>
      </c>
      <c r="AK211" s="672" t="str">
        <f t="shared" si="81"/>
        <v/>
      </c>
      <c r="AM211" s="672" t="str">
        <f t="shared" si="82"/>
        <v/>
      </c>
      <c r="AO211" s="672" t="str">
        <f t="shared" si="83"/>
        <v/>
      </c>
      <c r="AQ211" s="672" t="str">
        <f t="shared" si="84"/>
        <v/>
      </c>
    </row>
    <row r="212" spans="5:43">
      <c r="E212" s="672" t="str">
        <f t="shared" si="66"/>
        <v/>
      </c>
      <c r="G212" s="672" t="str">
        <f t="shared" si="66"/>
        <v/>
      </c>
      <c r="I212" s="672" t="str">
        <f t="shared" si="67"/>
        <v/>
      </c>
      <c r="K212" s="672" t="str">
        <f t="shared" si="68"/>
        <v/>
      </c>
      <c r="M212" s="672" t="str">
        <f t="shared" si="69"/>
        <v/>
      </c>
      <c r="O212" s="672" t="str">
        <f t="shared" si="70"/>
        <v/>
      </c>
      <c r="Q212" s="672" t="str">
        <f t="shared" si="71"/>
        <v/>
      </c>
      <c r="S212" s="672" t="str">
        <f t="shared" si="72"/>
        <v/>
      </c>
      <c r="U212" s="672" t="str">
        <f t="shared" si="73"/>
        <v/>
      </c>
      <c r="W212" s="672" t="str">
        <f t="shared" si="74"/>
        <v/>
      </c>
      <c r="Y212" s="672" t="str">
        <f t="shared" si="75"/>
        <v/>
      </c>
      <c r="AA212" s="672" t="str">
        <f t="shared" si="76"/>
        <v/>
      </c>
      <c r="AC212" s="672" t="str">
        <f t="shared" si="77"/>
        <v/>
      </c>
      <c r="AE212" s="672" t="str">
        <f t="shared" si="78"/>
        <v/>
      </c>
      <c r="AG212" s="672" t="str">
        <f t="shared" si="79"/>
        <v/>
      </c>
      <c r="AI212" s="672" t="str">
        <f t="shared" si="80"/>
        <v/>
      </c>
      <c r="AK212" s="672" t="str">
        <f t="shared" si="81"/>
        <v/>
      </c>
      <c r="AM212" s="672" t="str">
        <f t="shared" si="82"/>
        <v/>
      </c>
      <c r="AO212" s="672" t="str">
        <f t="shared" si="83"/>
        <v/>
      </c>
      <c r="AQ212" s="672" t="str">
        <f t="shared" si="84"/>
        <v/>
      </c>
    </row>
    <row r="213" spans="5:43">
      <c r="E213" s="672" t="str">
        <f t="shared" si="66"/>
        <v/>
      </c>
      <c r="G213" s="672" t="str">
        <f t="shared" si="66"/>
        <v/>
      </c>
      <c r="I213" s="672" t="str">
        <f t="shared" si="67"/>
        <v/>
      </c>
      <c r="K213" s="672" t="str">
        <f t="shared" si="68"/>
        <v/>
      </c>
      <c r="M213" s="672" t="str">
        <f t="shared" si="69"/>
        <v/>
      </c>
      <c r="O213" s="672" t="str">
        <f t="shared" si="70"/>
        <v/>
      </c>
      <c r="Q213" s="672" t="str">
        <f t="shared" si="71"/>
        <v/>
      </c>
      <c r="S213" s="672" t="str">
        <f t="shared" si="72"/>
        <v/>
      </c>
      <c r="U213" s="672" t="str">
        <f t="shared" si="73"/>
        <v/>
      </c>
      <c r="W213" s="672" t="str">
        <f t="shared" si="74"/>
        <v/>
      </c>
      <c r="Y213" s="672" t="str">
        <f t="shared" si="75"/>
        <v/>
      </c>
      <c r="AA213" s="672" t="str">
        <f t="shared" si="76"/>
        <v/>
      </c>
      <c r="AC213" s="672" t="str">
        <f t="shared" si="77"/>
        <v/>
      </c>
      <c r="AE213" s="672" t="str">
        <f t="shared" si="78"/>
        <v/>
      </c>
      <c r="AG213" s="672" t="str">
        <f t="shared" si="79"/>
        <v/>
      </c>
      <c r="AI213" s="672" t="str">
        <f t="shared" si="80"/>
        <v/>
      </c>
      <c r="AK213" s="672" t="str">
        <f t="shared" si="81"/>
        <v/>
      </c>
      <c r="AM213" s="672" t="str">
        <f t="shared" si="82"/>
        <v/>
      </c>
      <c r="AO213" s="672" t="str">
        <f t="shared" si="83"/>
        <v/>
      </c>
      <c r="AQ213" s="672" t="str">
        <f t="shared" si="84"/>
        <v/>
      </c>
    </row>
    <row r="214" spans="5:43">
      <c r="E214" s="672" t="str">
        <f t="shared" si="66"/>
        <v/>
      </c>
      <c r="G214" s="672" t="str">
        <f t="shared" si="66"/>
        <v/>
      </c>
      <c r="I214" s="672" t="str">
        <f t="shared" si="67"/>
        <v/>
      </c>
      <c r="K214" s="672" t="str">
        <f t="shared" si="68"/>
        <v/>
      </c>
      <c r="M214" s="672" t="str">
        <f t="shared" si="69"/>
        <v/>
      </c>
      <c r="O214" s="672" t="str">
        <f t="shared" si="70"/>
        <v/>
      </c>
      <c r="Q214" s="672" t="str">
        <f t="shared" si="71"/>
        <v/>
      </c>
      <c r="S214" s="672" t="str">
        <f t="shared" si="72"/>
        <v/>
      </c>
      <c r="U214" s="672" t="str">
        <f t="shared" si="73"/>
        <v/>
      </c>
      <c r="W214" s="672" t="str">
        <f t="shared" si="74"/>
        <v/>
      </c>
      <c r="Y214" s="672" t="str">
        <f t="shared" si="75"/>
        <v/>
      </c>
      <c r="AA214" s="672" t="str">
        <f t="shared" si="76"/>
        <v/>
      </c>
      <c r="AC214" s="672" t="str">
        <f t="shared" si="77"/>
        <v/>
      </c>
      <c r="AE214" s="672" t="str">
        <f t="shared" si="78"/>
        <v/>
      </c>
      <c r="AG214" s="672" t="str">
        <f t="shared" si="79"/>
        <v/>
      </c>
      <c r="AI214" s="672" t="str">
        <f t="shared" si="80"/>
        <v/>
      </c>
      <c r="AK214" s="672" t="str">
        <f t="shared" si="81"/>
        <v/>
      </c>
      <c r="AM214" s="672" t="str">
        <f t="shared" si="82"/>
        <v/>
      </c>
      <c r="AO214" s="672" t="str">
        <f t="shared" si="83"/>
        <v/>
      </c>
      <c r="AQ214" s="672" t="str">
        <f t="shared" si="84"/>
        <v/>
      </c>
    </row>
    <row r="215" spans="5:43">
      <c r="E215" s="672" t="str">
        <f t="shared" si="66"/>
        <v/>
      </c>
      <c r="G215" s="672" t="str">
        <f t="shared" si="66"/>
        <v/>
      </c>
      <c r="I215" s="672" t="str">
        <f t="shared" si="67"/>
        <v/>
      </c>
      <c r="K215" s="672" t="str">
        <f t="shared" si="68"/>
        <v/>
      </c>
      <c r="M215" s="672" t="str">
        <f t="shared" si="69"/>
        <v/>
      </c>
      <c r="O215" s="672" t="str">
        <f t="shared" si="70"/>
        <v/>
      </c>
      <c r="Q215" s="672" t="str">
        <f t="shared" si="71"/>
        <v/>
      </c>
      <c r="S215" s="672" t="str">
        <f t="shared" si="72"/>
        <v/>
      </c>
      <c r="U215" s="672" t="str">
        <f t="shared" si="73"/>
        <v/>
      </c>
      <c r="W215" s="672" t="str">
        <f t="shared" si="74"/>
        <v/>
      </c>
      <c r="Y215" s="672" t="str">
        <f t="shared" si="75"/>
        <v/>
      </c>
      <c r="AA215" s="672" t="str">
        <f t="shared" si="76"/>
        <v/>
      </c>
      <c r="AC215" s="672" t="str">
        <f t="shared" si="77"/>
        <v/>
      </c>
      <c r="AE215" s="672" t="str">
        <f t="shared" si="78"/>
        <v/>
      </c>
      <c r="AG215" s="672" t="str">
        <f t="shared" si="79"/>
        <v/>
      </c>
      <c r="AI215" s="672" t="str">
        <f t="shared" si="80"/>
        <v/>
      </c>
      <c r="AK215" s="672" t="str">
        <f t="shared" si="81"/>
        <v/>
      </c>
      <c r="AM215" s="672" t="str">
        <f t="shared" si="82"/>
        <v/>
      </c>
      <c r="AO215" s="672" t="str">
        <f t="shared" si="83"/>
        <v/>
      </c>
      <c r="AQ215" s="672" t="str">
        <f t="shared" si="84"/>
        <v/>
      </c>
    </row>
    <row r="216" spans="5:43">
      <c r="E216" s="672" t="str">
        <f t="shared" si="66"/>
        <v/>
      </c>
      <c r="G216" s="672" t="str">
        <f t="shared" si="66"/>
        <v/>
      </c>
      <c r="I216" s="672" t="str">
        <f t="shared" si="67"/>
        <v/>
      </c>
      <c r="K216" s="672" t="str">
        <f t="shared" si="68"/>
        <v/>
      </c>
      <c r="M216" s="672" t="str">
        <f t="shared" si="69"/>
        <v/>
      </c>
      <c r="O216" s="672" t="str">
        <f t="shared" si="70"/>
        <v/>
      </c>
      <c r="Q216" s="672" t="str">
        <f t="shared" si="71"/>
        <v/>
      </c>
      <c r="S216" s="672" t="str">
        <f t="shared" si="72"/>
        <v/>
      </c>
      <c r="U216" s="672" t="str">
        <f t="shared" si="73"/>
        <v/>
      </c>
      <c r="W216" s="672" t="str">
        <f t="shared" si="74"/>
        <v/>
      </c>
      <c r="Y216" s="672" t="str">
        <f t="shared" si="75"/>
        <v/>
      </c>
      <c r="AA216" s="672" t="str">
        <f t="shared" si="76"/>
        <v/>
      </c>
      <c r="AC216" s="672" t="str">
        <f t="shared" si="77"/>
        <v/>
      </c>
      <c r="AE216" s="672" t="str">
        <f t="shared" si="78"/>
        <v/>
      </c>
      <c r="AG216" s="672" t="str">
        <f t="shared" si="79"/>
        <v/>
      </c>
      <c r="AI216" s="672" t="str">
        <f t="shared" si="80"/>
        <v/>
      </c>
      <c r="AK216" s="672" t="str">
        <f t="shared" si="81"/>
        <v/>
      </c>
      <c r="AM216" s="672" t="str">
        <f t="shared" si="82"/>
        <v/>
      </c>
      <c r="AO216" s="672" t="str">
        <f t="shared" si="83"/>
        <v/>
      </c>
      <c r="AQ216" s="672" t="str">
        <f t="shared" si="84"/>
        <v/>
      </c>
    </row>
    <row r="217" spans="5:43">
      <c r="E217" s="672" t="str">
        <f t="shared" si="66"/>
        <v/>
      </c>
      <c r="G217" s="672" t="str">
        <f t="shared" si="66"/>
        <v/>
      </c>
      <c r="I217" s="672" t="str">
        <f t="shared" si="67"/>
        <v/>
      </c>
      <c r="K217" s="672" t="str">
        <f t="shared" si="68"/>
        <v/>
      </c>
      <c r="M217" s="672" t="str">
        <f t="shared" si="69"/>
        <v/>
      </c>
      <c r="O217" s="672" t="str">
        <f t="shared" si="70"/>
        <v/>
      </c>
      <c r="Q217" s="672" t="str">
        <f t="shared" si="71"/>
        <v/>
      </c>
      <c r="S217" s="672" t="str">
        <f t="shared" si="72"/>
        <v/>
      </c>
      <c r="U217" s="672" t="str">
        <f t="shared" si="73"/>
        <v/>
      </c>
      <c r="W217" s="672" t="str">
        <f t="shared" si="74"/>
        <v/>
      </c>
      <c r="Y217" s="672" t="str">
        <f t="shared" si="75"/>
        <v/>
      </c>
      <c r="AA217" s="672" t="str">
        <f t="shared" si="76"/>
        <v/>
      </c>
      <c r="AC217" s="672" t="str">
        <f t="shared" si="77"/>
        <v/>
      </c>
      <c r="AE217" s="672" t="str">
        <f t="shared" si="78"/>
        <v/>
      </c>
      <c r="AG217" s="672" t="str">
        <f t="shared" si="79"/>
        <v/>
      </c>
      <c r="AI217" s="672" t="str">
        <f t="shared" si="80"/>
        <v/>
      </c>
      <c r="AK217" s="672" t="str">
        <f t="shared" si="81"/>
        <v/>
      </c>
      <c r="AM217" s="672" t="str">
        <f t="shared" si="82"/>
        <v/>
      </c>
      <c r="AO217" s="672" t="str">
        <f t="shared" si="83"/>
        <v/>
      </c>
      <c r="AQ217" s="672" t="str">
        <f t="shared" si="84"/>
        <v/>
      </c>
    </row>
    <row r="218" spans="5:43">
      <c r="E218" s="672" t="str">
        <f t="shared" si="66"/>
        <v/>
      </c>
      <c r="G218" s="672" t="str">
        <f t="shared" si="66"/>
        <v/>
      </c>
      <c r="I218" s="672" t="str">
        <f t="shared" si="67"/>
        <v/>
      </c>
      <c r="K218" s="672" t="str">
        <f t="shared" si="68"/>
        <v/>
      </c>
      <c r="M218" s="672" t="str">
        <f t="shared" si="69"/>
        <v/>
      </c>
      <c r="O218" s="672" t="str">
        <f t="shared" si="70"/>
        <v/>
      </c>
      <c r="Q218" s="672" t="str">
        <f t="shared" si="71"/>
        <v/>
      </c>
      <c r="S218" s="672" t="str">
        <f t="shared" si="72"/>
        <v/>
      </c>
      <c r="U218" s="672" t="str">
        <f t="shared" si="73"/>
        <v/>
      </c>
      <c r="W218" s="672" t="str">
        <f t="shared" si="74"/>
        <v/>
      </c>
      <c r="Y218" s="672" t="str">
        <f t="shared" si="75"/>
        <v/>
      </c>
      <c r="AA218" s="672" t="str">
        <f t="shared" si="76"/>
        <v/>
      </c>
      <c r="AC218" s="672" t="str">
        <f t="shared" si="77"/>
        <v/>
      </c>
      <c r="AE218" s="672" t="str">
        <f t="shared" si="78"/>
        <v/>
      </c>
      <c r="AG218" s="672" t="str">
        <f t="shared" si="79"/>
        <v/>
      </c>
      <c r="AI218" s="672" t="str">
        <f t="shared" si="80"/>
        <v/>
      </c>
      <c r="AK218" s="672" t="str">
        <f t="shared" si="81"/>
        <v/>
      </c>
      <c r="AM218" s="672" t="str">
        <f t="shared" si="82"/>
        <v/>
      </c>
      <c r="AO218" s="672" t="str">
        <f t="shared" si="83"/>
        <v/>
      </c>
      <c r="AQ218" s="672" t="str">
        <f t="shared" si="84"/>
        <v/>
      </c>
    </row>
    <row r="219" spans="5:43">
      <c r="E219" s="672" t="str">
        <f t="shared" si="66"/>
        <v/>
      </c>
      <c r="G219" s="672" t="str">
        <f t="shared" si="66"/>
        <v/>
      </c>
      <c r="I219" s="672" t="str">
        <f t="shared" si="67"/>
        <v/>
      </c>
      <c r="K219" s="672" t="str">
        <f t="shared" si="68"/>
        <v/>
      </c>
      <c r="M219" s="672" t="str">
        <f t="shared" si="69"/>
        <v/>
      </c>
      <c r="O219" s="672" t="str">
        <f t="shared" si="70"/>
        <v/>
      </c>
      <c r="Q219" s="672" t="str">
        <f t="shared" si="71"/>
        <v/>
      </c>
      <c r="S219" s="672" t="str">
        <f t="shared" si="72"/>
        <v/>
      </c>
      <c r="U219" s="672" t="str">
        <f t="shared" si="73"/>
        <v/>
      </c>
      <c r="W219" s="672" t="str">
        <f t="shared" si="74"/>
        <v/>
      </c>
      <c r="Y219" s="672" t="str">
        <f t="shared" si="75"/>
        <v/>
      </c>
      <c r="AA219" s="672" t="str">
        <f t="shared" si="76"/>
        <v/>
      </c>
      <c r="AC219" s="672" t="str">
        <f t="shared" si="77"/>
        <v/>
      </c>
      <c r="AE219" s="672" t="str">
        <f t="shared" si="78"/>
        <v/>
      </c>
      <c r="AG219" s="672" t="str">
        <f t="shared" si="79"/>
        <v/>
      </c>
      <c r="AI219" s="672" t="str">
        <f t="shared" si="80"/>
        <v/>
      </c>
      <c r="AK219" s="672" t="str">
        <f t="shared" si="81"/>
        <v/>
      </c>
      <c r="AM219" s="672" t="str">
        <f t="shared" si="82"/>
        <v/>
      </c>
      <c r="AO219" s="672" t="str">
        <f t="shared" si="83"/>
        <v/>
      </c>
      <c r="AQ219" s="672" t="str">
        <f t="shared" si="84"/>
        <v/>
      </c>
    </row>
    <row r="220" spans="5:43">
      <c r="E220" s="672" t="str">
        <f t="shared" si="66"/>
        <v/>
      </c>
      <c r="G220" s="672" t="str">
        <f t="shared" si="66"/>
        <v/>
      </c>
      <c r="I220" s="672" t="str">
        <f t="shared" si="67"/>
        <v/>
      </c>
      <c r="K220" s="672" t="str">
        <f t="shared" si="68"/>
        <v/>
      </c>
      <c r="M220" s="672" t="str">
        <f t="shared" si="69"/>
        <v/>
      </c>
      <c r="O220" s="672" t="str">
        <f t="shared" si="70"/>
        <v/>
      </c>
      <c r="Q220" s="672" t="str">
        <f t="shared" si="71"/>
        <v/>
      </c>
      <c r="S220" s="672" t="str">
        <f t="shared" si="72"/>
        <v/>
      </c>
      <c r="U220" s="672" t="str">
        <f t="shared" si="73"/>
        <v/>
      </c>
      <c r="W220" s="672" t="str">
        <f t="shared" si="74"/>
        <v/>
      </c>
      <c r="Y220" s="672" t="str">
        <f t="shared" si="75"/>
        <v/>
      </c>
      <c r="AA220" s="672" t="str">
        <f t="shared" si="76"/>
        <v/>
      </c>
      <c r="AC220" s="672" t="str">
        <f t="shared" si="77"/>
        <v/>
      </c>
      <c r="AE220" s="672" t="str">
        <f t="shared" si="78"/>
        <v/>
      </c>
      <c r="AG220" s="672" t="str">
        <f t="shared" si="79"/>
        <v/>
      </c>
      <c r="AI220" s="672" t="str">
        <f t="shared" si="80"/>
        <v/>
      </c>
      <c r="AK220" s="672" t="str">
        <f t="shared" si="81"/>
        <v/>
      </c>
      <c r="AM220" s="672" t="str">
        <f t="shared" si="82"/>
        <v/>
      </c>
      <c r="AO220" s="672" t="str">
        <f t="shared" si="83"/>
        <v/>
      </c>
      <c r="AQ220" s="672" t="str">
        <f t="shared" si="84"/>
        <v/>
      </c>
    </row>
    <row r="221" spans="5:43">
      <c r="E221" s="672" t="str">
        <f t="shared" ref="E221:G236" si="85">IF(OR($B221=0,D221=0),"",D221/$B221)</f>
        <v/>
      </c>
      <c r="G221" s="672" t="str">
        <f t="shared" si="85"/>
        <v/>
      </c>
      <c r="I221" s="672" t="str">
        <f t="shared" si="67"/>
        <v/>
      </c>
      <c r="K221" s="672" t="str">
        <f t="shared" si="68"/>
        <v/>
      </c>
      <c r="M221" s="672" t="str">
        <f t="shared" si="69"/>
        <v/>
      </c>
      <c r="O221" s="672" t="str">
        <f t="shared" si="70"/>
        <v/>
      </c>
      <c r="Q221" s="672" t="str">
        <f t="shared" si="71"/>
        <v/>
      </c>
      <c r="S221" s="672" t="str">
        <f t="shared" si="72"/>
        <v/>
      </c>
      <c r="U221" s="672" t="str">
        <f t="shared" si="73"/>
        <v/>
      </c>
      <c r="W221" s="672" t="str">
        <f t="shared" si="74"/>
        <v/>
      </c>
      <c r="Y221" s="672" t="str">
        <f t="shared" si="75"/>
        <v/>
      </c>
      <c r="AA221" s="672" t="str">
        <f t="shared" si="76"/>
        <v/>
      </c>
      <c r="AC221" s="672" t="str">
        <f t="shared" si="77"/>
        <v/>
      </c>
      <c r="AE221" s="672" t="str">
        <f t="shared" si="78"/>
        <v/>
      </c>
      <c r="AG221" s="672" t="str">
        <f t="shared" si="79"/>
        <v/>
      </c>
      <c r="AI221" s="672" t="str">
        <f t="shared" si="80"/>
        <v/>
      </c>
      <c r="AK221" s="672" t="str">
        <f t="shared" si="81"/>
        <v/>
      </c>
      <c r="AM221" s="672" t="str">
        <f t="shared" si="82"/>
        <v/>
      </c>
      <c r="AO221" s="672" t="str">
        <f t="shared" si="83"/>
        <v/>
      </c>
      <c r="AQ221" s="672" t="str">
        <f t="shared" si="84"/>
        <v/>
      </c>
    </row>
    <row r="222" spans="5:43">
      <c r="E222" s="672" t="str">
        <f t="shared" si="85"/>
        <v/>
      </c>
      <c r="G222" s="672" t="str">
        <f t="shared" si="85"/>
        <v/>
      </c>
      <c r="I222" s="672" t="str">
        <f t="shared" si="67"/>
        <v/>
      </c>
      <c r="K222" s="672" t="str">
        <f t="shared" si="68"/>
        <v/>
      </c>
      <c r="M222" s="672" t="str">
        <f t="shared" si="69"/>
        <v/>
      </c>
      <c r="O222" s="672" t="str">
        <f t="shared" si="70"/>
        <v/>
      </c>
      <c r="Q222" s="672" t="str">
        <f t="shared" si="71"/>
        <v/>
      </c>
      <c r="S222" s="672" t="str">
        <f t="shared" si="72"/>
        <v/>
      </c>
      <c r="U222" s="672" t="str">
        <f t="shared" si="73"/>
        <v/>
      </c>
      <c r="W222" s="672" t="str">
        <f t="shared" si="74"/>
        <v/>
      </c>
      <c r="Y222" s="672" t="str">
        <f t="shared" si="75"/>
        <v/>
      </c>
      <c r="AA222" s="672" t="str">
        <f t="shared" si="76"/>
        <v/>
      </c>
      <c r="AC222" s="672" t="str">
        <f t="shared" si="77"/>
        <v/>
      </c>
      <c r="AE222" s="672" t="str">
        <f t="shared" si="78"/>
        <v/>
      </c>
      <c r="AG222" s="672" t="str">
        <f t="shared" si="79"/>
        <v/>
      </c>
      <c r="AI222" s="672" t="str">
        <f t="shared" si="80"/>
        <v/>
      </c>
      <c r="AK222" s="672" t="str">
        <f t="shared" si="81"/>
        <v/>
      </c>
      <c r="AM222" s="672" t="str">
        <f t="shared" si="82"/>
        <v/>
      </c>
      <c r="AO222" s="672" t="str">
        <f t="shared" si="83"/>
        <v/>
      </c>
      <c r="AQ222" s="672" t="str">
        <f t="shared" si="84"/>
        <v/>
      </c>
    </row>
    <row r="223" spans="5:43">
      <c r="E223" s="672" t="str">
        <f t="shared" si="85"/>
        <v/>
      </c>
      <c r="G223" s="672" t="str">
        <f t="shared" si="85"/>
        <v/>
      </c>
      <c r="I223" s="672" t="str">
        <f t="shared" si="67"/>
        <v/>
      </c>
      <c r="K223" s="672" t="str">
        <f t="shared" si="68"/>
        <v/>
      </c>
      <c r="M223" s="672" t="str">
        <f t="shared" si="69"/>
        <v/>
      </c>
      <c r="O223" s="672" t="str">
        <f t="shared" si="70"/>
        <v/>
      </c>
      <c r="Q223" s="672" t="str">
        <f t="shared" si="71"/>
        <v/>
      </c>
      <c r="S223" s="672" t="str">
        <f t="shared" si="72"/>
        <v/>
      </c>
      <c r="U223" s="672" t="str">
        <f t="shared" si="73"/>
        <v/>
      </c>
      <c r="W223" s="672" t="str">
        <f t="shared" si="74"/>
        <v/>
      </c>
      <c r="Y223" s="672" t="str">
        <f t="shared" si="75"/>
        <v/>
      </c>
      <c r="AA223" s="672" t="str">
        <f t="shared" si="76"/>
        <v/>
      </c>
      <c r="AC223" s="672" t="str">
        <f t="shared" si="77"/>
        <v/>
      </c>
      <c r="AE223" s="672" t="str">
        <f t="shared" si="78"/>
        <v/>
      </c>
      <c r="AG223" s="672" t="str">
        <f t="shared" si="79"/>
        <v/>
      </c>
      <c r="AI223" s="672" t="str">
        <f t="shared" si="80"/>
        <v/>
      </c>
      <c r="AK223" s="672" t="str">
        <f t="shared" si="81"/>
        <v/>
      </c>
      <c r="AM223" s="672" t="str">
        <f t="shared" si="82"/>
        <v/>
      </c>
      <c r="AO223" s="672" t="str">
        <f t="shared" si="83"/>
        <v/>
      </c>
      <c r="AQ223" s="672" t="str">
        <f t="shared" si="84"/>
        <v/>
      </c>
    </row>
    <row r="224" spans="5:43">
      <c r="E224" s="672" t="str">
        <f t="shared" si="85"/>
        <v/>
      </c>
      <c r="G224" s="672" t="str">
        <f t="shared" si="85"/>
        <v/>
      </c>
      <c r="I224" s="672" t="str">
        <f t="shared" si="67"/>
        <v/>
      </c>
      <c r="K224" s="672" t="str">
        <f t="shared" si="68"/>
        <v/>
      </c>
      <c r="M224" s="672" t="str">
        <f t="shared" si="69"/>
        <v/>
      </c>
      <c r="O224" s="672" t="str">
        <f t="shared" si="70"/>
        <v/>
      </c>
      <c r="Q224" s="672" t="str">
        <f t="shared" si="71"/>
        <v/>
      </c>
      <c r="S224" s="672" t="str">
        <f t="shared" si="72"/>
        <v/>
      </c>
      <c r="U224" s="672" t="str">
        <f t="shared" si="73"/>
        <v/>
      </c>
      <c r="W224" s="672" t="str">
        <f t="shared" si="74"/>
        <v/>
      </c>
      <c r="Y224" s="672" t="str">
        <f t="shared" si="75"/>
        <v/>
      </c>
      <c r="AA224" s="672" t="str">
        <f t="shared" si="76"/>
        <v/>
      </c>
      <c r="AC224" s="672" t="str">
        <f t="shared" si="77"/>
        <v/>
      </c>
      <c r="AE224" s="672" t="str">
        <f t="shared" si="78"/>
        <v/>
      </c>
      <c r="AG224" s="672" t="str">
        <f t="shared" si="79"/>
        <v/>
      </c>
      <c r="AI224" s="672" t="str">
        <f t="shared" si="80"/>
        <v/>
      </c>
      <c r="AK224" s="672" t="str">
        <f t="shared" si="81"/>
        <v/>
      </c>
      <c r="AM224" s="672" t="str">
        <f t="shared" si="82"/>
        <v/>
      </c>
      <c r="AO224" s="672" t="str">
        <f t="shared" si="83"/>
        <v/>
      </c>
      <c r="AQ224" s="672" t="str">
        <f t="shared" si="84"/>
        <v/>
      </c>
    </row>
    <row r="225" spans="5:43">
      <c r="E225" s="672" t="str">
        <f t="shared" si="85"/>
        <v/>
      </c>
      <c r="G225" s="672" t="str">
        <f t="shared" si="85"/>
        <v/>
      </c>
      <c r="I225" s="672" t="str">
        <f t="shared" si="67"/>
        <v/>
      </c>
      <c r="K225" s="672" t="str">
        <f t="shared" si="68"/>
        <v/>
      </c>
      <c r="M225" s="672" t="str">
        <f t="shared" si="69"/>
        <v/>
      </c>
      <c r="O225" s="672" t="str">
        <f t="shared" si="70"/>
        <v/>
      </c>
      <c r="Q225" s="672" t="str">
        <f t="shared" si="71"/>
        <v/>
      </c>
      <c r="S225" s="672" t="str">
        <f t="shared" si="72"/>
        <v/>
      </c>
      <c r="U225" s="672" t="str">
        <f t="shared" si="73"/>
        <v/>
      </c>
      <c r="W225" s="672" t="str">
        <f t="shared" si="74"/>
        <v/>
      </c>
      <c r="Y225" s="672" t="str">
        <f t="shared" si="75"/>
        <v/>
      </c>
      <c r="AA225" s="672" t="str">
        <f t="shared" si="76"/>
        <v/>
      </c>
      <c r="AC225" s="672" t="str">
        <f t="shared" si="77"/>
        <v/>
      </c>
      <c r="AE225" s="672" t="str">
        <f t="shared" si="78"/>
        <v/>
      </c>
      <c r="AG225" s="672" t="str">
        <f t="shared" si="79"/>
        <v/>
      </c>
      <c r="AI225" s="672" t="str">
        <f t="shared" si="80"/>
        <v/>
      </c>
      <c r="AK225" s="672" t="str">
        <f t="shared" si="81"/>
        <v/>
      </c>
      <c r="AM225" s="672" t="str">
        <f t="shared" si="82"/>
        <v/>
      </c>
      <c r="AO225" s="672" t="str">
        <f t="shared" si="83"/>
        <v/>
      </c>
      <c r="AQ225" s="672" t="str">
        <f t="shared" si="84"/>
        <v/>
      </c>
    </row>
    <row r="226" spans="5:43">
      <c r="E226" s="672" t="str">
        <f t="shared" si="85"/>
        <v/>
      </c>
      <c r="G226" s="672" t="str">
        <f t="shared" si="85"/>
        <v/>
      </c>
      <c r="I226" s="672" t="str">
        <f t="shared" si="67"/>
        <v/>
      </c>
      <c r="K226" s="672" t="str">
        <f t="shared" si="68"/>
        <v/>
      </c>
      <c r="M226" s="672" t="str">
        <f t="shared" si="69"/>
        <v/>
      </c>
      <c r="O226" s="672" t="str">
        <f t="shared" si="70"/>
        <v/>
      </c>
      <c r="Q226" s="672" t="str">
        <f t="shared" si="71"/>
        <v/>
      </c>
      <c r="S226" s="672" t="str">
        <f t="shared" si="72"/>
        <v/>
      </c>
      <c r="U226" s="672" t="str">
        <f t="shared" si="73"/>
        <v/>
      </c>
      <c r="W226" s="672" t="str">
        <f t="shared" si="74"/>
        <v/>
      </c>
      <c r="Y226" s="672" t="str">
        <f t="shared" si="75"/>
        <v/>
      </c>
      <c r="AA226" s="672" t="str">
        <f t="shared" si="76"/>
        <v/>
      </c>
      <c r="AC226" s="672" t="str">
        <f t="shared" si="77"/>
        <v/>
      </c>
      <c r="AE226" s="672" t="str">
        <f t="shared" si="78"/>
        <v/>
      </c>
      <c r="AG226" s="672" t="str">
        <f t="shared" si="79"/>
        <v/>
      </c>
      <c r="AI226" s="672" t="str">
        <f t="shared" si="80"/>
        <v/>
      </c>
      <c r="AK226" s="672" t="str">
        <f t="shared" si="81"/>
        <v/>
      </c>
      <c r="AM226" s="672" t="str">
        <f t="shared" si="82"/>
        <v/>
      </c>
      <c r="AO226" s="672" t="str">
        <f t="shared" si="83"/>
        <v/>
      </c>
      <c r="AQ226" s="672" t="str">
        <f t="shared" si="84"/>
        <v/>
      </c>
    </row>
    <row r="227" spans="5:43">
      <c r="E227" s="672" t="str">
        <f t="shared" si="85"/>
        <v/>
      </c>
      <c r="G227" s="672" t="str">
        <f t="shared" si="85"/>
        <v/>
      </c>
      <c r="I227" s="672" t="str">
        <f t="shared" si="67"/>
        <v/>
      </c>
      <c r="K227" s="672" t="str">
        <f t="shared" si="68"/>
        <v/>
      </c>
      <c r="M227" s="672" t="str">
        <f t="shared" si="69"/>
        <v/>
      </c>
      <c r="O227" s="672" t="str">
        <f t="shared" si="70"/>
        <v/>
      </c>
      <c r="Q227" s="672" t="str">
        <f t="shared" si="71"/>
        <v/>
      </c>
      <c r="S227" s="672" t="str">
        <f t="shared" si="72"/>
        <v/>
      </c>
      <c r="U227" s="672" t="str">
        <f t="shared" si="73"/>
        <v/>
      </c>
      <c r="W227" s="672" t="str">
        <f t="shared" si="74"/>
        <v/>
      </c>
      <c r="Y227" s="672" t="str">
        <f t="shared" si="75"/>
        <v/>
      </c>
      <c r="AA227" s="672" t="str">
        <f t="shared" si="76"/>
        <v/>
      </c>
      <c r="AC227" s="672" t="str">
        <f t="shared" si="77"/>
        <v/>
      </c>
      <c r="AE227" s="672" t="str">
        <f t="shared" si="78"/>
        <v/>
      </c>
      <c r="AG227" s="672" t="str">
        <f t="shared" si="79"/>
        <v/>
      </c>
      <c r="AI227" s="672" t="str">
        <f t="shared" si="80"/>
        <v/>
      </c>
      <c r="AK227" s="672" t="str">
        <f t="shared" si="81"/>
        <v/>
      </c>
      <c r="AM227" s="672" t="str">
        <f t="shared" si="82"/>
        <v/>
      </c>
      <c r="AO227" s="672" t="str">
        <f t="shared" si="83"/>
        <v/>
      </c>
      <c r="AQ227" s="672" t="str">
        <f t="shared" si="84"/>
        <v/>
      </c>
    </row>
    <row r="228" spans="5:43">
      <c r="E228" s="672" t="str">
        <f t="shared" si="85"/>
        <v/>
      </c>
      <c r="G228" s="672" t="str">
        <f t="shared" si="85"/>
        <v/>
      </c>
      <c r="I228" s="672" t="str">
        <f t="shared" si="67"/>
        <v/>
      </c>
      <c r="K228" s="672" t="str">
        <f t="shared" si="68"/>
        <v/>
      </c>
      <c r="M228" s="672" t="str">
        <f t="shared" si="69"/>
        <v/>
      </c>
      <c r="O228" s="672" t="str">
        <f t="shared" si="70"/>
        <v/>
      </c>
      <c r="Q228" s="672" t="str">
        <f t="shared" si="71"/>
        <v/>
      </c>
      <c r="S228" s="672" t="str">
        <f t="shared" si="72"/>
        <v/>
      </c>
      <c r="U228" s="672" t="str">
        <f t="shared" si="73"/>
        <v/>
      </c>
      <c r="W228" s="672" t="str">
        <f t="shared" si="74"/>
        <v/>
      </c>
      <c r="Y228" s="672" t="str">
        <f t="shared" si="75"/>
        <v/>
      </c>
      <c r="AA228" s="672" t="str">
        <f t="shared" si="76"/>
        <v/>
      </c>
      <c r="AC228" s="672" t="str">
        <f t="shared" si="77"/>
        <v/>
      </c>
      <c r="AE228" s="672" t="str">
        <f t="shared" si="78"/>
        <v/>
      </c>
      <c r="AG228" s="672" t="str">
        <f t="shared" si="79"/>
        <v/>
      </c>
      <c r="AI228" s="672" t="str">
        <f t="shared" si="80"/>
        <v/>
      </c>
      <c r="AK228" s="672" t="str">
        <f t="shared" si="81"/>
        <v/>
      </c>
      <c r="AM228" s="672" t="str">
        <f t="shared" si="82"/>
        <v/>
      </c>
      <c r="AO228" s="672" t="str">
        <f t="shared" si="83"/>
        <v/>
      </c>
      <c r="AQ228" s="672" t="str">
        <f t="shared" si="84"/>
        <v/>
      </c>
    </row>
    <row r="229" spans="5:43">
      <c r="E229" s="672" t="str">
        <f t="shared" si="85"/>
        <v/>
      </c>
      <c r="G229" s="672" t="str">
        <f t="shared" si="85"/>
        <v/>
      </c>
      <c r="I229" s="672" t="str">
        <f t="shared" si="67"/>
        <v/>
      </c>
      <c r="K229" s="672" t="str">
        <f t="shared" si="68"/>
        <v/>
      </c>
      <c r="M229" s="672" t="str">
        <f t="shared" si="69"/>
        <v/>
      </c>
      <c r="O229" s="672" t="str">
        <f t="shared" si="70"/>
        <v/>
      </c>
      <c r="Q229" s="672" t="str">
        <f t="shared" si="71"/>
        <v/>
      </c>
      <c r="S229" s="672" t="str">
        <f t="shared" si="72"/>
        <v/>
      </c>
      <c r="U229" s="672" t="str">
        <f t="shared" si="73"/>
        <v/>
      </c>
      <c r="W229" s="672" t="str">
        <f t="shared" si="74"/>
        <v/>
      </c>
      <c r="Y229" s="672" t="str">
        <f t="shared" si="75"/>
        <v/>
      </c>
      <c r="AA229" s="672" t="str">
        <f t="shared" si="76"/>
        <v/>
      </c>
      <c r="AC229" s="672" t="str">
        <f t="shared" si="77"/>
        <v/>
      </c>
      <c r="AE229" s="672" t="str">
        <f t="shared" si="78"/>
        <v/>
      </c>
      <c r="AG229" s="672" t="str">
        <f t="shared" si="79"/>
        <v/>
      </c>
      <c r="AI229" s="672" t="str">
        <f t="shared" si="80"/>
        <v/>
      </c>
      <c r="AK229" s="672" t="str">
        <f t="shared" si="81"/>
        <v/>
      </c>
      <c r="AM229" s="672" t="str">
        <f t="shared" si="82"/>
        <v/>
      </c>
      <c r="AO229" s="672" t="str">
        <f t="shared" si="83"/>
        <v/>
      </c>
      <c r="AQ229" s="672" t="str">
        <f t="shared" si="84"/>
        <v/>
      </c>
    </row>
    <row r="230" spans="5:43">
      <c r="E230" s="672" t="str">
        <f t="shared" si="85"/>
        <v/>
      </c>
      <c r="G230" s="672" t="str">
        <f t="shared" si="85"/>
        <v/>
      </c>
      <c r="I230" s="672" t="str">
        <f t="shared" si="67"/>
        <v/>
      </c>
      <c r="K230" s="672" t="str">
        <f t="shared" si="68"/>
        <v/>
      </c>
      <c r="M230" s="672" t="str">
        <f t="shared" si="69"/>
        <v/>
      </c>
      <c r="O230" s="672" t="str">
        <f t="shared" si="70"/>
        <v/>
      </c>
      <c r="Q230" s="672" t="str">
        <f t="shared" si="71"/>
        <v/>
      </c>
      <c r="S230" s="672" t="str">
        <f t="shared" si="72"/>
        <v/>
      </c>
      <c r="U230" s="672" t="str">
        <f t="shared" si="73"/>
        <v/>
      </c>
      <c r="W230" s="672" t="str">
        <f t="shared" si="74"/>
        <v/>
      </c>
      <c r="Y230" s="672" t="str">
        <f t="shared" si="75"/>
        <v/>
      </c>
      <c r="AA230" s="672" t="str">
        <f t="shared" si="76"/>
        <v/>
      </c>
      <c r="AC230" s="672" t="str">
        <f t="shared" si="77"/>
        <v/>
      </c>
      <c r="AE230" s="672" t="str">
        <f t="shared" si="78"/>
        <v/>
      </c>
      <c r="AG230" s="672" t="str">
        <f t="shared" si="79"/>
        <v/>
      </c>
      <c r="AI230" s="672" t="str">
        <f t="shared" si="80"/>
        <v/>
      </c>
      <c r="AK230" s="672" t="str">
        <f t="shared" si="81"/>
        <v/>
      </c>
      <c r="AM230" s="672" t="str">
        <f t="shared" si="82"/>
        <v/>
      </c>
      <c r="AO230" s="672" t="str">
        <f t="shared" si="83"/>
        <v/>
      </c>
      <c r="AQ230" s="672" t="str">
        <f t="shared" si="84"/>
        <v/>
      </c>
    </row>
    <row r="231" spans="5:43">
      <c r="E231" s="672" t="str">
        <f t="shared" si="85"/>
        <v/>
      </c>
      <c r="G231" s="672" t="str">
        <f t="shared" si="85"/>
        <v/>
      </c>
      <c r="I231" s="672" t="str">
        <f t="shared" si="67"/>
        <v/>
      </c>
      <c r="K231" s="672" t="str">
        <f t="shared" si="68"/>
        <v/>
      </c>
      <c r="M231" s="672" t="str">
        <f t="shared" si="69"/>
        <v/>
      </c>
      <c r="O231" s="672" t="str">
        <f t="shared" si="70"/>
        <v/>
      </c>
      <c r="Q231" s="672" t="str">
        <f t="shared" si="71"/>
        <v/>
      </c>
      <c r="S231" s="672" t="str">
        <f t="shared" si="72"/>
        <v/>
      </c>
      <c r="U231" s="672" t="str">
        <f t="shared" si="73"/>
        <v/>
      </c>
      <c r="W231" s="672" t="str">
        <f t="shared" si="74"/>
        <v/>
      </c>
      <c r="Y231" s="672" t="str">
        <f t="shared" si="75"/>
        <v/>
      </c>
      <c r="AA231" s="672" t="str">
        <f t="shared" si="76"/>
        <v/>
      </c>
      <c r="AC231" s="672" t="str">
        <f t="shared" si="77"/>
        <v/>
      </c>
      <c r="AE231" s="672" t="str">
        <f t="shared" si="78"/>
        <v/>
      </c>
      <c r="AG231" s="672" t="str">
        <f t="shared" si="79"/>
        <v/>
      </c>
      <c r="AI231" s="672" t="str">
        <f t="shared" si="80"/>
        <v/>
      </c>
      <c r="AK231" s="672" t="str">
        <f t="shared" si="81"/>
        <v/>
      </c>
      <c r="AM231" s="672" t="str">
        <f t="shared" si="82"/>
        <v/>
      </c>
      <c r="AO231" s="672" t="str">
        <f t="shared" si="83"/>
        <v/>
      </c>
      <c r="AQ231" s="672" t="str">
        <f t="shared" si="84"/>
        <v/>
      </c>
    </row>
    <row r="232" spans="5:43">
      <c r="E232" s="672" t="str">
        <f t="shared" si="85"/>
        <v/>
      </c>
      <c r="G232" s="672" t="str">
        <f t="shared" si="85"/>
        <v/>
      </c>
      <c r="I232" s="672" t="str">
        <f t="shared" si="67"/>
        <v/>
      </c>
      <c r="K232" s="672" t="str">
        <f t="shared" si="68"/>
        <v/>
      </c>
      <c r="M232" s="672" t="str">
        <f t="shared" si="69"/>
        <v/>
      </c>
      <c r="O232" s="672" t="str">
        <f t="shared" si="70"/>
        <v/>
      </c>
      <c r="Q232" s="672" t="str">
        <f t="shared" si="71"/>
        <v/>
      </c>
      <c r="S232" s="672" t="str">
        <f t="shared" si="72"/>
        <v/>
      </c>
      <c r="U232" s="672" t="str">
        <f t="shared" si="73"/>
        <v/>
      </c>
      <c r="W232" s="672" t="str">
        <f t="shared" si="74"/>
        <v/>
      </c>
      <c r="Y232" s="672" t="str">
        <f t="shared" si="75"/>
        <v/>
      </c>
      <c r="AA232" s="672" t="str">
        <f t="shared" si="76"/>
        <v/>
      </c>
      <c r="AC232" s="672" t="str">
        <f t="shared" si="77"/>
        <v/>
      </c>
      <c r="AE232" s="672" t="str">
        <f t="shared" si="78"/>
        <v/>
      </c>
      <c r="AG232" s="672" t="str">
        <f t="shared" si="79"/>
        <v/>
      </c>
      <c r="AI232" s="672" t="str">
        <f t="shared" si="80"/>
        <v/>
      </c>
      <c r="AK232" s="672" t="str">
        <f t="shared" si="81"/>
        <v/>
      </c>
      <c r="AM232" s="672" t="str">
        <f t="shared" si="82"/>
        <v/>
      </c>
      <c r="AO232" s="672" t="str">
        <f t="shared" si="83"/>
        <v/>
      </c>
      <c r="AQ232" s="672" t="str">
        <f t="shared" si="84"/>
        <v/>
      </c>
    </row>
    <row r="233" spans="5:43">
      <c r="E233" s="672" t="str">
        <f t="shared" si="85"/>
        <v/>
      </c>
      <c r="G233" s="672" t="str">
        <f t="shared" si="85"/>
        <v/>
      </c>
      <c r="I233" s="672" t="str">
        <f t="shared" si="67"/>
        <v/>
      </c>
      <c r="K233" s="672" t="str">
        <f t="shared" si="68"/>
        <v/>
      </c>
      <c r="M233" s="672" t="str">
        <f t="shared" si="69"/>
        <v/>
      </c>
      <c r="O233" s="672" t="str">
        <f t="shared" si="70"/>
        <v/>
      </c>
      <c r="Q233" s="672" t="str">
        <f t="shared" si="71"/>
        <v/>
      </c>
      <c r="S233" s="672" t="str">
        <f t="shared" si="72"/>
        <v/>
      </c>
      <c r="U233" s="672" t="str">
        <f t="shared" si="73"/>
        <v/>
      </c>
      <c r="W233" s="672" t="str">
        <f t="shared" si="74"/>
        <v/>
      </c>
      <c r="Y233" s="672" t="str">
        <f t="shared" si="75"/>
        <v/>
      </c>
      <c r="AA233" s="672" t="str">
        <f t="shared" si="76"/>
        <v/>
      </c>
      <c r="AC233" s="672" t="str">
        <f t="shared" si="77"/>
        <v/>
      </c>
      <c r="AE233" s="672" t="str">
        <f t="shared" si="78"/>
        <v/>
      </c>
      <c r="AG233" s="672" t="str">
        <f t="shared" si="79"/>
        <v/>
      </c>
      <c r="AI233" s="672" t="str">
        <f t="shared" si="80"/>
        <v/>
      </c>
      <c r="AK233" s="672" t="str">
        <f t="shared" si="81"/>
        <v/>
      </c>
      <c r="AM233" s="672" t="str">
        <f t="shared" si="82"/>
        <v/>
      </c>
      <c r="AO233" s="672" t="str">
        <f t="shared" si="83"/>
        <v/>
      </c>
      <c r="AQ233" s="672" t="str">
        <f t="shared" si="84"/>
        <v/>
      </c>
    </row>
    <row r="234" spans="5:43">
      <c r="E234" s="672" t="str">
        <f t="shared" si="85"/>
        <v/>
      </c>
      <c r="G234" s="672" t="str">
        <f t="shared" si="85"/>
        <v/>
      </c>
      <c r="I234" s="672" t="str">
        <f t="shared" si="67"/>
        <v/>
      </c>
      <c r="K234" s="672" t="str">
        <f t="shared" si="68"/>
        <v/>
      </c>
      <c r="M234" s="672" t="str">
        <f t="shared" si="69"/>
        <v/>
      </c>
      <c r="O234" s="672" t="str">
        <f t="shared" si="70"/>
        <v/>
      </c>
      <c r="Q234" s="672" t="str">
        <f t="shared" si="71"/>
        <v/>
      </c>
      <c r="S234" s="672" t="str">
        <f t="shared" si="72"/>
        <v/>
      </c>
      <c r="U234" s="672" t="str">
        <f t="shared" si="73"/>
        <v/>
      </c>
      <c r="W234" s="672" t="str">
        <f t="shared" si="74"/>
        <v/>
      </c>
      <c r="Y234" s="672" t="str">
        <f t="shared" si="75"/>
        <v/>
      </c>
      <c r="AA234" s="672" t="str">
        <f t="shared" si="76"/>
        <v/>
      </c>
      <c r="AC234" s="672" t="str">
        <f t="shared" si="77"/>
        <v/>
      </c>
      <c r="AE234" s="672" t="str">
        <f t="shared" si="78"/>
        <v/>
      </c>
      <c r="AG234" s="672" t="str">
        <f t="shared" si="79"/>
        <v/>
      </c>
      <c r="AI234" s="672" t="str">
        <f t="shared" si="80"/>
        <v/>
      </c>
      <c r="AK234" s="672" t="str">
        <f t="shared" si="81"/>
        <v/>
      </c>
      <c r="AM234" s="672" t="str">
        <f t="shared" si="82"/>
        <v/>
      </c>
      <c r="AO234" s="672" t="str">
        <f t="shared" si="83"/>
        <v/>
      </c>
      <c r="AQ234" s="672" t="str">
        <f t="shared" si="84"/>
        <v/>
      </c>
    </row>
    <row r="235" spans="5:43">
      <c r="E235" s="672" t="str">
        <f t="shared" si="85"/>
        <v/>
      </c>
      <c r="G235" s="672" t="str">
        <f t="shared" si="85"/>
        <v/>
      </c>
      <c r="I235" s="672" t="str">
        <f t="shared" si="67"/>
        <v/>
      </c>
      <c r="K235" s="672" t="str">
        <f t="shared" si="68"/>
        <v/>
      </c>
      <c r="M235" s="672" t="str">
        <f t="shared" si="69"/>
        <v/>
      </c>
      <c r="O235" s="672" t="str">
        <f t="shared" si="70"/>
        <v/>
      </c>
      <c r="Q235" s="672" t="str">
        <f t="shared" si="71"/>
        <v/>
      </c>
      <c r="S235" s="672" t="str">
        <f t="shared" si="72"/>
        <v/>
      </c>
      <c r="U235" s="672" t="str">
        <f t="shared" si="73"/>
        <v/>
      </c>
      <c r="W235" s="672" t="str">
        <f t="shared" si="74"/>
        <v/>
      </c>
      <c r="Y235" s="672" t="str">
        <f t="shared" si="75"/>
        <v/>
      </c>
      <c r="AA235" s="672" t="str">
        <f t="shared" si="76"/>
        <v/>
      </c>
      <c r="AC235" s="672" t="str">
        <f t="shared" si="77"/>
        <v/>
      </c>
      <c r="AE235" s="672" t="str">
        <f t="shared" si="78"/>
        <v/>
      </c>
      <c r="AG235" s="672" t="str">
        <f t="shared" si="79"/>
        <v/>
      </c>
      <c r="AI235" s="672" t="str">
        <f t="shared" si="80"/>
        <v/>
      </c>
      <c r="AK235" s="672" t="str">
        <f t="shared" si="81"/>
        <v/>
      </c>
      <c r="AM235" s="672" t="str">
        <f t="shared" si="82"/>
        <v/>
      </c>
      <c r="AO235" s="672" t="str">
        <f t="shared" si="83"/>
        <v/>
      </c>
      <c r="AQ235" s="672" t="str">
        <f t="shared" si="84"/>
        <v/>
      </c>
    </row>
    <row r="236" spans="5:43">
      <c r="E236" s="672" t="str">
        <f t="shared" si="85"/>
        <v/>
      </c>
      <c r="G236" s="672" t="str">
        <f t="shared" si="85"/>
        <v/>
      </c>
      <c r="I236" s="672" t="str">
        <f t="shared" si="67"/>
        <v/>
      </c>
      <c r="K236" s="672" t="str">
        <f t="shared" si="68"/>
        <v/>
      </c>
      <c r="M236" s="672" t="str">
        <f t="shared" si="69"/>
        <v/>
      </c>
      <c r="O236" s="672" t="str">
        <f t="shared" si="70"/>
        <v/>
      </c>
      <c r="Q236" s="672" t="str">
        <f t="shared" si="71"/>
        <v/>
      </c>
      <c r="S236" s="672" t="str">
        <f t="shared" si="72"/>
        <v/>
      </c>
      <c r="U236" s="672" t="str">
        <f t="shared" si="73"/>
        <v/>
      </c>
      <c r="W236" s="672" t="str">
        <f t="shared" si="74"/>
        <v/>
      </c>
      <c r="Y236" s="672" t="str">
        <f t="shared" si="75"/>
        <v/>
      </c>
      <c r="AA236" s="672" t="str">
        <f t="shared" si="76"/>
        <v/>
      </c>
      <c r="AC236" s="672" t="str">
        <f t="shared" si="77"/>
        <v/>
      </c>
      <c r="AE236" s="672" t="str">
        <f t="shared" si="78"/>
        <v/>
      </c>
      <c r="AG236" s="672" t="str">
        <f t="shared" si="79"/>
        <v/>
      </c>
      <c r="AI236" s="672" t="str">
        <f t="shared" si="80"/>
        <v/>
      </c>
      <c r="AK236" s="672" t="str">
        <f t="shared" si="81"/>
        <v/>
      </c>
      <c r="AM236" s="672" t="str">
        <f t="shared" si="82"/>
        <v/>
      </c>
      <c r="AO236" s="672" t="str">
        <f t="shared" si="83"/>
        <v/>
      </c>
      <c r="AQ236" s="672" t="str">
        <f t="shared" si="84"/>
        <v/>
      </c>
    </row>
    <row r="237" spans="5:43">
      <c r="E237" s="672" t="str">
        <f t="shared" ref="E237:G252" si="86">IF(OR($B237=0,D237=0),"",D237/$B237)</f>
        <v/>
      </c>
      <c r="G237" s="672" t="str">
        <f t="shared" si="86"/>
        <v/>
      </c>
      <c r="I237" s="672" t="str">
        <f t="shared" si="67"/>
        <v/>
      </c>
      <c r="K237" s="672" t="str">
        <f t="shared" si="68"/>
        <v/>
      </c>
      <c r="M237" s="672" t="str">
        <f t="shared" si="69"/>
        <v/>
      </c>
      <c r="O237" s="672" t="str">
        <f t="shared" si="70"/>
        <v/>
      </c>
      <c r="Q237" s="672" t="str">
        <f t="shared" si="71"/>
        <v/>
      </c>
      <c r="S237" s="672" t="str">
        <f t="shared" si="72"/>
        <v/>
      </c>
      <c r="U237" s="672" t="str">
        <f t="shared" si="73"/>
        <v/>
      </c>
      <c r="W237" s="672" t="str">
        <f t="shared" si="74"/>
        <v/>
      </c>
      <c r="Y237" s="672" t="str">
        <f t="shared" si="75"/>
        <v/>
      </c>
      <c r="AA237" s="672" t="str">
        <f t="shared" si="76"/>
        <v/>
      </c>
      <c r="AC237" s="672" t="str">
        <f t="shared" si="77"/>
        <v/>
      </c>
      <c r="AE237" s="672" t="str">
        <f t="shared" si="78"/>
        <v/>
      </c>
      <c r="AG237" s="672" t="str">
        <f t="shared" si="79"/>
        <v/>
      </c>
      <c r="AI237" s="672" t="str">
        <f t="shared" si="80"/>
        <v/>
      </c>
      <c r="AK237" s="672" t="str">
        <f t="shared" si="81"/>
        <v/>
      </c>
      <c r="AM237" s="672" t="str">
        <f t="shared" si="82"/>
        <v/>
      </c>
      <c r="AO237" s="672" t="str">
        <f t="shared" si="83"/>
        <v/>
      </c>
      <c r="AQ237" s="672" t="str">
        <f t="shared" si="84"/>
        <v/>
      </c>
    </row>
    <row r="238" spans="5:43">
      <c r="E238" s="672" t="str">
        <f t="shared" si="86"/>
        <v/>
      </c>
      <c r="G238" s="672" t="str">
        <f t="shared" si="86"/>
        <v/>
      </c>
      <c r="I238" s="672" t="str">
        <f t="shared" si="67"/>
        <v/>
      </c>
      <c r="K238" s="672" t="str">
        <f t="shared" si="68"/>
        <v/>
      </c>
      <c r="M238" s="672" t="str">
        <f t="shared" si="69"/>
        <v/>
      </c>
      <c r="O238" s="672" t="str">
        <f t="shared" si="70"/>
        <v/>
      </c>
      <c r="Q238" s="672" t="str">
        <f t="shared" si="71"/>
        <v/>
      </c>
      <c r="S238" s="672" t="str">
        <f t="shared" si="72"/>
        <v/>
      </c>
      <c r="U238" s="672" t="str">
        <f t="shared" si="73"/>
        <v/>
      </c>
      <c r="W238" s="672" t="str">
        <f t="shared" si="74"/>
        <v/>
      </c>
      <c r="Y238" s="672" t="str">
        <f t="shared" si="75"/>
        <v/>
      </c>
      <c r="AA238" s="672" t="str">
        <f t="shared" si="76"/>
        <v/>
      </c>
      <c r="AC238" s="672" t="str">
        <f t="shared" si="77"/>
        <v/>
      </c>
      <c r="AE238" s="672" t="str">
        <f t="shared" si="78"/>
        <v/>
      </c>
      <c r="AG238" s="672" t="str">
        <f t="shared" si="79"/>
        <v/>
      </c>
      <c r="AI238" s="672" t="str">
        <f t="shared" si="80"/>
        <v/>
      </c>
      <c r="AK238" s="672" t="str">
        <f t="shared" si="81"/>
        <v/>
      </c>
      <c r="AM238" s="672" t="str">
        <f t="shared" si="82"/>
        <v/>
      </c>
      <c r="AO238" s="672" t="str">
        <f t="shared" si="83"/>
        <v/>
      </c>
      <c r="AQ238" s="672" t="str">
        <f t="shared" si="84"/>
        <v/>
      </c>
    </row>
    <row r="239" spans="5:43">
      <c r="E239" s="672" t="str">
        <f t="shared" si="86"/>
        <v/>
      </c>
      <c r="G239" s="672" t="str">
        <f t="shared" si="86"/>
        <v/>
      </c>
      <c r="I239" s="672" t="str">
        <f t="shared" si="67"/>
        <v/>
      </c>
      <c r="K239" s="672" t="str">
        <f t="shared" si="68"/>
        <v/>
      </c>
      <c r="M239" s="672" t="str">
        <f t="shared" si="69"/>
        <v/>
      </c>
      <c r="O239" s="672" t="str">
        <f t="shared" si="70"/>
        <v/>
      </c>
      <c r="Q239" s="672" t="str">
        <f t="shared" si="71"/>
        <v/>
      </c>
      <c r="S239" s="672" t="str">
        <f t="shared" si="72"/>
        <v/>
      </c>
      <c r="U239" s="672" t="str">
        <f t="shared" si="73"/>
        <v/>
      </c>
      <c r="W239" s="672" t="str">
        <f t="shared" si="74"/>
        <v/>
      </c>
      <c r="Y239" s="672" t="str">
        <f t="shared" si="75"/>
        <v/>
      </c>
      <c r="AA239" s="672" t="str">
        <f t="shared" si="76"/>
        <v/>
      </c>
      <c r="AC239" s="672" t="str">
        <f t="shared" si="77"/>
        <v/>
      </c>
      <c r="AE239" s="672" t="str">
        <f t="shared" si="78"/>
        <v/>
      </c>
      <c r="AG239" s="672" t="str">
        <f t="shared" si="79"/>
        <v/>
      </c>
      <c r="AI239" s="672" t="str">
        <f t="shared" si="80"/>
        <v/>
      </c>
      <c r="AK239" s="672" t="str">
        <f t="shared" si="81"/>
        <v/>
      </c>
      <c r="AM239" s="672" t="str">
        <f t="shared" si="82"/>
        <v/>
      </c>
      <c r="AO239" s="672" t="str">
        <f t="shared" si="83"/>
        <v/>
      </c>
      <c r="AQ239" s="672" t="str">
        <f t="shared" si="84"/>
        <v/>
      </c>
    </row>
    <row r="240" spans="5:43">
      <c r="E240" s="672" t="str">
        <f t="shared" si="86"/>
        <v/>
      </c>
      <c r="G240" s="672" t="str">
        <f t="shared" si="86"/>
        <v/>
      </c>
      <c r="I240" s="672" t="str">
        <f t="shared" si="67"/>
        <v/>
      </c>
      <c r="K240" s="672" t="str">
        <f t="shared" si="68"/>
        <v/>
      </c>
      <c r="M240" s="672" t="str">
        <f t="shared" si="69"/>
        <v/>
      </c>
      <c r="O240" s="672" t="str">
        <f t="shared" si="70"/>
        <v/>
      </c>
      <c r="Q240" s="672" t="str">
        <f t="shared" si="71"/>
        <v/>
      </c>
      <c r="S240" s="672" t="str">
        <f t="shared" si="72"/>
        <v/>
      </c>
      <c r="U240" s="672" t="str">
        <f t="shared" si="73"/>
        <v/>
      </c>
      <c r="W240" s="672" t="str">
        <f t="shared" si="74"/>
        <v/>
      </c>
      <c r="Y240" s="672" t="str">
        <f t="shared" si="75"/>
        <v/>
      </c>
      <c r="AA240" s="672" t="str">
        <f t="shared" si="76"/>
        <v/>
      </c>
      <c r="AC240" s="672" t="str">
        <f t="shared" si="77"/>
        <v/>
      </c>
      <c r="AE240" s="672" t="str">
        <f t="shared" si="78"/>
        <v/>
      </c>
      <c r="AG240" s="672" t="str">
        <f t="shared" si="79"/>
        <v/>
      </c>
      <c r="AI240" s="672" t="str">
        <f t="shared" si="80"/>
        <v/>
      </c>
      <c r="AK240" s="672" t="str">
        <f t="shared" si="81"/>
        <v/>
      </c>
      <c r="AM240" s="672" t="str">
        <f t="shared" si="82"/>
        <v/>
      </c>
      <c r="AO240" s="672" t="str">
        <f t="shared" si="83"/>
        <v/>
      </c>
      <c r="AQ240" s="672" t="str">
        <f t="shared" si="84"/>
        <v/>
      </c>
    </row>
    <row r="241" spans="5:43">
      <c r="E241" s="672" t="str">
        <f t="shared" si="86"/>
        <v/>
      </c>
      <c r="G241" s="672" t="str">
        <f t="shared" si="86"/>
        <v/>
      </c>
      <c r="I241" s="672" t="str">
        <f t="shared" si="67"/>
        <v/>
      </c>
      <c r="K241" s="672" t="str">
        <f t="shared" si="68"/>
        <v/>
      </c>
      <c r="M241" s="672" t="str">
        <f t="shared" si="69"/>
        <v/>
      </c>
      <c r="O241" s="672" t="str">
        <f t="shared" si="70"/>
        <v/>
      </c>
      <c r="Q241" s="672" t="str">
        <f t="shared" si="71"/>
        <v/>
      </c>
      <c r="S241" s="672" t="str">
        <f t="shared" si="72"/>
        <v/>
      </c>
      <c r="U241" s="672" t="str">
        <f t="shared" si="73"/>
        <v/>
      </c>
      <c r="W241" s="672" t="str">
        <f t="shared" si="74"/>
        <v/>
      </c>
      <c r="Y241" s="672" t="str">
        <f t="shared" si="75"/>
        <v/>
      </c>
      <c r="AA241" s="672" t="str">
        <f t="shared" si="76"/>
        <v/>
      </c>
      <c r="AC241" s="672" t="str">
        <f t="shared" si="77"/>
        <v/>
      </c>
      <c r="AE241" s="672" t="str">
        <f t="shared" si="78"/>
        <v/>
      </c>
      <c r="AG241" s="672" t="str">
        <f t="shared" si="79"/>
        <v/>
      </c>
      <c r="AI241" s="672" t="str">
        <f t="shared" si="80"/>
        <v/>
      </c>
      <c r="AK241" s="672" t="str">
        <f t="shared" si="81"/>
        <v/>
      </c>
      <c r="AM241" s="672" t="str">
        <f t="shared" si="82"/>
        <v/>
      </c>
      <c r="AO241" s="672" t="str">
        <f t="shared" si="83"/>
        <v/>
      </c>
      <c r="AQ241" s="672" t="str">
        <f t="shared" si="84"/>
        <v/>
      </c>
    </row>
    <row r="242" spans="5:43">
      <c r="E242" s="672" t="str">
        <f t="shared" si="86"/>
        <v/>
      </c>
      <c r="G242" s="672" t="str">
        <f t="shared" si="86"/>
        <v/>
      </c>
      <c r="I242" s="672" t="str">
        <f t="shared" si="67"/>
        <v/>
      </c>
      <c r="K242" s="672" t="str">
        <f t="shared" si="68"/>
        <v/>
      </c>
      <c r="M242" s="672" t="str">
        <f t="shared" si="69"/>
        <v/>
      </c>
      <c r="O242" s="672" t="str">
        <f t="shared" si="70"/>
        <v/>
      </c>
      <c r="Q242" s="672" t="str">
        <f t="shared" si="71"/>
        <v/>
      </c>
      <c r="S242" s="672" t="str">
        <f t="shared" si="72"/>
        <v/>
      </c>
      <c r="U242" s="672" t="str">
        <f t="shared" si="73"/>
        <v/>
      </c>
      <c r="W242" s="672" t="str">
        <f t="shared" si="74"/>
        <v/>
      </c>
      <c r="Y242" s="672" t="str">
        <f t="shared" si="75"/>
        <v/>
      </c>
      <c r="AA242" s="672" t="str">
        <f t="shared" si="76"/>
        <v/>
      </c>
      <c r="AC242" s="672" t="str">
        <f t="shared" si="77"/>
        <v/>
      </c>
      <c r="AE242" s="672" t="str">
        <f t="shared" si="78"/>
        <v/>
      </c>
      <c r="AG242" s="672" t="str">
        <f t="shared" si="79"/>
        <v/>
      </c>
      <c r="AI242" s="672" t="str">
        <f t="shared" si="80"/>
        <v/>
      </c>
      <c r="AK242" s="672" t="str">
        <f t="shared" si="81"/>
        <v/>
      </c>
      <c r="AM242" s="672" t="str">
        <f t="shared" si="82"/>
        <v/>
      </c>
      <c r="AO242" s="672" t="str">
        <f t="shared" si="83"/>
        <v/>
      </c>
      <c r="AQ242" s="672" t="str">
        <f t="shared" si="84"/>
        <v/>
      </c>
    </row>
    <row r="243" spans="5:43">
      <c r="E243" s="672" t="str">
        <f t="shared" si="86"/>
        <v/>
      </c>
      <c r="G243" s="672" t="str">
        <f t="shared" si="86"/>
        <v/>
      </c>
      <c r="I243" s="672" t="str">
        <f t="shared" si="67"/>
        <v/>
      </c>
      <c r="K243" s="672" t="str">
        <f t="shared" si="68"/>
        <v/>
      </c>
      <c r="M243" s="672" t="str">
        <f t="shared" si="69"/>
        <v/>
      </c>
      <c r="O243" s="672" t="str">
        <f t="shared" si="70"/>
        <v/>
      </c>
      <c r="Q243" s="672" t="str">
        <f t="shared" si="71"/>
        <v/>
      </c>
      <c r="S243" s="672" t="str">
        <f t="shared" si="72"/>
        <v/>
      </c>
      <c r="U243" s="672" t="str">
        <f t="shared" si="73"/>
        <v/>
      </c>
      <c r="W243" s="672" t="str">
        <f t="shared" si="74"/>
        <v/>
      </c>
      <c r="Y243" s="672" t="str">
        <f t="shared" si="75"/>
        <v/>
      </c>
      <c r="AA243" s="672" t="str">
        <f t="shared" si="76"/>
        <v/>
      </c>
      <c r="AC243" s="672" t="str">
        <f t="shared" si="77"/>
        <v/>
      </c>
      <c r="AE243" s="672" t="str">
        <f t="shared" si="78"/>
        <v/>
      </c>
      <c r="AG243" s="672" t="str">
        <f t="shared" si="79"/>
        <v/>
      </c>
      <c r="AI243" s="672" t="str">
        <f t="shared" si="80"/>
        <v/>
      </c>
      <c r="AK243" s="672" t="str">
        <f t="shared" si="81"/>
        <v/>
      </c>
      <c r="AM243" s="672" t="str">
        <f t="shared" si="82"/>
        <v/>
      </c>
      <c r="AO243" s="672" t="str">
        <f t="shared" si="83"/>
        <v/>
      </c>
      <c r="AQ243" s="672" t="str">
        <f t="shared" si="84"/>
        <v/>
      </c>
    </row>
    <row r="244" spans="5:43">
      <c r="E244" s="672" t="str">
        <f t="shared" si="86"/>
        <v/>
      </c>
      <c r="G244" s="672" t="str">
        <f t="shared" si="86"/>
        <v/>
      </c>
      <c r="I244" s="672" t="str">
        <f t="shared" si="67"/>
        <v/>
      </c>
      <c r="K244" s="672" t="str">
        <f t="shared" si="68"/>
        <v/>
      </c>
      <c r="M244" s="672" t="str">
        <f t="shared" si="69"/>
        <v/>
      </c>
      <c r="O244" s="672" t="str">
        <f t="shared" si="70"/>
        <v/>
      </c>
      <c r="Q244" s="672" t="str">
        <f t="shared" si="71"/>
        <v/>
      </c>
      <c r="S244" s="672" t="str">
        <f t="shared" si="72"/>
        <v/>
      </c>
      <c r="U244" s="672" t="str">
        <f t="shared" si="73"/>
        <v/>
      </c>
      <c r="W244" s="672" t="str">
        <f t="shared" si="74"/>
        <v/>
      </c>
      <c r="Y244" s="672" t="str">
        <f t="shared" si="75"/>
        <v/>
      </c>
      <c r="AA244" s="672" t="str">
        <f t="shared" si="76"/>
        <v/>
      </c>
      <c r="AC244" s="672" t="str">
        <f t="shared" si="77"/>
        <v/>
      </c>
      <c r="AE244" s="672" t="str">
        <f t="shared" si="78"/>
        <v/>
      </c>
      <c r="AG244" s="672" t="str">
        <f t="shared" si="79"/>
        <v/>
      </c>
      <c r="AI244" s="672" t="str">
        <f t="shared" si="80"/>
        <v/>
      </c>
      <c r="AK244" s="672" t="str">
        <f t="shared" si="81"/>
        <v/>
      </c>
      <c r="AM244" s="672" t="str">
        <f t="shared" si="82"/>
        <v/>
      </c>
      <c r="AO244" s="672" t="str">
        <f t="shared" si="83"/>
        <v/>
      </c>
      <c r="AQ244" s="672" t="str">
        <f t="shared" si="84"/>
        <v/>
      </c>
    </row>
    <row r="245" spans="5:43">
      <c r="E245" s="672" t="str">
        <f t="shared" si="86"/>
        <v/>
      </c>
      <c r="G245" s="672" t="str">
        <f t="shared" si="86"/>
        <v/>
      </c>
      <c r="I245" s="672" t="str">
        <f t="shared" si="67"/>
        <v/>
      </c>
      <c r="K245" s="672" t="str">
        <f t="shared" si="68"/>
        <v/>
      </c>
      <c r="M245" s="672" t="str">
        <f t="shared" si="69"/>
        <v/>
      </c>
      <c r="O245" s="672" t="str">
        <f t="shared" si="70"/>
        <v/>
      </c>
      <c r="Q245" s="672" t="str">
        <f t="shared" si="71"/>
        <v/>
      </c>
      <c r="S245" s="672" t="str">
        <f t="shared" si="72"/>
        <v/>
      </c>
      <c r="U245" s="672" t="str">
        <f t="shared" si="73"/>
        <v/>
      </c>
      <c r="W245" s="672" t="str">
        <f t="shared" si="74"/>
        <v/>
      </c>
      <c r="Y245" s="672" t="str">
        <f t="shared" si="75"/>
        <v/>
      </c>
      <c r="AA245" s="672" t="str">
        <f t="shared" si="76"/>
        <v/>
      </c>
      <c r="AC245" s="672" t="str">
        <f t="shared" si="77"/>
        <v/>
      </c>
      <c r="AE245" s="672" t="str">
        <f t="shared" si="78"/>
        <v/>
      </c>
      <c r="AG245" s="672" t="str">
        <f t="shared" si="79"/>
        <v/>
      </c>
      <c r="AI245" s="672" t="str">
        <f t="shared" si="80"/>
        <v/>
      </c>
      <c r="AK245" s="672" t="str">
        <f t="shared" si="81"/>
        <v/>
      </c>
      <c r="AM245" s="672" t="str">
        <f t="shared" si="82"/>
        <v/>
      </c>
      <c r="AO245" s="672" t="str">
        <f t="shared" si="83"/>
        <v/>
      </c>
      <c r="AQ245" s="672" t="str">
        <f t="shared" si="84"/>
        <v/>
      </c>
    </row>
    <row r="246" spans="5:43">
      <c r="E246" s="672" t="str">
        <f t="shared" si="86"/>
        <v/>
      </c>
      <c r="G246" s="672" t="str">
        <f t="shared" si="86"/>
        <v/>
      </c>
      <c r="I246" s="672" t="str">
        <f t="shared" si="67"/>
        <v/>
      </c>
      <c r="K246" s="672" t="str">
        <f t="shared" si="68"/>
        <v/>
      </c>
      <c r="M246" s="672" t="str">
        <f t="shared" si="69"/>
        <v/>
      </c>
      <c r="O246" s="672" t="str">
        <f t="shared" si="70"/>
        <v/>
      </c>
      <c r="Q246" s="672" t="str">
        <f t="shared" si="71"/>
        <v/>
      </c>
      <c r="S246" s="672" t="str">
        <f t="shared" si="72"/>
        <v/>
      </c>
      <c r="U246" s="672" t="str">
        <f t="shared" si="73"/>
        <v/>
      </c>
      <c r="W246" s="672" t="str">
        <f t="shared" si="74"/>
        <v/>
      </c>
      <c r="Y246" s="672" t="str">
        <f t="shared" si="75"/>
        <v/>
      </c>
      <c r="AA246" s="672" t="str">
        <f t="shared" si="76"/>
        <v/>
      </c>
      <c r="AC246" s="672" t="str">
        <f t="shared" si="77"/>
        <v/>
      </c>
      <c r="AE246" s="672" t="str">
        <f t="shared" si="78"/>
        <v/>
      </c>
      <c r="AG246" s="672" t="str">
        <f t="shared" si="79"/>
        <v/>
      </c>
      <c r="AI246" s="672" t="str">
        <f t="shared" si="80"/>
        <v/>
      </c>
      <c r="AK246" s="672" t="str">
        <f t="shared" si="81"/>
        <v/>
      </c>
      <c r="AM246" s="672" t="str">
        <f t="shared" si="82"/>
        <v/>
      </c>
      <c r="AO246" s="672" t="str">
        <f t="shared" si="83"/>
        <v/>
      </c>
      <c r="AQ246" s="672" t="str">
        <f t="shared" si="84"/>
        <v/>
      </c>
    </row>
    <row r="247" spans="5:43">
      <c r="E247" s="672" t="str">
        <f t="shared" si="86"/>
        <v/>
      </c>
      <c r="G247" s="672" t="str">
        <f t="shared" si="86"/>
        <v/>
      </c>
      <c r="I247" s="672" t="str">
        <f t="shared" si="67"/>
        <v/>
      </c>
      <c r="K247" s="672" t="str">
        <f t="shared" si="68"/>
        <v/>
      </c>
      <c r="M247" s="672" t="str">
        <f t="shared" si="69"/>
        <v/>
      </c>
      <c r="O247" s="672" t="str">
        <f t="shared" si="70"/>
        <v/>
      </c>
      <c r="Q247" s="672" t="str">
        <f t="shared" si="71"/>
        <v/>
      </c>
      <c r="S247" s="672" t="str">
        <f t="shared" si="72"/>
        <v/>
      </c>
      <c r="U247" s="672" t="str">
        <f t="shared" si="73"/>
        <v/>
      </c>
      <c r="W247" s="672" t="str">
        <f t="shared" si="74"/>
        <v/>
      </c>
      <c r="Y247" s="672" t="str">
        <f t="shared" si="75"/>
        <v/>
      </c>
      <c r="AA247" s="672" t="str">
        <f t="shared" si="76"/>
        <v/>
      </c>
      <c r="AC247" s="672" t="str">
        <f t="shared" si="77"/>
        <v/>
      </c>
      <c r="AE247" s="672" t="str">
        <f t="shared" si="78"/>
        <v/>
      </c>
      <c r="AG247" s="672" t="str">
        <f t="shared" si="79"/>
        <v/>
      </c>
      <c r="AI247" s="672" t="str">
        <f t="shared" si="80"/>
        <v/>
      </c>
      <c r="AK247" s="672" t="str">
        <f t="shared" si="81"/>
        <v/>
      </c>
      <c r="AM247" s="672" t="str">
        <f t="shared" si="82"/>
        <v/>
      </c>
      <c r="AO247" s="672" t="str">
        <f t="shared" si="83"/>
        <v/>
      </c>
      <c r="AQ247" s="672" t="str">
        <f t="shared" si="84"/>
        <v/>
      </c>
    </row>
    <row r="248" spans="5:43">
      <c r="E248" s="672" t="str">
        <f t="shared" si="86"/>
        <v/>
      </c>
      <c r="G248" s="672" t="str">
        <f t="shared" si="86"/>
        <v/>
      </c>
      <c r="I248" s="672" t="str">
        <f t="shared" si="67"/>
        <v/>
      </c>
      <c r="K248" s="672" t="str">
        <f t="shared" si="68"/>
        <v/>
      </c>
      <c r="M248" s="672" t="str">
        <f t="shared" si="69"/>
        <v/>
      </c>
      <c r="O248" s="672" t="str">
        <f t="shared" si="70"/>
        <v/>
      </c>
      <c r="Q248" s="672" t="str">
        <f t="shared" si="71"/>
        <v/>
      </c>
      <c r="S248" s="672" t="str">
        <f t="shared" si="72"/>
        <v/>
      </c>
      <c r="U248" s="672" t="str">
        <f t="shared" si="73"/>
        <v/>
      </c>
      <c r="W248" s="672" t="str">
        <f t="shared" si="74"/>
        <v/>
      </c>
      <c r="Y248" s="672" t="str">
        <f t="shared" si="75"/>
        <v/>
      </c>
      <c r="AA248" s="672" t="str">
        <f t="shared" si="76"/>
        <v/>
      </c>
      <c r="AC248" s="672" t="str">
        <f t="shared" si="77"/>
        <v/>
      </c>
      <c r="AE248" s="672" t="str">
        <f t="shared" si="78"/>
        <v/>
      </c>
      <c r="AG248" s="672" t="str">
        <f t="shared" si="79"/>
        <v/>
      </c>
      <c r="AI248" s="672" t="str">
        <f t="shared" si="80"/>
        <v/>
      </c>
      <c r="AK248" s="672" t="str">
        <f t="shared" si="81"/>
        <v/>
      </c>
      <c r="AM248" s="672" t="str">
        <f t="shared" si="82"/>
        <v/>
      </c>
      <c r="AO248" s="672" t="str">
        <f t="shared" si="83"/>
        <v/>
      </c>
      <c r="AQ248" s="672" t="str">
        <f t="shared" si="84"/>
        <v/>
      </c>
    </row>
    <row r="249" spans="5:43">
      <c r="E249" s="672" t="str">
        <f t="shared" si="86"/>
        <v/>
      </c>
      <c r="G249" s="672" t="str">
        <f t="shared" si="86"/>
        <v/>
      </c>
      <c r="I249" s="672" t="str">
        <f t="shared" si="67"/>
        <v/>
      </c>
      <c r="K249" s="672" t="str">
        <f t="shared" si="68"/>
        <v/>
      </c>
      <c r="M249" s="672" t="str">
        <f t="shared" si="69"/>
        <v/>
      </c>
      <c r="O249" s="672" t="str">
        <f t="shared" si="70"/>
        <v/>
      </c>
      <c r="Q249" s="672" t="str">
        <f t="shared" si="71"/>
        <v/>
      </c>
      <c r="S249" s="672" t="str">
        <f t="shared" si="72"/>
        <v/>
      </c>
      <c r="U249" s="672" t="str">
        <f t="shared" si="73"/>
        <v/>
      </c>
      <c r="W249" s="672" t="str">
        <f t="shared" si="74"/>
        <v/>
      </c>
      <c r="Y249" s="672" t="str">
        <f t="shared" si="75"/>
        <v/>
      </c>
      <c r="AA249" s="672" t="str">
        <f t="shared" si="76"/>
        <v/>
      </c>
      <c r="AC249" s="672" t="str">
        <f t="shared" si="77"/>
        <v/>
      </c>
      <c r="AE249" s="672" t="str">
        <f t="shared" si="78"/>
        <v/>
      </c>
      <c r="AG249" s="672" t="str">
        <f t="shared" si="79"/>
        <v/>
      </c>
      <c r="AI249" s="672" t="str">
        <f t="shared" si="80"/>
        <v/>
      </c>
      <c r="AK249" s="672" t="str">
        <f t="shared" si="81"/>
        <v/>
      </c>
      <c r="AM249" s="672" t="str">
        <f t="shared" si="82"/>
        <v/>
      </c>
      <c r="AO249" s="672" t="str">
        <f t="shared" si="83"/>
        <v/>
      </c>
      <c r="AQ249" s="672" t="str">
        <f t="shared" si="84"/>
        <v/>
      </c>
    </row>
    <row r="250" spans="5:43">
      <c r="E250" s="672" t="str">
        <f t="shared" si="86"/>
        <v/>
      </c>
      <c r="G250" s="672" t="str">
        <f t="shared" si="86"/>
        <v/>
      </c>
      <c r="I250" s="672" t="str">
        <f t="shared" si="67"/>
        <v/>
      </c>
      <c r="K250" s="672" t="str">
        <f t="shared" si="68"/>
        <v/>
      </c>
      <c r="M250" s="672" t="str">
        <f t="shared" si="69"/>
        <v/>
      </c>
      <c r="O250" s="672" t="str">
        <f t="shared" si="70"/>
        <v/>
      </c>
      <c r="Q250" s="672" t="str">
        <f t="shared" si="71"/>
        <v/>
      </c>
      <c r="S250" s="672" t="str">
        <f t="shared" si="72"/>
        <v/>
      </c>
      <c r="U250" s="672" t="str">
        <f t="shared" si="73"/>
        <v/>
      </c>
      <c r="W250" s="672" t="str">
        <f t="shared" si="74"/>
        <v/>
      </c>
      <c r="Y250" s="672" t="str">
        <f t="shared" si="75"/>
        <v/>
      </c>
      <c r="AA250" s="672" t="str">
        <f t="shared" si="76"/>
        <v/>
      </c>
      <c r="AC250" s="672" t="str">
        <f t="shared" si="77"/>
        <v/>
      </c>
      <c r="AE250" s="672" t="str">
        <f t="shared" si="78"/>
        <v/>
      </c>
      <c r="AG250" s="672" t="str">
        <f t="shared" si="79"/>
        <v/>
      </c>
      <c r="AI250" s="672" t="str">
        <f t="shared" si="80"/>
        <v/>
      </c>
      <c r="AK250" s="672" t="str">
        <f t="shared" si="81"/>
        <v/>
      </c>
      <c r="AM250" s="672" t="str">
        <f t="shared" si="82"/>
        <v/>
      </c>
      <c r="AO250" s="672" t="str">
        <f t="shared" si="83"/>
        <v/>
      </c>
      <c r="AQ250" s="672" t="str">
        <f t="shared" si="84"/>
        <v/>
      </c>
    </row>
    <row r="251" spans="5:43">
      <c r="E251" s="672" t="str">
        <f t="shared" si="86"/>
        <v/>
      </c>
      <c r="G251" s="672" t="str">
        <f t="shared" si="86"/>
        <v/>
      </c>
      <c r="I251" s="672" t="str">
        <f t="shared" si="67"/>
        <v/>
      </c>
      <c r="K251" s="672" t="str">
        <f t="shared" si="68"/>
        <v/>
      </c>
      <c r="M251" s="672" t="str">
        <f t="shared" si="69"/>
        <v/>
      </c>
      <c r="O251" s="672" t="str">
        <f t="shared" si="70"/>
        <v/>
      </c>
      <c r="Q251" s="672" t="str">
        <f t="shared" si="71"/>
        <v/>
      </c>
      <c r="S251" s="672" t="str">
        <f t="shared" si="72"/>
        <v/>
      </c>
      <c r="U251" s="672" t="str">
        <f t="shared" si="73"/>
        <v/>
      </c>
      <c r="W251" s="672" t="str">
        <f t="shared" si="74"/>
        <v/>
      </c>
      <c r="Y251" s="672" t="str">
        <f t="shared" si="75"/>
        <v/>
      </c>
      <c r="AA251" s="672" t="str">
        <f t="shared" si="76"/>
        <v/>
      </c>
      <c r="AC251" s="672" t="str">
        <f t="shared" si="77"/>
        <v/>
      </c>
      <c r="AE251" s="672" t="str">
        <f t="shared" si="78"/>
        <v/>
      </c>
      <c r="AG251" s="672" t="str">
        <f t="shared" si="79"/>
        <v/>
      </c>
      <c r="AI251" s="672" t="str">
        <f t="shared" si="80"/>
        <v/>
      </c>
      <c r="AK251" s="672" t="str">
        <f t="shared" si="81"/>
        <v/>
      </c>
      <c r="AM251" s="672" t="str">
        <f t="shared" si="82"/>
        <v/>
      </c>
      <c r="AO251" s="672" t="str">
        <f t="shared" si="83"/>
        <v/>
      </c>
      <c r="AQ251" s="672" t="str">
        <f t="shared" si="84"/>
        <v/>
      </c>
    </row>
    <row r="252" spans="5:43">
      <c r="E252" s="672" t="str">
        <f t="shared" si="86"/>
        <v/>
      </c>
      <c r="G252" s="672" t="str">
        <f t="shared" si="86"/>
        <v/>
      </c>
      <c r="I252" s="672" t="str">
        <f t="shared" si="67"/>
        <v/>
      </c>
      <c r="K252" s="672" t="str">
        <f t="shared" si="68"/>
        <v/>
      </c>
      <c r="M252" s="672" t="str">
        <f t="shared" si="69"/>
        <v/>
      </c>
      <c r="O252" s="672" t="str">
        <f t="shared" si="70"/>
        <v/>
      </c>
      <c r="Q252" s="672" t="str">
        <f t="shared" si="71"/>
        <v/>
      </c>
      <c r="S252" s="672" t="str">
        <f t="shared" si="72"/>
        <v/>
      </c>
      <c r="U252" s="672" t="str">
        <f t="shared" si="73"/>
        <v/>
      </c>
      <c r="W252" s="672" t="str">
        <f t="shared" si="74"/>
        <v/>
      </c>
      <c r="Y252" s="672" t="str">
        <f t="shared" si="75"/>
        <v/>
      </c>
      <c r="AA252" s="672" t="str">
        <f t="shared" si="76"/>
        <v/>
      </c>
      <c r="AC252" s="672" t="str">
        <f t="shared" si="77"/>
        <v/>
      </c>
      <c r="AE252" s="672" t="str">
        <f t="shared" si="78"/>
        <v/>
      </c>
      <c r="AG252" s="672" t="str">
        <f t="shared" si="79"/>
        <v/>
      </c>
      <c r="AI252" s="672" t="str">
        <f t="shared" si="80"/>
        <v/>
      </c>
      <c r="AK252" s="672" t="str">
        <f t="shared" si="81"/>
        <v/>
      </c>
      <c r="AM252" s="672" t="str">
        <f t="shared" si="82"/>
        <v/>
      </c>
      <c r="AO252" s="672" t="str">
        <f t="shared" si="83"/>
        <v/>
      </c>
      <c r="AQ252" s="672" t="str">
        <f t="shared" si="84"/>
        <v/>
      </c>
    </row>
    <row r="253" spans="5:43">
      <c r="E253" s="672" t="str">
        <f t="shared" ref="E253:G268" si="87">IF(OR($B253=0,D253=0),"",D253/$B253)</f>
        <v/>
      </c>
      <c r="G253" s="672" t="str">
        <f t="shared" si="87"/>
        <v/>
      </c>
      <c r="I253" s="672" t="str">
        <f t="shared" si="67"/>
        <v/>
      </c>
      <c r="K253" s="672" t="str">
        <f t="shared" si="68"/>
        <v/>
      </c>
      <c r="M253" s="672" t="str">
        <f t="shared" si="69"/>
        <v/>
      </c>
      <c r="O253" s="672" t="str">
        <f t="shared" si="70"/>
        <v/>
      </c>
      <c r="Q253" s="672" t="str">
        <f t="shared" si="71"/>
        <v/>
      </c>
      <c r="S253" s="672" t="str">
        <f t="shared" si="72"/>
        <v/>
      </c>
      <c r="U253" s="672" t="str">
        <f t="shared" si="73"/>
        <v/>
      </c>
      <c r="W253" s="672" t="str">
        <f t="shared" si="74"/>
        <v/>
      </c>
      <c r="Y253" s="672" t="str">
        <f t="shared" si="75"/>
        <v/>
      </c>
      <c r="AA253" s="672" t="str">
        <f t="shared" si="76"/>
        <v/>
      </c>
      <c r="AC253" s="672" t="str">
        <f t="shared" si="77"/>
        <v/>
      </c>
      <c r="AE253" s="672" t="str">
        <f t="shared" si="78"/>
        <v/>
      </c>
      <c r="AG253" s="672" t="str">
        <f t="shared" si="79"/>
        <v/>
      </c>
      <c r="AI253" s="672" t="str">
        <f t="shared" si="80"/>
        <v/>
      </c>
      <c r="AK253" s="672" t="str">
        <f t="shared" si="81"/>
        <v/>
      </c>
      <c r="AM253" s="672" t="str">
        <f t="shared" si="82"/>
        <v/>
      </c>
      <c r="AO253" s="672" t="str">
        <f t="shared" si="83"/>
        <v/>
      </c>
      <c r="AQ253" s="672" t="str">
        <f t="shared" si="84"/>
        <v/>
      </c>
    </row>
    <row r="254" spans="5:43">
      <c r="E254" s="672" t="str">
        <f t="shared" si="87"/>
        <v/>
      </c>
      <c r="G254" s="672" t="str">
        <f t="shared" si="87"/>
        <v/>
      </c>
      <c r="I254" s="672" t="str">
        <f t="shared" si="67"/>
        <v/>
      </c>
      <c r="K254" s="672" t="str">
        <f t="shared" si="68"/>
        <v/>
      </c>
      <c r="M254" s="672" t="str">
        <f t="shared" si="69"/>
        <v/>
      </c>
      <c r="O254" s="672" t="str">
        <f t="shared" si="70"/>
        <v/>
      </c>
      <c r="Q254" s="672" t="str">
        <f t="shared" si="71"/>
        <v/>
      </c>
      <c r="S254" s="672" t="str">
        <f t="shared" si="72"/>
        <v/>
      </c>
      <c r="U254" s="672" t="str">
        <f t="shared" si="73"/>
        <v/>
      </c>
      <c r="W254" s="672" t="str">
        <f t="shared" si="74"/>
        <v/>
      </c>
      <c r="Y254" s="672" t="str">
        <f t="shared" si="75"/>
        <v/>
      </c>
      <c r="AA254" s="672" t="str">
        <f t="shared" si="76"/>
        <v/>
      </c>
      <c r="AC254" s="672" t="str">
        <f t="shared" si="77"/>
        <v/>
      </c>
      <c r="AE254" s="672" t="str">
        <f t="shared" si="78"/>
        <v/>
      </c>
      <c r="AG254" s="672" t="str">
        <f t="shared" si="79"/>
        <v/>
      </c>
      <c r="AI254" s="672" t="str">
        <f t="shared" si="80"/>
        <v/>
      </c>
      <c r="AK254" s="672" t="str">
        <f t="shared" si="81"/>
        <v/>
      </c>
      <c r="AM254" s="672" t="str">
        <f t="shared" si="82"/>
        <v/>
      </c>
      <c r="AO254" s="672" t="str">
        <f t="shared" si="83"/>
        <v/>
      </c>
      <c r="AQ254" s="672" t="str">
        <f t="shared" si="84"/>
        <v/>
      </c>
    </row>
    <row r="255" spans="5:43">
      <c r="E255" s="672" t="str">
        <f t="shared" si="87"/>
        <v/>
      </c>
      <c r="G255" s="672" t="str">
        <f t="shared" si="87"/>
        <v/>
      </c>
      <c r="I255" s="672" t="str">
        <f t="shared" si="67"/>
        <v/>
      </c>
      <c r="K255" s="672" t="str">
        <f t="shared" si="68"/>
        <v/>
      </c>
      <c r="M255" s="672" t="str">
        <f t="shared" si="69"/>
        <v/>
      </c>
      <c r="O255" s="672" t="str">
        <f t="shared" si="70"/>
        <v/>
      </c>
      <c r="Q255" s="672" t="str">
        <f t="shared" si="71"/>
        <v/>
      </c>
      <c r="S255" s="672" t="str">
        <f t="shared" si="72"/>
        <v/>
      </c>
      <c r="U255" s="672" t="str">
        <f t="shared" si="73"/>
        <v/>
      </c>
      <c r="W255" s="672" t="str">
        <f t="shared" si="74"/>
        <v/>
      </c>
      <c r="Y255" s="672" t="str">
        <f t="shared" si="75"/>
        <v/>
      </c>
      <c r="AA255" s="672" t="str">
        <f t="shared" si="76"/>
        <v/>
      </c>
      <c r="AC255" s="672" t="str">
        <f t="shared" si="77"/>
        <v/>
      </c>
      <c r="AE255" s="672" t="str">
        <f t="shared" si="78"/>
        <v/>
      </c>
      <c r="AG255" s="672" t="str">
        <f t="shared" si="79"/>
        <v/>
      </c>
      <c r="AI255" s="672" t="str">
        <f t="shared" si="80"/>
        <v/>
      </c>
      <c r="AK255" s="672" t="str">
        <f t="shared" si="81"/>
        <v/>
      </c>
      <c r="AM255" s="672" t="str">
        <f t="shared" si="82"/>
        <v/>
      </c>
      <c r="AO255" s="672" t="str">
        <f t="shared" si="83"/>
        <v/>
      </c>
      <c r="AQ255" s="672" t="str">
        <f t="shared" si="84"/>
        <v/>
      </c>
    </row>
    <row r="256" spans="5:43">
      <c r="E256" s="672" t="str">
        <f t="shared" si="87"/>
        <v/>
      </c>
      <c r="G256" s="672" t="str">
        <f t="shared" si="87"/>
        <v/>
      </c>
      <c r="I256" s="672" t="str">
        <f t="shared" si="67"/>
        <v/>
      </c>
      <c r="K256" s="672" t="str">
        <f t="shared" si="68"/>
        <v/>
      </c>
      <c r="M256" s="672" t="str">
        <f t="shared" si="69"/>
        <v/>
      </c>
      <c r="O256" s="672" t="str">
        <f t="shared" si="70"/>
        <v/>
      </c>
      <c r="Q256" s="672" t="str">
        <f t="shared" si="71"/>
        <v/>
      </c>
      <c r="S256" s="672" t="str">
        <f t="shared" si="72"/>
        <v/>
      </c>
      <c r="U256" s="672" t="str">
        <f t="shared" si="73"/>
        <v/>
      </c>
      <c r="W256" s="672" t="str">
        <f t="shared" si="74"/>
        <v/>
      </c>
      <c r="Y256" s="672" t="str">
        <f t="shared" si="75"/>
        <v/>
      </c>
      <c r="AA256" s="672" t="str">
        <f t="shared" si="76"/>
        <v/>
      </c>
      <c r="AC256" s="672" t="str">
        <f t="shared" si="77"/>
        <v/>
      </c>
      <c r="AE256" s="672" t="str">
        <f t="shared" si="78"/>
        <v/>
      </c>
      <c r="AG256" s="672" t="str">
        <f t="shared" si="79"/>
        <v/>
      </c>
      <c r="AI256" s="672" t="str">
        <f t="shared" si="80"/>
        <v/>
      </c>
      <c r="AK256" s="672" t="str">
        <f t="shared" si="81"/>
        <v/>
      </c>
      <c r="AM256" s="672" t="str">
        <f t="shared" si="82"/>
        <v/>
      </c>
      <c r="AO256" s="672" t="str">
        <f t="shared" si="83"/>
        <v/>
      </c>
      <c r="AQ256" s="672" t="str">
        <f t="shared" si="84"/>
        <v/>
      </c>
    </row>
    <row r="257" spans="5:43">
      <c r="E257" s="672" t="str">
        <f t="shared" si="87"/>
        <v/>
      </c>
      <c r="G257" s="672" t="str">
        <f t="shared" si="87"/>
        <v/>
      </c>
      <c r="I257" s="672" t="str">
        <f t="shared" si="67"/>
        <v/>
      </c>
      <c r="K257" s="672" t="str">
        <f t="shared" si="68"/>
        <v/>
      </c>
      <c r="M257" s="672" t="str">
        <f t="shared" si="69"/>
        <v/>
      </c>
      <c r="O257" s="672" t="str">
        <f t="shared" si="70"/>
        <v/>
      </c>
      <c r="Q257" s="672" t="str">
        <f t="shared" si="71"/>
        <v/>
      </c>
      <c r="S257" s="672" t="str">
        <f t="shared" si="72"/>
        <v/>
      </c>
      <c r="U257" s="672" t="str">
        <f t="shared" si="73"/>
        <v/>
      </c>
      <c r="W257" s="672" t="str">
        <f t="shared" si="74"/>
        <v/>
      </c>
      <c r="Y257" s="672" t="str">
        <f t="shared" si="75"/>
        <v/>
      </c>
      <c r="AA257" s="672" t="str">
        <f t="shared" si="76"/>
        <v/>
      </c>
      <c r="AC257" s="672" t="str">
        <f t="shared" si="77"/>
        <v/>
      </c>
      <c r="AE257" s="672" t="str">
        <f t="shared" si="78"/>
        <v/>
      </c>
      <c r="AG257" s="672" t="str">
        <f t="shared" si="79"/>
        <v/>
      </c>
      <c r="AI257" s="672" t="str">
        <f t="shared" si="80"/>
        <v/>
      </c>
      <c r="AK257" s="672" t="str">
        <f t="shared" si="81"/>
        <v/>
      </c>
      <c r="AM257" s="672" t="str">
        <f t="shared" si="82"/>
        <v/>
      </c>
      <c r="AO257" s="672" t="str">
        <f t="shared" si="83"/>
        <v/>
      </c>
      <c r="AQ257" s="672" t="str">
        <f t="shared" si="84"/>
        <v/>
      </c>
    </row>
    <row r="258" spans="5:43">
      <c r="E258" s="672" t="str">
        <f t="shared" si="87"/>
        <v/>
      </c>
      <c r="G258" s="672" t="str">
        <f t="shared" si="87"/>
        <v/>
      </c>
      <c r="I258" s="672" t="str">
        <f t="shared" si="67"/>
        <v/>
      </c>
      <c r="K258" s="672" t="str">
        <f t="shared" si="68"/>
        <v/>
      </c>
      <c r="M258" s="672" t="str">
        <f t="shared" si="69"/>
        <v/>
      </c>
      <c r="O258" s="672" t="str">
        <f t="shared" si="70"/>
        <v/>
      </c>
      <c r="Q258" s="672" t="str">
        <f t="shared" si="71"/>
        <v/>
      </c>
      <c r="S258" s="672" t="str">
        <f t="shared" si="72"/>
        <v/>
      </c>
      <c r="U258" s="672" t="str">
        <f t="shared" si="73"/>
        <v/>
      </c>
      <c r="W258" s="672" t="str">
        <f t="shared" si="74"/>
        <v/>
      </c>
      <c r="Y258" s="672" t="str">
        <f t="shared" si="75"/>
        <v/>
      </c>
      <c r="AA258" s="672" t="str">
        <f t="shared" si="76"/>
        <v/>
      </c>
      <c r="AC258" s="672" t="str">
        <f t="shared" si="77"/>
        <v/>
      </c>
      <c r="AE258" s="672" t="str">
        <f t="shared" si="78"/>
        <v/>
      </c>
      <c r="AG258" s="672" t="str">
        <f t="shared" si="79"/>
        <v/>
      </c>
      <c r="AI258" s="672" t="str">
        <f t="shared" si="80"/>
        <v/>
      </c>
      <c r="AK258" s="672" t="str">
        <f t="shared" si="81"/>
        <v/>
      </c>
      <c r="AM258" s="672" t="str">
        <f t="shared" si="82"/>
        <v/>
      </c>
      <c r="AO258" s="672" t="str">
        <f t="shared" si="83"/>
        <v/>
      </c>
      <c r="AQ258" s="672" t="str">
        <f t="shared" si="84"/>
        <v/>
      </c>
    </row>
    <row r="259" spans="5:43">
      <c r="E259" s="672" t="str">
        <f t="shared" si="87"/>
        <v/>
      </c>
      <c r="G259" s="672" t="str">
        <f t="shared" si="87"/>
        <v/>
      </c>
      <c r="I259" s="672" t="str">
        <f t="shared" si="67"/>
        <v/>
      </c>
      <c r="K259" s="672" t="str">
        <f t="shared" si="68"/>
        <v/>
      </c>
      <c r="M259" s="672" t="str">
        <f t="shared" si="69"/>
        <v/>
      </c>
      <c r="O259" s="672" t="str">
        <f t="shared" si="70"/>
        <v/>
      </c>
      <c r="Q259" s="672" t="str">
        <f t="shared" si="71"/>
        <v/>
      </c>
      <c r="S259" s="672" t="str">
        <f t="shared" si="72"/>
        <v/>
      </c>
      <c r="U259" s="672" t="str">
        <f t="shared" si="73"/>
        <v/>
      </c>
      <c r="W259" s="672" t="str">
        <f t="shared" si="74"/>
        <v/>
      </c>
      <c r="Y259" s="672" t="str">
        <f t="shared" si="75"/>
        <v/>
      </c>
      <c r="AA259" s="672" t="str">
        <f t="shared" si="76"/>
        <v/>
      </c>
      <c r="AC259" s="672" t="str">
        <f t="shared" si="77"/>
        <v/>
      </c>
      <c r="AE259" s="672" t="str">
        <f t="shared" si="78"/>
        <v/>
      </c>
      <c r="AG259" s="672" t="str">
        <f t="shared" si="79"/>
        <v/>
      </c>
      <c r="AI259" s="672" t="str">
        <f t="shared" si="80"/>
        <v/>
      </c>
      <c r="AK259" s="672" t="str">
        <f t="shared" si="81"/>
        <v/>
      </c>
      <c r="AM259" s="672" t="str">
        <f t="shared" si="82"/>
        <v/>
      </c>
      <c r="AO259" s="672" t="str">
        <f t="shared" si="83"/>
        <v/>
      </c>
      <c r="AQ259" s="672" t="str">
        <f t="shared" si="84"/>
        <v/>
      </c>
    </row>
    <row r="260" spans="5:43">
      <c r="E260" s="672" t="str">
        <f t="shared" si="87"/>
        <v/>
      </c>
      <c r="G260" s="672" t="str">
        <f t="shared" si="87"/>
        <v/>
      </c>
      <c r="I260" s="672" t="str">
        <f t="shared" si="67"/>
        <v/>
      </c>
      <c r="K260" s="672" t="str">
        <f t="shared" si="68"/>
        <v/>
      </c>
      <c r="M260" s="672" t="str">
        <f t="shared" si="69"/>
        <v/>
      </c>
      <c r="O260" s="672" t="str">
        <f t="shared" si="70"/>
        <v/>
      </c>
      <c r="Q260" s="672" t="str">
        <f t="shared" si="71"/>
        <v/>
      </c>
      <c r="S260" s="672" t="str">
        <f t="shared" si="72"/>
        <v/>
      </c>
      <c r="U260" s="672" t="str">
        <f t="shared" si="73"/>
        <v/>
      </c>
      <c r="W260" s="672" t="str">
        <f t="shared" si="74"/>
        <v/>
      </c>
      <c r="Y260" s="672" t="str">
        <f t="shared" si="75"/>
        <v/>
      </c>
      <c r="AA260" s="672" t="str">
        <f t="shared" si="76"/>
        <v/>
      </c>
      <c r="AC260" s="672" t="str">
        <f t="shared" si="77"/>
        <v/>
      </c>
      <c r="AE260" s="672" t="str">
        <f t="shared" si="78"/>
        <v/>
      </c>
      <c r="AG260" s="672" t="str">
        <f t="shared" si="79"/>
        <v/>
      </c>
      <c r="AI260" s="672" t="str">
        <f t="shared" si="80"/>
        <v/>
      </c>
      <c r="AK260" s="672" t="str">
        <f t="shared" si="81"/>
        <v/>
      </c>
      <c r="AM260" s="672" t="str">
        <f t="shared" si="82"/>
        <v/>
      </c>
      <c r="AO260" s="672" t="str">
        <f t="shared" si="83"/>
        <v/>
      </c>
      <c r="AQ260" s="672" t="str">
        <f t="shared" si="84"/>
        <v/>
      </c>
    </row>
    <row r="261" spans="5:43">
      <c r="E261" s="672" t="str">
        <f t="shared" si="87"/>
        <v/>
      </c>
      <c r="G261" s="672" t="str">
        <f t="shared" si="87"/>
        <v/>
      </c>
      <c r="I261" s="672" t="str">
        <f t="shared" si="67"/>
        <v/>
      </c>
      <c r="K261" s="672" t="str">
        <f t="shared" si="68"/>
        <v/>
      </c>
      <c r="M261" s="672" t="str">
        <f t="shared" si="69"/>
        <v/>
      </c>
      <c r="O261" s="672" t="str">
        <f t="shared" si="70"/>
        <v/>
      </c>
      <c r="Q261" s="672" t="str">
        <f t="shared" si="71"/>
        <v/>
      </c>
      <c r="S261" s="672" t="str">
        <f t="shared" si="72"/>
        <v/>
      </c>
      <c r="U261" s="672" t="str">
        <f t="shared" si="73"/>
        <v/>
      </c>
      <c r="W261" s="672" t="str">
        <f t="shared" si="74"/>
        <v/>
      </c>
      <c r="Y261" s="672" t="str">
        <f t="shared" si="75"/>
        <v/>
      </c>
      <c r="AA261" s="672" t="str">
        <f t="shared" si="76"/>
        <v/>
      </c>
      <c r="AC261" s="672" t="str">
        <f t="shared" si="77"/>
        <v/>
      </c>
      <c r="AE261" s="672" t="str">
        <f t="shared" si="78"/>
        <v/>
      </c>
      <c r="AG261" s="672" t="str">
        <f t="shared" si="79"/>
        <v/>
      </c>
      <c r="AI261" s="672" t="str">
        <f t="shared" si="80"/>
        <v/>
      </c>
      <c r="AK261" s="672" t="str">
        <f t="shared" si="81"/>
        <v/>
      </c>
      <c r="AM261" s="672" t="str">
        <f t="shared" si="82"/>
        <v/>
      </c>
      <c r="AO261" s="672" t="str">
        <f t="shared" si="83"/>
        <v/>
      </c>
      <c r="AQ261" s="672" t="str">
        <f t="shared" si="84"/>
        <v/>
      </c>
    </row>
    <row r="262" spans="5:43">
      <c r="E262" s="672" t="str">
        <f t="shared" si="87"/>
        <v/>
      </c>
      <c r="G262" s="672" t="str">
        <f t="shared" si="87"/>
        <v/>
      </c>
      <c r="I262" s="672" t="str">
        <f t="shared" si="67"/>
        <v/>
      </c>
      <c r="K262" s="672" t="str">
        <f t="shared" si="68"/>
        <v/>
      </c>
      <c r="M262" s="672" t="str">
        <f t="shared" si="69"/>
        <v/>
      </c>
      <c r="O262" s="672" t="str">
        <f t="shared" si="70"/>
        <v/>
      </c>
      <c r="Q262" s="672" t="str">
        <f t="shared" si="71"/>
        <v/>
      </c>
      <c r="S262" s="672" t="str">
        <f t="shared" si="72"/>
        <v/>
      </c>
      <c r="U262" s="672" t="str">
        <f t="shared" si="73"/>
        <v/>
      </c>
      <c r="W262" s="672" t="str">
        <f t="shared" si="74"/>
        <v/>
      </c>
      <c r="Y262" s="672" t="str">
        <f t="shared" si="75"/>
        <v/>
      </c>
      <c r="AA262" s="672" t="str">
        <f t="shared" si="76"/>
        <v/>
      </c>
      <c r="AC262" s="672" t="str">
        <f t="shared" si="77"/>
        <v/>
      </c>
      <c r="AE262" s="672" t="str">
        <f t="shared" si="78"/>
        <v/>
      </c>
      <c r="AG262" s="672" t="str">
        <f t="shared" si="79"/>
        <v/>
      </c>
      <c r="AI262" s="672" t="str">
        <f t="shared" si="80"/>
        <v/>
      </c>
      <c r="AK262" s="672" t="str">
        <f t="shared" si="81"/>
        <v/>
      </c>
      <c r="AM262" s="672" t="str">
        <f t="shared" si="82"/>
        <v/>
      </c>
      <c r="AO262" s="672" t="str">
        <f t="shared" si="83"/>
        <v/>
      </c>
      <c r="AQ262" s="672" t="str">
        <f t="shared" si="84"/>
        <v/>
      </c>
    </row>
    <row r="263" spans="5:43">
      <c r="E263" s="672" t="str">
        <f t="shared" si="87"/>
        <v/>
      </c>
      <c r="G263" s="672" t="str">
        <f t="shared" si="87"/>
        <v/>
      </c>
      <c r="I263" s="672" t="str">
        <f t="shared" si="67"/>
        <v/>
      </c>
      <c r="K263" s="672" t="str">
        <f t="shared" si="68"/>
        <v/>
      </c>
      <c r="M263" s="672" t="str">
        <f t="shared" si="69"/>
        <v/>
      </c>
      <c r="O263" s="672" t="str">
        <f t="shared" si="70"/>
        <v/>
      </c>
      <c r="Q263" s="672" t="str">
        <f t="shared" si="71"/>
        <v/>
      </c>
      <c r="S263" s="672" t="str">
        <f t="shared" si="72"/>
        <v/>
      </c>
      <c r="U263" s="672" t="str">
        <f t="shared" si="73"/>
        <v/>
      </c>
      <c r="W263" s="672" t="str">
        <f t="shared" si="74"/>
        <v/>
      </c>
      <c r="Y263" s="672" t="str">
        <f t="shared" si="75"/>
        <v/>
      </c>
      <c r="AA263" s="672" t="str">
        <f t="shared" si="76"/>
        <v/>
      </c>
      <c r="AC263" s="672" t="str">
        <f t="shared" si="77"/>
        <v/>
      </c>
      <c r="AE263" s="672" t="str">
        <f t="shared" si="78"/>
        <v/>
      </c>
      <c r="AG263" s="672" t="str">
        <f t="shared" si="79"/>
        <v/>
      </c>
      <c r="AI263" s="672" t="str">
        <f t="shared" si="80"/>
        <v/>
      </c>
      <c r="AK263" s="672" t="str">
        <f t="shared" si="81"/>
        <v/>
      </c>
      <c r="AM263" s="672" t="str">
        <f t="shared" si="82"/>
        <v/>
      </c>
      <c r="AO263" s="672" t="str">
        <f t="shared" si="83"/>
        <v/>
      </c>
      <c r="AQ263" s="672" t="str">
        <f t="shared" si="84"/>
        <v/>
      </c>
    </row>
    <row r="264" spans="5:43">
      <c r="E264" s="672" t="str">
        <f t="shared" si="87"/>
        <v/>
      </c>
      <c r="G264" s="672" t="str">
        <f t="shared" si="87"/>
        <v/>
      </c>
      <c r="I264" s="672" t="str">
        <f t="shared" si="67"/>
        <v/>
      </c>
      <c r="K264" s="672" t="str">
        <f t="shared" si="68"/>
        <v/>
      </c>
      <c r="M264" s="672" t="str">
        <f t="shared" si="69"/>
        <v/>
      </c>
      <c r="O264" s="672" t="str">
        <f t="shared" si="70"/>
        <v/>
      </c>
      <c r="Q264" s="672" t="str">
        <f t="shared" si="71"/>
        <v/>
      </c>
      <c r="S264" s="672" t="str">
        <f t="shared" si="72"/>
        <v/>
      </c>
      <c r="U264" s="672" t="str">
        <f t="shared" si="73"/>
        <v/>
      </c>
      <c r="W264" s="672" t="str">
        <f t="shared" si="74"/>
        <v/>
      </c>
      <c r="Y264" s="672" t="str">
        <f t="shared" si="75"/>
        <v/>
      </c>
      <c r="AA264" s="672" t="str">
        <f t="shared" si="76"/>
        <v/>
      </c>
      <c r="AC264" s="672" t="str">
        <f t="shared" si="77"/>
        <v/>
      </c>
      <c r="AE264" s="672" t="str">
        <f t="shared" si="78"/>
        <v/>
      </c>
      <c r="AG264" s="672" t="str">
        <f t="shared" si="79"/>
        <v/>
      </c>
      <c r="AI264" s="672" t="str">
        <f t="shared" si="80"/>
        <v/>
      </c>
      <c r="AK264" s="672" t="str">
        <f t="shared" si="81"/>
        <v/>
      </c>
      <c r="AM264" s="672" t="str">
        <f t="shared" si="82"/>
        <v/>
      </c>
      <c r="AO264" s="672" t="str">
        <f t="shared" si="83"/>
        <v/>
      </c>
      <c r="AQ264" s="672" t="str">
        <f t="shared" si="84"/>
        <v/>
      </c>
    </row>
    <row r="265" spans="5:43">
      <c r="E265" s="672" t="str">
        <f t="shared" si="87"/>
        <v/>
      </c>
      <c r="G265" s="672" t="str">
        <f t="shared" si="87"/>
        <v/>
      </c>
      <c r="I265" s="672" t="str">
        <f t="shared" si="67"/>
        <v/>
      </c>
      <c r="K265" s="672" t="str">
        <f t="shared" si="68"/>
        <v/>
      </c>
      <c r="M265" s="672" t="str">
        <f t="shared" si="69"/>
        <v/>
      </c>
      <c r="O265" s="672" t="str">
        <f t="shared" si="70"/>
        <v/>
      </c>
      <c r="Q265" s="672" t="str">
        <f t="shared" si="71"/>
        <v/>
      </c>
      <c r="S265" s="672" t="str">
        <f t="shared" si="72"/>
        <v/>
      </c>
      <c r="U265" s="672" t="str">
        <f t="shared" si="73"/>
        <v/>
      </c>
      <c r="W265" s="672" t="str">
        <f t="shared" si="74"/>
        <v/>
      </c>
      <c r="Y265" s="672" t="str">
        <f t="shared" si="75"/>
        <v/>
      </c>
      <c r="AA265" s="672" t="str">
        <f t="shared" si="76"/>
        <v/>
      </c>
      <c r="AC265" s="672" t="str">
        <f t="shared" si="77"/>
        <v/>
      </c>
      <c r="AE265" s="672" t="str">
        <f t="shared" si="78"/>
        <v/>
      </c>
      <c r="AG265" s="672" t="str">
        <f t="shared" si="79"/>
        <v/>
      </c>
      <c r="AI265" s="672" t="str">
        <f t="shared" si="80"/>
        <v/>
      </c>
      <c r="AK265" s="672" t="str">
        <f t="shared" si="81"/>
        <v/>
      </c>
      <c r="AM265" s="672" t="str">
        <f t="shared" si="82"/>
        <v/>
      </c>
      <c r="AO265" s="672" t="str">
        <f t="shared" si="83"/>
        <v/>
      </c>
      <c r="AQ265" s="672" t="str">
        <f t="shared" si="84"/>
        <v/>
      </c>
    </row>
    <row r="266" spans="5:43">
      <c r="E266" s="672" t="str">
        <f t="shared" si="87"/>
        <v/>
      </c>
      <c r="G266" s="672" t="str">
        <f t="shared" si="87"/>
        <v/>
      </c>
      <c r="I266" s="672" t="str">
        <f t="shared" si="67"/>
        <v/>
      </c>
      <c r="K266" s="672" t="str">
        <f t="shared" si="68"/>
        <v/>
      </c>
      <c r="M266" s="672" t="str">
        <f t="shared" si="69"/>
        <v/>
      </c>
      <c r="O266" s="672" t="str">
        <f t="shared" si="70"/>
        <v/>
      </c>
      <c r="Q266" s="672" t="str">
        <f t="shared" si="71"/>
        <v/>
      </c>
      <c r="S266" s="672" t="str">
        <f t="shared" si="72"/>
        <v/>
      </c>
      <c r="U266" s="672" t="str">
        <f t="shared" si="73"/>
        <v/>
      </c>
      <c r="W266" s="672" t="str">
        <f t="shared" si="74"/>
        <v/>
      </c>
      <c r="Y266" s="672" t="str">
        <f t="shared" si="75"/>
        <v/>
      </c>
      <c r="AA266" s="672" t="str">
        <f t="shared" si="76"/>
        <v/>
      </c>
      <c r="AC266" s="672" t="str">
        <f t="shared" si="77"/>
        <v/>
      </c>
      <c r="AE266" s="672" t="str">
        <f t="shared" si="78"/>
        <v/>
      </c>
      <c r="AG266" s="672" t="str">
        <f t="shared" si="79"/>
        <v/>
      </c>
      <c r="AI266" s="672" t="str">
        <f t="shared" si="80"/>
        <v/>
      </c>
      <c r="AK266" s="672" t="str">
        <f t="shared" si="81"/>
        <v/>
      </c>
      <c r="AM266" s="672" t="str">
        <f t="shared" si="82"/>
        <v/>
      </c>
      <c r="AO266" s="672" t="str">
        <f t="shared" si="83"/>
        <v/>
      </c>
      <c r="AQ266" s="672" t="str">
        <f t="shared" si="84"/>
        <v/>
      </c>
    </row>
    <row r="267" spans="5:43">
      <c r="E267" s="672" t="str">
        <f t="shared" si="87"/>
        <v/>
      </c>
      <c r="G267" s="672" t="str">
        <f t="shared" si="87"/>
        <v/>
      </c>
      <c r="I267" s="672" t="str">
        <f t="shared" si="67"/>
        <v/>
      </c>
      <c r="K267" s="672" t="str">
        <f t="shared" si="68"/>
        <v/>
      </c>
      <c r="M267" s="672" t="str">
        <f t="shared" si="69"/>
        <v/>
      </c>
      <c r="O267" s="672" t="str">
        <f t="shared" si="70"/>
        <v/>
      </c>
      <c r="Q267" s="672" t="str">
        <f t="shared" si="71"/>
        <v/>
      </c>
      <c r="S267" s="672" t="str">
        <f t="shared" si="72"/>
        <v/>
      </c>
      <c r="U267" s="672" t="str">
        <f t="shared" si="73"/>
        <v/>
      </c>
      <c r="W267" s="672" t="str">
        <f t="shared" si="74"/>
        <v/>
      </c>
      <c r="Y267" s="672" t="str">
        <f t="shared" si="75"/>
        <v/>
      </c>
      <c r="AA267" s="672" t="str">
        <f t="shared" si="76"/>
        <v/>
      </c>
      <c r="AC267" s="672" t="str">
        <f t="shared" si="77"/>
        <v/>
      </c>
      <c r="AE267" s="672" t="str">
        <f t="shared" si="78"/>
        <v/>
      </c>
      <c r="AG267" s="672" t="str">
        <f t="shared" si="79"/>
        <v/>
      </c>
      <c r="AI267" s="672" t="str">
        <f t="shared" si="80"/>
        <v/>
      </c>
      <c r="AK267" s="672" t="str">
        <f t="shared" si="81"/>
        <v/>
      </c>
      <c r="AM267" s="672" t="str">
        <f t="shared" si="82"/>
        <v/>
      </c>
      <c r="AO267" s="672" t="str">
        <f t="shared" si="83"/>
        <v/>
      </c>
      <c r="AQ267" s="672" t="str">
        <f t="shared" si="84"/>
        <v/>
      </c>
    </row>
    <row r="268" spans="5:43">
      <c r="E268" s="672" t="str">
        <f t="shared" si="87"/>
        <v/>
      </c>
      <c r="G268" s="672" t="str">
        <f t="shared" si="87"/>
        <v/>
      </c>
      <c r="I268" s="672" t="str">
        <f t="shared" si="67"/>
        <v/>
      </c>
      <c r="K268" s="672" t="str">
        <f t="shared" si="68"/>
        <v/>
      </c>
      <c r="M268" s="672" t="str">
        <f t="shared" si="69"/>
        <v/>
      </c>
      <c r="O268" s="672" t="str">
        <f t="shared" si="70"/>
        <v/>
      </c>
      <c r="Q268" s="672" t="str">
        <f t="shared" si="71"/>
        <v/>
      </c>
      <c r="S268" s="672" t="str">
        <f t="shared" si="72"/>
        <v/>
      </c>
      <c r="U268" s="672" t="str">
        <f t="shared" si="73"/>
        <v/>
      </c>
      <c r="W268" s="672" t="str">
        <f t="shared" si="74"/>
        <v/>
      </c>
      <c r="Y268" s="672" t="str">
        <f t="shared" si="75"/>
        <v/>
      </c>
      <c r="AA268" s="672" t="str">
        <f t="shared" si="76"/>
        <v/>
      </c>
      <c r="AC268" s="672" t="str">
        <f t="shared" si="77"/>
        <v/>
      </c>
      <c r="AE268" s="672" t="str">
        <f t="shared" si="78"/>
        <v/>
      </c>
      <c r="AG268" s="672" t="str">
        <f t="shared" si="79"/>
        <v/>
      </c>
      <c r="AI268" s="672" t="str">
        <f t="shared" si="80"/>
        <v/>
      </c>
      <c r="AK268" s="672" t="str">
        <f t="shared" si="81"/>
        <v/>
      </c>
      <c r="AM268" s="672" t="str">
        <f t="shared" si="82"/>
        <v/>
      </c>
      <c r="AO268" s="672" t="str">
        <f t="shared" si="83"/>
        <v/>
      </c>
      <c r="AQ268" s="672" t="str">
        <f t="shared" si="84"/>
        <v/>
      </c>
    </row>
    <row r="269" spans="5:43">
      <c r="E269" s="672" t="str">
        <f t="shared" ref="E269:G284" si="88">IF(OR($B269=0,D269=0),"",D269/$B269)</f>
        <v/>
      </c>
      <c r="G269" s="672" t="str">
        <f t="shared" si="88"/>
        <v/>
      </c>
      <c r="I269" s="672" t="str">
        <f t="shared" ref="I269:I300" si="89">IF(OR($B269=0,H269=0),"",H269/$B269)</f>
        <v/>
      </c>
      <c r="K269" s="672" t="str">
        <f t="shared" ref="K269:K300" si="90">IF(OR($B269=0,J269=0),"",J269/$B269)</f>
        <v/>
      </c>
      <c r="M269" s="672" t="str">
        <f t="shared" ref="M269:M300" si="91">IF(OR($B269=0,L269=0),"",L269/$B269)</f>
        <v/>
      </c>
      <c r="O269" s="672" t="str">
        <f t="shared" ref="O269:O300" si="92">IF(OR($B269=0,N269=0),"",N269/$B269)</f>
        <v/>
      </c>
      <c r="Q269" s="672" t="str">
        <f t="shared" ref="Q269:Q300" si="93">IF(OR($B269=0,P269=0),"",P269/$B269)</f>
        <v/>
      </c>
      <c r="S269" s="672" t="str">
        <f t="shared" ref="S269:S300" si="94">IF(OR($B269=0,R269=0),"",R269/$B269)</f>
        <v/>
      </c>
      <c r="U269" s="672" t="str">
        <f t="shared" ref="U269:U300" si="95">IF(OR($B269=0,T269=0),"",T269/$B269)</f>
        <v/>
      </c>
      <c r="W269" s="672" t="str">
        <f t="shared" ref="W269:W300" si="96">IF(OR($B269=0,V269=0),"",V269/$B269)</f>
        <v/>
      </c>
      <c r="Y269" s="672" t="str">
        <f t="shared" ref="Y269:Y300" si="97">IF(OR($B269=0,X269=0),"",X269/$B269)</f>
        <v/>
      </c>
      <c r="AA269" s="672" t="str">
        <f t="shared" ref="AA269:AA300" si="98">IF(OR($B269=0,Z269=0),"",Z269/$B269)</f>
        <v/>
      </c>
      <c r="AC269" s="672" t="str">
        <f t="shared" ref="AC269:AC300" si="99">IF(OR($B269=0,AB269=0),"",AB269/$B269)</f>
        <v/>
      </c>
      <c r="AE269" s="672" t="str">
        <f t="shared" ref="AE269:AE300" si="100">IF(OR($B269=0,AD269=0),"",AD269/$B269)</f>
        <v/>
      </c>
      <c r="AG269" s="672" t="str">
        <f t="shared" ref="AG269:AG300" si="101">IF(OR($B269=0,AF269=0),"",AF269/$B269)</f>
        <v/>
      </c>
      <c r="AI269" s="672" t="str">
        <f t="shared" ref="AI269:AI300" si="102">IF(OR($B269=0,AH269=0),"",AH269/$B269)</f>
        <v/>
      </c>
      <c r="AK269" s="672" t="str">
        <f t="shared" ref="AK269:AK300" si="103">IF(OR($B269=0,AJ269=0),"",AJ269/$B269)</f>
        <v/>
      </c>
      <c r="AM269" s="672" t="str">
        <f t="shared" ref="AM269:AM300" si="104">IF(OR($B269=0,AL269=0),"",AL269/$B269)</f>
        <v/>
      </c>
      <c r="AO269" s="672" t="str">
        <f t="shared" ref="AO269:AO300" si="105">IF(OR($B269=0,AN269=0),"",AN269/$B269)</f>
        <v/>
      </c>
      <c r="AQ269" s="672" t="str">
        <f t="shared" ref="AQ269:AQ300" si="106">IF(OR($B269=0,AP269=0),"",AP269/$B269)</f>
        <v/>
      </c>
    </row>
    <row r="270" spans="5:43">
      <c r="E270" s="672" t="str">
        <f t="shared" si="88"/>
        <v/>
      </c>
      <c r="G270" s="672" t="str">
        <f t="shared" si="88"/>
        <v/>
      </c>
      <c r="I270" s="672" t="str">
        <f t="shared" si="89"/>
        <v/>
      </c>
      <c r="K270" s="672" t="str">
        <f t="shared" si="90"/>
        <v/>
      </c>
      <c r="M270" s="672" t="str">
        <f t="shared" si="91"/>
        <v/>
      </c>
      <c r="O270" s="672" t="str">
        <f t="shared" si="92"/>
        <v/>
      </c>
      <c r="Q270" s="672" t="str">
        <f t="shared" si="93"/>
        <v/>
      </c>
      <c r="S270" s="672" t="str">
        <f t="shared" si="94"/>
        <v/>
      </c>
      <c r="U270" s="672" t="str">
        <f t="shared" si="95"/>
        <v/>
      </c>
      <c r="W270" s="672" t="str">
        <f t="shared" si="96"/>
        <v/>
      </c>
      <c r="Y270" s="672" t="str">
        <f t="shared" si="97"/>
        <v/>
      </c>
      <c r="AA270" s="672" t="str">
        <f t="shared" si="98"/>
        <v/>
      </c>
      <c r="AC270" s="672" t="str">
        <f t="shared" si="99"/>
        <v/>
      </c>
      <c r="AE270" s="672" t="str">
        <f t="shared" si="100"/>
        <v/>
      </c>
      <c r="AG270" s="672" t="str">
        <f t="shared" si="101"/>
        <v/>
      </c>
      <c r="AI270" s="672" t="str">
        <f t="shared" si="102"/>
        <v/>
      </c>
      <c r="AK270" s="672" t="str">
        <f t="shared" si="103"/>
        <v/>
      </c>
      <c r="AM270" s="672" t="str">
        <f t="shared" si="104"/>
        <v/>
      </c>
      <c r="AO270" s="672" t="str">
        <f t="shared" si="105"/>
        <v/>
      </c>
      <c r="AQ270" s="672" t="str">
        <f t="shared" si="106"/>
        <v/>
      </c>
    </row>
    <row r="271" spans="5:43">
      <c r="E271" s="672" t="str">
        <f t="shared" si="88"/>
        <v/>
      </c>
      <c r="G271" s="672" t="str">
        <f t="shared" si="88"/>
        <v/>
      </c>
      <c r="I271" s="672" t="str">
        <f t="shared" si="89"/>
        <v/>
      </c>
      <c r="K271" s="672" t="str">
        <f t="shared" si="90"/>
        <v/>
      </c>
      <c r="M271" s="672" t="str">
        <f t="shared" si="91"/>
        <v/>
      </c>
      <c r="O271" s="672" t="str">
        <f t="shared" si="92"/>
        <v/>
      </c>
      <c r="Q271" s="672" t="str">
        <f t="shared" si="93"/>
        <v/>
      </c>
      <c r="S271" s="672" t="str">
        <f t="shared" si="94"/>
        <v/>
      </c>
      <c r="U271" s="672" t="str">
        <f t="shared" si="95"/>
        <v/>
      </c>
      <c r="W271" s="672" t="str">
        <f t="shared" si="96"/>
        <v/>
      </c>
      <c r="Y271" s="672" t="str">
        <f t="shared" si="97"/>
        <v/>
      </c>
      <c r="AA271" s="672" t="str">
        <f t="shared" si="98"/>
        <v/>
      </c>
      <c r="AC271" s="672" t="str">
        <f t="shared" si="99"/>
        <v/>
      </c>
      <c r="AE271" s="672" t="str">
        <f t="shared" si="100"/>
        <v/>
      </c>
      <c r="AG271" s="672" t="str">
        <f t="shared" si="101"/>
        <v/>
      </c>
      <c r="AI271" s="672" t="str">
        <f t="shared" si="102"/>
        <v/>
      </c>
      <c r="AK271" s="672" t="str">
        <f t="shared" si="103"/>
        <v/>
      </c>
      <c r="AM271" s="672" t="str">
        <f t="shared" si="104"/>
        <v/>
      </c>
      <c r="AO271" s="672" t="str">
        <f t="shared" si="105"/>
        <v/>
      </c>
      <c r="AQ271" s="672" t="str">
        <f t="shared" si="106"/>
        <v/>
      </c>
    </row>
    <row r="272" spans="5:43">
      <c r="E272" s="672" t="str">
        <f t="shared" si="88"/>
        <v/>
      </c>
      <c r="G272" s="672" t="str">
        <f t="shared" si="88"/>
        <v/>
      </c>
      <c r="I272" s="672" t="str">
        <f t="shared" si="89"/>
        <v/>
      </c>
      <c r="K272" s="672" t="str">
        <f t="shared" si="90"/>
        <v/>
      </c>
      <c r="M272" s="672" t="str">
        <f t="shared" si="91"/>
        <v/>
      </c>
      <c r="O272" s="672" t="str">
        <f t="shared" si="92"/>
        <v/>
      </c>
      <c r="Q272" s="672" t="str">
        <f t="shared" si="93"/>
        <v/>
      </c>
      <c r="S272" s="672" t="str">
        <f t="shared" si="94"/>
        <v/>
      </c>
      <c r="U272" s="672" t="str">
        <f t="shared" si="95"/>
        <v/>
      </c>
      <c r="W272" s="672" t="str">
        <f t="shared" si="96"/>
        <v/>
      </c>
      <c r="Y272" s="672" t="str">
        <f t="shared" si="97"/>
        <v/>
      </c>
      <c r="AA272" s="672" t="str">
        <f t="shared" si="98"/>
        <v/>
      </c>
      <c r="AC272" s="672" t="str">
        <f t="shared" si="99"/>
        <v/>
      </c>
      <c r="AE272" s="672" t="str">
        <f t="shared" si="100"/>
        <v/>
      </c>
      <c r="AG272" s="672" t="str">
        <f t="shared" si="101"/>
        <v/>
      </c>
      <c r="AI272" s="672" t="str">
        <f t="shared" si="102"/>
        <v/>
      </c>
      <c r="AK272" s="672" t="str">
        <f t="shared" si="103"/>
        <v/>
      </c>
      <c r="AM272" s="672" t="str">
        <f t="shared" si="104"/>
        <v/>
      </c>
      <c r="AO272" s="672" t="str">
        <f t="shared" si="105"/>
        <v/>
      </c>
      <c r="AQ272" s="672" t="str">
        <f t="shared" si="106"/>
        <v/>
      </c>
    </row>
    <row r="273" spans="5:43">
      <c r="E273" s="672" t="str">
        <f t="shared" si="88"/>
        <v/>
      </c>
      <c r="G273" s="672" t="str">
        <f t="shared" si="88"/>
        <v/>
      </c>
      <c r="I273" s="672" t="str">
        <f t="shared" si="89"/>
        <v/>
      </c>
      <c r="K273" s="672" t="str">
        <f t="shared" si="90"/>
        <v/>
      </c>
      <c r="M273" s="672" t="str">
        <f t="shared" si="91"/>
        <v/>
      </c>
      <c r="O273" s="672" t="str">
        <f t="shared" si="92"/>
        <v/>
      </c>
      <c r="Q273" s="672" t="str">
        <f t="shared" si="93"/>
        <v/>
      </c>
      <c r="S273" s="672" t="str">
        <f t="shared" si="94"/>
        <v/>
      </c>
      <c r="U273" s="672" t="str">
        <f t="shared" si="95"/>
        <v/>
      </c>
      <c r="W273" s="672" t="str">
        <f t="shared" si="96"/>
        <v/>
      </c>
      <c r="Y273" s="672" t="str">
        <f t="shared" si="97"/>
        <v/>
      </c>
      <c r="AA273" s="672" t="str">
        <f t="shared" si="98"/>
        <v/>
      </c>
      <c r="AC273" s="672" t="str">
        <f t="shared" si="99"/>
        <v/>
      </c>
      <c r="AE273" s="672" t="str">
        <f t="shared" si="100"/>
        <v/>
      </c>
      <c r="AG273" s="672" t="str">
        <f t="shared" si="101"/>
        <v/>
      </c>
      <c r="AI273" s="672" t="str">
        <f t="shared" si="102"/>
        <v/>
      </c>
      <c r="AK273" s="672" t="str">
        <f t="shared" si="103"/>
        <v/>
      </c>
      <c r="AM273" s="672" t="str">
        <f t="shared" si="104"/>
        <v/>
      </c>
      <c r="AO273" s="672" t="str">
        <f t="shared" si="105"/>
        <v/>
      </c>
      <c r="AQ273" s="672" t="str">
        <f t="shared" si="106"/>
        <v/>
      </c>
    </row>
    <row r="274" spans="5:43">
      <c r="E274" s="672" t="str">
        <f t="shared" si="88"/>
        <v/>
      </c>
      <c r="G274" s="672" t="str">
        <f t="shared" si="88"/>
        <v/>
      </c>
      <c r="I274" s="672" t="str">
        <f t="shared" si="89"/>
        <v/>
      </c>
      <c r="K274" s="672" t="str">
        <f t="shared" si="90"/>
        <v/>
      </c>
      <c r="M274" s="672" t="str">
        <f t="shared" si="91"/>
        <v/>
      </c>
      <c r="O274" s="672" t="str">
        <f t="shared" si="92"/>
        <v/>
      </c>
      <c r="Q274" s="672" t="str">
        <f t="shared" si="93"/>
        <v/>
      </c>
      <c r="S274" s="672" t="str">
        <f t="shared" si="94"/>
        <v/>
      </c>
      <c r="U274" s="672" t="str">
        <f t="shared" si="95"/>
        <v/>
      </c>
      <c r="W274" s="672" t="str">
        <f t="shared" si="96"/>
        <v/>
      </c>
      <c r="Y274" s="672" t="str">
        <f t="shared" si="97"/>
        <v/>
      </c>
      <c r="AA274" s="672" t="str">
        <f t="shared" si="98"/>
        <v/>
      </c>
      <c r="AC274" s="672" t="str">
        <f t="shared" si="99"/>
        <v/>
      </c>
      <c r="AE274" s="672" t="str">
        <f t="shared" si="100"/>
        <v/>
      </c>
      <c r="AG274" s="672" t="str">
        <f t="shared" si="101"/>
        <v/>
      </c>
      <c r="AI274" s="672" t="str">
        <f t="shared" si="102"/>
        <v/>
      </c>
      <c r="AK274" s="672" t="str">
        <f t="shared" si="103"/>
        <v/>
      </c>
      <c r="AM274" s="672" t="str">
        <f t="shared" si="104"/>
        <v/>
      </c>
      <c r="AO274" s="672" t="str">
        <f t="shared" si="105"/>
        <v/>
      </c>
      <c r="AQ274" s="672" t="str">
        <f t="shared" si="106"/>
        <v/>
      </c>
    </row>
    <row r="275" spans="5:43">
      <c r="E275" s="672" t="str">
        <f t="shared" si="88"/>
        <v/>
      </c>
      <c r="G275" s="672" t="str">
        <f t="shared" si="88"/>
        <v/>
      </c>
      <c r="I275" s="672" t="str">
        <f t="shared" si="89"/>
        <v/>
      </c>
      <c r="K275" s="672" t="str">
        <f t="shared" si="90"/>
        <v/>
      </c>
      <c r="M275" s="672" t="str">
        <f t="shared" si="91"/>
        <v/>
      </c>
      <c r="O275" s="672" t="str">
        <f t="shared" si="92"/>
        <v/>
      </c>
      <c r="Q275" s="672" t="str">
        <f t="shared" si="93"/>
        <v/>
      </c>
      <c r="S275" s="672" t="str">
        <f t="shared" si="94"/>
        <v/>
      </c>
      <c r="U275" s="672" t="str">
        <f t="shared" si="95"/>
        <v/>
      </c>
      <c r="W275" s="672" t="str">
        <f t="shared" si="96"/>
        <v/>
      </c>
      <c r="Y275" s="672" t="str">
        <f t="shared" si="97"/>
        <v/>
      </c>
      <c r="AA275" s="672" t="str">
        <f t="shared" si="98"/>
        <v/>
      </c>
      <c r="AC275" s="672" t="str">
        <f t="shared" si="99"/>
        <v/>
      </c>
      <c r="AE275" s="672" t="str">
        <f t="shared" si="100"/>
        <v/>
      </c>
      <c r="AG275" s="672" t="str">
        <f t="shared" si="101"/>
        <v/>
      </c>
      <c r="AI275" s="672" t="str">
        <f t="shared" si="102"/>
        <v/>
      </c>
      <c r="AK275" s="672" t="str">
        <f t="shared" si="103"/>
        <v/>
      </c>
      <c r="AM275" s="672" t="str">
        <f t="shared" si="104"/>
        <v/>
      </c>
      <c r="AO275" s="672" t="str">
        <f t="shared" si="105"/>
        <v/>
      </c>
      <c r="AQ275" s="672" t="str">
        <f t="shared" si="106"/>
        <v/>
      </c>
    </row>
    <row r="276" spans="5:43">
      <c r="E276" s="672" t="str">
        <f t="shared" si="88"/>
        <v/>
      </c>
      <c r="G276" s="672" t="str">
        <f t="shared" si="88"/>
        <v/>
      </c>
      <c r="I276" s="672" t="str">
        <f t="shared" si="89"/>
        <v/>
      </c>
      <c r="K276" s="672" t="str">
        <f t="shared" si="90"/>
        <v/>
      </c>
      <c r="M276" s="672" t="str">
        <f t="shared" si="91"/>
        <v/>
      </c>
      <c r="O276" s="672" t="str">
        <f t="shared" si="92"/>
        <v/>
      </c>
      <c r="Q276" s="672" t="str">
        <f t="shared" si="93"/>
        <v/>
      </c>
      <c r="S276" s="672" t="str">
        <f t="shared" si="94"/>
        <v/>
      </c>
      <c r="U276" s="672" t="str">
        <f t="shared" si="95"/>
        <v/>
      </c>
      <c r="W276" s="672" t="str">
        <f t="shared" si="96"/>
        <v/>
      </c>
      <c r="Y276" s="672" t="str">
        <f t="shared" si="97"/>
        <v/>
      </c>
      <c r="AA276" s="672" t="str">
        <f t="shared" si="98"/>
        <v/>
      </c>
      <c r="AC276" s="672" t="str">
        <f t="shared" si="99"/>
        <v/>
      </c>
      <c r="AE276" s="672" t="str">
        <f t="shared" si="100"/>
        <v/>
      </c>
      <c r="AG276" s="672" t="str">
        <f t="shared" si="101"/>
        <v/>
      </c>
      <c r="AI276" s="672" t="str">
        <f t="shared" si="102"/>
        <v/>
      </c>
      <c r="AK276" s="672" t="str">
        <f t="shared" si="103"/>
        <v/>
      </c>
      <c r="AM276" s="672" t="str">
        <f t="shared" si="104"/>
        <v/>
      </c>
      <c r="AO276" s="672" t="str">
        <f t="shared" si="105"/>
        <v/>
      </c>
      <c r="AQ276" s="672" t="str">
        <f t="shared" si="106"/>
        <v/>
      </c>
    </row>
    <row r="277" spans="5:43">
      <c r="E277" s="672" t="str">
        <f t="shared" si="88"/>
        <v/>
      </c>
      <c r="G277" s="672" t="str">
        <f t="shared" si="88"/>
        <v/>
      </c>
      <c r="I277" s="672" t="str">
        <f t="shared" si="89"/>
        <v/>
      </c>
      <c r="K277" s="672" t="str">
        <f t="shared" si="90"/>
        <v/>
      </c>
      <c r="M277" s="672" t="str">
        <f t="shared" si="91"/>
        <v/>
      </c>
      <c r="O277" s="672" t="str">
        <f t="shared" si="92"/>
        <v/>
      </c>
      <c r="Q277" s="672" t="str">
        <f t="shared" si="93"/>
        <v/>
      </c>
      <c r="S277" s="672" t="str">
        <f t="shared" si="94"/>
        <v/>
      </c>
      <c r="U277" s="672" t="str">
        <f t="shared" si="95"/>
        <v/>
      </c>
      <c r="W277" s="672" t="str">
        <f t="shared" si="96"/>
        <v/>
      </c>
      <c r="Y277" s="672" t="str">
        <f t="shared" si="97"/>
        <v/>
      </c>
      <c r="AA277" s="672" t="str">
        <f t="shared" si="98"/>
        <v/>
      </c>
      <c r="AC277" s="672" t="str">
        <f t="shared" si="99"/>
        <v/>
      </c>
      <c r="AE277" s="672" t="str">
        <f t="shared" si="100"/>
        <v/>
      </c>
      <c r="AG277" s="672" t="str">
        <f t="shared" si="101"/>
        <v/>
      </c>
      <c r="AI277" s="672" t="str">
        <f t="shared" si="102"/>
        <v/>
      </c>
      <c r="AK277" s="672" t="str">
        <f t="shared" si="103"/>
        <v/>
      </c>
      <c r="AM277" s="672" t="str">
        <f t="shared" si="104"/>
        <v/>
      </c>
      <c r="AO277" s="672" t="str">
        <f t="shared" si="105"/>
        <v/>
      </c>
      <c r="AQ277" s="672" t="str">
        <f t="shared" si="106"/>
        <v/>
      </c>
    </row>
    <row r="278" spans="5:43">
      <c r="E278" s="672" t="str">
        <f t="shared" si="88"/>
        <v/>
      </c>
      <c r="G278" s="672" t="str">
        <f t="shared" si="88"/>
        <v/>
      </c>
      <c r="I278" s="672" t="str">
        <f t="shared" si="89"/>
        <v/>
      </c>
      <c r="K278" s="672" t="str">
        <f t="shared" si="90"/>
        <v/>
      </c>
      <c r="M278" s="672" t="str">
        <f t="shared" si="91"/>
        <v/>
      </c>
      <c r="O278" s="672" t="str">
        <f t="shared" si="92"/>
        <v/>
      </c>
      <c r="Q278" s="672" t="str">
        <f t="shared" si="93"/>
        <v/>
      </c>
      <c r="S278" s="672" t="str">
        <f t="shared" si="94"/>
        <v/>
      </c>
      <c r="U278" s="672" t="str">
        <f t="shared" si="95"/>
        <v/>
      </c>
      <c r="W278" s="672" t="str">
        <f t="shared" si="96"/>
        <v/>
      </c>
      <c r="Y278" s="672" t="str">
        <f t="shared" si="97"/>
        <v/>
      </c>
      <c r="AA278" s="672" t="str">
        <f t="shared" si="98"/>
        <v/>
      </c>
      <c r="AC278" s="672" t="str">
        <f t="shared" si="99"/>
        <v/>
      </c>
      <c r="AE278" s="672" t="str">
        <f t="shared" si="100"/>
        <v/>
      </c>
      <c r="AG278" s="672" t="str">
        <f t="shared" si="101"/>
        <v/>
      </c>
      <c r="AI278" s="672" t="str">
        <f t="shared" si="102"/>
        <v/>
      </c>
      <c r="AK278" s="672" t="str">
        <f t="shared" si="103"/>
        <v/>
      </c>
      <c r="AM278" s="672" t="str">
        <f t="shared" si="104"/>
        <v/>
      </c>
      <c r="AO278" s="672" t="str">
        <f t="shared" si="105"/>
        <v/>
      </c>
      <c r="AQ278" s="672" t="str">
        <f t="shared" si="106"/>
        <v/>
      </c>
    </row>
    <row r="279" spans="5:43">
      <c r="E279" s="672" t="str">
        <f t="shared" si="88"/>
        <v/>
      </c>
      <c r="G279" s="672" t="str">
        <f t="shared" si="88"/>
        <v/>
      </c>
      <c r="I279" s="672" t="str">
        <f t="shared" si="89"/>
        <v/>
      </c>
      <c r="K279" s="672" t="str">
        <f t="shared" si="90"/>
        <v/>
      </c>
      <c r="M279" s="672" t="str">
        <f t="shared" si="91"/>
        <v/>
      </c>
      <c r="O279" s="672" t="str">
        <f t="shared" si="92"/>
        <v/>
      </c>
      <c r="Q279" s="672" t="str">
        <f t="shared" si="93"/>
        <v/>
      </c>
      <c r="S279" s="672" t="str">
        <f t="shared" si="94"/>
        <v/>
      </c>
      <c r="U279" s="672" t="str">
        <f t="shared" si="95"/>
        <v/>
      </c>
      <c r="W279" s="672" t="str">
        <f t="shared" si="96"/>
        <v/>
      </c>
      <c r="Y279" s="672" t="str">
        <f t="shared" si="97"/>
        <v/>
      </c>
      <c r="AA279" s="672" t="str">
        <f t="shared" si="98"/>
        <v/>
      </c>
      <c r="AC279" s="672" t="str">
        <f t="shared" si="99"/>
        <v/>
      </c>
      <c r="AE279" s="672" t="str">
        <f t="shared" si="100"/>
        <v/>
      </c>
      <c r="AG279" s="672" t="str">
        <f t="shared" si="101"/>
        <v/>
      </c>
      <c r="AI279" s="672" t="str">
        <f t="shared" si="102"/>
        <v/>
      </c>
      <c r="AK279" s="672" t="str">
        <f t="shared" si="103"/>
        <v/>
      </c>
      <c r="AM279" s="672" t="str">
        <f t="shared" si="104"/>
        <v/>
      </c>
      <c r="AO279" s="672" t="str">
        <f t="shared" si="105"/>
        <v/>
      </c>
      <c r="AQ279" s="672" t="str">
        <f t="shared" si="106"/>
        <v/>
      </c>
    </row>
    <row r="280" spans="5:43">
      <c r="E280" s="672" t="str">
        <f t="shared" si="88"/>
        <v/>
      </c>
      <c r="G280" s="672" t="str">
        <f t="shared" si="88"/>
        <v/>
      </c>
      <c r="I280" s="672" t="str">
        <f t="shared" si="89"/>
        <v/>
      </c>
      <c r="K280" s="672" t="str">
        <f t="shared" si="90"/>
        <v/>
      </c>
      <c r="M280" s="672" t="str">
        <f t="shared" si="91"/>
        <v/>
      </c>
      <c r="O280" s="672" t="str">
        <f t="shared" si="92"/>
        <v/>
      </c>
      <c r="Q280" s="672" t="str">
        <f t="shared" si="93"/>
        <v/>
      </c>
      <c r="S280" s="672" t="str">
        <f t="shared" si="94"/>
        <v/>
      </c>
      <c r="U280" s="672" t="str">
        <f t="shared" si="95"/>
        <v/>
      </c>
      <c r="W280" s="672" t="str">
        <f t="shared" si="96"/>
        <v/>
      </c>
      <c r="Y280" s="672" t="str">
        <f t="shared" si="97"/>
        <v/>
      </c>
      <c r="AA280" s="672" t="str">
        <f t="shared" si="98"/>
        <v/>
      </c>
      <c r="AC280" s="672" t="str">
        <f t="shared" si="99"/>
        <v/>
      </c>
      <c r="AE280" s="672" t="str">
        <f t="shared" si="100"/>
        <v/>
      </c>
      <c r="AG280" s="672" t="str">
        <f t="shared" si="101"/>
        <v/>
      </c>
      <c r="AI280" s="672" t="str">
        <f t="shared" si="102"/>
        <v/>
      </c>
      <c r="AK280" s="672" t="str">
        <f t="shared" si="103"/>
        <v/>
      </c>
      <c r="AM280" s="672" t="str">
        <f t="shared" si="104"/>
        <v/>
      </c>
      <c r="AO280" s="672" t="str">
        <f t="shared" si="105"/>
        <v/>
      </c>
      <c r="AQ280" s="672" t="str">
        <f t="shared" si="106"/>
        <v/>
      </c>
    </row>
    <row r="281" spans="5:43">
      <c r="E281" s="672" t="str">
        <f t="shared" si="88"/>
        <v/>
      </c>
      <c r="G281" s="672" t="str">
        <f t="shared" si="88"/>
        <v/>
      </c>
      <c r="I281" s="672" t="str">
        <f t="shared" si="89"/>
        <v/>
      </c>
      <c r="K281" s="672" t="str">
        <f t="shared" si="90"/>
        <v/>
      </c>
      <c r="M281" s="672" t="str">
        <f t="shared" si="91"/>
        <v/>
      </c>
      <c r="O281" s="672" t="str">
        <f t="shared" si="92"/>
        <v/>
      </c>
      <c r="Q281" s="672" t="str">
        <f t="shared" si="93"/>
        <v/>
      </c>
      <c r="S281" s="672" t="str">
        <f t="shared" si="94"/>
        <v/>
      </c>
      <c r="U281" s="672" t="str">
        <f t="shared" si="95"/>
        <v/>
      </c>
      <c r="W281" s="672" t="str">
        <f t="shared" si="96"/>
        <v/>
      </c>
      <c r="Y281" s="672" t="str">
        <f t="shared" si="97"/>
        <v/>
      </c>
      <c r="AA281" s="672" t="str">
        <f t="shared" si="98"/>
        <v/>
      </c>
      <c r="AC281" s="672" t="str">
        <f t="shared" si="99"/>
        <v/>
      </c>
      <c r="AE281" s="672" t="str">
        <f t="shared" si="100"/>
        <v/>
      </c>
      <c r="AG281" s="672" t="str">
        <f t="shared" si="101"/>
        <v/>
      </c>
      <c r="AI281" s="672" t="str">
        <f t="shared" si="102"/>
        <v/>
      </c>
      <c r="AK281" s="672" t="str">
        <f t="shared" si="103"/>
        <v/>
      </c>
      <c r="AM281" s="672" t="str">
        <f t="shared" si="104"/>
        <v/>
      </c>
      <c r="AO281" s="672" t="str">
        <f t="shared" si="105"/>
        <v/>
      </c>
      <c r="AQ281" s="672" t="str">
        <f t="shared" si="106"/>
        <v/>
      </c>
    </row>
    <row r="282" spans="5:43">
      <c r="E282" s="672" t="str">
        <f t="shared" si="88"/>
        <v/>
      </c>
      <c r="G282" s="672" t="str">
        <f t="shared" si="88"/>
        <v/>
      </c>
      <c r="I282" s="672" t="str">
        <f t="shared" si="89"/>
        <v/>
      </c>
      <c r="K282" s="672" t="str">
        <f t="shared" si="90"/>
        <v/>
      </c>
      <c r="M282" s="672" t="str">
        <f t="shared" si="91"/>
        <v/>
      </c>
      <c r="O282" s="672" t="str">
        <f t="shared" si="92"/>
        <v/>
      </c>
      <c r="Q282" s="672" t="str">
        <f t="shared" si="93"/>
        <v/>
      </c>
      <c r="S282" s="672" t="str">
        <f t="shared" si="94"/>
        <v/>
      </c>
      <c r="U282" s="672" t="str">
        <f t="shared" si="95"/>
        <v/>
      </c>
      <c r="W282" s="672" t="str">
        <f t="shared" si="96"/>
        <v/>
      </c>
      <c r="Y282" s="672" t="str">
        <f t="shared" si="97"/>
        <v/>
      </c>
      <c r="AA282" s="672" t="str">
        <f t="shared" si="98"/>
        <v/>
      </c>
      <c r="AC282" s="672" t="str">
        <f t="shared" si="99"/>
        <v/>
      </c>
      <c r="AE282" s="672" t="str">
        <f t="shared" si="100"/>
        <v/>
      </c>
      <c r="AG282" s="672" t="str">
        <f t="shared" si="101"/>
        <v/>
      </c>
      <c r="AI282" s="672" t="str">
        <f t="shared" si="102"/>
        <v/>
      </c>
      <c r="AK282" s="672" t="str">
        <f t="shared" si="103"/>
        <v/>
      </c>
      <c r="AM282" s="672" t="str">
        <f t="shared" si="104"/>
        <v/>
      </c>
      <c r="AO282" s="672" t="str">
        <f t="shared" si="105"/>
        <v/>
      </c>
      <c r="AQ282" s="672" t="str">
        <f t="shared" si="106"/>
        <v/>
      </c>
    </row>
    <row r="283" spans="5:43">
      <c r="E283" s="672" t="str">
        <f t="shared" si="88"/>
        <v/>
      </c>
      <c r="G283" s="672" t="str">
        <f t="shared" si="88"/>
        <v/>
      </c>
      <c r="I283" s="672" t="str">
        <f t="shared" si="89"/>
        <v/>
      </c>
      <c r="K283" s="672" t="str">
        <f t="shared" si="90"/>
        <v/>
      </c>
      <c r="M283" s="672" t="str">
        <f t="shared" si="91"/>
        <v/>
      </c>
      <c r="O283" s="672" t="str">
        <f t="shared" si="92"/>
        <v/>
      </c>
      <c r="Q283" s="672" t="str">
        <f t="shared" si="93"/>
        <v/>
      </c>
      <c r="S283" s="672" t="str">
        <f t="shared" si="94"/>
        <v/>
      </c>
      <c r="U283" s="672" t="str">
        <f t="shared" si="95"/>
        <v/>
      </c>
      <c r="W283" s="672" t="str">
        <f t="shared" si="96"/>
        <v/>
      </c>
      <c r="Y283" s="672" t="str">
        <f t="shared" si="97"/>
        <v/>
      </c>
      <c r="AA283" s="672" t="str">
        <f t="shared" si="98"/>
        <v/>
      </c>
      <c r="AC283" s="672" t="str">
        <f t="shared" si="99"/>
        <v/>
      </c>
      <c r="AE283" s="672" t="str">
        <f t="shared" si="100"/>
        <v/>
      </c>
      <c r="AG283" s="672" t="str">
        <f t="shared" si="101"/>
        <v/>
      </c>
      <c r="AI283" s="672" t="str">
        <f t="shared" si="102"/>
        <v/>
      </c>
      <c r="AK283" s="672" t="str">
        <f t="shared" si="103"/>
        <v/>
      </c>
      <c r="AM283" s="672" t="str">
        <f t="shared" si="104"/>
        <v/>
      </c>
      <c r="AO283" s="672" t="str">
        <f t="shared" si="105"/>
        <v/>
      </c>
      <c r="AQ283" s="672" t="str">
        <f t="shared" si="106"/>
        <v/>
      </c>
    </row>
    <row r="284" spans="5:43">
      <c r="E284" s="672" t="str">
        <f t="shared" si="88"/>
        <v/>
      </c>
      <c r="G284" s="672" t="str">
        <f t="shared" si="88"/>
        <v/>
      </c>
      <c r="I284" s="672" t="str">
        <f t="shared" si="89"/>
        <v/>
      </c>
      <c r="K284" s="672" t="str">
        <f t="shared" si="90"/>
        <v/>
      </c>
      <c r="M284" s="672" t="str">
        <f t="shared" si="91"/>
        <v/>
      </c>
      <c r="O284" s="672" t="str">
        <f t="shared" si="92"/>
        <v/>
      </c>
      <c r="Q284" s="672" t="str">
        <f t="shared" si="93"/>
        <v/>
      </c>
      <c r="S284" s="672" t="str">
        <f t="shared" si="94"/>
        <v/>
      </c>
      <c r="U284" s="672" t="str">
        <f t="shared" si="95"/>
        <v/>
      </c>
      <c r="W284" s="672" t="str">
        <f t="shared" si="96"/>
        <v/>
      </c>
      <c r="Y284" s="672" t="str">
        <f t="shared" si="97"/>
        <v/>
      </c>
      <c r="AA284" s="672" t="str">
        <f t="shared" si="98"/>
        <v/>
      </c>
      <c r="AC284" s="672" t="str">
        <f t="shared" si="99"/>
        <v/>
      </c>
      <c r="AE284" s="672" t="str">
        <f t="shared" si="100"/>
        <v/>
      </c>
      <c r="AG284" s="672" t="str">
        <f t="shared" si="101"/>
        <v/>
      </c>
      <c r="AI284" s="672" t="str">
        <f t="shared" si="102"/>
        <v/>
      </c>
      <c r="AK284" s="672" t="str">
        <f t="shared" si="103"/>
        <v/>
      </c>
      <c r="AM284" s="672" t="str">
        <f t="shared" si="104"/>
        <v/>
      </c>
      <c r="AO284" s="672" t="str">
        <f t="shared" si="105"/>
        <v/>
      </c>
      <c r="AQ284" s="672" t="str">
        <f t="shared" si="106"/>
        <v/>
      </c>
    </row>
    <row r="285" spans="5:43">
      <c r="E285" s="672" t="str">
        <f t="shared" ref="E285:G300" si="107">IF(OR($B285=0,D285=0),"",D285/$B285)</f>
        <v/>
      </c>
      <c r="G285" s="672" t="str">
        <f t="shared" si="107"/>
        <v/>
      </c>
      <c r="I285" s="672" t="str">
        <f t="shared" si="89"/>
        <v/>
      </c>
      <c r="K285" s="672" t="str">
        <f t="shared" si="90"/>
        <v/>
      </c>
      <c r="M285" s="672" t="str">
        <f t="shared" si="91"/>
        <v/>
      </c>
      <c r="O285" s="672" t="str">
        <f t="shared" si="92"/>
        <v/>
      </c>
      <c r="Q285" s="672" t="str">
        <f t="shared" si="93"/>
        <v/>
      </c>
      <c r="S285" s="672" t="str">
        <f t="shared" si="94"/>
        <v/>
      </c>
      <c r="U285" s="672" t="str">
        <f t="shared" si="95"/>
        <v/>
      </c>
      <c r="W285" s="672" t="str">
        <f t="shared" si="96"/>
        <v/>
      </c>
      <c r="Y285" s="672" t="str">
        <f t="shared" si="97"/>
        <v/>
      </c>
      <c r="AA285" s="672" t="str">
        <f t="shared" si="98"/>
        <v/>
      </c>
      <c r="AC285" s="672" t="str">
        <f t="shared" si="99"/>
        <v/>
      </c>
      <c r="AE285" s="672" t="str">
        <f t="shared" si="100"/>
        <v/>
      </c>
      <c r="AG285" s="672" t="str">
        <f t="shared" si="101"/>
        <v/>
      </c>
      <c r="AI285" s="672" t="str">
        <f t="shared" si="102"/>
        <v/>
      </c>
      <c r="AK285" s="672" t="str">
        <f t="shared" si="103"/>
        <v/>
      </c>
      <c r="AM285" s="672" t="str">
        <f t="shared" si="104"/>
        <v/>
      </c>
      <c r="AO285" s="672" t="str">
        <f t="shared" si="105"/>
        <v/>
      </c>
      <c r="AQ285" s="672" t="str">
        <f t="shared" si="106"/>
        <v/>
      </c>
    </row>
    <row r="286" spans="5:43">
      <c r="E286" s="672" t="str">
        <f t="shared" si="107"/>
        <v/>
      </c>
      <c r="G286" s="672" t="str">
        <f t="shared" si="107"/>
        <v/>
      </c>
      <c r="I286" s="672" t="str">
        <f t="shared" si="89"/>
        <v/>
      </c>
      <c r="K286" s="672" t="str">
        <f t="shared" si="90"/>
        <v/>
      </c>
      <c r="M286" s="672" t="str">
        <f t="shared" si="91"/>
        <v/>
      </c>
      <c r="O286" s="672" t="str">
        <f t="shared" si="92"/>
        <v/>
      </c>
      <c r="Q286" s="672" t="str">
        <f t="shared" si="93"/>
        <v/>
      </c>
      <c r="S286" s="672" t="str">
        <f t="shared" si="94"/>
        <v/>
      </c>
      <c r="U286" s="672" t="str">
        <f t="shared" si="95"/>
        <v/>
      </c>
      <c r="W286" s="672" t="str">
        <f t="shared" si="96"/>
        <v/>
      </c>
      <c r="Y286" s="672" t="str">
        <f t="shared" si="97"/>
        <v/>
      </c>
      <c r="AA286" s="672" t="str">
        <f t="shared" si="98"/>
        <v/>
      </c>
      <c r="AC286" s="672" t="str">
        <f t="shared" si="99"/>
        <v/>
      </c>
      <c r="AE286" s="672" t="str">
        <f t="shared" si="100"/>
        <v/>
      </c>
      <c r="AG286" s="672" t="str">
        <f t="shared" si="101"/>
        <v/>
      </c>
      <c r="AI286" s="672" t="str">
        <f t="shared" si="102"/>
        <v/>
      </c>
      <c r="AK286" s="672" t="str">
        <f t="shared" si="103"/>
        <v/>
      </c>
      <c r="AM286" s="672" t="str">
        <f t="shared" si="104"/>
        <v/>
      </c>
      <c r="AO286" s="672" t="str">
        <f t="shared" si="105"/>
        <v/>
      </c>
      <c r="AQ286" s="672" t="str">
        <f t="shared" si="106"/>
        <v/>
      </c>
    </row>
    <row r="287" spans="5:43">
      <c r="E287" s="672" t="str">
        <f t="shared" si="107"/>
        <v/>
      </c>
      <c r="G287" s="672" t="str">
        <f t="shared" si="107"/>
        <v/>
      </c>
      <c r="I287" s="672" t="str">
        <f t="shared" si="89"/>
        <v/>
      </c>
      <c r="K287" s="672" t="str">
        <f t="shared" si="90"/>
        <v/>
      </c>
      <c r="M287" s="672" t="str">
        <f t="shared" si="91"/>
        <v/>
      </c>
      <c r="O287" s="672" t="str">
        <f t="shared" si="92"/>
        <v/>
      </c>
      <c r="Q287" s="672" t="str">
        <f t="shared" si="93"/>
        <v/>
      </c>
      <c r="S287" s="672" t="str">
        <f t="shared" si="94"/>
        <v/>
      </c>
      <c r="U287" s="672" t="str">
        <f t="shared" si="95"/>
        <v/>
      </c>
      <c r="W287" s="672" t="str">
        <f t="shared" si="96"/>
        <v/>
      </c>
      <c r="Y287" s="672" t="str">
        <f t="shared" si="97"/>
        <v/>
      </c>
      <c r="AA287" s="672" t="str">
        <f t="shared" si="98"/>
        <v/>
      </c>
      <c r="AC287" s="672" t="str">
        <f t="shared" si="99"/>
        <v/>
      </c>
      <c r="AE287" s="672" t="str">
        <f t="shared" si="100"/>
        <v/>
      </c>
      <c r="AG287" s="672" t="str">
        <f t="shared" si="101"/>
        <v/>
      </c>
      <c r="AI287" s="672" t="str">
        <f t="shared" si="102"/>
        <v/>
      </c>
      <c r="AK287" s="672" t="str">
        <f t="shared" si="103"/>
        <v/>
      </c>
      <c r="AM287" s="672" t="str">
        <f t="shared" si="104"/>
        <v/>
      </c>
      <c r="AO287" s="672" t="str">
        <f t="shared" si="105"/>
        <v/>
      </c>
      <c r="AQ287" s="672" t="str">
        <f t="shared" si="106"/>
        <v/>
      </c>
    </row>
    <row r="288" spans="5:43">
      <c r="E288" s="672" t="str">
        <f t="shared" si="107"/>
        <v/>
      </c>
      <c r="G288" s="672" t="str">
        <f t="shared" si="107"/>
        <v/>
      </c>
      <c r="I288" s="672" t="str">
        <f t="shared" si="89"/>
        <v/>
      </c>
      <c r="K288" s="672" t="str">
        <f t="shared" si="90"/>
        <v/>
      </c>
      <c r="M288" s="672" t="str">
        <f t="shared" si="91"/>
        <v/>
      </c>
      <c r="O288" s="672" t="str">
        <f t="shared" si="92"/>
        <v/>
      </c>
      <c r="Q288" s="672" t="str">
        <f t="shared" si="93"/>
        <v/>
      </c>
      <c r="S288" s="672" t="str">
        <f t="shared" si="94"/>
        <v/>
      </c>
      <c r="U288" s="672" t="str">
        <f t="shared" si="95"/>
        <v/>
      </c>
      <c r="W288" s="672" t="str">
        <f t="shared" si="96"/>
        <v/>
      </c>
      <c r="Y288" s="672" t="str">
        <f t="shared" si="97"/>
        <v/>
      </c>
      <c r="AA288" s="672" t="str">
        <f t="shared" si="98"/>
        <v/>
      </c>
      <c r="AC288" s="672" t="str">
        <f t="shared" si="99"/>
        <v/>
      </c>
      <c r="AE288" s="672" t="str">
        <f t="shared" si="100"/>
        <v/>
      </c>
      <c r="AG288" s="672" t="str">
        <f t="shared" si="101"/>
        <v/>
      </c>
      <c r="AI288" s="672" t="str">
        <f t="shared" si="102"/>
        <v/>
      </c>
      <c r="AK288" s="672" t="str">
        <f t="shared" si="103"/>
        <v/>
      </c>
      <c r="AM288" s="672" t="str">
        <f t="shared" si="104"/>
        <v/>
      </c>
      <c r="AO288" s="672" t="str">
        <f t="shared" si="105"/>
        <v/>
      </c>
      <c r="AQ288" s="672" t="str">
        <f t="shared" si="106"/>
        <v/>
      </c>
    </row>
    <row r="289" spans="5:43">
      <c r="E289" s="672" t="str">
        <f t="shared" si="107"/>
        <v/>
      </c>
      <c r="G289" s="672" t="str">
        <f t="shared" si="107"/>
        <v/>
      </c>
      <c r="I289" s="672" t="str">
        <f t="shared" si="89"/>
        <v/>
      </c>
      <c r="K289" s="672" t="str">
        <f t="shared" si="90"/>
        <v/>
      </c>
      <c r="M289" s="672" t="str">
        <f t="shared" si="91"/>
        <v/>
      </c>
      <c r="O289" s="672" t="str">
        <f t="shared" si="92"/>
        <v/>
      </c>
      <c r="Q289" s="672" t="str">
        <f t="shared" si="93"/>
        <v/>
      </c>
      <c r="S289" s="672" t="str">
        <f t="shared" si="94"/>
        <v/>
      </c>
      <c r="U289" s="672" t="str">
        <f t="shared" si="95"/>
        <v/>
      </c>
      <c r="W289" s="672" t="str">
        <f t="shared" si="96"/>
        <v/>
      </c>
      <c r="Y289" s="672" t="str">
        <f t="shared" si="97"/>
        <v/>
      </c>
      <c r="AA289" s="672" t="str">
        <f t="shared" si="98"/>
        <v/>
      </c>
      <c r="AC289" s="672" t="str">
        <f t="shared" si="99"/>
        <v/>
      </c>
      <c r="AE289" s="672" t="str">
        <f t="shared" si="100"/>
        <v/>
      </c>
      <c r="AG289" s="672" t="str">
        <f t="shared" si="101"/>
        <v/>
      </c>
      <c r="AI289" s="672" t="str">
        <f t="shared" si="102"/>
        <v/>
      </c>
      <c r="AK289" s="672" t="str">
        <f t="shared" si="103"/>
        <v/>
      </c>
      <c r="AM289" s="672" t="str">
        <f t="shared" si="104"/>
        <v/>
      </c>
      <c r="AO289" s="672" t="str">
        <f t="shared" si="105"/>
        <v/>
      </c>
      <c r="AQ289" s="672" t="str">
        <f t="shared" si="106"/>
        <v/>
      </c>
    </row>
    <row r="290" spans="5:43">
      <c r="E290" s="672" t="str">
        <f t="shared" si="107"/>
        <v/>
      </c>
      <c r="G290" s="672" t="str">
        <f t="shared" si="107"/>
        <v/>
      </c>
      <c r="I290" s="672" t="str">
        <f t="shared" si="89"/>
        <v/>
      </c>
      <c r="K290" s="672" t="str">
        <f t="shared" si="90"/>
        <v/>
      </c>
      <c r="M290" s="672" t="str">
        <f t="shared" si="91"/>
        <v/>
      </c>
      <c r="O290" s="672" t="str">
        <f t="shared" si="92"/>
        <v/>
      </c>
      <c r="Q290" s="672" t="str">
        <f t="shared" si="93"/>
        <v/>
      </c>
      <c r="S290" s="672" t="str">
        <f t="shared" si="94"/>
        <v/>
      </c>
      <c r="U290" s="672" t="str">
        <f t="shared" si="95"/>
        <v/>
      </c>
      <c r="W290" s="672" t="str">
        <f t="shared" si="96"/>
        <v/>
      </c>
      <c r="Y290" s="672" t="str">
        <f t="shared" si="97"/>
        <v/>
      </c>
      <c r="AA290" s="672" t="str">
        <f t="shared" si="98"/>
        <v/>
      </c>
      <c r="AC290" s="672" t="str">
        <f t="shared" si="99"/>
        <v/>
      </c>
      <c r="AE290" s="672" t="str">
        <f t="shared" si="100"/>
        <v/>
      </c>
      <c r="AG290" s="672" t="str">
        <f t="shared" si="101"/>
        <v/>
      </c>
      <c r="AI290" s="672" t="str">
        <f t="shared" si="102"/>
        <v/>
      </c>
      <c r="AK290" s="672" t="str">
        <f t="shared" si="103"/>
        <v/>
      </c>
      <c r="AM290" s="672" t="str">
        <f t="shared" si="104"/>
        <v/>
      </c>
      <c r="AO290" s="672" t="str">
        <f t="shared" si="105"/>
        <v/>
      </c>
      <c r="AQ290" s="672" t="str">
        <f t="shared" si="106"/>
        <v/>
      </c>
    </row>
    <row r="291" spans="5:43">
      <c r="E291" s="672" t="str">
        <f t="shared" si="107"/>
        <v/>
      </c>
      <c r="G291" s="672" t="str">
        <f t="shared" si="107"/>
        <v/>
      </c>
      <c r="I291" s="672" t="str">
        <f t="shared" si="89"/>
        <v/>
      </c>
      <c r="K291" s="672" t="str">
        <f t="shared" si="90"/>
        <v/>
      </c>
      <c r="M291" s="672" t="str">
        <f t="shared" si="91"/>
        <v/>
      </c>
      <c r="O291" s="672" t="str">
        <f t="shared" si="92"/>
        <v/>
      </c>
      <c r="Q291" s="672" t="str">
        <f t="shared" si="93"/>
        <v/>
      </c>
      <c r="S291" s="672" t="str">
        <f t="shared" si="94"/>
        <v/>
      </c>
      <c r="U291" s="672" t="str">
        <f t="shared" si="95"/>
        <v/>
      </c>
      <c r="W291" s="672" t="str">
        <f t="shared" si="96"/>
        <v/>
      </c>
      <c r="Y291" s="672" t="str">
        <f t="shared" si="97"/>
        <v/>
      </c>
      <c r="AA291" s="672" t="str">
        <f t="shared" si="98"/>
        <v/>
      </c>
      <c r="AC291" s="672" t="str">
        <f t="shared" si="99"/>
        <v/>
      </c>
      <c r="AE291" s="672" t="str">
        <f t="shared" si="100"/>
        <v/>
      </c>
      <c r="AG291" s="672" t="str">
        <f t="shared" si="101"/>
        <v/>
      </c>
      <c r="AI291" s="672" t="str">
        <f t="shared" si="102"/>
        <v/>
      </c>
      <c r="AK291" s="672" t="str">
        <f t="shared" si="103"/>
        <v/>
      </c>
      <c r="AM291" s="672" t="str">
        <f t="shared" si="104"/>
        <v/>
      </c>
      <c r="AO291" s="672" t="str">
        <f t="shared" si="105"/>
        <v/>
      </c>
      <c r="AQ291" s="672" t="str">
        <f t="shared" si="106"/>
        <v/>
      </c>
    </row>
    <row r="292" spans="5:43">
      <c r="E292" s="672" t="str">
        <f t="shared" si="107"/>
        <v/>
      </c>
      <c r="G292" s="672" t="str">
        <f t="shared" si="107"/>
        <v/>
      </c>
      <c r="I292" s="672" t="str">
        <f t="shared" si="89"/>
        <v/>
      </c>
      <c r="K292" s="672" t="str">
        <f t="shared" si="90"/>
        <v/>
      </c>
      <c r="M292" s="672" t="str">
        <f t="shared" si="91"/>
        <v/>
      </c>
      <c r="O292" s="672" t="str">
        <f t="shared" si="92"/>
        <v/>
      </c>
      <c r="Q292" s="672" t="str">
        <f t="shared" si="93"/>
        <v/>
      </c>
      <c r="S292" s="672" t="str">
        <f t="shared" si="94"/>
        <v/>
      </c>
      <c r="U292" s="672" t="str">
        <f t="shared" si="95"/>
        <v/>
      </c>
      <c r="W292" s="672" t="str">
        <f t="shared" si="96"/>
        <v/>
      </c>
      <c r="Y292" s="672" t="str">
        <f t="shared" si="97"/>
        <v/>
      </c>
      <c r="AA292" s="672" t="str">
        <f t="shared" si="98"/>
        <v/>
      </c>
      <c r="AC292" s="672" t="str">
        <f t="shared" si="99"/>
        <v/>
      </c>
      <c r="AE292" s="672" t="str">
        <f t="shared" si="100"/>
        <v/>
      </c>
      <c r="AG292" s="672" t="str">
        <f t="shared" si="101"/>
        <v/>
      </c>
      <c r="AI292" s="672" t="str">
        <f t="shared" si="102"/>
        <v/>
      </c>
      <c r="AK292" s="672" t="str">
        <f t="shared" si="103"/>
        <v/>
      </c>
      <c r="AM292" s="672" t="str">
        <f t="shared" si="104"/>
        <v/>
      </c>
      <c r="AO292" s="672" t="str">
        <f t="shared" si="105"/>
        <v/>
      </c>
      <c r="AQ292" s="672" t="str">
        <f t="shared" si="106"/>
        <v/>
      </c>
    </row>
    <row r="293" spans="5:43">
      <c r="E293" s="672" t="str">
        <f t="shared" si="107"/>
        <v/>
      </c>
      <c r="G293" s="672" t="str">
        <f t="shared" si="107"/>
        <v/>
      </c>
      <c r="I293" s="672" t="str">
        <f t="shared" si="89"/>
        <v/>
      </c>
      <c r="K293" s="672" t="str">
        <f t="shared" si="90"/>
        <v/>
      </c>
      <c r="M293" s="672" t="str">
        <f t="shared" si="91"/>
        <v/>
      </c>
      <c r="O293" s="672" t="str">
        <f t="shared" si="92"/>
        <v/>
      </c>
      <c r="Q293" s="672" t="str">
        <f t="shared" si="93"/>
        <v/>
      </c>
      <c r="S293" s="672" t="str">
        <f t="shared" si="94"/>
        <v/>
      </c>
      <c r="U293" s="672" t="str">
        <f t="shared" si="95"/>
        <v/>
      </c>
      <c r="W293" s="672" t="str">
        <f t="shared" si="96"/>
        <v/>
      </c>
      <c r="Y293" s="672" t="str">
        <f t="shared" si="97"/>
        <v/>
      </c>
      <c r="AA293" s="672" t="str">
        <f t="shared" si="98"/>
        <v/>
      </c>
      <c r="AC293" s="672" t="str">
        <f t="shared" si="99"/>
        <v/>
      </c>
      <c r="AE293" s="672" t="str">
        <f t="shared" si="100"/>
        <v/>
      </c>
      <c r="AG293" s="672" t="str">
        <f t="shared" si="101"/>
        <v/>
      </c>
      <c r="AI293" s="672" t="str">
        <f t="shared" si="102"/>
        <v/>
      </c>
      <c r="AK293" s="672" t="str">
        <f t="shared" si="103"/>
        <v/>
      </c>
      <c r="AM293" s="672" t="str">
        <f t="shared" si="104"/>
        <v/>
      </c>
      <c r="AO293" s="672" t="str">
        <f t="shared" si="105"/>
        <v/>
      </c>
      <c r="AQ293" s="672" t="str">
        <f t="shared" si="106"/>
        <v/>
      </c>
    </row>
    <row r="294" spans="5:43">
      <c r="E294" s="672" t="str">
        <f t="shared" si="107"/>
        <v/>
      </c>
      <c r="G294" s="672" t="str">
        <f t="shared" si="107"/>
        <v/>
      </c>
      <c r="I294" s="672" t="str">
        <f t="shared" si="89"/>
        <v/>
      </c>
      <c r="K294" s="672" t="str">
        <f t="shared" si="90"/>
        <v/>
      </c>
      <c r="M294" s="672" t="str">
        <f t="shared" si="91"/>
        <v/>
      </c>
      <c r="O294" s="672" t="str">
        <f t="shared" si="92"/>
        <v/>
      </c>
      <c r="Q294" s="672" t="str">
        <f t="shared" si="93"/>
        <v/>
      </c>
      <c r="S294" s="672" t="str">
        <f t="shared" si="94"/>
        <v/>
      </c>
      <c r="U294" s="672" t="str">
        <f t="shared" si="95"/>
        <v/>
      </c>
      <c r="W294" s="672" t="str">
        <f t="shared" si="96"/>
        <v/>
      </c>
      <c r="Y294" s="672" t="str">
        <f t="shared" si="97"/>
        <v/>
      </c>
      <c r="AA294" s="672" t="str">
        <f t="shared" si="98"/>
        <v/>
      </c>
      <c r="AC294" s="672" t="str">
        <f t="shared" si="99"/>
        <v/>
      </c>
      <c r="AE294" s="672" t="str">
        <f t="shared" si="100"/>
        <v/>
      </c>
      <c r="AG294" s="672" t="str">
        <f t="shared" si="101"/>
        <v/>
      </c>
      <c r="AI294" s="672" t="str">
        <f t="shared" si="102"/>
        <v/>
      </c>
      <c r="AK294" s="672" t="str">
        <f t="shared" si="103"/>
        <v/>
      </c>
      <c r="AM294" s="672" t="str">
        <f t="shared" si="104"/>
        <v/>
      </c>
      <c r="AO294" s="672" t="str">
        <f t="shared" si="105"/>
        <v/>
      </c>
      <c r="AQ294" s="672" t="str">
        <f t="shared" si="106"/>
        <v/>
      </c>
    </row>
    <row r="295" spans="5:43">
      <c r="E295" s="672" t="str">
        <f t="shared" si="107"/>
        <v/>
      </c>
      <c r="G295" s="672" t="str">
        <f t="shared" si="107"/>
        <v/>
      </c>
      <c r="I295" s="672" t="str">
        <f t="shared" si="89"/>
        <v/>
      </c>
      <c r="K295" s="672" t="str">
        <f t="shared" si="90"/>
        <v/>
      </c>
      <c r="M295" s="672" t="str">
        <f t="shared" si="91"/>
        <v/>
      </c>
      <c r="O295" s="672" t="str">
        <f t="shared" si="92"/>
        <v/>
      </c>
      <c r="Q295" s="672" t="str">
        <f t="shared" si="93"/>
        <v/>
      </c>
      <c r="S295" s="672" t="str">
        <f t="shared" si="94"/>
        <v/>
      </c>
      <c r="U295" s="672" t="str">
        <f t="shared" si="95"/>
        <v/>
      </c>
      <c r="W295" s="672" t="str">
        <f t="shared" si="96"/>
        <v/>
      </c>
      <c r="Y295" s="672" t="str">
        <f t="shared" si="97"/>
        <v/>
      </c>
      <c r="AA295" s="672" t="str">
        <f t="shared" si="98"/>
        <v/>
      </c>
      <c r="AC295" s="672" t="str">
        <f t="shared" si="99"/>
        <v/>
      </c>
      <c r="AE295" s="672" t="str">
        <f t="shared" si="100"/>
        <v/>
      </c>
      <c r="AG295" s="672" t="str">
        <f t="shared" si="101"/>
        <v/>
      </c>
      <c r="AI295" s="672" t="str">
        <f t="shared" si="102"/>
        <v/>
      </c>
      <c r="AK295" s="672" t="str">
        <f t="shared" si="103"/>
        <v/>
      </c>
      <c r="AM295" s="672" t="str">
        <f t="shared" si="104"/>
        <v/>
      </c>
      <c r="AO295" s="672" t="str">
        <f t="shared" si="105"/>
        <v/>
      </c>
      <c r="AQ295" s="672" t="str">
        <f t="shared" si="106"/>
        <v/>
      </c>
    </row>
    <row r="296" spans="5:43">
      <c r="E296" s="672" t="str">
        <f t="shared" si="107"/>
        <v/>
      </c>
      <c r="G296" s="672" t="str">
        <f t="shared" si="107"/>
        <v/>
      </c>
      <c r="I296" s="672" t="str">
        <f t="shared" si="89"/>
        <v/>
      </c>
      <c r="K296" s="672" t="str">
        <f t="shared" si="90"/>
        <v/>
      </c>
      <c r="M296" s="672" t="str">
        <f t="shared" si="91"/>
        <v/>
      </c>
      <c r="O296" s="672" t="str">
        <f t="shared" si="92"/>
        <v/>
      </c>
      <c r="Q296" s="672" t="str">
        <f t="shared" si="93"/>
        <v/>
      </c>
      <c r="S296" s="672" t="str">
        <f t="shared" si="94"/>
        <v/>
      </c>
      <c r="U296" s="672" t="str">
        <f t="shared" si="95"/>
        <v/>
      </c>
      <c r="W296" s="672" t="str">
        <f t="shared" si="96"/>
        <v/>
      </c>
      <c r="Y296" s="672" t="str">
        <f t="shared" si="97"/>
        <v/>
      </c>
      <c r="AA296" s="672" t="str">
        <f t="shared" si="98"/>
        <v/>
      </c>
      <c r="AC296" s="672" t="str">
        <f t="shared" si="99"/>
        <v/>
      </c>
      <c r="AE296" s="672" t="str">
        <f t="shared" si="100"/>
        <v/>
      </c>
      <c r="AG296" s="672" t="str">
        <f t="shared" si="101"/>
        <v/>
      </c>
      <c r="AI296" s="672" t="str">
        <f t="shared" si="102"/>
        <v/>
      </c>
      <c r="AK296" s="672" t="str">
        <f t="shared" si="103"/>
        <v/>
      </c>
      <c r="AM296" s="672" t="str">
        <f t="shared" si="104"/>
        <v/>
      </c>
      <c r="AO296" s="672" t="str">
        <f t="shared" si="105"/>
        <v/>
      </c>
      <c r="AQ296" s="672" t="str">
        <f t="shared" si="106"/>
        <v/>
      </c>
    </row>
    <row r="297" spans="5:43">
      <c r="E297" s="672" t="str">
        <f t="shared" si="107"/>
        <v/>
      </c>
      <c r="G297" s="672" t="str">
        <f t="shared" si="107"/>
        <v/>
      </c>
      <c r="I297" s="672" t="str">
        <f t="shared" si="89"/>
        <v/>
      </c>
      <c r="K297" s="672" t="str">
        <f t="shared" si="90"/>
        <v/>
      </c>
      <c r="M297" s="672" t="str">
        <f t="shared" si="91"/>
        <v/>
      </c>
      <c r="O297" s="672" t="str">
        <f t="shared" si="92"/>
        <v/>
      </c>
      <c r="Q297" s="672" t="str">
        <f t="shared" si="93"/>
        <v/>
      </c>
      <c r="S297" s="672" t="str">
        <f t="shared" si="94"/>
        <v/>
      </c>
      <c r="U297" s="672" t="str">
        <f t="shared" si="95"/>
        <v/>
      </c>
      <c r="W297" s="672" t="str">
        <f t="shared" si="96"/>
        <v/>
      </c>
      <c r="Y297" s="672" t="str">
        <f t="shared" si="97"/>
        <v/>
      </c>
      <c r="AA297" s="672" t="str">
        <f t="shared" si="98"/>
        <v/>
      </c>
      <c r="AC297" s="672" t="str">
        <f t="shared" si="99"/>
        <v/>
      </c>
      <c r="AE297" s="672" t="str">
        <f t="shared" si="100"/>
        <v/>
      </c>
      <c r="AG297" s="672" t="str">
        <f t="shared" si="101"/>
        <v/>
      </c>
      <c r="AI297" s="672" t="str">
        <f t="shared" si="102"/>
        <v/>
      </c>
      <c r="AK297" s="672" t="str">
        <f t="shared" si="103"/>
        <v/>
      </c>
      <c r="AM297" s="672" t="str">
        <f t="shared" si="104"/>
        <v/>
      </c>
      <c r="AO297" s="672" t="str">
        <f t="shared" si="105"/>
        <v/>
      </c>
      <c r="AQ297" s="672" t="str">
        <f t="shared" si="106"/>
        <v/>
      </c>
    </row>
    <row r="298" spans="5:43">
      <c r="E298" s="672" t="str">
        <f t="shared" si="107"/>
        <v/>
      </c>
      <c r="G298" s="672" t="str">
        <f t="shared" si="107"/>
        <v/>
      </c>
      <c r="I298" s="672" t="str">
        <f t="shared" si="89"/>
        <v/>
      </c>
      <c r="K298" s="672" t="str">
        <f t="shared" si="90"/>
        <v/>
      </c>
      <c r="M298" s="672" t="str">
        <f t="shared" si="91"/>
        <v/>
      </c>
      <c r="O298" s="672" t="str">
        <f t="shared" si="92"/>
        <v/>
      </c>
      <c r="Q298" s="672" t="str">
        <f t="shared" si="93"/>
        <v/>
      </c>
      <c r="S298" s="672" t="str">
        <f t="shared" si="94"/>
        <v/>
      </c>
      <c r="U298" s="672" t="str">
        <f t="shared" si="95"/>
        <v/>
      </c>
      <c r="W298" s="672" t="str">
        <f t="shared" si="96"/>
        <v/>
      </c>
      <c r="Y298" s="672" t="str">
        <f t="shared" si="97"/>
        <v/>
      </c>
      <c r="AA298" s="672" t="str">
        <f t="shared" si="98"/>
        <v/>
      </c>
      <c r="AC298" s="672" t="str">
        <f t="shared" si="99"/>
        <v/>
      </c>
      <c r="AE298" s="672" t="str">
        <f t="shared" si="100"/>
        <v/>
      </c>
      <c r="AG298" s="672" t="str">
        <f t="shared" si="101"/>
        <v/>
      </c>
      <c r="AI298" s="672" t="str">
        <f t="shared" si="102"/>
        <v/>
      </c>
      <c r="AK298" s="672" t="str">
        <f t="shared" si="103"/>
        <v/>
      </c>
      <c r="AM298" s="672" t="str">
        <f t="shared" si="104"/>
        <v/>
      </c>
      <c r="AO298" s="672" t="str">
        <f t="shared" si="105"/>
        <v/>
      </c>
      <c r="AQ298" s="672" t="str">
        <f t="shared" si="106"/>
        <v/>
      </c>
    </row>
    <row r="299" spans="5:43">
      <c r="E299" s="672" t="str">
        <f t="shared" si="107"/>
        <v/>
      </c>
      <c r="G299" s="672" t="str">
        <f t="shared" si="107"/>
        <v/>
      </c>
      <c r="I299" s="672" t="str">
        <f t="shared" si="89"/>
        <v/>
      </c>
      <c r="K299" s="672" t="str">
        <f t="shared" si="90"/>
        <v/>
      </c>
      <c r="M299" s="672" t="str">
        <f t="shared" si="91"/>
        <v/>
      </c>
      <c r="O299" s="672" t="str">
        <f t="shared" si="92"/>
        <v/>
      </c>
      <c r="Q299" s="672" t="str">
        <f t="shared" si="93"/>
        <v/>
      </c>
      <c r="S299" s="672" t="str">
        <f t="shared" si="94"/>
        <v/>
      </c>
      <c r="U299" s="672" t="str">
        <f t="shared" si="95"/>
        <v/>
      </c>
      <c r="W299" s="672" t="str">
        <f t="shared" si="96"/>
        <v/>
      </c>
      <c r="Y299" s="672" t="str">
        <f t="shared" si="97"/>
        <v/>
      </c>
      <c r="AA299" s="672" t="str">
        <f t="shared" si="98"/>
        <v/>
      </c>
      <c r="AC299" s="672" t="str">
        <f t="shared" si="99"/>
        <v/>
      </c>
      <c r="AE299" s="672" t="str">
        <f t="shared" si="100"/>
        <v/>
      </c>
      <c r="AG299" s="672" t="str">
        <f t="shared" si="101"/>
        <v/>
      </c>
      <c r="AI299" s="672" t="str">
        <f t="shared" si="102"/>
        <v/>
      </c>
      <c r="AK299" s="672" t="str">
        <f t="shared" si="103"/>
        <v/>
      </c>
      <c r="AM299" s="672" t="str">
        <f t="shared" si="104"/>
        <v/>
      </c>
      <c r="AO299" s="672" t="str">
        <f t="shared" si="105"/>
        <v/>
      </c>
      <c r="AQ299" s="672" t="str">
        <f t="shared" si="106"/>
        <v/>
      </c>
    </row>
    <row r="300" spans="5:43">
      <c r="E300" s="672" t="str">
        <f t="shared" si="107"/>
        <v/>
      </c>
      <c r="G300" s="672" t="str">
        <f t="shared" si="107"/>
        <v/>
      </c>
      <c r="I300" s="672" t="str">
        <f t="shared" si="89"/>
        <v/>
      </c>
      <c r="K300" s="672" t="str">
        <f t="shared" si="90"/>
        <v/>
      </c>
      <c r="M300" s="672" t="str">
        <f t="shared" si="91"/>
        <v/>
      </c>
      <c r="O300" s="672" t="str">
        <f t="shared" si="92"/>
        <v/>
      </c>
      <c r="Q300" s="672" t="str">
        <f t="shared" si="93"/>
        <v/>
      </c>
      <c r="S300" s="672" t="str">
        <f t="shared" si="94"/>
        <v/>
      </c>
      <c r="U300" s="672" t="str">
        <f t="shared" si="95"/>
        <v/>
      </c>
      <c r="W300" s="672" t="str">
        <f t="shared" si="96"/>
        <v/>
      </c>
      <c r="Y300" s="672" t="str">
        <f t="shared" si="97"/>
        <v/>
      </c>
      <c r="AA300" s="672" t="str">
        <f t="shared" si="98"/>
        <v/>
      </c>
      <c r="AC300" s="672" t="str">
        <f t="shared" si="99"/>
        <v/>
      </c>
      <c r="AE300" s="672" t="str">
        <f t="shared" si="100"/>
        <v/>
      </c>
      <c r="AG300" s="672" t="str">
        <f t="shared" si="101"/>
        <v/>
      </c>
      <c r="AI300" s="672" t="str">
        <f t="shared" si="102"/>
        <v/>
      </c>
      <c r="AK300" s="672" t="str">
        <f t="shared" si="103"/>
        <v/>
      </c>
      <c r="AM300" s="672" t="str">
        <f t="shared" si="104"/>
        <v/>
      </c>
      <c r="AO300" s="672" t="str">
        <f t="shared" si="105"/>
        <v/>
      </c>
      <c r="AQ300" s="672" t="str">
        <f t="shared" si="106"/>
        <v/>
      </c>
    </row>
  </sheetData>
  <mergeCells count="1">
    <mergeCell ref="A3:A6"/>
  </mergeCells>
  <conditionalFormatting sqref="E12:E300">
    <cfRule type="expression" dxfId="15" priority="2">
      <formula>AND(LEN(E12)&gt;0,OR(E12&lt;E$2,E12&gt;E$3))</formula>
    </cfRule>
  </conditionalFormatting>
  <conditionalFormatting sqref="AQ12:AQ300 AO12:AO300 AM12:AM300 AK12:AK300 AI12:AI300 AG12:AG300 AE12:AE300 AC12:AC300 AA12:AA300 Y12:Y300 W12:W300 U12:U300 S12:S300 Q12:Q300 O12:O300 M12:M300 K12:K300 I12:I300 G12:G300">
    <cfRule type="expression" dxfId="14" priority="1">
      <formula>AND(LEN(G12)&gt;0,OR(G12&lt;G$2,G12&gt;G$3))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6BB87-2960-46B9-949A-578C77BFEBFE}">
  <sheetPr>
    <pageSetUpPr fitToPage="1"/>
  </sheetPr>
  <dimension ref="B1:Q48"/>
  <sheetViews>
    <sheetView zoomScale="90" zoomScaleNormal="90" workbookViewId="0">
      <selection activeCell="E29" sqref="E29"/>
    </sheetView>
  </sheetViews>
  <sheetFormatPr defaultColWidth="22.7109375" defaultRowHeight="15"/>
  <cols>
    <col min="1" max="1" width="5.5703125" style="736" customWidth="1"/>
    <col min="2" max="2" width="33.5703125" style="736" customWidth="1"/>
    <col min="3" max="3" width="8.7109375" style="736" customWidth="1"/>
    <col min="4" max="4" width="8.5703125" style="736" customWidth="1"/>
    <col min="5" max="5" width="34.140625" style="736" bestFit="1" customWidth="1"/>
    <col min="6" max="6" width="5.7109375" style="736" customWidth="1"/>
    <col min="7" max="7" width="32.42578125" style="736" customWidth="1"/>
    <col min="8" max="8" width="12.7109375" style="736" customWidth="1"/>
    <col min="9" max="9" width="14.85546875" style="736" customWidth="1"/>
    <col min="10" max="10" width="6" style="736" customWidth="1"/>
    <col min="11" max="11" width="34" style="736" customWidth="1"/>
    <col min="12" max="12" width="12.140625" style="736" customWidth="1"/>
    <col min="13" max="13" width="13.140625" style="736" customWidth="1"/>
    <col min="14" max="14" width="8.28515625" style="736" customWidth="1"/>
    <col min="15" max="16" width="10.28515625" style="736" bestFit="1" customWidth="1"/>
    <col min="17" max="16384" width="22.7109375" style="736"/>
  </cols>
  <sheetData>
    <row r="1" spans="2:16" ht="18.75" customHeight="1"/>
    <row r="2" spans="2:16" ht="21.75" customHeight="1" thickBot="1">
      <c r="B2" s="1791" t="s">
        <v>635</v>
      </c>
      <c r="C2" s="1792"/>
      <c r="D2" s="1792"/>
      <c r="E2" s="1792"/>
      <c r="G2" s="211" t="s">
        <v>491</v>
      </c>
      <c r="K2" s="211" t="s">
        <v>491</v>
      </c>
    </row>
    <row r="3" spans="2:16" ht="15.75" thickBot="1">
      <c r="B3" s="1788" t="s">
        <v>629</v>
      </c>
      <c r="C3" s="1789"/>
      <c r="D3" s="1789"/>
      <c r="E3" s="1790"/>
      <c r="G3" s="1967" t="s">
        <v>310</v>
      </c>
      <c r="H3" s="1968"/>
      <c r="I3" s="1969"/>
      <c r="K3" s="1970" t="s">
        <v>311</v>
      </c>
      <c r="L3" s="1971"/>
      <c r="M3" s="1972"/>
    </row>
    <row r="4" spans="2:16" ht="27" customHeight="1" thickBot="1">
      <c r="B4" s="1440"/>
      <c r="C4" s="1437" t="s">
        <v>601</v>
      </c>
      <c r="D4" s="1438" t="s">
        <v>5</v>
      </c>
      <c r="E4" s="1439" t="s">
        <v>282</v>
      </c>
      <c r="G4" s="1973" t="s">
        <v>312</v>
      </c>
      <c r="H4" s="1974"/>
      <c r="I4" s="1975"/>
      <c r="J4" s="737"/>
      <c r="K4" s="1976" t="s">
        <v>313</v>
      </c>
      <c r="L4" s="1977"/>
      <c r="M4" s="1978"/>
    </row>
    <row r="5" spans="2:16" ht="30.75" thickBot="1">
      <c r="B5" s="1467" t="s">
        <v>634</v>
      </c>
      <c r="C5" s="1474">
        <f>'[14]JAIL DIVERSION MODELS'!$C$8</f>
        <v>1</v>
      </c>
      <c r="D5" s="1003"/>
      <c r="E5" s="1049" t="s">
        <v>581</v>
      </c>
      <c r="G5" s="1979" t="s">
        <v>314</v>
      </c>
      <c r="H5" s="1479" t="s">
        <v>315</v>
      </c>
      <c r="I5" s="1480">
        <v>32</v>
      </c>
      <c r="J5" s="738"/>
      <c r="K5" s="1121" t="s">
        <v>316</v>
      </c>
      <c r="L5" s="1123" t="s">
        <v>317</v>
      </c>
      <c r="M5" s="1124">
        <f>1393.5*2.5</f>
        <v>3483.75</v>
      </c>
    </row>
    <row r="6" spans="2:16" ht="30.75" thickBot="1">
      <c r="B6" s="1468" t="s">
        <v>630</v>
      </c>
      <c r="C6" s="1474">
        <v>1</v>
      </c>
      <c r="D6" s="1003">
        <v>0.2</v>
      </c>
      <c r="E6" s="1049" t="s">
        <v>581</v>
      </c>
      <c r="G6" s="1980"/>
      <c r="H6" s="1479" t="s">
        <v>412</v>
      </c>
      <c r="I6" s="1480">
        <v>365</v>
      </c>
      <c r="J6" s="739"/>
      <c r="K6" s="753"/>
      <c r="L6" s="1122"/>
      <c r="M6" s="1410" t="s">
        <v>6</v>
      </c>
      <c r="O6" s="743"/>
      <c r="P6" s="743"/>
    </row>
    <row r="7" spans="2:16">
      <c r="B7" s="1468" t="s">
        <v>281</v>
      </c>
      <c r="C7" s="1474">
        <v>0.7</v>
      </c>
      <c r="D7" s="1003"/>
      <c r="E7" s="1049" t="s">
        <v>581</v>
      </c>
      <c r="G7" s="1118"/>
      <c r="H7" s="1119"/>
      <c r="I7" s="474" t="s">
        <v>6</v>
      </c>
      <c r="J7" s="741"/>
      <c r="K7" s="740" t="str">
        <f>G9</f>
        <v>Clinical</v>
      </c>
      <c r="L7" s="742"/>
      <c r="M7" s="1561">
        <v>17942.5792</v>
      </c>
      <c r="O7" s="745"/>
      <c r="P7" s="746"/>
    </row>
    <row r="8" spans="2:16">
      <c r="B8" s="1468" t="s">
        <v>631</v>
      </c>
      <c r="C8" s="1474">
        <f>'[14]JAIL DIVERSION MODELS'!$C$10</f>
        <v>1</v>
      </c>
      <c r="D8" s="1003"/>
      <c r="E8" s="1049" t="s">
        <v>581</v>
      </c>
      <c r="G8" s="300" t="s">
        <v>275</v>
      </c>
      <c r="H8" s="880"/>
      <c r="I8" s="187">
        <v>72974.720000000001</v>
      </c>
      <c r="J8" s="744"/>
      <c r="K8" s="1120" t="s">
        <v>580</v>
      </c>
      <c r="L8" s="186"/>
      <c r="M8" s="1562">
        <v>146820.576</v>
      </c>
      <c r="O8" s="745"/>
      <c r="P8" s="746"/>
    </row>
    <row r="9" spans="2:16">
      <c r="B9" s="1468" t="s">
        <v>225</v>
      </c>
      <c r="C9" s="1474">
        <v>4.2</v>
      </c>
      <c r="D9" s="1003"/>
      <c r="E9" s="1049" t="s">
        <v>581</v>
      </c>
      <c r="G9" s="879" t="s">
        <v>555</v>
      </c>
      <c r="H9" s="880"/>
      <c r="I9" s="187">
        <v>145181.54999999999</v>
      </c>
      <c r="J9" s="744"/>
      <c r="K9" s="301" t="s">
        <v>11</v>
      </c>
      <c r="L9" s="500">
        <f>C15</f>
        <v>0.25390000000000001</v>
      </c>
      <c r="M9" s="1561" cm="1">
        <f t="array" ref="M9">SUM(M7:M8*L9)</f>
        <v>41833.365105280005</v>
      </c>
      <c r="O9" s="745"/>
      <c r="P9" s="746"/>
    </row>
    <row r="10" spans="2:16" ht="15.75" thickBot="1">
      <c r="B10" s="1468" t="s">
        <v>632</v>
      </c>
      <c r="C10" s="1474">
        <f>'[14]JAIL DIVERSION MODELS'!$C$11</f>
        <v>4</v>
      </c>
      <c r="D10" s="1003">
        <v>2.5</v>
      </c>
      <c r="E10" s="1049" t="s">
        <v>581</v>
      </c>
      <c r="G10" s="1120" t="s">
        <v>580</v>
      </c>
      <c r="H10" s="880"/>
      <c r="I10" s="187">
        <v>1556527.83</v>
      </c>
      <c r="J10" s="744"/>
      <c r="K10" s="1130" t="str">
        <f>G12</f>
        <v>CAF  (Compensation)</v>
      </c>
      <c r="L10" s="1131">
        <f>C24</f>
        <v>2.7811565914169036E-2</v>
      </c>
      <c r="M10" s="1563" cm="1">
        <f t="array" ref="M10">SUM(M7:M9*L10)</f>
        <v>5745.7727421082564</v>
      </c>
      <c r="O10" s="745"/>
      <c r="P10" s="746"/>
    </row>
    <row r="11" spans="2:16" ht="15.75" thickBot="1">
      <c r="B11" s="1468" t="s">
        <v>276</v>
      </c>
      <c r="C11" s="1477">
        <f>'[14]JAIL DIVERSION MODELS'!$C$12</f>
        <v>16.399999999999999</v>
      </c>
      <c r="D11" s="1003"/>
      <c r="E11" s="1049" t="s">
        <v>581</v>
      </c>
      <c r="G11" s="301" t="s">
        <v>11</v>
      </c>
      <c r="H11" s="500">
        <f>C15</f>
        <v>0.25390000000000001</v>
      </c>
      <c r="I11" s="187" cm="1">
        <f t="array" ref="I11">SUM(I8:I10*H11)</f>
        <v>450592.29298999999</v>
      </c>
      <c r="J11" s="744"/>
      <c r="K11" s="987" t="s">
        <v>239</v>
      </c>
      <c r="L11" s="1407">
        <v>3.09423</v>
      </c>
      <c r="M11" s="1564">
        <f>SUM(M7:M10)</f>
        <v>212342.29304738829</v>
      </c>
      <c r="O11" s="745"/>
      <c r="P11" s="746"/>
    </row>
    <row r="12" spans="2:16" ht="16.5" thickTop="1" thickBot="1">
      <c r="B12" s="1468" t="s">
        <v>9</v>
      </c>
      <c r="C12" s="1475">
        <f>'[14]JAIL DIVERSION MODELS'!$C$13</f>
        <v>6.9749999999999996</v>
      </c>
      <c r="D12" s="1003"/>
      <c r="E12" s="1049" t="s">
        <v>581</v>
      </c>
      <c r="G12" s="502" t="s">
        <v>660</v>
      </c>
      <c r="H12" s="195">
        <f>C24</f>
        <v>2.7811565914169036E-2</v>
      </c>
      <c r="I12" s="188" cm="1">
        <f t="array" ref="I12">SUM(I8:I11*H12)</f>
        <v>61888.421080885702</v>
      </c>
      <c r="J12" s="748"/>
      <c r="K12" s="753"/>
      <c r="L12" s="754" t="s">
        <v>319</v>
      </c>
      <c r="M12" s="1565" t="s">
        <v>6</v>
      </c>
      <c r="O12" s="745"/>
      <c r="P12" s="746"/>
    </row>
    <row r="13" spans="2:16" ht="16.5" thickTop="1" thickBot="1">
      <c r="B13" s="1476" t="s">
        <v>633</v>
      </c>
      <c r="C13" s="1478">
        <v>3.8792</v>
      </c>
      <c r="D13" s="1046">
        <v>0.39</v>
      </c>
      <c r="E13" s="1049" t="s">
        <v>581</v>
      </c>
      <c r="G13" s="987" t="s">
        <v>239</v>
      </c>
      <c r="H13" s="1111">
        <v>39.154229999999998</v>
      </c>
      <c r="I13" s="1128">
        <f>SUM(I8:I12)</f>
        <v>2287164.814070886</v>
      </c>
      <c r="J13" s="744"/>
      <c r="K13" s="1492" t="s">
        <v>320</v>
      </c>
      <c r="L13" s="1493">
        <f>D20</f>
        <v>5796.66</v>
      </c>
      <c r="M13" s="1566">
        <f>L13*2.5</f>
        <v>14491.65</v>
      </c>
      <c r="O13" s="751"/>
      <c r="P13" s="746"/>
    </row>
    <row r="14" spans="2:16" ht="16.5" thickTop="1" thickBot="1">
      <c r="B14" s="1785" t="s">
        <v>249</v>
      </c>
      <c r="C14" s="1786"/>
      <c r="D14" s="1786"/>
      <c r="E14" s="1787"/>
      <c r="G14" s="706"/>
      <c r="H14" s="715" t="s">
        <v>12</v>
      </c>
      <c r="I14" s="716" t="s">
        <v>6</v>
      </c>
      <c r="J14" s="749"/>
      <c r="K14" s="245" t="s">
        <v>299</v>
      </c>
      <c r="L14" s="756" t="s">
        <v>318</v>
      </c>
      <c r="M14" s="1562">
        <v>0</v>
      </c>
    </row>
    <row r="15" spans="2:16" ht="15.75" thickBot="1">
      <c r="B15" s="1047" t="s">
        <v>251</v>
      </c>
      <c r="C15" s="1986">
        <f>'M2021 BLS  53%ile'!D38</f>
        <v>0.25390000000000001</v>
      </c>
      <c r="D15" s="1987"/>
      <c r="E15" s="1049" t="s">
        <v>582</v>
      </c>
      <c r="G15" s="1482" t="s">
        <v>299</v>
      </c>
      <c r="H15" s="1483">
        <f>C16</f>
        <v>13.7904</v>
      </c>
      <c r="I15" s="1484">
        <f>H15*$I$5*$I$6</f>
        <v>161071.872</v>
      </c>
      <c r="J15" s="752"/>
      <c r="K15" s="502" t="s">
        <v>321</v>
      </c>
      <c r="L15" s="757" t="s">
        <v>318</v>
      </c>
      <c r="M15" s="1567">
        <v>0</v>
      </c>
    </row>
    <row r="16" spans="2:16" ht="20.25" customHeight="1" thickTop="1">
      <c r="B16" s="1006" t="s">
        <v>299</v>
      </c>
      <c r="C16" s="1125">
        <f>13.52*(2%+1)</f>
        <v>13.7904</v>
      </c>
      <c r="D16" s="1471" t="s">
        <v>318</v>
      </c>
      <c r="E16" s="1049" t="s">
        <v>663</v>
      </c>
      <c r="G16" s="1482" t="s">
        <v>66</v>
      </c>
      <c r="H16" s="1485">
        <f>C17</f>
        <v>8.16</v>
      </c>
      <c r="I16" s="1484">
        <f>H16*$I$5*$I$6</f>
        <v>95308.800000000003</v>
      </c>
      <c r="J16" s="744"/>
      <c r="K16" s="305" t="s">
        <v>13</v>
      </c>
      <c r="L16" s="747"/>
      <c r="M16" s="1568">
        <f>SUM(M11:M15)</f>
        <v>226833.94304738828</v>
      </c>
    </row>
    <row r="17" spans="2:17">
      <c r="B17" s="1006" t="s">
        <v>66</v>
      </c>
      <c r="C17" s="1470">
        <v>8.16</v>
      </c>
      <c r="D17" s="1471" t="s">
        <v>318</v>
      </c>
      <c r="E17" s="1049" t="s">
        <v>623</v>
      </c>
      <c r="G17" s="1482" t="s">
        <v>324</v>
      </c>
      <c r="H17" s="1483">
        <f>C18</f>
        <v>1.8507184713559985</v>
      </c>
      <c r="I17" s="1484">
        <f>H17*$I$5*$I$6</f>
        <v>21616.391745438064</v>
      </c>
      <c r="J17" s="755"/>
      <c r="K17" s="763" t="s">
        <v>322</v>
      </c>
      <c r="L17" s="902">
        <f>C22</f>
        <v>0.12</v>
      </c>
      <c r="M17" s="1569">
        <f>(M16-M10)*L17</f>
        <v>26530.580436633601</v>
      </c>
      <c r="O17" s="746"/>
      <c r="P17" s="758"/>
    </row>
    <row r="18" spans="2:17" ht="26.25" customHeight="1" thickBot="1">
      <c r="B18" s="1006" t="s">
        <v>324</v>
      </c>
      <c r="C18" s="1125">
        <f>1.81442987387843*(2%+1)</f>
        <v>1.8507184713559985</v>
      </c>
      <c r="D18" s="1471" t="s">
        <v>318</v>
      </c>
      <c r="E18" s="1049" t="s">
        <v>663</v>
      </c>
      <c r="G18" s="1486" t="s">
        <v>637</v>
      </c>
      <c r="H18" s="1483">
        <f>C19</f>
        <v>2.6228478643213466</v>
      </c>
      <c r="I18" s="1484">
        <f>H18*$I$5*$I$6</f>
        <v>30634.86305527333</v>
      </c>
      <c r="J18" s="741"/>
      <c r="K18" s="502" t="str">
        <f>G23</f>
        <v>CAF (Prm Exp)</v>
      </c>
      <c r="L18" s="762">
        <f>C24</f>
        <v>2.7811565914169036E-2</v>
      </c>
      <c r="M18" s="1570">
        <f>M13*L18</f>
        <v>403.03547918006768</v>
      </c>
      <c r="P18" s="758"/>
      <c r="Q18" s="761"/>
    </row>
    <row r="19" spans="2:17" ht="15.75" customHeight="1" thickTop="1" thickBot="1">
      <c r="B19" s="1469" t="s">
        <v>325</v>
      </c>
      <c r="C19" s="1125">
        <f>2.57141947482485*(2%+1)</f>
        <v>2.6228478643213466</v>
      </c>
      <c r="D19" s="1471" t="s">
        <v>318</v>
      </c>
      <c r="E19" s="1049" t="s">
        <v>663</v>
      </c>
      <c r="G19" s="1487"/>
      <c r="H19" s="1488" t="s">
        <v>12</v>
      </c>
      <c r="I19" s="1489" t="s">
        <v>326</v>
      </c>
      <c r="J19" s="759"/>
      <c r="K19" s="298" t="s">
        <v>15</v>
      </c>
      <c r="L19" s="747"/>
      <c r="M19" s="1571">
        <f>SUM(M16:M18)</f>
        <v>253767.55896320197</v>
      </c>
      <c r="P19" s="758"/>
      <c r="Q19" s="761"/>
    </row>
    <row r="20" spans="2:17" ht="16.5" thickTop="1" thickBot="1">
      <c r="B20" s="1006" t="s">
        <v>320</v>
      </c>
      <c r="C20" s="1472" t="s">
        <v>636</v>
      </c>
      <c r="D20" s="756">
        <f>5683*(1+2%)</f>
        <v>5796.66</v>
      </c>
      <c r="E20" s="1049" t="s">
        <v>663</v>
      </c>
      <c r="G20" s="1490" t="s">
        <v>265</v>
      </c>
      <c r="H20" s="1481">
        <f>2.96321972106293*(2%+1)</f>
        <v>3.0224841154841884</v>
      </c>
      <c r="I20" s="1491">
        <f>H20*$I$5*$I$6</f>
        <v>35302.614468855318</v>
      </c>
      <c r="J20" s="759"/>
      <c r="K20" s="1167" t="s">
        <v>323</v>
      </c>
      <c r="L20" s="1168"/>
      <c r="M20" s="1559">
        <f>M19/M5</f>
        <v>72.843217499304473</v>
      </c>
      <c r="P20" s="758"/>
      <c r="Q20" s="758"/>
    </row>
    <row r="21" spans="2:17" ht="16.5" customHeight="1" thickTop="1" thickBot="1">
      <c r="B21" s="1006" t="s">
        <v>638</v>
      </c>
      <c r="C21" s="1481">
        <f>2.96321972106293*(2%+1)</f>
        <v>3.0224841154841884</v>
      </c>
      <c r="D21" s="1473" t="s">
        <v>636</v>
      </c>
      <c r="E21" s="1049" t="s">
        <v>663</v>
      </c>
      <c r="G21" s="305" t="s">
        <v>13</v>
      </c>
      <c r="H21" s="193"/>
      <c r="I21" s="760">
        <f>SUM(I13:I20)</f>
        <v>2631099.3553404524</v>
      </c>
      <c r="J21" s="759"/>
      <c r="K21" s="1169" t="s">
        <v>592</v>
      </c>
      <c r="L21" s="1170"/>
      <c r="M21" s="1560">
        <f>M20*0.25</f>
        <v>18.210804374826118</v>
      </c>
      <c r="P21" s="758"/>
    </row>
    <row r="22" spans="2:17" ht="15.75" customHeight="1" thickTop="1">
      <c r="B22" s="1002" t="s">
        <v>246</v>
      </c>
      <c r="C22" s="1984">
        <f>'M2021 BLS  53%ile'!D41</f>
        <v>0.12</v>
      </c>
      <c r="D22" s="1985"/>
      <c r="E22" s="1049" t="s">
        <v>582</v>
      </c>
      <c r="G22" s="245" t="s">
        <v>14</v>
      </c>
      <c r="H22" s="500">
        <f>C22</f>
        <v>0.12</v>
      </c>
      <c r="I22" s="1126">
        <f>(I21-I12)*H22</f>
        <v>308305.31211114797</v>
      </c>
      <c r="J22" s="759"/>
      <c r="K22" s="487"/>
      <c r="L22" s="904"/>
      <c r="M22" s="767"/>
      <c r="P22" s="758"/>
    </row>
    <row r="23" spans="2:17" ht="15.75" thickBot="1">
      <c r="B23" s="1002" t="s">
        <v>254</v>
      </c>
      <c r="C23" s="1983">
        <v>0.95</v>
      </c>
      <c r="D23" s="1915"/>
      <c r="E23" s="1004" t="s">
        <v>252</v>
      </c>
      <c r="G23" s="306" t="s">
        <v>662</v>
      </c>
      <c r="H23" s="195">
        <f>C24</f>
        <v>2.7811565914169036E-2</v>
      </c>
      <c r="I23" s="1127">
        <f>(I15+I16+I17+I18+I20)*H23</f>
        <v>9565.358164678044</v>
      </c>
      <c r="J23" s="485"/>
      <c r="K23" s="487"/>
      <c r="M23" s="274"/>
      <c r="N23" s="766"/>
      <c r="P23" s="758"/>
    </row>
    <row r="24" spans="2:17" ht="16.5" thickTop="1" thickBot="1">
      <c r="B24" s="1010" t="s">
        <v>516</v>
      </c>
      <c r="C24" s="1981">
        <f>'FALL CAF 2022'!CI24</f>
        <v>2.7811565914169036E-2</v>
      </c>
      <c r="D24" s="1982"/>
      <c r="E24" s="1012" t="s">
        <v>497</v>
      </c>
      <c r="G24" s="298" t="s">
        <v>15</v>
      </c>
      <c r="H24" s="194"/>
      <c r="I24" s="764">
        <f>SUM(I21:I23)</f>
        <v>2948970.0256162784</v>
      </c>
      <c r="J24" s="759"/>
      <c r="M24" s="269"/>
    </row>
    <row r="25" spans="2:17" ht="15.75" thickBot="1">
      <c r="G25" s="201" t="s">
        <v>329</v>
      </c>
      <c r="H25" s="199"/>
      <c r="I25" s="1129">
        <f>I24/(I5*I6)</f>
        <v>252.48031041235259</v>
      </c>
      <c r="J25" s="755"/>
      <c r="K25" s="554" t="s">
        <v>327</v>
      </c>
      <c r="L25" s="553"/>
    </row>
    <row r="26" spans="2:17" ht="15.75" thickBot="1">
      <c r="G26" s="847" t="s">
        <v>331</v>
      </c>
      <c r="H26" s="903">
        <f>C23</f>
        <v>0.95</v>
      </c>
      <c r="I26" s="771">
        <f>I25/H26</f>
        <v>265.76874780247641</v>
      </c>
      <c r="J26" s="755"/>
      <c r="K26" s="553">
        <v>0.45</v>
      </c>
      <c r="L26" s="553">
        <v>50</v>
      </c>
      <c r="O26" s="487"/>
    </row>
    <row r="27" spans="2:17">
      <c r="G27" s="279"/>
      <c r="H27" s="279"/>
      <c r="I27" s="765"/>
      <c r="J27" s="755"/>
      <c r="K27" s="554"/>
      <c r="L27" s="554" t="s">
        <v>328</v>
      </c>
      <c r="O27" s="487"/>
    </row>
    <row r="28" spans="2:17">
      <c r="I28" s="767"/>
      <c r="J28" s="755"/>
      <c r="K28" s="553" t="s">
        <v>330</v>
      </c>
      <c r="L28" s="555">
        <f>5*45</f>
        <v>225</v>
      </c>
      <c r="M28" s="770"/>
      <c r="O28" s="487"/>
      <c r="P28" s="769"/>
    </row>
    <row r="29" spans="2:17">
      <c r="G29" s="768"/>
      <c r="H29" s="776"/>
      <c r="I29" s="269"/>
      <c r="J29" s="755"/>
      <c r="K29" s="553"/>
      <c r="L29" s="553"/>
      <c r="N29" s="768"/>
      <c r="O29" s="547"/>
      <c r="P29" s="548"/>
    </row>
    <row r="30" spans="2:17">
      <c r="J30" s="770"/>
      <c r="K30" s="1966" t="s">
        <v>332</v>
      </c>
      <c r="L30" s="1966"/>
      <c r="N30" s="768"/>
      <c r="O30" s="772"/>
      <c r="P30" s="772"/>
    </row>
    <row r="31" spans="2:17">
      <c r="H31" s="780"/>
      <c r="I31" s="779"/>
      <c r="J31" s="770"/>
      <c r="K31" s="553"/>
      <c r="L31" s="553"/>
      <c r="N31" s="768"/>
      <c r="O31" s="773"/>
      <c r="P31" s="774"/>
    </row>
    <row r="32" spans="2:17">
      <c r="G32" s="275"/>
      <c r="H32" s="524"/>
      <c r="J32" s="770"/>
      <c r="K32" s="842"/>
      <c r="L32" s="553">
        <v>2080</v>
      </c>
      <c r="N32" s="775"/>
      <c r="O32" s="547"/>
      <c r="P32" s="549"/>
    </row>
    <row r="33" spans="10:16" ht="15" customHeight="1">
      <c r="K33" s="843"/>
      <c r="L33" s="553">
        <f>40*3</f>
        <v>120</v>
      </c>
      <c r="N33" s="768"/>
      <c r="O33" s="547"/>
      <c r="P33" s="549"/>
    </row>
    <row r="34" spans="10:16">
      <c r="K34" s="553" t="s">
        <v>333</v>
      </c>
      <c r="L34" s="553">
        <v>64</v>
      </c>
      <c r="N34" s="768"/>
      <c r="O34" s="777"/>
      <c r="P34" s="778"/>
    </row>
    <row r="35" spans="10:16">
      <c r="K35" s="553" t="s">
        <v>334</v>
      </c>
      <c r="L35" s="553">
        <f>40*2</f>
        <v>80</v>
      </c>
      <c r="N35" s="275"/>
      <c r="O35" s="550"/>
      <c r="P35" s="551"/>
    </row>
    <row r="36" spans="10:16">
      <c r="K36" s="553" t="s">
        <v>335</v>
      </c>
      <c r="L36" s="553">
        <v>40</v>
      </c>
      <c r="O36" s="781"/>
    </row>
    <row r="37" spans="10:16">
      <c r="K37" s="553" t="s">
        <v>265</v>
      </c>
      <c r="L37" s="557">
        <f>5*45</f>
        <v>225</v>
      </c>
      <c r="N37" s="782"/>
      <c r="O37" s="781"/>
    </row>
    <row r="38" spans="10:16" ht="30" customHeight="1">
      <c r="K38" s="556" t="s">
        <v>336</v>
      </c>
      <c r="L38" s="553">
        <f>(52-7)*0.5</f>
        <v>22.5</v>
      </c>
      <c r="N38" s="779"/>
      <c r="O38" s="781"/>
    </row>
    <row r="39" spans="10:16">
      <c r="K39" s="553" t="s">
        <v>337</v>
      </c>
      <c r="L39" s="553">
        <f>(52-7)*3</f>
        <v>135</v>
      </c>
      <c r="O39" s="781"/>
    </row>
    <row r="40" spans="10:16">
      <c r="K40" s="553" t="s">
        <v>338</v>
      </c>
      <c r="L40" s="558">
        <f>SUM(L33:L39)</f>
        <v>686.5</v>
      </c>
    </row>
    <row r="41" spans="10:16">
      <c r="K41" s="554" t="s">
        <v>339</v>
      </c>
      <c r="L41" s="559">
        <f>L32-L40</f>
        <v>1393.5</v>
      </c>
    </row>
    <row r="42" spans="10:16">
      <c r="K42" s="553"/>
      <c r="L42" s="560"/>
    </row>
    <row r="43" spans="10:16">
      <c r="K43" s="281"/>
      <c r="L43" s="552"/>
    </row>
    <row r="44" spans="10:16">
      <c r="K44" s="281"/>
      <c r="L44" s="281"/>
    </row>
    <row r="45" spans="10:16">
      <c r="K45" s="281"/>
      <c r="L45" s="281"/>
    </row>
    <row r="46" spans="10:16">
      <c r="K46" s="281"/>
      <c r="L46" s="281"/>
    </row>
    <row r="47" spans="10:16">
      <c r="K47" s="281"/>
      <c r="L47" s="281"/>
    </row>
    <row r="48" spans="10:16">
      <c r="J48" s="275"/>
    </row>
  </sheetData>
  <mergeCells count="13">
    <mergeCell ref="B2:E2"/>
    <mergeCell ref="B3:E3"/>
    <mergeCell ref="B14:E14"/>
    <mergeCell ref="C24:D24"/>
    <mergeCell ref="C23:D23"/>
    <mergeCell ref="C22:D22"/>
    <mergeCell ref="C15:D15"/>
    <mergeCell ref="K30:L30"/>
    <mergeCell ref="G3:I3"/>
    <mergeCell ref="K3:M3"/>
    <mergeCell ref="G4:I4"/>
    <mergeCell ref="K4:M4"/>
    <mergeCell ref="G5:G6"/>
  </mergeCells>
  <pageMargins left="0.25" right="0.25" top="0.75" bottom="0.75" header="0.3" footer="0.3"/>
  <pageSetup scale="62" orientation="landscape" r:id="rId1"/>
  <headerFooter>
    <oddHeader>&amp;CJAIL DIVERSION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5A5BE-A800-42A5-92C5-13E7C34FB929}">
  <sheetPr codeName="Sheet1">
    <pageSetUpPr fitToPage="1"/>
  </sheetPr>
  <dimension ref="A2:AI44"/>
  <sheetViews>
    <sheetView topLeftCell="H1" zoomScale="90" zoomScaleNormal="90" workbookViewId="0">
      <selection activeCell="AA28" sqref="AA28"/>
    </sheetView>
  </sheetViews>
  <sheetFormatPr defaultColWidth="8.7109375" defaultRowHeight="15"/>
  <cols>
    <col min="1" max="1" width="26" style="575" hidden="1" customWidth="1"/>
    <col min="2" max="2" width="13.42578125" style="575" hidden="1" customWidth="1"/>
    <col min="3" max="3" width="11.42578125" style="575" hidden="1" customWidth="1"/>
    <col min="4" max="4" width="12.42578125" style="575" hidden="1" customWidth="1"/>
    <col min="5" max="6" width="8.7109375" style="575" hidden="1" customWidth="1"/>
    <col min="7" max="7" width="9" style="575" hidden="1" customWidth="1"/>
    <col min="8" max="8" width="5.140625" style="575" customWidth="1"/>
    <col min="9" max="9" width="32.28515625" style="575" customWidth="1"/>
    <col min="10" max="10" width="5.5703125" style="575" bestFit="1" customWidth="1"/>
    <col min="11" max="12" width="5" style="575" bestFit="1" customWidth="1"/>
    <col min="13" max="13" width="34.140625" style="575" bestFit="1" customWidth="1"/>
    <col min="14" max="14" width="7.28515625" style="575" customWidth="1"/>
    <col min="15" max="15" width="35" style="575" customWidth="1"/>
    <col min="16" max="16" width="15.5703125" style="575" customWidth="1"/>
    <col min="17" max="17" width="14.5703125" style="575" customWidth="1"/>
    <col min="18" max="18" width="4.42578125" style="575" customWidth="1"/>
    <col min="19" max="19" width="7.5703125" style="575" customWidth="1"/>
    <col min="20" max="20" width="12.85546875" style="575" customWidth="1"/>
    <col min="21" max="21" width="3.42578125" style="575" customWidth="1"/>
    <col min="22" max="22" width="7.140625" style="575" customWidth="1"/>
    <col min="23" max="23" width="14.140625" style="575" customWidth="1"/>
    <col min="24" max="24" width="3.42578125" style="575" customWidth="1"/>
    <col min="25" max="25" width="3.28515625" style="575" customWidth="1"/>
    <col min="26" max="26" width="11.7109375" style="575" customWidth="1"/>
    <col min="27" max="27" width="25.5703125" style="575" customWidth="1"/>
    <col min="28" max="29" width="9.140625" style="575" customWidth="1"/>
    <col min="30" max="30" width="8.7109375" style="575" customWidth="1"/>
    <col min="31" max="32" width="12.42578125" style="575" customWidth="1"/>
    <col min="33" max="33" width="8.7109375" style="575"/>
    <col min="34" max="34" width="10.42578125" style="575" bestFit="1" customWidth="1"/>
    <col min="35" max="35" width="14.140625" style="575" customWidth="1"/>
    <col min="36" max="36" width="11.42578125" style="575" customWidth="1"/>
    <col min="37" max="37" width="12" style="575" customWidth="1"/>
    <col min="38" max="38" width="10.42578125" style="575" customWidth="1"/>
    <col min="39" max="16384" width="8.7109375" style="575"/>
  </cols>
  <sheetData>
    <row r="2" spans="1:34" ht="19.5" thickBot="1">
      <c r="I2" s="1791" t="s">
        <v>640</v>
      </c>
      <c r="J2" s="1792"/>
      <c r="K2" s="1792"/>
      <c r="L2" s="1792"/>
      <c r="M2" s="1792"/>
      <c r="O2" s="211" t="s">
        <v>491</v>
      </c>
    </row>
    <row r="3" spans="1:34" ht="18" customHeight="1" thickBot="1">
      <c r="A3" s="576"/>
      <c r="B3" s="2009" t="s">
        <v>352</v>
      </c>
      <c r="C3" s="2010"/>
      <c r="D3" s="2011"/>
      <c r="E3" s="577"/>
      <c r="F3" s="578">
        <v>100</v>
      </c>
      <c r="I3" s="1788" t="s">
        <v>639</v>
      </c>
      <c r="J3" s="1789"/>
      <c r="K3" s="1789"/>
      <c r="L3" s="1789"/>
      <c r="M3" s="1790"/>
      <c r="O3" s="1996" t="s">
        <v>492</v>
      </c>
      <c r="P3" s="1997"/>
      <c r="Q3" s="1998"/>
      <c r="R3" s="579"/>
      <c r="S3" s="1994" t="s">
        <v>353</v>
      </c>
      <c r="T3" s="1995"/>
      <c r="U3" s="579"/>
      <c r="V3" s="1988" t="s">
        <v>591</v>
      </c>
      <c r="W3" s="1989"/>
      <c r="X3" s="579"/>
      <c r="Y3" s="580"/>
    </row>
    <row r="4" spans="1:34" ht="15.75" thickBot="1">
      <c r="A4" s="581" t="s">
        <v>354</v>
      </c>
      <c r="B4" s="582">
        <v>1</v>
      </c>
      <c r="C4" s="578">
        <v>2</v>
      </c>
      <c r="D4" s="583">
        <v>3</v>
      </c>
      <c r="E4" s="584" t="s">
        <v>15</v>
      </c>
      <c r="F4" s="578">
        <v>1.4</v>
      </c>
      <c r="G4" s="585" t="s">
        <v>5</v>
      </c>
      <c r="H4" s="578"/>
      <c r="I4" s="1440"/>
      <c r="J4" s="1437" t="s">
        <v>601</v>
      </c>
      <c r="K4" s="1438" t="s">
        <v>5</v>
      </c>
      <c r="L4" s="1082" t="s">
        <v>5</v>
      </c>
      <c r="M4" s="1439" t="s">
        <v>282</v>
      </c>
      <c r="N4" s="578"/>
      <c r="O4" s="905" t="s">
        <v>562</v>
      </c>
      <c r="P4" s="907" t="s">
        <v>355</v>
      </c>
      <c r="Q4" s="614">
        <v>12</v>
      </c>
      <c r="R4" s="1606"/>
      <c r="S4" s="943"/>
      <c r="T4" s="621"/>
      <c r="U4" s="587"/>
      <c r="V4" s="936"/>
      <c r="W4" s="621"/>
      <c r="X4" s="587"/>
    </row>
    <row r="5" spans="1:34" ht="15.75" thickBot="1">
      <c r="A5" s="588" t="s">
        <v>275</v>
      </c>
      <c r="B5" s="589">
        <v>0.5</v>
      </c>
      <c r="C5" s="589">
        <v>0.5</v>
      </c>
      <c r="D5" s="589">
        <v>0.5</v>
      </c>
      <c r="E5" s="590">
        <f>D5+C5+B5</f>
        <v>1.5</v>
      </c>
      <c r="F5" s="578"/>
      <c r="G5" s="584">
        <f t="shared" ref="G5:G11" si="0">E5*1.4</f>
        <v>2.0999999999999996</v>
      </c>
      <c r="H5" s="578"/>
      <c r="I5" s="1467" t="s">
        <v>560</v>
      </c>
      <c r="J5" s="1474">
        <v>2.1</v>
      </c>
      <c r="K5" s="1003"/>
      <c r="L5" s="1003"/>
      <c r="M5" s="1049" t="s">
        <v>581</v>
      </c>
      <c r="N5" s="578"/>
      <c r="O5" s="105" t="s">
        <v>20</v>
      </c>
      <c r="P5" s="908"/>
      <c r="Q5" s="615" t="s">
        <v>6</v>
      </c>
      <c r="R5" s="591"/>
      <c r="S5" s="944"/>
      <c r="T5" s="615" t="s">
        <v>6</v>
      </c>
      <c r="U5" s="591"/>
      <c r="V5" s="908"/>
      <c r="W5" s="615" t="s">
        <v>6</v>
      </c>
      <c r="X5" s="591"/>
    </row>
    <row r="6" spans="1:34">
      <c r="A6" s="588" t="s">
        <v>235</v>
      </c>
      <c r="B6" s="589">
        <v>0.5</v>
      </c>
      <c r="C6" s="589">
        <v>0.5</v>
      </c>
      <c r="D6" s="589"/>
      <c r="E6" s="590">
        <f t="shared" ref="E6:E12" si="1">D6+C6+B6</f>
        <v>1</v>
      </c>
      <c r="F6" s="578"/>
      <c r="G6" s="584">
        <f t="shared" si="0"/>
        <v>1.4</v>
      </c>
      <c r="H6" s="578"/>
      <c r="I6" s="1468" t="s">
        <v>641</v>
      </c>
      <c r="J6" s="1474"/>
      <c r="K6" s="1003">
        <v>1.4</v>
      </c>
      <c r="L6" s="1003">
        <v>1.4</v>
      </c>
      <c r="M6" s="1049" t="s">
        <v>581</v>
      </c>
      <c r="N6" s="578"/>
      <c r="O6" s="82" t="s">
        <v>275</v>
      </c>
      <c r="P6" s="909"/>
      <c r="Q6" s="1609">
        <v>153246.91</v>
      </c>
      <c r="R6" s="591"/>
      <c r="S6" s="945"/>
      <c r="T6" s="616">
        <v>0</v>
      </c>
      <c r="U6" s="591"/>
      <c r="V6" s="937"/>
      <c r="W6" s="616">
        <f>V6*R6</f>
        <v>0</v>
      </c>
      <c r="X6" s="591"/>
    </row>
    <row r="7" spans="1:34" ht="16.5" customHeight="1">
      <c r="A7" s="592" t="s">
        <v>356</v>
      </c>
      <c r="B7" s="589">
        <v>1</v>
      </c>
      <c r="C7" s="589">
        <v>4</v>
      </c>
      <c r="D7" s="589"/>
      <c r="E7" s="590">
        <f t="shared" si="1"/>
        <v>5</v>
      </c>
      <c r="F7" s="578"/>
      <c r="G7" s="584">
        <f t="shared" si="0"/>
        <v>7</v>
      </c>
      <c r="H7" s="578"/>
      <c r="I7" s="1468" t="s">
        <v>642</v>
      </c>
      <c r="J7" s="1474"/>
      <c r="K7" s="1003">
        <v>3.5</v>
      </c>
      <c r="L7" s="1003">
        <v>1.4</v>
      </c>
      <c r="M7" s="1049" t="s">
        <v>581</v>
      </c>
      <c r="N7" s="578"/>
      <c r="O7" s="1610" t="s">
        <v>580</v>
      </c>
      <c r="P7" s="1137"/>
      <c r="Q7" s="954">
        <v>542528.64</v>
      </c>
      <c r="R7" s="591"/>
      <c r="S7" s="945"/>
      <c r="T7" s="616">
        <v>447530.52</v>
      </c>
      <c r="U7" s="591"/>
      <c r="V7" s="937"/>
      <c r="W7" s="616">
        <v>232423.24</v>
      </c>
      <c r="X7" s="591"/>
    </row>
    <row r="8" spans="1:34">
      <c r="A8" s="588" t="s">
        <v>586</v>
      </c>
      <c r="B8" s="589">
        <v>1</v>
      </c>
      <c r="C8" s="589">
        <v>2</v>
      </c>
      <c r="D8" s="589">
        <v>2</v>
      </c>
      <c r="E8" s="590">
        <f t="shared" si="1"/>
        <v>5</v>
      </c>
      <c r="G8" s="584">
        <f t="shared" si="0"/>
        <v>7</v>
      </c>
      <c r="H8" s="578"/>
      <c r="I8" s="1468" t="s">
        <v>643</v>
      </c>
      <c r="J8" s="1474"/>
      <c r="K8" s="1003">
        <v>3.5</v>
      </c>
      <c r="L8" s="1003">
        <v>1.4</v>
      </c>
      <c r="M8" s="1049" t="s">
        <v>581</v>
      </c>
      <c r="N8" s="578"/>
      <c r="O8" s="955" t="s">
        <v>359</v>
      </c>
      <c r="P8" s="1140">
        <f>J16</f>
        <v>0.25390000000000001</v>
      </c>
      <c r="Q8" s="954">
        <f>SUM(Q6:Q7)*P8</f>
        <v>176657.41214500001</v>
      </c>
      <c r="R8" s="591"/>
      <c r="S8" s="949"/>
      <c r="T8" s="620">
        <f>T7*P8</f>
        <v>113627.99902800001</v>
      </c>
      <c r="U8" s="1150"/>
      <c r="V8" s="942"/>
      <c r="W8" s="620">
        <f>W7*P8</f>
        <v>59012.260635999999</v>
      </c>
      <c r="X8" s="591"/>
    </row>
    <row r="9" spans="1:34" ht="15.75" thickBot="1">
      <c r="A9" s="588" t="s">
        <v>587</v>
      </c>
      <c r="B9" s="589">
        <v>0.5</v>
      </c>
      <c r="C9" s="589"/>
      <c r="D9" s="589">
        <v>0.5</v>
      </c>
      <c r="E9" s="590">
        <f t="shared" si="1"/>
        <v>1</v>
      </c>
      <c r="G9" s="584">
        <f t="shared" si="0"/>
        <v>1.4</v>
      </c>
      <c r="H9" s="578"/>
      <c r="I9" s="1468" t="s">
        <v>644</v>
      </c>
      <c r="J9" s="1474">
        <v>5</v>
      </c>
      <c r="K9" s="1003"/>
      <c r="L9" s="1003"/>
      <c r="M9" s="1049" t="s">
        <v>581</v>
      </c>
      <c r="N9" s="578"/>
      <c r="O9" s="1611" t="s">
        <v>656</v>
      </c>
      <c r="P9" s="1143">
        <f>J20</f>
        <v>2.7811565914169036E-2</v>
      </c>
      <c r="Q9" s="1612">
        <f>SUM(Q6:Q8)*P9</f>
        <v>24263.726832389406</v>
      </c>
      <c r="R9" s="1607"/>
      <c r="S9" s="947"/>
      <c r="T9" s="618">
        <f>SUM(T7:T8)*P9</f>
        <v>15606.697140244703</v>
      </c>
      <c r="U9" s="595"/>
      <c r="V9" s="938"/>
      <c r="W9" s="618">
        <f>SUM(W7:W8)*P9</f>
        <v>8105.2776356669665</v>
      </c>
      <c r="X9" s="591"/>
    </row>
    <row r="10" spans="1:34">
      <c r="A10" s="588"/>
      <c r="B10" s="589"/>
      <c r="C10" s="589"/>
      <c r="D10" s="589"/>
      <c r="E10" s="590"/>
      <c r="G10" s="584"/>
      <c r="H10" s="578"/>
      <c r="I10" s="1468" t="s">
        <v>649</v>
      </c>
      <c r="J10" s="1474">
        <v>2</v>
      </c>
      <c r="K10" s="1003"/>
      <c r="L10" s="1003"/>
      <c r="M10" s="1049" t="s">
        <v>581</v>
      </c>
      <c r="N10" s="578"/>
      <c r="O10" s="1141" t="s">
        <v>239</v>
      </c>
      <c r="P10" s="1160">
        <v>14.448399999999999</v>
      </c>
      <c r="Q10" s="1613">
        <f>SUM(Q6:Q9)</f>
        <v>896696.68897738936</v>
      </c>
      <c r="R10" s="1607"/>
      <c r="S10" s="1162">
        <v>9.5060000000000002</v>
      </c>
      <c r="T10" s="1164">
        <f>SUM(T7:T9)</f>
        <v>576765.21616824472</v>
      </c>
      <c r="U10" s="595"/>
      <c r="V10" s="1163">
        <v>4.6424000000000003</v>
      </c>
      <c r="W10" s="1164">
        <f>SUM(W7:W9)</f>
        <v>299540.77827166696</v>
      </c>
      <c r="X10" s="595"/>
      <c r="AH10" s="596"/>
    </row>
    <row r="11" spans="1:34">
      <c r="A11" s="588" t="s">
        <v>588</v>
      </c>
      <c r="B11" s="589">
        <v>1</v>
      </c>
      <c r="C11" s="589"/>
      <c r="D11" s="589"/>
      <c r="E11" s="590">
        <f t="shared" si="1"/>
        <v>1</v>
      </c>
      <c r="G11" s="584">
        <f t="shared" si="0"/>
        <v>1.4</v>
      </c>
      <c r="H11" s="578"/>
      <c r="I11" s="1468" t="s">
        <v>645</v>
      </c>
      <c r="J11" s="1477">
        <v>1.55</v>
      </c>
      <c r="K11" s="1003">
        <v>1.1100000000000001</v>
      </c>
      <c r="L11" s="1003">
        <v>0.44</v>
      </c>
      <c r="M11" s="1049" t="s">
        <v>581</v>
      </c>
      <c r="N11" s="578"/>
      <c r="O11" s="719" t="s">
        <v>506</v>
      </c>
      <c r="P11" s="910">
        <f ca="1">J17</f>
        <v>10268.089546575602</v>
      </c>
      <c r="Q11" s="616">
        <f ca="1">P11*P10</f>
        <v>148357.46500474293</v>
      </c>
      <c r="R11" s="591"/>
      <c r="S11" s="1161"/>
      <c r="T11" s="616">
        <f ca="1">S10*P11</f>
        <v>97608.459229747677</v>
      </c>
      <c r="U11" s="591"/>
      <c r="V11" s="934"/>
      <c r="W11" s="616">
        <f ca="1">P11*V10</f>
        <v>47668.578911022581</v>
      </c>
      <c r="X11" s="595"/>
      <c r="AH11" s="596"/>
    </row>
    <row r="12" spans="1:34" ht="15.75" thickBot="1">
      <c r="A12" s="588" t="s">
        <v>589</v>
      </c>
      <c r="B12" s="589">
        <v>1</v>
      </c>
      <c r="C12" s="589"/>
      <c r="D12" s="589"/>
      <c r="E12" s="590">
        <f t="shared" si="1"/>
        <v>1</v>
      </c>
      <c r="G12" s="584">
        <v>1</v>
      </c>
      <c r="H12" s="578"/>
      <c r="I12" s="1468" t="s">
        <v>646</v>
      </c>
      <c r="J12" s="1477">
        <v>1.4</v>
      </c>
      <c r="K12" s="1003"/>
      <c r="L12" s="1003"/>
      <c r="M12" s="1049" t="s">
        <v>581</v>
      </c>
      <c r="N12" s="578"/>
      <c r="O12" s="914" t="s">
        <v>507</v>
      </c>
      <c r="P12" s="915">
        <f>J18</f>
        <v>9801.4039081768169</v>
      </c>
      <c r="Q12" s="617">
        <f>P12*P10</f>
        <v>141614.60422690192</v>
      </c>
      <c r="R12" s="591"/>
      <c r="S12" s="946"/>
      <c r="T12" s="617"/>
      <c r="U12" s="591"/>
      <c r="V12" s="935"/>
      <c r="W12" s="617"/>
      <c r="X12" s="591"/>
    </row>
    <row r="13" spans="1:34" ht="15.75" thickTop="1">
      <c r="A13" s="581" t="s">
        <v>590</v>
      </c>
      <c r="B13" s="578"/>
      <c r="C13" s="578"/>
      <c r="D13" s="578"/>
      <c r="E13" s="1154">
        <v>0.158</v>
      </c>
      <c r="G13" s="1158">
        <f>SUM(G7:G11)*E13</f>
        <v>2.6544000000000003</v>
      </c>
      <c r="H13" s="1494"/>
      <c r="I13" s="1468" t="s">
        <v>647</v>
      </c>
      <c r="J13" s="1475">
        <v>1.4</v>
      </c>
      <c r="K13" s="1003"/>
      <c r="L13" s="1003"/>
      <c r="M13" s="1049" t="s">
        <v>581</v>
      </c>
      <c r="N13" s="1494"/>
      <c r="O13" s="924" t="s">
        <v>13</v>
      </c>
      <c r="P13" s="912"/>
      <c r="Q13" s="919">
        <f ca="1">SUM(Q10:Q12)</f>
        <v>1186668.7582090343</v>
      </c>
      <c r="R13" s="591"/>
      <c r="S13" s="948"/>
      <c r="T13" s="919">
        <f ca="1">T11+T10</f>
        <v>674373.67539799237</v>
      </c>
      <c r="U13" s="591"/>
      <c r="V13" s="934"/>
      <c r="W13" s="919">
        <f ca="1">W11+W10</f>
        <v>347209.35718268953</v>
      </c>
      <c r="X13" s="591"/>
      <c r="AA13" s="597"/>
      <c r="AB13" s="598"/>
      <c r="AE13" s="578"/>
      <c r="AF13" s="578"/>
    </row>
    <row r="14" spans="1:34" ht="15.75" thickBot="1">
      <c r="A14" s="1155"/>
      <c r="B14" s="1156">
        <f>SUM(B5:B12)</f>
        <v>5.5</v>
      </c>
      <c r="C14" s="1156">
        <f>SUM(C5:C12)</f>
        <v>7</v>
      </c>
      <c r="D14" s="1156">
        <f>SUM(D5:D12)</f>
        <v>3</v>
      </c>
      <c r="E14" s="1157"/>
      <c r="G14" s="1159">
        <f>SUM(G5:G13)</f>
        <v>23.954399999999996</v>
      </c>
      <c r="H14" s="1494"/>
      <c r="I14" s="1476" t="s">
        <v>648</v>
      </c>
      <c r="J14" s="1478">
        <v>1</v>
      </c>
      <c r="K14" s="1046"/>
      <c r="L14" s="1495"/>
      <c r="M14" s="1049" t="s">
        <v>581</v>
      </c>
      <c r="N14" s="1494"/>
      <c r="O14" s="93" t="s">
        <v>360</v>
      </c>
      <c r="P14" s="920">
        <f>J19</f>
        <v>0.12</v>
      </c>
      <c r="Q14" s="925">
        <f ca="1">(Q13-Q9)*P14</f>
        <v>139488.60376519739</v>
      </c>
      <c r="R14" s="591"/>
      <c r="S14" s="949"/>
      <c r="T14" s="620">
        <f ca="1">(T13-T9)*P14</f>
        <v>79052.03739092972</v>
      </c>
      <c r="U14" s="591"/>
      <c r="V14" s="942"/>
      <c r="W14" s="620">
        <f ca="1">(W13-W9)*P14</f>
        <v>40692.489545642711</v>
      </c>
      <c r="X14" s="591"/>
      <c r="AA14" s="597"/>
      <c r="AB14" s="602"/>
      <c r="AC14" s="603"/>
      <c r="AD14" s="600"/>
      <c r="AE14" s="601"/>
      <c r="AF14" s="601"/>
    </row>
    <row r="15" spans="1:34" ht="15.75" thickBot="1">
      <c r="A15" s="575" t="s">
        <v>358</v>
      </c>
      <c r="B15" s="594">
        <f>F3/B14</f>
        <v>18.181818181818183</v>
      </c>
      <c r="C15" s="594">
        <f>F3/C14</f>
        <v>14.285714285714286</v>
      </c>
      <c r="D15" s="594">
        <f>F3/D14</f>
        <v>33.333333333333336</v>
      </c>
      <c r="I15" s="1785" t="s">
        <v>249</v>
      </c>
      <c r="J15" s="1786"/>
      <c r="K15" s="1786"/>
      <c r="L15" s="1786"/>
      <c r="M15" s="1787"/>
      <c r="O15" s="1584" t="s">
        <v>664</v>
      </c>
      <c r="P15" s="927">
        <f>J20</f>
        <v>2.7811565914169036E-2</v>
      </c>
      <c r="Q15" s="1614">
        <f ca="1">(Q11+Q12)*P15</f>
        <v>8064.5773167038778</v>
      </c>
      <c r="R15" s="591"/>
      <c r="S15" s="950"/>
      <c r="T15" s="617">
        <f ca="1">T11*P15</f>
        <v>2714.6440976486083</v>
      </c>
      <c r="U15" s="591"/>
      <c r="V15" s="939"/>
      <c r="W15" s="617">
        <f ca="1">W11*P15</f>
        <v>1325.7378244186725</v>
      </c>
      <c r="X15" s="591"/>
      <c r="AA15" s="929"/>
      <c r="AB15" s="605"/>
      <c r="AC15" s="606"/>
      <c r="AD15" s="600"/>
      <c r="AE15" s="601"/>
      <c r="AF15" s="601"/>
    </row>
    <row r="16" spans="1:34" s="607" customFormat="1" ht="16.5" thickTop="1" thickBot="1">
      <c r="I16" s="1047" t="s">
        <v>251</v>
      </c>
      <c r="J16" s="1999">
        <f>'M2021 BLS  53%ile'!D38</f>
        <v>0.25390000000000001</v>
      </c>
      <c r="K16" s="2000"/>
      <c r="L16" s="2001"/>
      <c r="M16" s="1049" t="s">
        <v>582</v>
      </c>
      <c r="O16" s="86" t="s">
        <v>15</v>
      </c>
      <c r="P16" s="926"/>
      <c r="Q16" s="919">
        <f ca="1">SUM(Q13:Q15)</f>
        <v>1334221.9392909356</v>
      </c>
      <c r="R16" s="1608"/>
      <c r="S16" s="951"/>
      <c r="T16" s="921">
        <f ca="1">SUM(T13:T15)</f>
        <v>756140.35688657069</v>
      </c>
      <c r="U16" s="591"/>
      <c r="V16" s="940"/>
      <c r="W16" s="921">
        <f ca="1">SUM(W13:W15)</f>
        <v>389227.58455275092</v>
      </c>
      <c r="X16" s="591"/>
      <c r="AA16" s="575"/>
      <c r="AB16" s="575"/>
      <c r="AC16" s="575"/>
      <c r="AD16" s="608"/>
      <c r="AE16" s="609"/>
      <c r="AF16" s="609"/>
    </row>
    <row r="17" spans="1:35" ht="15.75" thickBot="1">
      <c r="I17" s="1006" t="s">
        <v>650</v>
      </c>
      <c r="J17" s="2002">
        <f ca="1">'FY21 UFR BTL 3389'!E5</f>
        <v>10268.089546575602</v>
      </c>
      <c r="K17" s="2003"/>
      <c r="L17" s="2003"/>
      <c r="M17" s="1049" t="s">
        <v>583</v>
      </c>
      <c r="O17" s="928" t="s">
        <v>361</v>
      </c>
      <c r="P17" s="917"/>
      <c r="Q17" s="1615">
        <f ca="1">Q16/Q4</f>
        <v>111185.16160757797</v>
      </c>
      <c r="R17" s="591"/>
      <c r="S17" s="947"/>
      <c r="T17" s="618">
        <f ca="1">T16/Q4</f>
        <v>63011.696407214222</v>
      </c>
      <c r="U17" s="591"/>
      <c r="V17" s="938"/>
      <c r="W17" s="618">
        <f ca="1">W16/12</f>
        <v>32435.632046062576</v>
      </c>
      <c r="X17" s="591"/>
      <c r="AD17" s="600"/>
      <c r="AE17" s="601"/>
      <c r="AF17" s="601"/>
    </row>
    <row r="18" spans="1:35" ht="30.75" thickBot="1">
      <c r="I18" s="1469" t="s">
        <v>651</v>
      </c>
      <c r="J18" s="2002">
        <f>'FY21 UFR BTL 3389'!AP19</f>
        <v>9801.4039081768169</v>
      </c>
      <c r="K18" s="2003"/>
      <c r="L18" s="2003"/>
      <c r="M18" s="1049" t="s">
        <v>583</v>
      </c>
      <c r="O18" s="104" t="s">
        <v>362</v>
      </c>
      <c r="P18" s="913"/>
      <c r="Q18" s="1616">
        <f ca="1">Q17/100</f>
        <v>1111.8516160757797</v>
      </c>
      <c r="R18" s="591"/>
      <c r="S18" s="947"/>
      <c r="T18" s="63">
        <f ca="1">T17/100</f>
        <v>630.1169640721422</v>
      </c>
      <c r="U18" s="591"/>
      <c r="V18" s="938"/>
      <c r="W18" s="63">
        <f ca="1">W17/100</f>
        <v>324.35632046062574</v>
      </c>
      <c r="X18" s="591"/>
      <c r="AD18" s="600"/>
      <c r="AE18" s="601"/>
      <c r="AF18" s="601"/>
    </row>
    <row r="19" spans="1:35" ht="27.75" customHeight="1" thickBot="1">
      <c r="I19" s="1002" t="s">
        <v>246</v>
      </c>
      <c r="J19" s="2004">
        <f>'M2021 BLS  53%ile'!D41</f>
        <v>0.12</v>
      </c>
      <c r="K19" s="2005"/>
      <c r="L19" s="2006"/>
      <c r="M19" s="1049" t="s">
        <v>582</v>
      </c>
      <c r="O19" s="104" t="s">
        <v>363</v>
      </c>
      <c r="P19" s="913"/>
      <c r="Q19" s="1617">
        <f ca="1">Q16/100/365</f>
        <v>36.554025733998238</v>
      </c>
      <c r="R19" s="1150"/>
      <c r="S19" s="952"/>
      <c r="T19" s="622">
        <f ca="1">T16/100/365</f>
        <v>20.716174161275909</v>
      </c>
      <c r="U19" s="591"/>
      <c r="V19" s="941"/>
      <c r="W19" s="622">
        <f ca="1">W16/100/365</f>
        <v>10.663769439801396</v>
      </c>
      <c r="X19" s="591"/>
      <c r="AA19" s="596"/>
    </row>
    <row r="20" spans="1:35" ht="15.75" thickBot="1">
      <c r="I20" s="1010" t="s">
        <v>516</v>
      </c>
      <c r="J20" s="2007">
        <f>'FALL CAF 2022'!CI24</f>
        <v>2.7811565914169036E-2</v>
      </c>
      <c r="K20" s="2008"/>
      <c r="L20" s="2008"/>
      <c r="M20" s="1496" t="s">
        <v>497</v>
      </c>
      <c r="P20" s="650"/>
      <c r="Q20" s="596"/>
      <c r="R20" s="604"/>
      <c r="S20" s="650"/>
      <c r="T20" s="596"/>
      <c r="U20" s="604"/>
      <c r="V20" s="650"/>
      <c r="W20" s="596"/>
      <c r="X20" s="591"/>
    </row>
    <row r="21" spans="1:35" ht="30.75" customHeight="1" thickBot="1">
      <c r="I21" s="578"/>
      <c r="J21" s="578"/>
      <c r="K21" s="578"/>
      <c r="L21" s="578"/>
      <c r="M21" s="578"/>
      <c r="O21" s="1996" t="s">
        <v>493</v>
      </c>
      <c r="P21" s="1997"/>
      <c r="Q21" s="1998"/>
      <c r="S21" s="1992" t="s">
        <v>353</v>
      </c>
      <c r="T21" s="1993"/>
      <c r="V21" s="1990" t="s">
        <v>591</v>
      </c>
      <c r="W21" s="1991"/>
      <c r="AI21" s="596"/>
    </row>
    <row r="22" spans="1:35" ht="15.75" customHeight="1" thickBot="1">
      <c r="A22" s="576"/>
      <c r="B22" s="2009" t="s">
        <v>352</v>
      </c>
      <c r="C22" s="2010"/>
      <c r="D22" s="2011"/>
      <c r="E22" s="577"/>
      <c r="F22" s="578"/>
      <c r="I22" s="578"/>
      <c r="J22" s="578"/>
      <c r="K22" s="578"/>
      <c r="L22" s="578"/>
      <c r="M22" s="578"/>
      <c r="O22" s="930" t="s">
        <v>563</v>
      </c>
      <c r="P22" s="907" t="s">
        <v>355</v>
      </c>
      <c r="Q22" s="614">
        <v>12</v>
      </c>
      <c r="R22" s="579"/>
      <c r="S22" s="943"/>
      <c r="T22" s="621"/>
      <c r="U22" s="579"/>
      <c r="V22" s="943"/>
      <c r="W22" s="621"/>
    </row>
    <row r="23" spans="1:35" ht="15.75" customHeight="1" thickBot="1">
      <c r="A23" s="581"/>
      <c r="B23" s="582"/>
      <c r="C23" s="578"/>
      <c r="D23" s="583"/>
      <c r="E23" s="655"/>
      <c r="F23" s="578">
        <v>50</v>
      </c>
      <c r="I23" s="578"/>
      <c r="J23" s="578"/>
      <c r="K23" s="578"/>
      <c r="L23" s="578"/>
      <c r="M23" s="578"/>
      <c r="O23" s="105" t="s">
        <v>20</v>
      </c>
      <c r="P23" s="1498" t="s">
        <v>5</v>
      </c>
      <c r="Q23" s="615" t="s">
        <v>6</v>
      </c>
      <c r="R23" s="586"/>
      <c r="S23" s="957"/>
      <c r="T23" s="615" t="s">
        <v>6</v>
      </c>
      <c r="U23" s="586"/>
      <c r="V23" s="957"/>
      <c r="W23" s="615" t="s">
        <v>6</v>
      </c>
    </row>
    <row r="24" spans="1:35">
      <c r="A24" s="581" t="s">
        <v>354</v>
      </c>
      <c r="B24" s="582">
        <v>1</v>
      </c>
      <c r="C24" s="578">
        <v>2</v>
      </c>
      <c r="D24" s="583">
        <v>3</v>
      </c>
      <c r="E24" s="584" t="s">
        <v>15</v>
      </c>
      <c r="F24" s="578">
        <v>1.4</v>
      </c>
      <c r="G24" s="585" t="s">
        <v>5</v>
      </c>
      <c r="H24" s="578"/>
      <c r="I24" s="578"/>
      <c r="J24" s="578"/>
      <c r="K24" s="578"/>
      <c r="L24" s="578"/>
      <c r="M24" s="578"/>
      <c r="N24" s="578"/>
      <c r="O24" s="918" t="s">
        <v>275</v>
      </c>
      <c r="P24" s="1497"/>
      <c r="Q24" s="942">
        <v>102164.61</v>
      </c>
      <c r="R24" s="591"/>
      <c r="S24" s="945"/>
      <c r="T24" s="616">
        <v>89018.38</v>
      </c>
      <c r="U24" s="591"/>
      <c r="V24" s="945"/>
      <c r="W24" s="616">
        <v>89018.38</v>
      </c>
      <c r="X24" s="579"/>
    </row>
    <row r="25" spans="1:35">
      <c r="A25" s="588" t="s">
        <v>275</v>
      </c>
      <c r="B25" s="589"/>
      <c r="C25" s="589">
        <v>0.5</v>
      </c>
      <c r="D25" s="589">
        <v>0.5</v>
      </c>
      <c r="E25" s="590">
        <f>D25+C25+B25</f>
        <v>1</v>
      </c>
      <c r="F25" s="578"/>
      <c r="G25" s="584">
        <f t="shared" ref="G25:G31" si="2">E25*1.4</f>
        <v>1.4</v>
      </c>
      <c r="H25" s="578"/>
      <c r="I25" s="578"/>
      <c r="J25" s="578"/>
      <c r="K25" s="578"/>
      <c r="L25" s="578"/>
      <c r="M25" s="578"/>
      <c r="N25" s="578"/>
      <c r="O25" s="1139" t="str">
        <f>O7</f>
        <v>Direct Service Staff</v>
      </c>
      <c r="P25" s="1145"/>
      <c r="Q25" s="1138">
        <v>308087.18</v>
      </c>
      <c r="R25" s="591"/>
      <c r="S25" s="945"/>
      <c r="T25" s="616">
        <v>199728.43</v>
      </c>
      <c r="U25" s="591"/>
      <c r="V25" s="945"/>
      <c r="W25" s="616">
        <v>95108.78</v>
      </c>
      <c r="X25" s="586"/>
    </row>
    <row r="26" spans="1:35">
      <c r="A26" s="588" t="s">
        <v>235</v>
      </c>
      <c r="B26" s="589">
        <v>0.5</v>
      </c>
      <c r="C26" s="589">
        <v>0.5</v>
      </c>
      <c r="D26" s="589"/>
      <c r="E26" s="590">
        <f t="shared" ref="E26:E32" si="3">D26+C26+B26</f>
        <v>1</v>
      </c>
      <c r="F26" s="578"/>
      <c r="G26" s="584">
        <f t="shared" si="2"/>
        <v>1.4</v>
      </c>
      <c r="H26" s="578"/>
      <c r="I26" s="578"/>
      <c r="J26" s="578"/>
      <c r="K26" s="578"/>
      <c r="L26" s="578"/>
      <c r="M26" s="578"/>
      <c r="N26" s="578"/>
      <c r="O26" s="1139" t="s">
        <v>359</v>
      </c>
      <c r="P26" s="920">
        <f>P8</f>
        <v>0.25390000000000001</v>
      </c>
      <c r="Q26" s="1138">
        <f>SUM(Q24:Q25)*P26</f>
        <v>104162.929481</v>
      </c>
      <c r="R26" s="591"/>
      <c r="S26" s="949"/>
      <c r="T26" s="620">
        <f>SUM(T24:T25)*P26</f>
        <v>73312.815059</v>
      </c>
      <c r="U26" s="1150"/>
      <c r="V26" s="949"/>
      <c r="W26" s="620">
        <f>SUM(W24:W25)*P26</f>
        <v>46749.885924000002</v>
      </c>
      <c r="X26" s="591"/>
      <c r="AI26" s="611"/>
    </row>
    <row r="27" spans="1:35" ht="15.75" thickBot="1">
      <c r="A27" s="592" t="s">
        <v>356</v>
      </c>
      <c r="B27" s="589">
        <v>1</v>
      </c>
      <c r="C27" s="589">
        <v>2</v>
      </c>
      <c r="D27" s="589"/>
      <c r="E27" s="590">
        <f t="shared" si="3"/>
        <v>3</v>
      </c>
      <c r="G27" s="584">
        <f t="shared" si="2"/>
        <v>4.1999999999999993</v>
      </c>
      <c r="H27" s="578"/>
      <c r="I27" s="1494"/>
      <c r="J27" s="1494"/>
      <c r="K27" s="1494"/>
      <c r="L27" s="1494"/>
      <c r="M27" s="1494"/>
      <c r="N27" s="578"/>
      <c r="O27" s="1142" t="str">
        <f>O9</f>
        <v>CAF (Compensation)</v>
      </c>
      <c r="P27" s="1149">
        <f>P9</f>
        <v>2.7811565914169036E-2</v>
      </c>
      <c r="Q27" s="1144">
        <f>SUM(Q24:Q26)*P27</f>
        <v>14306.678878064606</v>
      </c>
      <c r="R27" s="591"/>
      <c r="S27" s="1151"/>
      <c r="T27" s="1152">
        <f>SUM(T24:T26)*P27</f>
        <v>10069.445127187706</v>
      </c>
      <c r="U27" s="1153"/>
      <c r="V27" s="1151"/>
      <c r="W27" s="1152">
        <f>SUM(W24:W26)*P27</f>
        <v>6421.0521807839577</v>
      </c>
      <c r="X27" s="593"/>
      <c r="AI27" s="610"/>
    </row>
    <row r="28" spans="1:35">
      <c r="A28" s="588" t="s">
        <v>586</v>
      </c>
      <c r="B28" s="589">
        <v>0</v>
      </c>
      <c r="C28" s="589">
        <v>1</v>
      </c>
      <c r="D28" s="589">
        <v>1.5</v>
      </c>
      <c r="E28" s="590">
        <f t="shared" si="3"/>
        <v>2.5</v>
      </c>
      <c r="G28" s="584">
        <f t="shared" si="2"/>
        <v>3.5</v>
      </c>
      <c r="H28" s="578"/>
      <c r="I28" s="1494"/>
      <c r="J28" s="1494"/>
      <c r="K28" s="1494"/>
      <c r="L28" s="1494"/>
      <c r="M28" s="1494"/>
      <c r="N28" s="578"/>
      <c r="O28" s="1147" t="s">
        <v>239</v>
      </c>
      <c r="P28" s="1165">
        <v>9.1953999999999994</v>
      </c>
      <c r="Q28" s="1148">
        <f>SUM(Q24:Q27)</f>
        <v>528721.39835906459</v>
      </c>
      <c r="R28" s="591"/>
      <c r="S28" s="1166">
        <v>6.2636000000000003</v>
      </c>
      <c r="T28" s="919">
        <f>SUM(T24:T27)</f>
        <v>372129.07018618769</v>
      </c>
      <c r="U28" s="591"/>
      <c r="V28" s="1166">
        <v>3.7160000000000002</v>
      </c>
      <c r="W28" s="919">
        <f>SUM(W24:W27)</f>
        <v>237298.09810478397</v>
      </c>
      <c r="X28" s="591"/>
      <c r="AA28" s="597"/>
      <c r="AB28" s="598"/>
    </row>
    <row r="29" spans="1:35">
      <c r="A29" s="588" t="s">
        <v>587</v>
      </c>
      <c r="B29" s="589">
        <v>0.5</v>
      </c>
      <c r="C29" s="589"/>
      <c r="D29" s="589">
        <v>0.5</v>
      </c>
      <c r="E29" s="590">
        <f t="shared" si="3"/>
        <v>1</v>
      </c>
      <c r="G29" s="584">
        <f t="shared" si="2"/>
        <v>1.4</v>
      </c>
      <c r="H29" s="578"/>
      <c r="N29" s="578"/>
      <c r="O29" s="719" t="s">
        <v>506</v>
      </c>
      <c r="P29" s="1146">
        <f ca="1">P11</f>
        <v>10268.089546575602</v>
      </c>
      <c r="Q29" s="616">
        <f ca="1">P29*P28</f>
        <v>94419.190616581283</v>
      </c>
      <c r="R29" s="612"/>
      <c r="S29" s="948"/>
      <c r="T29" s="616">
        <f ca="1">P29*S28</f>
        <v>64315.205683930944</v>
      </c>
      <c r="U29" s="591"/>
      <c r="V29" s="948"/>
      <c r="W29" s="616">
        <f ca="1">P29*V28</f>
        <v>38156.220755074937</v>
      </c>
      <c r="X29" s="591"/>
      <c r="AA29" s="597"/>
      <c r="AB29" s="598"/>
    </row>
    <row r="30" spans="1:35" ht="15.75" thickBot="1">
      <c r="A30" s="588"/>
      <c r="B30" s="589"/>
      <c r="C30" s="589"/>
      <c r="D30" s="589"/>
      <c r="E30" s="590"/>
      <c r="G30" s="584">
        <f t="shared" si="2"/>
        <v>0</v>
      </c>
      <c r="H30" s="578"/>
      <c r="I30" s="607"/>
      <c r="J30" s="607"/>
      <c r="K30" s="607"/>
      <c r="L30" s="607"/>
      <c r="M30" s="607"/>
      <c r="N30" s="578"/>
      <c r="O30" s="94" t="str">
        <f>O12</f>
        <v>Program Expenses per client per FTE</v>
      </c>
      <c r="P30" s="935">
        <f>P12</f>
        <v>9801.4039081768169</v>
      </c>
      <c r="Q30" s="617">
        <f>P30*P28</f>
        <v>90127.829497249098</v>
      </c>
      <c r="R30" s="591"/>
      <c r="S30" s="963"/>
      <c r="T30" s="617"/>
      <c r="U30" s="591"/>
      <c r="V30" s="946"/>
      <c r="W30" s="617"/>
      <c r="X30" s="591"/>
      <c r="Z30" s="596"/>
      <c r="AA30" s="597"/>
      <c r="AB30" s="599"/>
      <c r="AC30" s="599"/>
    </row>
    <row r="31" spans="1:35" ht="15.75" thickTop="1">
      <c r="A31" s="588" t="s">
        <v>588</v>
      </c>
      <c r="B31" s="589">
        <v>1</v>
      </c>
      <c r="C31" s="589"/>
      <c r="D31" s="589"/>
      <c r="E31" s="590">
        <f t="shared" si="3"/>
        <v>1</v>
      </c>
      <c r="G31" s="584">
        <f t="shared" si="2"/>
        <v>1.4</v>
      </c>
      <c r="H31" s="578"/>
      <c r="N31" s="578"/>
      <c r="O31" s="961" t="s">
        <v>13</v>
      </c>
      <c r="P31" s="918"/>
      <c r="Q31" s="962">
        <f ca="1">SUM(Q28:Q30)</f>
        <v>713268.41847289493</v>
      </c>
      <c r="R31" s="591"/>
      <c r="S31" s="949"/>
      <c r="T31" s="620">
        <f ca="1">SUM(T28:T30)</f>
        <v>436444.27587011864</v>
      </c>
      <c r="U31" s="956"/>
      <c r="V31" s="949"/>
      <c r="W31" s="620">
        <f ca="1">SUM(W28:W30)</f>
        <v>275454.3188598589</v>
      </c>
      <c r="X31" s="591"/>
      <c r="AA31" s="597"/>
      <c r="AB31" s="602"/>
      <c r="AC31" s="613"/>
    </row>
    <row r="32" spans="1:35">
      <c r="A32" s="588" t="s">
        <v>589</v>
      </c>
      <c r="B32" s="589">
        <v>0.5</v>
      </c>
      <c r="C32" s="589"/>
      <c r="D32" s="589"/>
      <c r="E32" s="590">
        <f t="shared" si="3"/>
        <v>0.5</v>
      </c>
      <c r="G32" s="584">
        <f>E32</f>
        <v>0.5</v>
      </c>
      <c r="H32" s="578"/>
      <c r="N32" s="578"/>
      <c r="O32" s="955" t="s">
        <v>360</v>
      </c>
      <c r="P32" s="920">
        <f>P14</f>
        <v>0.12</v>
      </c>
      <c r="Q32" s="954">
        <f ca="1">(Q31-Q27)*P32</f>
        <v>83875.40875137964</v>
      </c>
      <c r="R32" s="591"/>
      <c r="S32" s="959"/>
      <c r="T32" s="925">
        <f ca="1">(T31-T27)*P32</f>
        <v>51164.979689151711</v>
      </c>
      <c r="U32" s="956"/>
      <c r="V32" s="959"/>
      <c r="W32" s="925">
        <f ca="1">(W31-W27)*P32</f>
        <v>32283.992001488994</v>
      </c>
      <c r="X32" s="591"/>
      <c r="AA32" s="597"/>
      <c r="AB32" s="602"/>
      <c r="AC32" s="613"/>
    </row>
    <row r="33" spans="1:32" ht="15.75" thickBot="1">
      <c r="A33" s="581" t="s">
        <v>590</v>
      </c>
      <c r="B33" s="578"/>
      <c r="C33" s="578"/>
      <c r="D33" s="578"/>
      <c r="E33" s="1154">
        <v>0.158</v>
      </c>
      <c r="G33" s="1158">
        <f>SUM(G27:G31)*E33</f>
        <v>1.659</v>
      </c>
      <c r="H33" s="1494"/>
      <c r="N33" s="1494"/>
      <c r="O33" s="94" t="str">
        <f>O15</f>
        <v xml:space="preserve"> CAF (Prm Exp)</v>
      </c>
      <c r="P33" s="916">
        <f>P15</f>
        <v>2.7811565914169036E-2</v>
      </c>
      <c r="Q33" s="617">
        <f ca="1">(Q29+Q30)*P33</f>
        <v>5132.5416141592732</v>
      </c>
      <c r="R33" s="591"/>
      <c r="S33" s="950"/>
      <c r="T33" s="617">
        <f ca="1">T29*P33</f>
        <v>1788.7065821619844</v>
      </c>
      <c r="U33" s="591"/>
      <c r="V33" s="950"/>
      <c r="W33" s="617">
        <f ca="1">W29*P33</f>
        <v>1061.1842485653513</v>
      </c>
      <c r="X33" s="591"/>
      <c r="AD33" s="600"/>
      <c r="AE33" s="601"/>
      <c r="AF33" s="601"/>
    </row>
    <row r="34" spans="1:32" ht="16.5" thickTop="1" thickBot="1">
      <c r="A34" s="1155"/>
      <c r="B34" s="1156">
        <f>SUM(B25:B32)</f>
        <v>3.5</v>
      </c>
      <c r="C34" s="1156">
        <f>SUM(C25:C32)</f>
        <v>4</v>
      </c>
      <c r="D34" s="1156">
        <f>SUM(D25:D32)</f>
        <v>2.5</v>
      </c>
      <c r="E34" s="1157"/>
      <c r="G34" s="1159">
        <f>SUM(G25:G33)</f>
        <v>15.459000000000001</v>
      </c>
      <c r="H34" s="1494"/>
      <c r="N34" s="1494"/>
      <c r="O34" s="931" t="s">
        <v>364</v>
      </c>
      <c r="P34" s="953"/>
      <c r="Q34" s="932">
        <f ca="1">SUM(Q31:Q33)</f>
        <v>802276.36883843387</v>
      </c>
      <c r="R34" s="591"/>
      <c r="S34" s="958"/>
      <c r="T34" s="932">
        <f ca="1">SUM(T31:T33)</f>
        <v>489397.96214143233</v>
      </c>
      <c r="U34" s="591"/>
      <c r="V34" s="958"/>
      <c r="W34" s="932">
        <f ca="1">SUM(W31:W33)</f>
        <v>308799.49510991323</v>
      </c>
      <c r="X34" s="591"/>
      <c r="AD34" s="600"/>
      <c r="AE34" s="601"/>
      <c r="AF34" s="601"/>
    </row>
    <row r="35" spans="1:32" ht="15.75" thickBot="1">
      <c r="A35" s="575" t="s">
        <v>358</v>
      </c>
      <c r="B35" s="594">
        <f>F23/B34</f>
        <v>14.285714285714286</v>
      </c>
      <c r="C35" s="594">
        <f>F23/C34</f>
        <v>12.5</v>
      </c>
      <c r="D35" s="594">
        <f>F23/D34</f>
        <v>20</v>
      </c>
      <c r="O35" s="108" t="s">
        <v>361</v>
      </c>
      <c r="P35" s="911"/>
      <c r="Q35" s="618">
        <f ca="1">Q34/Q22</f>
        <v>66856.364069869494</v>
      </c>
      <c r="R35" s="591"/>
      <c r="S35" s="947"/>
      <c r="T35" s="618">
        <f ca="1">T34/Q22</f>
        <v>40783.163511786028</v>
      </c>
      <c r="U35" s="591"/>
      <c r="V35" s="947"/>
      <c r="W35" s="618">
        <f ca="1">W34/12</f>
        <v>25733.291259159436</v>
      </c>
      <c r="X35" s="591"/>
      <c r="AD35" s="600"/>
      <c r="AE35" s="601"/>
      <c r="AF35" s="601"/>
    </row>
    <row r="36" spans="1:32" s="607" customFormat="1" ht="15.75" thickBot="1">
      <c r="A36" s="575"/>
      <c r="B36" s="575"/>
      <c r="C36" s="575"/>
      <c r="D36" s="575"/>
      <c r="E36" s="575"/>
      <c r="I36" s="575"/>
      <c r="J36" s="575"/>
      <c r="K36" s="575"/>
      <c r="L36" s="575"/>
      <c r="M36" s="575"/>
      <c r="O36" s="922" t="s">
        <v>362</v>
      </c>
      <c r="P36" s="911"/>
      <c r="Q36" s="63">
        <f ca="1">Q35/50</f>
        <v>1337.1272813973899</v>
      </c>
      <c r="R36" s="604"/>
      <c r="S36" s="947"/>
      <c r="T36" s="63">
        <f ca="1">T35/50</f>
        <v>815.66327023572057</v>
      </c>
      <c r="U36" s="591"/>
      <c r="V36" s="947"/>
      <c r="W36" s="63">
        <f ca="1">W35/50</f>
        <v>514.66582518318876</v>
      </c>
      <c r="X36" s="591"/>
      <c r="AA36" s="575"/>
      <c r="AB36" s="575"/>
      <c r="AC36" s="575"/>
      <c r="AD36" s="608"/>
      <c r="AE36" s="609"/>
      <c r="AF36" s="609"/>
    </row>
    <row r="37" spans="1:32" ht="15.75" thickBot="1">
      <c r="O37" s="104" t="s">
        <v>363</v>
      </c>
      <c r="P37" s="913" t="s">
        <v>365</v>
      </c>
      <c r="Q37" s="933">
        <f ca="1">Q34/50/365</f>
        <v>43.960348977448433</v>
      </c>
      <c r="S37" s="960"/>
      <c r="T37" s="623">
        <f ca="1">T34/50/365</f>
        <v>26.816326692681223</v>
      </c>
      <c r="U37" s="591"/>
      <c r="V37" s="960"/>
      <c r="W37" s="623">
        <f ca="1">W34/50/365</f>
        <v>16.920520279995245</v>
      </c>
      <c r="X37" s="591"/>
      <c r="AD37" s="600"/>
      <c r="AE37" s="601"/>
      <c r="AF37" s="601"/>
    </row>
    <row r="38" spans="1:32">
      <c r="X38" s="591"/>
      <c r="AD38" s="600"/>
      <c r="AE38" s="601"/>
      <c r="AF38" s="601"/>
    </row>
    <row r="39" spans="1:32">
      <c r="X39" s="604"/>
    </row>
    <row r="44" spans="1:32">
      <c r="A44" s="607"/>
      <c r="B44" s="607"/>
      <c r="C44" s="607"/>
      <c r="D44" s="607"/>
      <c r="E44" s="607"/>
    </row>
  </sheetData>
  <mergeCells count="16">
    <mergeCell ref="J19:L19"/>
    <mergeCell ref="J20:L20"/>
    <mergeCell ref="B3:D3"/>
    <mergeCell ref="O3:Q3"/>
    <mergeCell ref="B22:D22"/>
    <mergeCell ref="J18:L18"/>
    <mergeCell ref="I2:M2"/>
    <mergeCell ref="I3:M3"/>
    <mergeCell ref="I15:M15"/>
    <mergeCell ref="J16:L16"/>
    <mergeCell ref="J17:L17"/>
    <mergeCell ref="V3:W3"/>
    <mergeCell ref="V21:W21"/>
    <mergeCell ref="S21:T21"/>
    <mergeCell ref="S3:T3"/>
    <mergeCell ref="O21:Q21"/>
  </mergeCells>
  <pageMargins left="0.2" right="0.2" top="0.25" bottom="0.25" header="0.05" footer="0.05"/>
  <pageSetup scale="59" orientation="landscape" r:id="rId1"/>
  <headerFooter>
    <oddFooter>&amp;LCurrent TEA rates with 2017 CAF incorporated into model expenses  6.6.18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E542"/>
  <sheetViews>
    <sheetView workbookViewId="0">
      <selection activeCell="N17" sqref="N17"/>
    </sheetView>
  </sheetViews>
  <sheetFormatPr defaultColWidth="8.7109375" defaultRowHeight="15"/>
  <cols>
    <col min="1" max="1" width="3.140625" style="575" customWidth="1"/>
    <col min="2" max="2" width="26.42578125" style="62" customWidth="1"/>
    <col min="3" max="3" width="8.7109375" style="62"/>
    <col min="4" max="4" width="8.42578125" style="62" bestFit="1" customWidth="1"/>
    <col min="5" max="7" width="8.7109375" style="62"/>
    <col min="8" max="8" width="10" style="62" bestFit="1" customWidth="1"/>
    <col min="9" max="10" width="8.7109375" style="62"/>
    <col min="11" max="11" width="14.7109375" style="624" customWidth="1"/>
    <col min="12" max="395" width="8.7109375" style="575"/>
    <col min="396" max="16384" width="8.7109375" style="62"/>
  </cols>
  <sheetData>
    <row r="1" spans="2:12" s="575" customFormat="1" ht="15.75" thickBot="1">
      <c r="K1" s="624"/>
    </row>
    <row r="2" spans="2:12" ht="14.65" customHeight="1">
      <c r="B2" s="2012" t="s">
        <v>403</v>
      </c>
      <c r="C2" s="2012" t="s">
        <v>231</v>
      </c>
      <c r="D2" s="625">
        <f>'M2021 BLS  53%ile'!D38</f>
        <v>0.25390000000000001</v>
      </c>
      <c r="E2" s="625">
        <f>'M2021 BLS  53%ile'!D41</f>
        <v>0.12</v>
      </c>
      <c r="F2" s="626">
        <f>'FALL CAF 2022'!CI24</f>
        <v>2.7811565914169036E-2</v>
      </c>
      <c r="G2" s="627">
        <v>2080</v>
      </c>
      <c r="H2" s="627" t="s">
        <v>398</v>
      </c>
      <c r="I2" s="2015" t="s">
        <v>404</v>
      </c>
      <c r="J2" s="2016"/>
      <c r="K2" s="2021"/>
    </row>
    <row r="3" spans="2:12" ht="15.75" thickBot="1">
      <c r="B3" s="2014"/>
      <c r="C3" s="2013"/>
      <c r="D3" s="628" t="s">
        <v>405</v>
      </c>
      <c r="E3" s="628" t="s">
        <v>337</v>
      </c>
      <c r="F3" s="629" t="s">
        <v>112</v>
      </c>
      <c r="G3" s="631" t="s">
        <v>396</v>
      </c>
      <c r="H3" s="632" t="s">
        <v>406</v>
      </c>
      <c r="I3" s="2017"/>
      <c r="J3" s="2018"/>
      <c r="K3" s="2022"/>
      <c r="L3" s="610"/>
    </row>
    <row r="4" spans="2:12" ht="15.75" thickBot="1">
      <c r="B4" s="64" t="s">
        <v>407</v>
      </c>
      <c r="C4" s="65">
        <f>'M2021 BLS  53%ile'!D6</f>
        <v>39521.664000000004</v>
      </c>
      <c r="D4" s="65">
        <f>C4*$D$2</f>
        <v>10034.550489600002</v>
      </c>
      <c r="E4" s="65">
        <f>(C4+D4)*$E$2</f>
        <v>5946.7457387520008</v>
      </c>
      <c r="F4" s="66">
        <f>SUM(C4+D4+E4)*($F$2+1)</f>
        <v>57046.584465174325</v>
      </c>
      <c r="G4" s="68">
        <f>F4/2080</f>
        <v>27.426242531333809</v>
      </c>
      <c r="H4" s="67">
        <f>F4/12</f>
        <v>4753.8820387645274</v>
      </c>
      <c r="I4" s="69" t="s">
        <v>113</v>
      </c>
      <c r="J4" s="70"/>
      <c r="K4" s="783"/>
      <c r="L4" s="610"/>
    </row>
    <row r="5" spans="2:12" s="575" customFormat="1" ht="15.75" thickBot="1">
      <c r="K5" s="624"/>
      <c r="L5" s="610"/>
    </row>
    <row r="6" spans="2:12">
      <c r="B6" s="2012" t="s">
        <v>403</v>
      </c>
      <c r="C6" s="2012" t="s">
        <v>231</v>
      </c>
      <c r="D6" s="625">
        <f>D2</f>
        <v>0.25390000000000001</v>
      </c>
      <c r="E6" s="625">
        <f>E2</f>
        <v>0.12</v>
      </c>
      <c r="F6" s="626">
        <f>F2</f>
        <v>2.7811565914169036E-2</v>
      </c>
      <c r="G6" s="627">
        <v>2080</v>
      </c>
      <c r="H6" s="633" t="s">
        <v>398</v>
      </c>
      <c r="I6" s="2015" t="s">
        <v>404</v>
      </c>
      <c r="J6" s="2016"/>
      <c r="K6" s="2021"/>
    </row>
    <row r="7" spans="2:12" ht="15.75" thickBot="1">
      <c r="B7" s="2014"/>
      <c r="C7" s="2014"/>
      <c r="D7" s="630" t="s">
        <v>405</v>
      </c>
      <c r="E7" s="630" t="s">
        <v>337</v>
      </c>
      <c r="F7" s="629" t="s">
        <v>112</v>
      </c>
      <c r="G7" s="631" t="s">
        <v>396</v>
      </c>
      <c r="H7" s="634" t="s">
        <v>406</v>
      </c>
      <c r="I7" s="2017"/>
      <c r="J7" s="2018"/>
      <c r="K7" s="2022"/>
      <c r="L7" s="610"/>
    </row>
    <row r="8" spans="2:12" ht="15.75" thickBot="1">
      <c r="B8" s="71" t="s">
        <v>408</v>
      </c>
      <c r="C8" s="72">
        <f>'M2021 BLS  53%ile'!D14</f>
        <v>63584.56</v>
      </c>
      <c r="D8" s="72">
        <f t="shared" ref="D8" si="0">C8*$D$2</f>
        <v>16144.119784</v>
      </c>
      <c r="E8" s="72">
        <f>(C8+D8)*$E$2</f>
        <v>9567.4415740799996</v>
      </c>
      <c r="F8" s="73">
        <f>SUM(C8+D8+E8)*($F$2+1)</f>
        <v>91779.586323109877</v>
      </c>
      <c r="G8" s="74">
        <f>F8/2080</f>
        <v>44.124801116879752</v>
      </c>
      <c r="H8" s="75">
        <f>F8/12</f>
        <v>7648.2988602591568</v>
      </c>
      <c r="I8" s="69" t="s">
        <v>113</v>
      </c>
      <c r="J8" s="635"/>
      <c r="K8" s="783"/>
      <c r="L8" s="610"/>
    </row>
    <row r="9" spans="2:12" s="575" customFormat="1" ht="15.75" thickBot="1">
      <c r="K9" s="624"/>
      <c r="L9" s="610"/>
    </row>
    <row r="10" spans="2:12" ht="14.65" customHeight="1">
      <c r="B10" s="2012" t="s">
        <v>403</v>
      </c>
      <c r="C10" s="2012" t="s">
        <v>231</v>
      </c>
      <c r="D10" s="625">
        <f>D2</f>
        <v>0.25390000000000001</v>
      </c>
      <c r="E10" s="625">
        <f>E2</f>
        <v>0.12</v>
      </c>
      <c r="F10" s="626">
        <f>F2</f>
        <v>2.7811565914169036E-2</v>
      </c>
      <c r="G10" s="627">
        <v>2080</v>
      </c>
      <c r="H10" s="633" t="s">
        <v>398</v>
      </c>
      <c r="I10" s="2015" t="s">
        <v>404</v>
      </c>
      <c r="J10" s="2016"/>
      <c r="L10" s="610"/>
    </row>
    <row r="11" spans="2:12" ht="15.75" thickBot="1">
      <c r="B11" s="2014"/>
      <c r="C11" s="2014"/>
      <c r="D11" s="630" t="s">
        <v>405</v>
      </c>
      <c r="E11" s="630" t="s">
        <v>337</v>
      </c>
      <c r="F11" s="629" t="s">
        <v>112</v>
      </c>
      <c r="G11" s="631" t="s">
        <v>396</v>
      </c>
      <c r="H11" s="634" t="s">
        <v>406</v>
      </c>
      <c r="I11" s="2019"/>
      <c r="J11" s="2020"/>
      <c r="L11" s="610"/>
    </row>
    <row r="12" spans="2:12" ht="15.75" thickBot="1">
      <c r="B12" s="71" t="s">
        <v>258</v>
      </c>
      <c r="C12" s="76">
        <f>'M2021 BLS  53%ile'!D6</f>
        <v>39521.664000000004</v>
      </c>
      <c r="D12" s="76">
        <f>C12*$D$2</f>
        <v>10034.550489600002</v>
      </c>
      <c r="E12" s="76">
        <f>(C12+D12)*$E$2</f>
        <v>5946.7457387520008</v>
      </c>
      <c r="F12" s="77">
        <f>SUM(C12+D12+E12)*($F$2+1)</f>
        <v>57046.584465174325</v>
      </c>
      <c r="G12" s="68">
        <f>F12/2080</f>
        <v>27.426242531333809</v>
      </c>
      <c r="H12" s="67">
        <f>F12/12</f>
        <v>4753.8820387645274</v>
      </c>
      <c r="I12" s="69" t="s">
        <v>113</v>
      </c>
      <c r="J12" s="78"/>
      <c r="L12" s="610"/>
    </row>
    <row r="13" spans="2:12" s="575" customFormat="1" ht="15.75" thickBot="1">
      <c r="K13" s="624"/>
      <c r="L13" s="610"/>
    </row>
    <row r="14" spans="2:12">
      <c r="B14" s="2012" t="s">
        <v>403</v>
      </c>
      <c r="C14" s="2012" t="s">
        <v>231</v>
      </c>
      <c r="D14" s="625">
        <f>D2</f>
        <v>0.25390000000000001</v>
      </c>
      <c r="E14" s="625">
        <f>E2</f>
        <v>0.12</v>
      </c>
      <c r="F14" s="625">
        <f>F2</f>
        <v>2.7811565914169036E-2</v>
      </c>
      <c r="G14" s="627">
        <v>2080</v>
      </c>
      <c r="H14" s="633" t="s">
        <v>398</v>
      </c>
      <c r="I14" s="2015" t="s">
        <v>404</v>
      </c>
      <c r="J14" s="2016"/>
      <c r="L14" s="610"/>
    </row>
    <row r="15" spans="2:12" ht="15.75" thickBot="1">
      <c r="B15" s="2013"/>
      <c r="C15" s="2014"/>
      <c r="D15" s="630" t="s">
        <v>405</v>
      </c>
      <c r="E15" s="630" t="s">
        <v>337</v>
      </c>
      <c r="F15" s="630" t="s">
        <v>112</v>
      </c>
      <c r="G15" s="632" t="s">
        <v>396</v>
      </c>
      <c r="H15" s="634" t="s">
        <v>406</v>
      </c>
      <c r="I15" s="2017"/>
      <c r="J15" s="2018"/>
      <c r="L15" s="610"/>
    </row>
    <row r="16" spans="2:12" ht="15.75" thickBot="1">
      <c r="B16" s="71" t="s">
        <v>357</v>
      </c>
      <c r="C16" s="76">
        <f>'M2021 BLS  53%ile'!D6</f>
        <v>39521.664000000004</v>
      </c>
      <c r="D16" s="76">
        <f>C16*$D$2</f>
        <v>10034.550489600002</v>
      </c>
      <c r="E16" s="76">
        <f>(C16+D16)*$E$2</f>
        <v>5946.7457387520008</v>
      </c>
      <c r="F16" s="77">
        <f>SUM(C16+D16+E16)*($F$2+1)</f>
        <v>57046.584465174325</v>
      </c>
      <c r="G16" s="79">
        <f>F16/2080</f>
        <v>27.426242531333809</v>
      </c>
      <c r="H16" s="80">
        <f>F16/12</f>
        <v>4753.8820387645274</v>
      </c>
      <c r="I16" s="69" t="s">
        <v>113</v>
      </c>
      <c r="J16" s="78"/>
      <c r="L16" s="610"/>
    </row>
    <row r="17" spans="2:12" s="575" customFormat="1" ht="15" customHeight="1" thickBot="1">
      <c r="K17" s="624"/>
      <c r="L17" s="610"/>
    </row>
    <row r="18" spans="2:12">
      <c r="B18" s="2012" t="s">
        <v>403</v>
      </c>
      <c r="C18" s="2012" t="s">
        <v>231</v>
      </c>
      <c r="D18" s="625">
        <f>D14</f>
        <v>0.25390000000000001</v>
      </c>
      <c r="E18" s="625">
        <f>E14</f>
        <v>0.12</v>
      </c>
      <c r="F18" s="625">
        <f>'[34]FY22 Master Lookup'!C18</f>
        <v>2.3531493276716206E-2</v>
      </c>
      <c r="G18" s="627">
        <v>2080</v>
      </c>
      <c r="H18" s="633" t="s">
        <v>398</v>
      </c>
      <c r="I18" s="2015" t="s">
        <v>404</v>
      </c>
      <c r="J18" s="2016"/>
      <c r="L18" s="610"/>
    </row>
    <row r="19" spans="2:12" ht="19.899999999999999" customHeight="1" thickBot="1">
      <c r="B19" s="2013"/>
      <c r="C19" s="2014"/>
      <c r="D19" s="630" t="s">
        <v>405</v>
      </c>
      <c r="E19" s="630" t="s">
        <v>337</v>
      </c>
      <c r="F19" s="630" t="s">
        <v>112</v>
      </c>
      <c r="G19" s="632" t="s">
        <v>396</v>
      </c>
      <c r="H19" s="634" t="s">
        <v>406</v>
      </c>
      <c r="I19" s="2017"/>
      <c r="J19" s="2018"/>
      <c r="L19" s="610"/>
    </row>
    <row r="20" spans="2:12" ht="19.899999999999999" customHeight="1" thickBot="1">
      <c r="B20" s="71" t="s">
        <v>409</v>
      </c>
      <c r="C20" s="76">
        <f>'M2021 BLS  53%ile'!D6</f>
        <v>39521.664000000004</v>
      </c>
      <c r="D20" s="76">
        <f>C20*$D$2</f>
        <v>10034.550489600002</v>
      </c>
      <c r="E20" s="76">
        <f t="shared" ref="E20" si="1">(C20+D20)*$E$2</f>
        <v>5946.7457387520008</v>
      </c>
      <c r="F20" s="77">
        <f t="shared" ref="F20" si="2">SUM(C20+D20+E20)*($F$2+1)</f>
        <v>57046.584465174325</v>
      </c>
      <c r="G20" s="79">
        <f>F20/2080</f>
        <v>27.426242531333809</v>
      </c>
      <c r="H20" s="80">
        <f>F20/12</f>
        <v>4753.8820387645274</v>
      </c>
      <c r="I20" s="69" t="s">
        <v>113</v>
      </c>
      <c r="J20" s="78"/>
      <c r="L20" s="610"/>
    </row>
    <row r="21" spans="2:12" s="575" customFormat="1" ht="21" customHeight="1">
      <c r="K21" s="624"/>
      <c r="L21" s="610"/>
    </row>
    <row r="22" spans="2:12" s="575" customFormat="1">
      <c r="K22" s="624"/>
    </row>
    <row r="23" spans="2:12" s="575" customFormat="1" ht="14.65" customHeight="1">
      <c r="K23" s="624"/>
    </row>
    <row r="24" spans="2:12" s="575" customFormat="1">
      <c r="K24" s="624"/>
    </row>
    <row r="25" spans="2:12" s="575" customFormat="1">
      <c r="K25" s="624"/>
    </row>
    <row r="26" spans="2:12" s="575" customFormat="1">
      <c r="K26" s="624"/>
    </row>
    <row r="27" spans="2:12" s="575" customFormat="1">
      <c r="K27" s="624"/>
    </row>
    <row r="28" spans="2:12" s="575" customFormat="1">
      <c r="K28" s="624"/>
    </row>
    <row r="29" spans="2:12" s="575" customFormat="1" ht="18" customHeight="1">
      <c r="K29" s="624"/>
    </row>
    <row r="30" spans="2:12" s="575" customFormat="1">
      <c r="K30" s="624"/>
    </row>
    <row r="31" spans="2:12" s="575" customFormat="1" ht="23.65" customHeight="1">
      <c r="K31" s="624"/>
    </row>
    <row r="32" spans="2:12" s="575" customFormat="1" ht="23.65" customHeight="1">
      <c r="K32" s="624"/>
    </row>
    <row r="33" spans="11:11" s="575" customFormat="1" ht="23.65" customHeight="1">
      <c r="K33" s="624"/>
    </row>
    <row r="34" spans="11:11" s="575" customFormat="1">
      <c r="K34" s="624"/>
    </row>
    <row r="35" spans="11:11" s="575" customFormat="1">
      <c r="K35" s="624"/>
    </row>
    <row r="36" spans="11:11" s="575" customFormat="1">
      <c r="K36" s="624"/>
    </row>
    <row r="37" spans="11:11" s="575" customFormat="1">
      <c r="K37" s="624"/>
    </row>
    <row r="38" spans="11:11" s="575" customFormat="1">
      <c r="K38" s="624"/>
    </row>
    <row r="39" spans="11:11" s="575" customFormat="1">
      <c r="K39" s="624"/>
    </row>
    <row r="40" spans="11:11" s="575" customFormat="1">
      <c r="K40" s="624"/>
    </row>
    <row r="41" spans="11:11" s="575" customFormat="1">
      <c r="K41" s="624"/>
    </row>
    <row r="42" spans="11:11" s="575" customFormat="1">
      <c r="K42" s="624"/>
    </row>
    <row r="43" spans="11:11" s="575" customFormat="1">
      <c r="K43" s="624"/>
    </row>
    <row r="44" spans="11:11" s="575" customFormat="1">
      <c r="K44" s="624"/>
    </row>
    <row r="45" spans="11:11" s="575" customFormat="1">
      <c r="K45" s="624"/>
    </row>
    <row r="46" spans="11:11" s="575" customFormat="1">
      <c r="K46" s="624"/>
    </row>
    <row r="47" spans="11:11" s="575" customFormat="1">
      <c r="K47" s="624"/>
    </row>
    <row r="48" spans="11:11" s="575" customFormat="1">
      <c r="K48" s="624"/>
    </row>
    <row r="49" spans="11:11" s="575" customFormat="1">
      <c r="K49" s="624"/>
    </row>
    <row r="50" spans="11:11" s="575" customFormat="1">
      <c r="K50" s="624"/>
    </row>
    <row r="51" spans="11:11" s="575" customFormat="1">
      <c r="K51" s="624"/>
    </row>
    <row r="52" spans="11:11" s="575" customFormat="1">
      <c r="K52" s="624"/>
    </row>
    <row r="53" spans="11:11" s="575" customFormat="1">
      <c r="K53" s="624"/>
    </row>
    <row r="54" spans="11:11" s="575" customFormat="1">
      <c r="K54" s="624"/>
    </row>
    <row r="55" spans="11:11" s="575" customFormat="1">
      <c r="K55" s="624"/>
    </row>
    <row r="56" spans="11:11" s="575" customFormat="1">
      <c r="K56" s="624"/>
    </row>
    <row r="57" spans="11:11" s="575" customFormat="1">
      <c r="K57" s="624"/>
    </row>
    <row r="58" spans="11:11" s="575" customFormat="1">
      <c r="K58" s="624"/>
    </row>
    <row r="59" spans="11:11" s="575" customFormat="1">
      <c r="K59" s="624"/>
    </row>
    <row r="60" spans="11:11" s="575" customFormat="1">
      <c r="K60" s="624"/>
    </row>
    <row r="61" spans="11:11" s="575" customFormat="1">
      <c r="K61" s="624"/>
    </row>
    <row r="62" spans="11:11" s="575" customFormat="1">
      <c r="K62" s="624"/>
    </row>
    <row r="63" spans="11:11" s="575" customFormat="1">
      <c r="K63" s="624"/>
    </row>
    <row r="64" spans="11:11" s="575" customFormat="1">
      <c r="K64" s="624"/>
    </row>
    <row r="65" spans="11:11" s="575" customFormat="1">
      <c r="K65" s="624"/>
    </row>
    <row r="66" spans="11:11" s="575" customFormat="1">
      <c r="K66" s="624"/>
    </row>
    <row r="67" spans="11:11" s="575" customFormat="1">
      <c r="K67" s="624"/>
    </row>
    <row r="68" spans="11:11" s="575" customFormat="1">
      <c r="K68" s="624"/>
    </row>
    <row r="69" spans="11:11" s="575" customFormat="1">
      <c r="K69" s="624"/>
    </row>
    <row r="70" spans="11:11" s="575" customFormat="1">
      <c r="K70" s="624"/>
    </row>
    <row r="71" spans="11:11" s="575" customFormat="1">
      <c r="K71" s="624"/>
    </row>
    <row r="72" spans="11:11" s="575" customFormat="1">
      <c r="K72" s="624"/>
    </row>
    <row r="73" spans="11:11" s="575" customFormat="1">
      <c r="K73" s="624"/>
    </row>
    <row r="74" spans="11:11" s="575" customFormat="1">
      <c r="K74" s="624"/>
    </row>
    <row r="75" spans="11:11" s="575" customFormat="1">
      <c r="K75" s="624"/>
    </row>
    <row r="76" spans="11:11" s="575" customFormat="1">
      <c r="K76" s="624"/>
    </row>
    <row r="77" spans="11:11" s="575" customFormat="1">
      <c r="K77" s="624"/>
    </row>
    <row r="78" spans="11:11" s="575" customFormat="1">
      <c r="K78" s="624"/>
    </row>
    <row r="79" spans="11:11" s="575" customFormat="1">
      <c r="K79" s="624"/>
    </row>
    <row r="80" spans="11:11" s="575" customFormat="1">
      <c r="K80" s="624"/>
    </row>
    <row r="81" spans="11:11" s="575" customFormat="1">
      <c r="K81" s="624"/>
    </row>
    <row r="82" spans="11:11" s="575" customFormat="1">
      <c r="K82" s="624"/>
    </row>
    <row r="83" spans="11:11" s="575" customFormat="1">
      <c r="K83" s="624"/>
    </row>
    <row r="84" spans="11:11" s="575" customFormat="1">
      <c r="K84" s="624"/>
    </row>
    <row r="85" spans="11:11" s="575" customFormat="1">
      <c r="K85" s="624"/>
    </row>
    <row r="86" spans="11:11" s="575" customFormat="1">
      <c r="K86" s="624"/>
    </row>
    <row r="87" spans="11:11" s="575" customFormat="1">
      <c r="K87" s="624"/>
    </row>
    <row r="88" spans="11:11" s="575" customFormat="1">
      <c r="K88" s="624"/>
    </row>
    <row r="89" spans="11:11" s="575" customFormat="1">
      <c r="K89" s="624"/>
    </row>
    <row r="90" spans="11:11" s="575" customFormat="1">
      <c r="K90" s="624"/>
    </row>
    <row r="91" spans="11:11" s="575" customFormat="1">
      <c r="K91" s="624"/>
    </row>
    <row r="92" spans="11:11" s="575" customFormat="1">
      <c r="K92" s="624"/>
    </row>
    <row r="93" spans="11:11" s="575" customFormat="1">
      <c r="K93" s="624"/>
    </row>
    <row r="94" spans="11:11" s="575" customFormat="1">
      <c r="K94" s="624"/>
    </row>
    <row r="95" spans="11:11" s="575" customFormat="1">
      <c r="K95" s="624"/>
    </row>
    <row r="96" spans="11:11" s="575" customFormat="1">
      <c r="K96" s="624"/>
    </row>
    <row r="97" spans="11:11" s="575" customFormat="1">
      <c r="K97" s="624"/>
    </row>
    <row r="98" spans="11:11" s="575" customFormat="1">
      <c r="K98" s="624"/>
    </row>
    <row r="99" spans="11:11" s="575" customFormat="1">
      <c r="K99" s="624"/>
    </row>
    <row r="100" spans="11:11" s="575" customFormat="1">
      <c r="K100" s="624"/>
    </row>
    <row r="101" spans="11:11" s="575" customFormat="1">
      <c r="K101" s="624"/>
    </row>
    <row r="102" spans="11:11" s="575" customFormat="1">
      <c r="K102" s="624"/>
    </row>
    <row r="103" spans="11:11" s="575" customFormat="1">
      <c r="K103" s="624"/>
    </row>
    <row r="104" spans="11:11" s="575" customFormat="1">
      <c r="K104" s="624"/>
    </row>
    <row r="105" spans="11:11" s="575" customFormat="1">
      <c r="K105" s="624"/>
    </row>
    <row r="106" spans="11:11" s="575" customFormat="1">
      <c r="K106" s="624"/>
    </row>
    <row r="107" spans="11:11" s="575" customFormat="1">
      <c r="K107" s="624"/>
    </row>
    <row r="108" spans="11:11" s="575" customFormat="1">
      <c r="K108" s="624"/>
    </row>
    <row r="109" spans="11:11" s="575" customFormat="1">
      <c r="K109" s="624"/>
    </row>
    <row r="110" spans="11:11" s="575" customFormat="1">
      <c r="K110" s="624"/>
    </row>
    <row r="111" spans="11:11" s="575" customFormat="1">
      <c r="K111" s="624"/>
    </row>
    <row r="112" spans="11:11" s="575" customFormat="1">
      <c r="K112" s="624"/>
    </row>
    <row r="113" spans="11:11" s="575" customFormat="1">
      <c r="K113" s="624"/>
    </row>
    <row r="114" spans="11:11" s="575" customFormat="1">
      <c r="K114" s="624"/>
    </row>
    <row r="115" spans="11:11" s="575" customFormat="1">
      <c r="K115" s="624"/>
    </row>
    <row r="116" spans="11:11" s="575" customFormat="1">
      <c r="K116" s="624"/>
    </row>
    <row r="117" spans="11:11" s="575" customFormat="1">
      <c r="K117" s="624"/>
    </row>
    <row r="118" spans="11:11" s="575" customFormat="1">
      <c r="K118" s="624"/>
    </row>
    <row r="119" spans="11:11" s="575" customFormat="1">
      <c r="K119" s="624"/>
    </row>
    <row r="120" spans="11:11" s="575" customFormat="1">
      <c r="K120" s="624"/>
    </row>
    <row r="121" spans="11:11" s="575" customFormat="1">
      <c r="K121" s="624"/>
    </row>
    <row r="122" spans="11:11" s="575" customFormat="1">
      <c r="K122" s="624"/>
    </row>
    <row r="123" spans="11:11" s="575" customFormat="1">
      <c r="K123" s="624"/>
    </row>
    <row r="124" spans="11:11" s="575" customFormat="1">
      <c r="K124" s="624"/>
    </row>
    <row r="125" spans="11:11" s="575" customFormat="1">
      <c r="K125" s="624"/>
    </row>
    <row r="126" spans="11:11" s="575" customFormat="1">
      <c r="K126" s="624"/>
    </row>
    <row r="127" spans="11:11" s="575" customFormat="1">
      <c r="K127" s="624"/>
    </row>
    <row r="128" spans="11:11" s="575" customFormat="1">
      <c r="K128" s="624"/>
    </row>
    <row r="129" spans="11:11" s="575" customFormat="1">
      <c r="K129" s="624"/>
    </row>
    <row r="130" spans="11:11" s="575" customFormat="1">
      <c r="K130" s="624"/>
    </row>
    <row r="131" spans="11:11" s="575" customFormat="1">
      <c r="K131" s="624"/>
    </row>
    <row r="132" spans="11:11" s="575" customFormat="1">
      <c r="K132" s="624"/>
    </row>
    <row r="133" spans="11:11" s="575" customFormat="1">
      <c r="K133" s="624"/>
    </row>
    <row r="134" spans="11:11" s="575" customFormat="1">
      <c r="K134" s="624"/>
    </row>
    <row r="135" spans="11:11" s="575" customFormat="1">
      <c r="K135" s="624"/>
    </row>
    <row r="136" spans="11:11" s="575" customFormat="1">
      <c r="K136" s="624"/>
    </row>
    <row r="137" spans="11:11" s="575" customFormat="1">
      <c r="K137" s="624"/>
    </row>
    <row r="138" spans="11:11" s="575" customFormat="1">
      <c r="K138" s="624"/>
    </row>
    <row r="139" spans="11:11" s="575" customFormat="1">
      <c r="K139" s="624"/>
    </row>
    <row r="140" spans="11:11" s="575" customFormat="1">
      <c r="K140" s="624"/>
    </row>
    <row r="141" spans="11:11" s="575" customFormat="1">
      <c r="K141" s="624"/>
    </row>
    <row r="142" spans="11:11" s="575" customFormat="1">
      <c r="K142" s="624"/>
    </row>
    <row r="143" spans="11:11" s="575" customFormat="1">
      <c r="K143" s="624"/>
    </row>
    <row r="144" spans="11:11" s="575" customFormat="1">
      <c r="K144" s="624"/>
    </row>
    <row r="145" spans="11:11" s="575" customFormat="1">
      <c r="K145" s="624"/>
    </row>
    <row r="146" spans="11:11" s="575" customFormat="1">
      <c r="K146" s="624"/>
    </row>
    <row r="147" spans="11:11" s="575" customFormat="1">
      <c r="K147" s="624"/>
    </row>
    <row r="148" spans="11:11" s="575" customFormat="1">
      <c r="K148" s="624"/>
    </row>
    <row r="149" spans="11:11" s="575" customFormat="1">
      <c r="K149" s="624"/>
    </row>
    <row r="150" spans="11:11" s="575" customFormat="1">
      <c r="K150" s="624"/>
    </row>
    <row r="151" spans="11:11" s="575" customFormat="1">
      <c r="K151" s="624"/>
    </row>
    <row r="152" spans="11:11" s="575" customFormat="1">
      <c r="K152" s="624"/>
    </row>
    <row r="153" spans="11:11" s="575" customFormat="1">
      <c r="K153" s="624"/>
    </row>
    <row r="154" spans="11:11" s="575" customFormat="1">
      <c r="K154" s="624"/>
    </row>
    <row r="155" spans="11:11" s="575" customFormat="1">
      <c r="K155" s="624"/>
    </row>
    <row r="156" spans="11:11" s="575" customFormat="1">
      <c r="K156" s="624"/>
    </row>
    <row r="157" spans="11:11" s="575" customFormat="1">
      <c r="K157" s="624"/>
    </row>
    <row r="158" spans="11:11" s="575" customFormat="1">
      <c r="K158" s="624"/>
    </row>
    <row r="159" spans="11:11" s="575" customFormat="1">
      <c r="K159" s="624"/>
    </row>
    <row r="160" spans="11:11" s="575" customFormat="1">
      <c r="K160" s="624"/>
    </row>
    <row r="161" spans="11:11" s="575" customFormat="1">
      <c r="K161" s="624"/>
    </row>
    <row r="162" spans="11:11" s="575" customFormat="1">
      <c r="K162" s="624"/>
    </row>
    <row r="163" spans="11:11" s="575" customFormat="1">
      <c r="K163" s="624"/>
    </row>
    <row r="164" spans="11:11" s="575" customFormat="1">
      <c r="K164" s="624"/>
    </row>
    <row r="165" spans="11:11" s="575" customFormat="1">
      <c r="K165" s="624"/>
    </row>
    <row r="166" spans="11:11" s="575" customFormat="1">
      <c r="K166" s="624"/>
    </row>
    <row r="167" spans="11:11" s="575" customFormat="1">
      <c r="K167" s="624"/>
    </row>
    <row r="168" spans="11:11" s="575" customFormat="1">
      <c r="K168" s="624"/>
    </row>
    <row r="169" spans="11:11" s="575" customFormat="1">
      <c r="K169" s="624"/>
    </row>
    <row r="170" spans="11:11" s="575" customFormat="1">
      <c r="K170" s="624"/>
    </row>
    <row r="171" spans="11:11" s="575" customFormat="1">
      <c r="K171" s="624"/>
    </row>
    <row r="172" spans="11:11" s="575" customFormat="1">
      <c r="K172" s="624"/>
    </row>
    <row r="173" spans="11:11" s="575" customFormat="1">
      <c r="K173" s="624"/>
    </row>
    <row r="174" spans="11:11" s="575" customFormat="1">
      <c r="K174" s="624"/>
    </row>
    <row r="175" spans="11:11" s="575" customFormat="1">
      <c r="K175" s="624"/>
    </row>
    <row r="176" spans="11:11" s="575" customFormat="1">
      <c r="K176" s="624"/>
    </row>
    <row r="177" spans="11:11" s="575" customFormat="1">
      <c r="K177" s="624"/>
    </row>
    <row r="178" spans="11:11" s="575" customFormat="1">
      <c r="K178" s="624"/>
    </row>
    <row r="179" spans="11:11" s="575" customFormat="1">
      <c r="K179" s="624"/>
    </row>
    <row r="180" spans="11:11" s="575" customFormat="1">
      <c r="K180" s="624"/>
    </row>
    <row r="181" spans="11:11" s="575" customFormat="1">
      <c r="K181" s="624"/>
    </row>
    <row r="182" spans="11:11" s="575" customFormat="1">
      <c r="K182" s="624"/>
    </row>
    <row r="183" spans="11:11" s="575" customFormat="1">
      <c r="K183" s="624"/>
    </row>
    <row r="184" spans="11:11" s="575" customFormat="1">
      <c r="K184" s="624"/>
    </row>
    <row r="185" spans="11:11" s="575" customFormat="1">
      <c r="K185" s="624"/>
    </row>
    <row r="186" spans="11:11" s="575" customFormat="1">
      <c r="K186" s="624"/>
    </row>
    <row r="187" spans="11:11" s="575" customFormat="1">
      <c r="K187" s="624"/>
    </row>
    <row r="188" spans="11:11" s="575" customFormat="1">
      <c r="K188" s="624"/>
    </row>
    <row r="189" spans="11:11" s="575" customFormat="1">
      <c r="K189" s="624"/>
    </row>
    <row r="190" spans="11:11" s="575" customFormat="1">
      <c r="K190" s="624"/>
    </row>
    <row r="191" spans="11:11" s="575" customFormat="1">
      <c r="K191" s="624"/>
    </row>
    <row r="192" spans="11:11" s="575" customFormat="1">
      <c r="K192" s="624"/>
    </row>
    <row r="193" spans="11:11" s="575" customFormat="1">
      <c r="K193" s="624"/>
    </row>
    <row r="194" spans="11:11" s="575" customFormat="1">
      <c r="K194" s="624"/>
    </row>
    <row r="195" spans="11:11" s="575" customFormat="1">
      <c r="K195" s="624"/>
    </row>
    <row r="196" spans="11:11" s="575" customFormat="1">
      <c r="K196" s="624"/>
    </row>
    <row r="197" spans="11:11" s="575" customFormat="1">
      <c r="K197" s="624"/>
    </row>
    <row r="198" spans="11:11" s="575" customFormat="1">
      <c r="K198" s="624"/>
    </row>
    <row r="199" spans="11:11" s="575" customFormat="1">
      <c r="K199" s="624"/>
    </row>
    <row r="200" spans="11:11" s="575" customFormat="1">
      <c r="K200" s="624"/>
    </row>
    <row r="201" spans="11:11" s="575" customFormat="1">
      <c r="K201" s="624"/>
    </row>
    <row r="202" spans="11:11" s="575" customFormat="1">
      <c r="K202" s="624"/>
    </row>
    <row r="203" spans="11:11" s="575" customFormat="1">
      <c r="K203" s="624"/>
    </row>
    <row r="204" spans="11:11" s="575" customFormat="1">
      <c r="K204" s="624"/>
    </row>
    <row r="205" spans="11:11" s="575" customFormat="1">
      <c r="K205" s="624"/>
    </row>
    <row r="206" spans="11:11" s="575" customFormat="1">
      <c r="K206" s="624"/>
    </row>
    <row r="207" spans="11:11" s="575" customFormat="1">
      <c r="K207" s="624"/>
    </row>
    <row r="208" spans="11:11" s="575" customFormat="1">
      <c r="K208" s="624"/>
    </row>
    <row r="209" spans="11:11" s="575" customFormat="1">
      <c r="K209" s="624"/>
    </row>
    <row r="210" spans="11:11" s="575" customFormat="1">
      <c r="K210" s="624"/>
    </row>
    <row r="211" spans="11:11" s="575" customFormat="1">
      <c r="K211" s="624"/>
    </row>
    <row r="212" spans="11:11" s="575" customFormat="1">
      <c r="K212" s="624"/>
    </row>
    <row r="213" spans="11:11" s="575" customFormat="1">
      <c r="K213" s="624"/>
    </row>
    <row r="214" spans="11:11" s="575" customFormat="1">
      <c r="K214" s="624"/>
    </row>
    <row r="215" spans="11:11" s="575" customFormat="1">
      <c r="K215" s="624"/>
    </row>
    <row r="216" spans="11:11" s="575" customFormat="1">
      <c r="K216" s="624"/>
    </row>
    <row r="217" spans="11:11" s="575" customFormat="1">
      <c r="K217" s="624"/>
    </row>
    <row r="218" spans="11:11" s="575" customFormat="1">
      <c r="K218" s="624"/>
    </row>
    <row r="219" spans="11:11" s="575" customFormat="1">
      <c r="K219" s="624"/>
    </row>
    <row r="220" spans="11:11" s="575" customFormat="1">
      <c r="K220" s="624"/>
    </row>
    <row r="221" spans="11:11" s="575" customFormat="1">
      <c r="K221" s="624"/>
    </row>
    <row r="222" spans="11:11" s="575" customFormat="1">
      <c r="K222" s="624"/>
    </row>
    <row r="223" spans="11:11" s="575" customFormat="1">
      <c r="K223" s="624"/>
    </row>
    <row r="224" spans="11:11" s="575" customFormat="1">
      <c r="K224" s="624"/>
    </row>
    <row r="225" spans="11:11" s="575" customFormat="1">
      <c r="K225" s="624"/>
    </row>
    <row r="226" spans="11:11" s="575" customFormat="1">
      <c r="K226" s="624"/>
    </row>
    <row r="227" spans="11:11" s="575" customFormat="1">
      <c r="K227" s="624"/>
    </row>
    <row r="228" spans="11:11" s="575" customFormat="1">
      <c r="K228" s="624"/>
    </row>
    <row r="229" spans="11:11" s="575" customFormat="1">
      <c r="K229" s="624"/>
    </row>
    <row r="230" spans="11:11" s="575" customFormat="1">
      <c r="K230" s="624"/>
    </row>
    <row r="231" spans="11:11" s="575" customFormat="1">
      <c r="K231" s="624"/>
    </row>
    <row r="232" spans="11:11" s="575" customFormat="1">
      <c r="K232" s="624"/>
    </row>
    <row r="233" spans="11:11" s="575" customFormat="1">
      <c r="K233" s="624"/>
    </row>
    <row r="234" spans="11:11" s="575" customFormat="1">
      <c r="K234" s="624"/>
    </row>
    <row r="235" spans="11:11" s="575" customFormat="1">
      <c r="K235" s="624"/>
    </row>
    <row r="236" spans="11:11" s="575" customFormat="1">
      <c r="K236" s="624"/>
    </row>
    <row r="237" spans="11:11" s="575" customFormat="1">
      <c r="K237" s="624"/>
    </row>
    <row r="238" spans="11:11" s="575" customFormat="1">
      <c r="K238" s="624"/>
    </row>
    <row r="239" spans="11:11" s="575" customFormat="1">
      <c r="K239" s="624"/>
    </row>
    <row r="240" spans="11:11" s="575" customFormat="1">
      <c r="K240" s="624"/>
    </row>
    <row r="241" spans="11:11" s="575" customFormat="1">
      <c r="K241" s="624"/>
    </row>
    <row r="242" spans="11:11" s="575" customFormat="1">
      <c r="K242" s="624"/>
    </row>
    <row r="243" spans="11:11" s="575" customFormat="1">
      <c r="K243" s="624"/>
    </row>
    <row r="244" spans="11:11" s="575" customFormat="1">
      <c r="K244" s="624"/>
    </row>
    <row r="245" spans="11:11" s="575" customFormat="1">
      <c r="K245" s="624"/>
    </row>
    <row r="246" spans="11:11" s="575" customFormat="1">
      <c r="K246" s="624"/>
    </row>
    <row r="247" spans="11:11" s="575" customFormat="1">
      <c r="K247" s="624"/>
    </row>
    <row r="248" spans="11:11" s="575" customFormat="1">
      <c r="K248" s="624"/>
    </row>
    <row r="249" spans="11:11" s="575" customFormat="1">
      <c r="K249" s="624"/>
    </row>
    <row r="250" spans="11:11" s="575" customFormat="1">
      <c r="K250" s="624"/>
    </row>
    <row r="251" spans="11:11" s="575" customFormat="1">
      <c r="K251" s="624"/>
    </row>
    <row r="252" spans="11:11" s="575" customFormat="1">
      <c r="K252" s="624"/>
    </row>
    <row r="253" spans="11:11" s="575" customFormat="1">
      <c r="K253" s="624"/>
    </row>
    <row r="254" spans="11:11" s="575" customFormat="1">
      <c r="K254" s="624"/>
    </row>
    <row r="255" spans="11:11" s="575" customFormat="1">
      <c r="K255" s="624"/>
    </row>
    <row r="256" spans="11:11" s="575" customFormat="1">
      <c r="K256" s="624"/>
    </row>
    <row r="257" spans="11:11" s="575" customFormat="1">
      <c r="K257" s="624"/>
    </row>
    <row r="258" spans="11:11" s="575" customFormat="1">
      <c r="K258" s="624"/>
    </row>
    <row r="259" spans="11:11" s="575" customFormat="1">
      <c r="K259" s="624"/>
    </row>
    <row r="260" spans="11:11" s="575" customFormat="1">
      <c r="K260" s="624"/>
    </row>
    <row r="261" spans="11:11" s="575" customFormat="1">
      <c r="K261" s="624"/>
    </row>
    <row r="262" spans="11:11" s="575" customFormat="1">
      <c r="K262" s="624"/>
    </row>
    <row r="263" spans="11:11" s="575" customFormat="1">
      <c r="K263" s="624"/>
    </row>
    <row r="264" spans="11:11" s="575" customFormat="1">
      <c r="K264" s="624"/>
    </row>
    <row r="265" spans="11:11" s="575" customFormat="1">
      <c r="K265" s="624"/>
    </row>
    <row r="266" spans="11:11" s="575" customFormat="1">
      <c r="K266" s="624"/>
    </row>
    <row r="267" spans="11:11" s="575" customFormat="1">
      <c r="K267" s="624"/>
    </row>
    <row r="268" spans="11:11" s="575" customFormat="1">
      <c r="K268" s="624"/>
    </row>
    <row r="269" spans="11:11" s="575" customFormat="1">
      <c r="K269" s="624"/>
    </row>
    <row r="270" spans="11:11" s="575" customFormat="1">
      <c r="K270" s="624"/>
    </row>
    <row r="271" spans="11:11" s="575" customFormat="1">
      <c r="K271" s="624"/>
    </row>
    <row r="272" spans="11:11" s="575" customFormat="1">
      <c r="K272" s="624"/>
    </row>
    <row r="273" spans="11:11" s="575" customFormat="1">
      <c r="K273" s="624"/>
    </row>
    <row r="274" spans="11:11" s="575" customFormat="1">
      <c r="K274" s="624"/>
    </row>
    <row r="275" spans="11:11" s="575" customFormat="1">
      <c r="K275" s="624"/>
    </row>
    <row r="276" spans="11:11" s="575" customFormat="1">
      <c r="K276" s="624"/>
    </row>
    <row r="277" spans="11:11" s="575" customFormat="1">
      <c r="K277" s="624"/>
    </row>
    <row r="278" spans="11:11" s="575" customFormat="1">
      <c r="K278" s="624"/>
    </row>
    <row r="279" spans="11:11" s="575" customFormat="1">
      <c r="K279" s="624"/>
    </row>
    <row r="280" spans="11:11" s="575" customFormat="1">
      <c r="K280" s="624"/>
    </row>
    <row r="281" spans="11:11" s="575" customFormat="1">
      <c r="K281" s="624"/>
    </row>
    <row r="282" spans="11:11" s="575" customFormat="1">
      <c r="K282" s="624"/>
    </row>
    <row r="283" spans="11:11" s="575" customFormat="1">
      <c r="K283" s="624"/>
    </row>
    <row r="284" spans="11:11" s="575" customFormat="1">
      <c r="K284" s="624"/>
    </row>
    <row r="285" spans="11:11" s="575" customFormat="1">
      <c r="K285" s="624"/>
    </row>
    <row r="286" spans="11:11" s="575" customFormat="1">
      <c r="K286" s="624"/>
    </row>
    <row r="287" spans="11:11" s="575" customFormat="1">
      <c r="K287" s="624"/>
    </row>
    <row r="288" spans="11:11" s="575" customFormat="1">
      <c r="K288" s="624"/>
    </row>
    <row r="289" spans="11:11" s="575" customFormat="1">
      <c r="K289" s="624"/>
    </row>
    <row r="290" spans="11:11" s="575" customFormat="1">
      <c r="K290" s="624"/>
    </row>
    <row r="291" spans="11:11" s="575" customFormat="1">
      <c r="K291" s="624"/>
    </row>
    <row r="292" spans="11:11" s="575" customFormat="1">
      <c r="K292" s="624"/>
    </row>
    <row r="293" spans="11:11" s="575" customFormat="1">
      <c r="K293" s="624"/>
    </row>
    <row r="294" spans="11:11" s="575" customFormat="1">
      <c r="K294" s="624"/>
    </row>
    <row r="295" spans="11:11" s="575" customFormat="1">
      <c r="K295" s="624"/>
    </row>
    <row r="296" spans="11:11" s="575" customFormat="1">
      <c r="K296" s="624"/>
    </row>
    <row r="297" spans="11:11" s="575" customFormat="1">
      <c r="K297" s="624"/>
    </row>
    <row r="298" spans="11:11" s="575" customFormat="1">
      <c r="K298" s="624"/>
    </row>
    <row r="299" spans="11:11" s="575" customFormat="1">
      <c r="K299" s="624"/>
    </row>
    <row r="300" spans="11:11" s="575" customFormat="1">
      <c r="K300" s="624"/>
    </row>
    <row r="301" spans="11:11" s="575" customFormat="1">
      <c r="K301" s="624"/>
    </row>
    <row r="302" spans="11:11" s="575" customFormat="1">
      <c r="K302" s="624"/>
    </row>
    <row r="303" spans="11:11" s="575" customFormat="1">
      <c r="K303" s="624"/>
    </row>
    <row r="304" spans="11:11" s="575" customFormat="1">
      <c r="K304" s="624"/>
    </row>
    <row r="305" spans="11:11" s="575" customFormat="1">
      <c r="K305" s="624"/>
    </row>
    <row r="306" spans="11:11" s="575" customFormat="1">
      <c r="K306" s="624"/>
    </row>
    <row r="307" spans="11:11" s="575" customFormat="1">
      <c r="K307" s="624"/>
    </row>
    <row r="308" spans="11:11" s="575" customFormat="1">
      <c r="K308" s="624"/>
    </row>
    <row r="309" spans="11:11" s="575" customFormat="1">
      <c r="K309" s="624"/>
    </row>
    <row r="310" spans="11:11" s="575" customFormat="1">
      <c r="K310" s="624"/>
    </row>
    <row r="311" spans="11:11" s="575" customFormat="1">
      <c r="K311" s="624"/>
    </row>
    <row r="312" spans="11:11" s="575" customFormat="1">
      <c r="K312" s="624"/>
    </row>
    <row r="313" spans="11:11" s="575" customFormat="1">
      <c r="K313" s="624"/>
    </row>
    <row r="314" spans="11:11" s="575" customFormat="1">
      <c r="K314" s="624"/>
    </row>
    <row r="315" spans="11:11" s="575" customFormat="1">
      <c r="K315" s="624"/>
    </row>
    <row r="316" spans="11:11" s="575" customFormat="1">
      <c r="K316" s="624"/>
    </row>
    <row r="317" spans="11:11" s="575" customFormat="1">
      <c r="K317" s="624"/>
    </row>
    <row r="318" spans="11:11" s="575" customFormat="1">
      <c r="K318" s="624"/>
    </row>
    <row r="319" spans="11:11" s="575" customFormat="1">
      <c r="K319" s="624"/>
    </row>
    <row r="320" spans="11:11" s="575" customFormat="1">
      <c r="K320" s="624"/>
    </row>
    <row r="321" spans="11:11" s="575" customFormat="1">
      <c r="K321" s="624"/>
    </row>
    <row r="322" spans="11:11" s="575" customFormat="1">
      <c r="K322" s="624"/>
    </row>
    <row r="323" spans="11:11" s="575" customFormat="1">
      <c r="K323" s="624"/>
    </row>
    <row r="324" spans="11:11" s="575" customFormat="1">
      <c r="K324" s="624"/>
    </row>
    <row r="325" spans="11:11" s="575" customFormat="1">
      <c r="K325" s="624"/>
    </row>
    <row r="326" spans="11:11" s="575" customFormat="1">
      <c r="K326" s="624"/>
    </row>
    <row r="327" spans="11:11" s="575" customFormat="1">
      <c r="K327" s="624"/>
    </row>
    <row r="328" spans="11:11" s="575" customFormat="1">
      <c r="K328" s="624"/>
    </row>
    <row r="329" spans="11:11" s="575" customFormat="1">
      <c r="K329" s="624"/>
    </row>
    <row r="330" spans="11:11" s="575" customFormat="1">
      <c r="K330" s="624"/>
    </row>
    <row r="331" spans="11:11" s="575" customFormat="1">
      <c r="K331" s="624"/>
    </row>
    <row r="332" spans="11:11" s="575" customFormat="1">
      <c r="K332" s="624"/>
    </row>
    <row r="333" spans="11:11" s="575" customFormat="1">
      <c r="K333" s="624"/>
    </row>
    <row r="334" spans="11:11" s="575" customFormat="1">
      <c r="K334" s="624"/>
    </row>
    <row r="335" spans="11:11" s="575" customFormat="1">
      <c r="K335" s="624"/>
    </row>
    <row r="336" spans="11:11" s="575" customFormat="1">
      <c r="K336" s="624"/>
    </row>
    <row r="337" spans="11:11" s="575" customFormat="1">
      <c r="K337" s="624"/>
    </row>
    <row r="338" spans="11:11" s="575" customFormat="1">
      <c r="K338" s="624"/>
    </row>
    <row r="339" spans="11:11" s="575" customFormat="1">
      <c r="K339" s="624"/>
    </row>
    <row r="340" spans="11:11" s="575" customFormat="1">
      <c r="K340" s="624"/>
    </row>
    <row r="341" spans="11:11" s="575" customFormat="1">
      <c r="K341" s="624"/>
    </row>
    <row r="342" spans="11:11" s="575" customFormat="1">
      <c r="K342" s="624"/>
    </row>
    <row r="343" spans="11:11" s="575" customFormat="1">
      <c r="K343" s="624"/>
    </row>
    <row r="344" spans="11:11" s="575" customFormat="1">
      <c r="K344" s="624"/>
    </row>
    <row r="345" spans="11:11" s="575" customFormat="1">
      <c r="K345" s="624"/>
    </row>
    <row r="346" spans="11:11" s="575" customFormat="1">
      <c r="K346" s="624"/>
    </row>
    <row r="347" spans="11:11" s="575" customFormat="1">
      <c r="K347" s="624"/>
    </row>
    <row r="348" spans="11:11" s="575" customFormat="1">
      <c r="K348" s="624"/>
    </row>
    <row r="349" spans="11:11" s="575" customFormat="1">
      <c r="K349" s="624"/>
    </row>
    <row r="350" spans="11:11" s="575" customFormat="1">
      <c r="K350" s="624"/>
    </row>
    <row r="351" spans="11:11" s="575" customFormat="1">
      <c r="K351" s="624"/>
    </row>
    <row r="352" spans="11:11" s="575" customFormat="1">
      <c r="K352" s="624"/>
    </row>
    <row r="353" spans="11:11" s="575" customFormat="1">
      <c r="K353" s="624"/>
    </row>
    <row r="354" spans="11:11" s="575" customFormat="1">
      <c r="K354" s="624"/>
    </row>
    <row r="355" spans="11:11" s="575" customFormat="1">
      <c r="K355" s="624"/>
    </row>
    <row r="356" spans="11:11" s="575" customFormat="1">
      <c r="K356" s="624"/>
    </row>
    <row r="357" spans="11:11" s="575" customFormat="1">
      <c r="K357" s="624"/>
    </row>
    <row r="358" spans="11:11" s="575" customFormat="1">
      <c r="K358" s="624"/>
    </row>
    <row r="359" spans="11:11" s="575" customFormat="1">
      <c r="K359" s="624"/>
    </row>
    <row r="360" spans="11:11" s="575" customFormat="1">
      <c r="K360" s="624"/>
    </row>
    <row r="361" spans="11:11" s="575" customFormat="1">
      <c r="K361" s="624"/>
    </row>
    <row r="362" spans="11:11" s="575" customFormat="1">
      <c r="K362" s="624"/>
    </row>
    <row r="363" spans="11:11" s="575" customFormat="1">
      <c r="K363" s="624"/>
    </row>
    <row r="364" spans="11:11" s="575" customFormat="1">
      <c r="K364" s="624"/>
    </row>
    <row r="365" spans="11:11" s="575" customFormat="1">
      <c r="K365" s="624"/>
    </row>
    <row r="366" spans="11:11" s="575" customFormat="1">
      <c r="K366" s="624"/>
    </row>
    <row r="367" spans="11:11" s="575" customFormat="1">
      <c r="K367" s="624"/>
    </row>
    <row r="368" spans="11:11" s="575" customFormat="1">
      <c r="K368" s="624"/>
    </row>
    <row r="369" spans="11:11" s="575" customFormat="1">
      <c r="K369" s="624"/>
    </row>
    <row r="370" spans="11:11" s="575" customFormat="1">
      <c r="K370" s="624"/>
    </row>
    <row r="371" spans="11:11" s="575" customFormat="1">
      <c r="K371" s="624"/>
    </row>
    <row r="372" spans="11:11" s="575" customFormat="1">
      <c r="K372" s="624"/>
    </row>
    <row r="373" spans="11:11" s="575" customFormat="1">
      <c r="K373" s="624"/>
    </row>
    <row r="374" spans="11:11" s="575" customFormat="1">
      <c r="K374" s="624"/>
    </row>
    <row r="375" spans="11:11" s="575" customFormat="1">
      <c r="K375" s="624"/>
    </row>
    <row r="376" spans="11:11" s="575" customFormat="1">
      <c r="K376" s="624"/>
    </row>
    <row r="377" spans="11:11" s="575" customFormat="1">
      <c r="K377" s="624"/>
    </row>
    <row r="378" spans="11:11" s="575" customFormat="1">
      <c r="K378" s="624"/>
    </row>
    <row r="379" spans="11:11" s="575" customFormat="1">
      <c r="K379" s="624"/>
    </row>
    <row r="380" spans="11:11" s="575" customFormat="1">
      <c r="K380" s="624"/>
    </row>
    <row r="381" spans="11:11" s="575" customFormat="1">
      <c r="K381" s="624"/>
    </row>
    <row r="382" spans="11:11" s="575" customFormat="1">
      <c r="K382" s="624"/>
    </row>
    <row r="383" spans="11:11" s="575" customFormat="1">
      <c r="K383" s="624"/>
    </row>
    <row r="384" spans="11:11" s="575" customFormat="1">
      <c r="K384" s="624"/>
    </row>
    <row r="385" spans="11:11" s="575" customFormat="1">
      <c r="K385" s="624"/>
    </row>
    <row r="386" spans="11:11" s="575" customFormat="1">
      <c r="K386" s="624"/>
    </row>
    <row r="387" spans="11:11" s="575" customFormat="1">
      <c r="K387" s="624"/>
    </row>
    <row r="388" spans="11:11" s="575" customFormat="1">
      <c r="K388" s="624"/>
    </row>
    <row r="389" spans="11:11" s="575" customFormat="1">
      <c r="K389" s="624"/>
    </row>
    <row r="390" spans="11:11" s="575" customFormat="1">
      <c r="K390" s="624"/>
    </row>
    <row r="391" spans="11:11" s="575" customFormat="1">
      <c r="K391" s="624"/>
    </row>
    <row r="392" spans="11:11" s="575" customFormat="1">
      <c r="K392" s="624"/>
    </row>
    <row r="393" spans="11:11" s="575" customFormat="1">
      <c r="K393" s="624"/>
    </row>
    <row r="394" spans="11:11" s="575" customFormat="1">
      <c r="K394" s="624"/>
    </row>
    <row r="395" spans="11:11" s="575" customFormat="1">
      <c r="K395" s="624"/>
    </row>
    <row r="396" spans="11:11" s="575" customFormat="1">
      <c r="K396" s="624"/>
    </row>
    <row r="397" spans="11:11" s="575" customFormat="1">
      <c r="K397" s="624"/>
    </row>
    <row r="398" spans="11:11" s="575" customFormat="1">
      <c r="K398" s="624"/>
    </row>
    <row r="399" spans="11:11" s="575" customFormat="1">
      <c r="K399" s="624"/>
    </row>
    <row r="400" spans="11:11" s="575" customFormat="1">
      <c r="K400" s="624"/>
    </row>
    <row r="401" spans="11:11" s="575" customFormat="1">
      <c r="K401" s="624"/>
    </row>
    <row r="402" spans="11:11" s="575" customFormat="1">
      <c r="K402" s="624"/>
    </row>
    <row r="403" spans="11:11" s="575" customFormat="1">
      <c r="K403" s="624"/>
    </row>
    <row r="404" spans="11:11" s="575" customFormat="1">
      <c r="K404" s="624"/>
    </row>
    <row r="405" spans="11:11" s="575" customFormat="1">
      <c r="K405" s="624"/>
    </row>
    <row r="406" spans="11:11" s="575" customFormat="1">
      <c r="K406" s="624"/>
    </row>
    <row r="407" spans="11:11" s="575" customFormat="1">
      <c r="K407" s="624"/>
    </row>
    <row r="408" spans="11:11" s="575" customFormat="1">
      <c r="K408" s="624"/>
    </row>
    <row r="409" spans="11:11" s="575" customFormat="1">
      <c r="K409" s="624"/>
    </row>
    <row r="410" spans="11:11" s="575" customFormat="1">
      <c r="K410" s="624"/>
    </row>
    <row r="411" spans="11:11" s="575" customFormat="1">
      <c r="K411" s="624"/>
    </row>
    <row r="412" spans="11:11" s="575" customFormat="1">
      <c r="K412" s="624"/>
    </row>
    <row r="413" spans="11:11" s="575" customFormat="1">
      <c r="K413" s="624"/>
    </row>
    <row r="414" spans="11:11" s="575" customFormat="1">
      <c r="K414" s="624"/>
    </row>
    <row r="415" spans="11:11" s="575" customFormat="1">
      <c r="K415" s="624"/>
    </row>
    <row r="416" spans="11:11" s="575" customFormat="1">
      <c r="K416" s="624"/>
    </row>
    <row r="417" spans="11:11" s="575" customFormat="1">
      <c r="K417" s="624"/>
    </row>
    <row r="418" spans="11:11" s="575" customFormat="1">
      <c r="K418" s="624"/>
    </row>
    <row r="419" spans="11:11" s="575" customFormat="1">
      <c r="K419" s="624"/>
    </row>
    <row r="420" spans="11:11" s="575" customFormat="1">
      <c r="K420" s="624"/>
    </row>
    <row r="421" spans="11:11" s="575" customFormat="1">
      <c r="K421" s="624"/>
    </row>
    <row r="422" spans="11:11" s="575" customFormat="1">
      <c r="K422" s="624"/>
    </row>
    <row r="423" spans="11:11" s="575" customFormat="1">
      <c r="K423" s="624"/>
    </row>
    <row r="424" spans="11:11" s="575" customFormat="1">
      <c r="K424" s="624"/>
    </row>
    <row r="425" spans="11:11" s="575" customFormat="1">
      <c r="K425" s="624"/>
    </row>
    <row r="426" spans="11:11" s="575" customFormat="1">
      <c r="K426" s="624"/>
    </row>
    <row r="427" spans="11:11" s="575" customFormat="1">
      <c r="K427" s="624"/>
    </row>
    <row r="428" spans="11:11" s="575" customFormat="1">
      <c r="K428" s="624"/>
    </row>
    <row r="429" spans="11:11" s="575" customFormat="1">
      <c r="K429" s="624"/>
    </row>
    <row r="430" spans="11:11" s="575" customFormat="1">
      <c r="K430" s="624"/>
    </row>
    <row r="431" spans="11:11" s="575" customFormat="1">
      <c r="K431" s="624"/>
    </row>
    <row r="432" spans="11:11" s="575" customFormat="1">
      <c r="K432" s="624"/>
    </row>
    <row r="433" spans="11:11" s="575" customFormat="1">
      <c r="K433" s="624"/>
    </row>
    <row r="434" spans="11:11" s="575" customFormat="1">
      <c r="K434" s="624"/>
    </row>
    <row r="435" spans="11:11" s="575" customFormat="1">
      <c r="K435" s="624"/>
    </row>
    <row r="436" spans="11:11" s="575" customFormat="1">
      <c r="K436" s="624"/>
    </row>
    <row r="437" spans="11:11" s="575" customFormat="1">
      <c r="K437" s="624"/>
    </row>
    <row r="438" spans="11:11" s="575" customFormat="1">
      <c r="K438" s="624"/>
    </row>
    <row r="439" spans="11:11" s="575" customFormat="1">
      <c r="K439" s="624"/>
    </row>
    <row r="440" spans="11:11" s="575" customFormat="1">
      <c r="K440" s="624"/>
    </row>
    <row r="441" spans="11:11" s="575" customFormat="1">
      <c r="K441" s="624"/>
    </row>
    <row r="442" spans="11:11" s="575" customFormat="1">
      <c r="K442" s="624"/>
    </row>
    <row r="443" spans="11:11" s="575" customFormat="1">
      <c r="K443" s="624"/>
    </row>
    <row r="444" spans="11:11" s="575" customFormat="1">
      <c r="K444" s="624"/>
    </row>
    <row r="445" spans="11:11" s="575" customFormat="1">
      <c r="K445" s="624"/>
    </row>
    <row r="446" spans="11:11" s="575" customFormat="1">
      <c r="K446" s="624"/>
    </row>
    <row r="447" spans="11:11" s="575" customFormat="1">
      <c r="K447" s="624"/>
    </row>
    <row r="448" spans="11:11" s="575" customFormat="1">
      <c r="K448" s="624"/>
    </row>
    <row r="449" spans="11:11" s="575" customFormat="1">
      <c r="K449" s="624"/>
    </row>
    <row r="450" spans="11:11" s="575" customFormat="1">
      <c r="K450" s="624"/>
    </row>
    <row r="451" spans="11:11" s="575" customFormat="1">
      <c r="K451" s="624"/>
    </row>
    <row r="452" spans="11:11" s="575" customFormat="1">
      <c r="K452" s="624"/>
    </row>
    <row r="453" spans="11:11" s="575" customFormat="1">
      <c r="K453" s="624"/>
    </row>
    <row r="454" spans="11:11" s="575" customFormat="1">
      <c r="K454" s="624"/>
    </row>
    <row r="455" spans="11:11" s="575" customFormat="1">
      <c r="K455" s="624"/>
    </row>
    <row r="456" spans="11:11" s="575" customFormat="1">
      <c r="K456" s="624"/>
    </row>
    <row r="457" spans="11:11" s="575" customFormat="1">
      <c r="K457" s="624"/>
    </row>
    <row r="458" spans="11:11" s="575" customFormat="1">
      <c r="K458" s="624"/>
    </row>
    <row r="459" spans="11:11" s="575" customFormat="1">
      <c r="K459" s="624"/>
    </row>
    <row r="460" spans="11:11" s="575" customFormat="1">
      <c r="K460" s="624"/>
    </row>
    <row r="461" spans="11:11" s="575" customFormat="1">
      <c r="K461" s="624"/>
    </row>
    <row r="462" spans="11:11" s="575" customFormat="1">
      <c r="K462" s="624"/>
    </row>
    <row r="463" spans="11:11" s="575" customFormat="1">
      <c r="K463" s="624"/>
    </row>
    <row r="464" spans="11:11" s="575" customFormat="1">
      <c r="K464" s="624"/>
    </row>
    <row r="465" spans="11:11" s="575" customFormat="1">
      <c r="K465" s="624"/>
    </row>
    <row r="466" spans="11:11" s="575" customFormat="1">
      <c r="K466" s="624"/>
    </row>
    <row r="467" spans="11:11" s="575" customFormat="1">
      <c r="K467" s="624"/>
    </row>
    <row r="468" spans="11:11" s="575" customFormat="1">
      <c r="K468" s="624"/>
    </row>
    <row r="469" spans="11:11" s="575" customFormat="1">
      <c r="K469" s="624"/>
    </row>
    <row r="470" spans="11:11" s="575" customFormat="1">
      <c r="K470" s="624"/>
    </row>
    <row r="471" spans="11:11" s="575" customFormat="1">
      <c r="K471" s="624"/>
    </row>
    <row r="472" spans="11:11" s="575" customFormat="1">
      <c r="K472" s="624"/>
    </row>
    <row r="473" spans="11:11" s="575" customFormat="1">
      <c r="K473" s="624"/>
    </row>
    <row r="474" spans="11:11" s="575" customFormat="1">
      <c r="K474" s="624"/>
    </row>
    <row r="475" spans="11:11" s="575" customFormat="1">
      <c r="K475" s="624"/>
    </row>
    <row r="476" spans="11:11" s="575" customFormat="1">
      <c r="K476" s="624"/>
    </row>
    <row r="477" spans="11:11" s="575" customFormat="1">
      <c r="K477" s="624"/>
    </row>
    <row r="478" spans="11:11" s="575" customFormat="1">
      <c r="K478" s="624"/>
    </row>
    <row r="479" spans="11:11" s="575" customFormat="1">
      <c r="K479" s="624"/>
    </row>
    <row r="480" spans="11:11" s="575" customFormat="1">
      <c r="K480" s="624"/>
    </row>
    <row r="481" spans="11:11" s="575" customFormat="1">
      <c r="K481" s="624"/>
    </row>
    <row r="482" spans="11:11" s="575" customFormat="1">
      <c r="K482" s="624"/>
    </row>
    <row r="483" spans="11:11" s="575" customFormat="1">
      <c r="K483" s="624"/>
    </row>
    <row r="484" spans="11:11" s="575" customFormat="1">
      <c r="K484" s="624"/>
    </row>
    <row r="485" spans="11:11" s="575" customFormat="1">
      <c r="K485" s="624"/>
    </row>
    <row r="486" spans="11:11" s="575" customFormat="1">
      <c r="K486" s="624"/>
    </row>
    <row r="487" spans="11:11" s="575" customFormat="1">
      <c r="K487" s="624"/>
    </row>
    <row r="488" spans="11:11" s="575" customFormat="1">
      <c r="K488" s="624"/>
    </row>
    <row r="489" spans="11:11" s="575" customFormat="1">
      <c r="K489" s="624"/>
    </row>
    <row r="490" spans="11:11" s="575" customFormat="1">
      <c r="K490" s="624"/>
    </row>
    <row r="491" spans="11:11" s="575" customFormat="1">
      <c r="K491" s="624"/>
    </row>
    <row r="492" spans="11:11" s="575" customFormat="1">
      <c r="K492" s="624"/>
    </row>
    <row r="493" spans="11:11" s="575" customFormat="1">
      <c r="K493" s="624"/>
    </row>
    <row r="494" spans="11:11" s="575" customFormat="1">
      <c r="K494" s="624"/>
    </row>
    <row r="495" spans="11:11" s="575" customFormat="1">
      <c r="K495" s="624"/>
    </row>
    <row r="496" spans="11:11" s="575" customFormat="1">
      <c r="K496" s="624"/>
    </row>
    <row r="497" spans="11:11" s="575" customFormat="1">
      <c r="K497" s="624"/>
    </row>
    <row r="498" spans="11:11" s="575" customFormat="1">
      <c r="K498" s="624"/>
    </row>
    <row r="499" spans="11:11" s="575" customFormat="1">
      <c r="K499" s="624"/>
    </row>
    <row r="500" spans="11:11" s="575" customFormat="1">
      <c r="K500" s="624"/>
    </row>
    <row r="501" spans="11:11" s="575" customFormat="1">
      <c r="K501" s="624"/>
    </row>
    <row r="502" spans="11:11" s="575" customFormat="1">
      <c r="K502" s="624"/>
    </row>
    <row r="503" spans="11:11" s="575" customFormat="1">
      <c r="K503" s="624"/>
    </row>
    <row r="504" spans="11:11" s="575" customFormat="1">
      <c r="K504" s="624"/>
    </row>
    <row r="505" spans="11:11" s="575" customFormat="1">
      <c r="K505" s="624"/>
    </row>
    <row r="506" spans="11:11" s="575" customFormat="1">
      <c r="K506" s="624"/>
    </row>
    <row r="507" spans="11:11" s="575" customFormat="1">
      <c r="K507" s="624"/>
    </row>
    <row r="508" spans="11:11" s="575" customFormat="1">
      <c r="K508" s="624"/>
    </row>
    <row r="509" spans="11:11" s="575" customFormat="1">
      <c r="K509" s="624"/>
    </row>
    <row r="510" spans="11:11" s="575" customFormat="1">
      <c r="K510" s="624"/>
    </row>
    <row r="511" spans="11:11" s="575" customFormat="1">
      <c r="K511" s="624"/>
    </row>
    <row r="512" spans="11:11" s="575" customFormat="1">
      <c r="K512" s="624"/>
    </row>
    <row r="513" spans="11:11" s="575" customFormat="1">
      <c r="K513" s="624"/>
    </row>
    <row r="514" spans="11:11" s="575" customFormat="1">
      <c r="K514" s="624"/>
    </row>
    <row r="515" spans="11:11" s="575" customFormat="1">
      <c r="K515" s="624"/>
    </row>
    <row r="516" spans="11:11" s="575" customFormat="1">
      <c r="K516" s="624"/>
    </row>
    <row r="517" spans="11:11" s="575" customFormat="1">
      <c r="K517" s="624"/>
    </row>
    <row r="518" spans="11:11" s="575" customFormat="1">
      <c r="K518" s="624"/>
    </row>
    <row r="519" spans="11:11" s="575" customFormat="1">
      <c r="K519" s="624"/>
    </row>
    <row r="520" spans="11:11" s="575" customFormat="1">
      <c r="K520" s="624"/>
    </row>
    <row r="521" spans="11:11" s="575" customFormat="1">
      <c r="K521" s="624"/>
    </row>
    <row r="522" spans="11:11" s="575" customFormat="1">
      <c r="K522" s="624"/>
    </row>
    <row r="523" spans="11:11" s="575" customFormat="1">
      <c r="K523" s="624"/>
    </row>
    <row r="524" spans="11:11" s="575" customFormat="1">
      <c r="K524" s="624"/>
    </row>
    <row r="525" spans="11:11" s="575" customFormat="1">
      <c r="K525" s="624"/>
    </row>
    <row r="526" spans="11:11" s="575" customFormat="1">
      <c r="K526" s="624"/>
    </row>
    <row r="527" spans="11:11" s="575" customFormat="1">
      <c r="K527" s="624"/>
    </row>
    <row r="528" spans="11:11" s="575" customFormat="1">
      <c r="K528" s="624"/>
    </row>
    <row r="529" spans="11:11" s="575" customFormat="1">
      <c r="K529" s="624"/>
    </row>
    <row r="530" spans="11:11" s="575" customFormat="1">
      <c r="K530" s="624"/>
    </row>
    <row r="531" spans="11:11" s="575" customFormat="1">
      <c r="K531" s="624"/>
    </row>
    <row r="532" spans="11:11" s="575" customFormat="1">
      <c r="K532" s="624"/>
    </row>
    <row r="533" spans="11:11" s="575" customFormat="1">
      <c r="K533" s="624"/>
    </row>
    <row r="534" spans="11:11" s="575" customFormat="1">
      <c r="K534" s="624"/>
    </row>
    <row r="535" spans="11:11" s="575" customFormat="1">
      <c r="K535" s="624"/>
    </row>
    <row r="536" spans="11:11" s="575" customFormat="1">
      <c r="K536" s="624"/>
    </row>
    <row r="537" spans="11:11" s="575" customFormat="1">
      <c r="K537" s="624"/>
    </row>
    <row r="538" spans="11:11" s="575" customFormat="1">
      <c r="K538" s="624"/>
    </row>
    <row r="539" spans="11:11" s="575" customFormat="1">
      <c r="K539" s="624"/>
    </row>
    <row r="540" spans="11:11" s="575" customFormat="1">
      <c r="K540" s="624"/>
    </row>
    <row r="541" spans="11:11" s="575" customFormat="1">
      <c r="K541" s="624"/>
    </row>
    <row r="542" spans="11:11" s="575" customFormat="1">
      <c r="K542" s="624"/>
    </row>
  </sheetData>
  <mergeCells count="17">
    <mergeCell ref="B2:B3"/>
    <mergeCell ref="C2:C3"/>
    <mergeCell ref="I2:J3"/>
    <mergeCell ref="K2:K3"/>
    <mergeCell ref="B6:B7"/>
    <mergeCell ref="C6:C7"/>
    <mergeCell ref="I6:J7"/>
    <mergeCell ref="K6:K7"/>
    <mergeCell ref="B18:B19"/>
    <mergeCell ref="C18:C19"/>
    <mergeCell ref="I18:J19"/>
    <mergeCell ref="B10:B11"/>
    <mergeCell ref="C10:C11"/>
    <mergeCell ref="I10:J11"/>
    <mergeCell ref="B14:B15"/>
    <mergeCell ref="C14:C15"/>
    <mergeCell ref="I14:J15"/>
  </mergeCells>
  <pageMargins left="0.7" right="0.7" top="0.75" bottom="0.75" header="0.3" footer="0.3"/>
  <pageSetup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2ACD7-A2EE-4048-839A-CCFA62C3C433}">
  <sheetPr>
    <pageSetUpPr fitToPage="1"/>
  </sheetPr>
  <dimension ref="B1:L50"/>
  <sheetViews>
    <sheetView zoomScaleNormal="100" workbookViewId="0">
      <selection activeCell="E28" sqref="E28"/>
    </sheetView>
  </sheetViews>
  <sheetFormatPr defaultRowHeight="15"/>
  <cols>
    <col min="1" max="1" width="4" style="210" customWidth="1"/>
    <col min="2" max="2" width="25" style="210" customWidth="1"/>
    <col min="3" max="3" width="8.85546875" style="210" customWidth="1"/>
    <col min="4" max="4" width="35.85546875" style="210" customWidth="1"/>
    <col min="5" max="5" width="5.5703125" style="210" customWidth="1"/>
    <col min="6" max="6" width="19.7109375" style="210" customWidth="1"/>
    <col min="7" max="7" width="11.42578125" style="210" customWidth="1"/>
    <col min="8" max="8" width="14.5703125" style="210" customWidth="1"/>
    <col min="9" max="9" width="6.140625" style="210" customWidth="1"/>
    <col min="10" max="10" width="55.85546875" style="210" customWidth="1"/>
    <col min="11" max="11" width="17.42578125" style="210" customWidth="1"/>
    <col min="12" max="12" width="27" style="210" customWidth="1"/>
    <col min="13" max="13" width="20.5703125" style="210" customWidth="1"/>
    <col min="14" max="226" width="8.7109375" style="210"/>
    <col min="227" max="227" width="35" style="210" customWidth="1"/>
    <col min="228" max="228" width="14.28515625" style="210" customWidth="1"/>
    <col min="229" max="229" width="13" style="210" customWidth="1"/>
    <col min="230" max="230" width="12.42578125" style="210" customWidth="1"/>
    <col min="231" max="231" width="16.5703125" style="210" customWidth="1"/>
    <col min="232" max="235" width="8.7109375" style="210"/>
    <col min="236" max="236" width="31.5703125" style="210" customWidth="1"/>
    <col min="237" max="237" width="14.28515625" style="210" customWidth="1"/>
    <col min="238" max="238" width="12.85546875" style="210" customWidth="1"/>
    <col min="239" max="239" width="12.42578125" style="210" customWidth="1"/>
    <col min="240" max="240" width="4.42578125" style="210" customWidth="1"/>
    <col min="241" max="241" width="18.28515625" style="210" customWidth="1"/>
    <col min="242" max="242" width="20.5703125" style="210" customWidth="1"/>
    <col min="243" max="243" width="14.85546875" style="210" customWidth="1"/>
    <col min="244" max="244" width="10.7109375" style="210" customWidth="1"/>
    <col min="245" max="245" width="17.5703125" style="210" customWidth="1"/>
    <col min="246" max="246" width="8.7109375" style="210"/>
    <col min="247" max="247" width="10.28515625" style="210" customWidth="1"/>
    <col min="248" max="248" width="14.7109375" style="210" customWidth="1"/>
    <col min="249" max="482" width="8.7109375" style="210"/>
    <col min="483" max="483" width="35" style="210" customWidth="1"/>
    <col min="484" max="484" width="14.28515625" style="210" customWidth="1"/>
    <col min="485" max="485" width="13" style="210" customWidth="1"/>
    <col min="486" max="486" width="12.42578125" style="210" customWidth="1"/>
    <col min="487" max="487" width="16.5703125" style="210" customWidth="1"/>
    <col min="488" max="491" width="8.7109375" style="210"/>
    <col min="492" max="492" width="31.5703125" style="210" customWidth="1"/>
    <col min="493" max="493" width="14.28515625" style="210" customWidth="1"/>
    <col min="494" max="494" width="12.85546875" style="210" customWidth="1"/>
    <col min="495" max="495" width="12.42578125" style="210" customWidth="1"/>
    <col min="496" max="496" width="4.42578125" style="210" customWidth="1"/>
    <col min="497" max="497" width="18.28515625" style="210" customWidth="1"/>
    <col min="498" max="498" width="20.5703125" style="210" customWidth="1"/>
    <col min="499" max="499" width="14.85546875" style="210" customWidth="1"/>
    <col min="500" max="500" width="10.7109375" style="210" customWidth="1"/>
    <col min="501" max="501" width="17.5703125" style="210" customWidth="1"/>
    <col min="502" max="502" width="8.7109375" style="210"/>
    <col min="503" max="503" width="10.28515625" style="210" customWidth="1"/>
    <col min="504" max="504" width="14.7109375" style="210" customWidth="1"/>
    <col min="505" max="738" width="8.7109375" style="210"/>
    <col min="739" max="739" width="35" style="210" customWidth="1"/>
    <col min="740" max="740" width="14.28515625" style="210" customWidth="1"/>
    <col min="741" max="741" width="13" style="210" customWidth="1"/>
    <col min="742" max="742" width="12.42578125" style="210" customWidth="1"/>
    <col min="743" max="743" width="16.5703125" style="210" customWidth="1"/>
    <col min="744" max="747" width="8.7109375" style="210"/>
    <col min="748" max="748" width="31.5703125" style="210" customWidth="1"/>
    <col min="749" max="749" width="14.28515625" style="210" customWidth="1"/>
    <col min="750" max="750" width="12.85546875" style="210" customWidth="1"/>
    <col min="751" max="751" width="12.42578125" style="210" customWidth="1"/>
    <col min="752" max="752" width="4.42578125" style="210" customWidth="1"/>
    <col min="753" max="753" width="18.28515625" style="210" customWidth="1"/>
    <col min="754" max="754" width="20.5703125" style="210" customWidth="1"/>
    <col min="755" max="755" width="14.85546875" style="210" customWidth="1"/>
    <col min="756" max="756" width="10.7109375" style="210" customWidth="1"/>
    <col min="757" max="757" width="17.5703125" style="210" customWidth="1"/>
    <col min="758" max="758" width="8.7109375" style="210"/>
    <col min="759" max="759" width="10.28515625" style="210" customWidth="1"/>
    <col min="760" max="760" width="14.7109375" style="210" customWidth="1"/>
    <col min="761" max="994" width="8.7109375" style="210"/>
    <col min="995" max="995" width="35" style="210" customWidth="1"/>
    <col min="996" max="996" width="14.28515625" style="210" customWidth="1"/>
    <col min="997" max="997" width="13" style="210" customWidth="1"/>
    <col min="998" max="998" width="12.42578125" style="210" customWidth="1"/>
    <col min="999" max="999" width="16.5703125" style="210" customWidth="1"/>
    <col min="1000" max="1003" width="8.7109375" style="210"/>
    <col min="1004" max="1004" width="31.5703125" style="210" customWidth="1"/>
    <col min="1005" max="1005" width="14.28515625" style="210" customWidth="1"/>
    <col min="1006" max="1006" width="12.85546875" style="210" customWidth="1"/>
    <col min="1007" max="1007" width="12.42578125" style="210" customWidth="1"/>
    <col min="1008" max="1008" width="4.42578125" style="210" customWidth="1"/>
    <col min="1009" max="1009" width="18.28515625" style="210" customWidth="1"/>
    <col min="1010" max="1010" width="20.5703125" style="210" customWidth="1"/>
    <col min="1011" max="1011" width="14.85546875" style="210" customWidth="1"/>
    <col min="1012" max="1012" width="10.7109375" style="210" customWidth="1"/>
    <col min="1013" max="1013" width="17.5703125" style="210" customWidth="1"/>
    <col min="1014" max="1014" width="8.7109375" style="210"/>
    <col min="1015" max="1015" width="10.28515625" style="210" customWidth="1"/>
    <col min="1016" max="1016" width="14.7109375" style="210" customWidth="1"/>
    <col min="1017" max="1250" width="8.7109375" style="210"/>
    <col min="1251" max="1251" width="35" style="210" customWidth="1"/>
    <col min="1252" max="1252" width="14.28515625" style="210" customWidth="1"/>
    <col min="1253" max="1253" width="13" style="210" customWidth="1"/>
    <col min="1254" max="1254" width="12.42578125" style="210" customWidth="1"/>
    <col min="1255" max="1255" width="16.5703125" style="210" customWidth="1"/>
    <col min="1256" max="1259" width="8.7109375" style="210"/>
    <col min="1260" max="1260" width="31.5703125" style="210" customWidth="1"/>
    <col min="1261" max="1261" width="14.28515625" style="210" customWidth="1"/>
    <col min="1262" max="1262" width="12.85546875" style="210" customWidth="1"/>
    <col min="1263" max="1263" width="12.42578125" style="210" customWidth="1"/>
    <col min="1264" max="1264" width="4.42578125" style="210" customWidth="1"/>
    <col min="1265" max="1265" width="18.28515625" style="210" customWidth="1"/>
    <col min="1266" max="1266" width="20.5703125" style="210" customWidth="1"/>
    <col min="1267" max="1267" width="14.85546875" style="210" customWidth="1"/>
    <col min="1268" max="1268" width="10.7109375" style="210" customWidth="1"/>
    <col min="1269" max="1269" width="17.5703125" style="210" customWidth="1"/>
    <col min="1270" max="1270" width="8.7109375" style="210"/>
    <col min="1271" max="1271" width="10.28515625" style="210" customWidth="1"/>
    <col min="1272" max="1272" width="14.7109375" style="210" customWidth="1"/>
    <col min="1273" max="1506" width="8.7109375" style="210"/>
    <col min="1507" max="1507" width="35" style="210" customWidth="1"/>
    <col min="1508" max="1508" width="14.28515625" style="210" customWidth="1"/>
    <col min="1509" max="1509" width="13" style="210" customWidth="1"/>
    <col min="1510" max="1510" width="12.42578125" style="210" customWidth="1"/>
    <col min="1511" max="1511" width="16.5703125" style="210" customWidth="1"/>
    <col min="1512" max="1515" width="8.7109375" style="210"/>
    <col min="1516" max="1516" width="31.5703125" style="210" customWidth="1"/>
    <col min="1517" max="1517" width="14.28515625" style="210" customWidth="1"/>
    <col min="1518" max="1518" width="12.85546875" style="210" customWidth="1"/>
    <col min="1519" max="1519" width="12.42578125" style="210" customWidth="1"/>
    <col min="1520" max="1520" width="4.42578125" style="210" customWidth="1"/>
    <col min="1521" max="1521" width="18.28515625" style="210" customWidth="1"/>
    <col min="1522" max="1522" width="20.5703125" style="210" customWidth="1"/>
    <col min="1523" max="1523" width="14.85546875" style="210" customWidth="1"/>
    <col min="1524" max="1524" width="10.7109375" style="210" customWidth="1"/>
    <col min="1525" max="1525" width="17.5703125" style="210" customWidth="1"/>
    <col min="1526" max="1526" width="8.7109375" style="210"/>
    <col min="1527" max="1527" width="10.28515625" style="210" customWidth="1"/>
    <col min="1528" max="1528" width="14.7109375" style="210" customWidth="1"/>
    <col min="1529" max="1762" width="8.7109375" style="210"/>
    <col min="1763" max="1763" width="35" style="210" customWidth="1"/>
    <col min="1764" max="1764" width="14.28515625" style="210" customWidth="1"/>
    <col min="1765" max="1765" width="13" style="210" customWidth="1"/>
    <col min="1766" max="1766" width="12.42578125" style="210" customWidth="1"/>
    <col min="1767" max="1767" width="16.5703125" style="210" customWidth="1"/>
    <col min="1768" max="1771" width="8.7109375" style="210"/>
    <col min="1772" max="1772" width="31.5703125" style="210" customWidth="1"/>
    <col min="1773" max="1773" width="14.28515625" style="210" customWidth="1"/>
    <col min="1774" max="1774" width="12.85546875" style="210" customWidth="1"/>
    <col min="1775" max="1775" width="12.42578125" style="210" customWidth="1"/>
    <col min="1776" max="1776" width="4.42578125" style="210" customWidth="1"/>
    <col min="1777" max="1777" width="18.28515625" style="210" customWidth="1"/>
    <col min="1778" max="1778" width="20.5703125" style="210" customWidth="1"/>
    <col min="1779" max="1779" width="14.85546875" style="210" customWidth="1"/>
    <col min="1780" max="1780" width="10.7109375" style="210" customWidth="1"/>
    <col min="1781" max="1781" width="17.5703125" style="210" customWidth="1"/>
    <col min="1782" max="1782" width="8.7109375" style="210"/>
    <col min="1783" max="1783" width="10.28515625" style="210" customWidth="1"/>
    <col min="1784" max="1784" width="14.7109375" style="210" customWidth="1"/>
    <col min="1785" max="2018" width="8.7109375" style="210"/>
    <col min="2019" max="2019" width="35" style="210" customWidth="1"/>
    <col min="2020" max="2020" width="14.28515625" style="210" customWidth="1"/>
    <col min="2021" max="2021" width="13" style="210" customWidth="1"/>
    <col min="2022" max="2022" width="12.42578125" style="210" customWidth="1"/>
    <col min="2023" max="2023" width="16.5703125" style="210" customWidth="1"/>
    <col min="2024" max="2027" width="8.7109375" style="210"/>
    <col min="2028" max="2028" width="31.5703125" style="210" customWidth="1"/>
    <col min="2029" max="2029" width="14.28515625" style="210" customWidth="1"/>
    <col min="2030" max="2030" width="12.85546875" style="210" customWidth="1"/>
    <col min="2031" max="2031" width="12.42578125" style="210" customWidth="1"/>
    <col min="2032" max="2032" width="4.42578125" style="210" customWidth="1"/>
    <col min="2033" max="2033" width="18.28515625" style="210" customWidth="1"/>
    <col min="2034" max="2034" width="20.5703125" style="210" customWidth="1"/>
    <col min="2035" max="2035" width="14.85546875" style="210" customWidth="1"/>
    <col min="2036" max="2036" width="10.7109375" style="210" customWidth="1"/>
    <col min="2037" max="2037" width="17.5703125" style="210" customWidth="1"/>
    <col min="2038" max="2038" width="8.7109375" style="210"/>
    <col min="2039" max="2039" width="10.28515625" style="210" customWidth="1"/>
    <col min="2040" max="2040" width="14.7109375" style="210" customWidth="1"/>
    <col min="2041" max="2274" width="8.7109375" style="210"/>
    <col min="2275" max="2275" width="35" style="210" customWidth="1"/>
    <col min="2276" max="2276" width="14.28515625" style="210" customWidth="1"/>
    <col min="2277" max="2277" width="13" style="210" customWidth="1"/>
    <col min="2278" max="2278" width="12.42578125" style="210" customWidth="1"/>
    <col min="2279" max="2279" width="16.5703125" style="210" customWidth="1"/>
    <col min="2280" max="2283" width="8.7109375" style="210"/>
    <col min="2284" max="2284" width="31.5703125" style="210" customWidth="1"/>
    <col min="2285" max="2285" width="14.28515625" style="210" customWidth="1"/>
    <col min="2286" max="2286" width="12.85546875" style="210" customWidth="1"/>
    <col min="2287" max="2287" width="12.42578125" style="210" customWidth="1"/>
    <col min="2288" max="2288" width="4.42578125" style="210" customWidth="1"/>
    <col min="2289" max="2289" width="18.28515625" style="210" customWidth="1"/>
    <col min="2290" max="2290" width="20.5703125" style="210" customWidth="1"/>
    <col min="2291" max="2291" width="14.85546875" style="210" customWidth="1"/>
    <col min="2292" max="2292" width="10.7109375" style="210" customWidth="1"/>
    <col min="2293" max="2293" width="17.5703125" style="210" customWidth="1"/>
    <col min="2294" max="2294" width="8.7109375" style="210"/>
    <col min="2295" max="2295" width="10.28515625" style="210" customWidth="1"/>
    <col min="2296" max="2296" width="14.7109375" style="210" customWidth="1"/>
    <col min="2297" max="2530" width="8.7109375" style="210"/>
    <col min="2531" max="2531" width="35" style="210" customWidth="1"/>
    <col min="2532" max="2532" width="14.28515625" style="210" customWidth="1"/>
    <col min="2533" max="2533" width="13" style="210" customWidth="1"/>
    <col min="2534" max="2534" width="12.42578125" style="210" customWidth="1"/>
    <col min="2535" max="2535" width="16.5703125" style="210" customWidth="1"/>
    <col min="2536" max="2539" width="8.7109375" style="210"/>
    <col min="2540" max="2540" width="31.5703125" style="210" customWidth="1"/>
    <col min="2541" max="2541" width="14.28515625" style="210" customWidth="1"/>
    <col min="2542" max="2542" width="12.85546875" style="210" customWidth="1"/>
    <col min="2543" max="2543" width="12.42578125" style="210" customWidth="1"/>
    <col min="2544" max="2544" width="4.42578125" style="210" customWidth="1"/>
    <col min="2545" max="2545" width="18.28515625" style="210" customWidth="1"/>
    <col min="2546" max="2546" width="20.5703125" style="210" customWidth="1"/>
    <col min="2547" max="2547" width="14.85546875" style="210" customWidth="1"/>
    <col min="2548" max="2548" width="10.7109375" style="210" customWidth="1"/>
    <col min="2549" max="2549" width="17.5703125" style="210" customWidth="1"/>
    <col min="2550" max="2550" width="8.7109375" style="210"/>
    <col min="2551" max="2551" width="10.28515625" style="210" customWidth="1"/>
    <col min="2552" max="2552" width="14.7109375" style="210" customWidth="1"/>
    <col min="2553" max="2786" width="8.7109375" style="210"/>
    <col min="2787" max="2787" width="35" style="210" customWidth="1"/>
    <col min="2788" max="2788" width="14.28515625" style="210" customWidth="1"/>
    <col min="2789" max="2789" width="13" style="210" customWidth="1"/>
    <col min="2790" max="2790" width="12.42578125" style="210" customWidth="1"/>
    <col min="2791" max="2791" width="16.5703125" style="210" customWidth="1"/>
    <col min="2792" max="2795" width="8.7109375" style="210"/>
    <col min="2796" max="2796" width="31.5703125" style="210" customWidth="1"/>
    <col min="2797" max="2797" width="14.28515625" style="210" customWidth="1"/>
    <col min="2798" max="2798" width="12.85546875" style="210" customWidth="1"/>
    <col min="2799" max="2799" width="12.42578125" style="210" customWidth="1"/>
    <col min="2800" max="2800" width="4.42578125" style="210" customWidth="1"/>
    <col min="2801" max="2801" width="18.28515625" style="210" customWidth="1"/>
    <col min="2802" max="2802" width="20.5703125" style="210" customWidth="1"/>
    <col min="2803" max="2803" width="14.85546875" style="210" customWidth="1"/>
    <col min="2804" max="2804" width="10.7109375" style="210" customWidth="1"/>
    <col min="2805" max="2805" width="17.5703125" style="210" customWidth="1"/>
    <col min="2806" max="2806" width="8.7109375" style="210"/>
    <col min="2807" max="2807" width="10.28515625" style="210" customWidth="1"/>
    <col min="2808" max="2808" width="14.7109375" style="210" customWidth="1"/>
    <col min="2809" max="3042" width="8.7109375" style="210"/>
    <col min="3043" max="3043" width="35" style="210" customWidth="1"/>
    <col min="3044" max="3044" width="14.28515625" style="210" customWidth="1"/>
    <col min="3045" max="3045" width="13" style="210" customWidth="1"/>
    <col min="3046" max="3046" width="12.42578125" style="210" customWidth="1"/>
    <col min="3047" max="3047" width="16.5703125" style="210" customWidth="1"/>
    <col min="3048" max="3051" width="8.7109375" style="210"/>
    <col min="3052" max="3052" width="31.5703125" style="210" customWidth="1"/>
    <col min="3053" max="3053" width="14.28515625" style="210" customWidth="1"/>
    <col min="3054" max="3054" width="12.85546875" style="210" customWidth="1"/>
    <col min="3055" max="3055" width="12.42578125" style="210" customWidth="1"/>
    <col min="3056" max="3056" width="4.42578125" style="210" customWidth="1"/>
    <col min="3057" max="3057" width="18.28515625" style="210" customWidth="1"/>
    <col min="3058" max="3058" width="20.5703125" style="210" customWidth="1"/>
    <col min="3059" max="3059" width="14.85546875" style="210" customWidth="1"/>
    <col min="3060" max="3060" width="10.7109375" style="210" customWidth="1"/>
    <col min="3061" max="3061" width="17.5703125" style="210" customWidth="1"/>
    <col min="3062" max="3062" width="8.7109375" style="210"/>
    <col min="3063" max="3063" width="10.28515625" style="210" customWidth="1"/>
    <col min="3064" max="3064" width="14.7109375" style="210" customWidth="1"/>
    <col min="3065" max="3298" width="8.7109375" style="210"/>
    <col min="3299" max="3299" width="35" style="210" customWidth="1"/>
    <col min="3300" max="3300" width="14.28515625" style="210" customWidth="1"/>
    <col min="3301" max="3301" width="13" style="210" customWidth="1"/>
    <col min="3302" max="3302" width="12.42578125" style="210" customWidth="1"/>
    <col min="3303" max="3303" width="16.5703125" style="210" customWidth="1"/>
    <col min="3304" max="3307" width="8.7109375" style="210"/>
    <col min="3308" max="3308" width="31.5703125" style="210" customWidth="1"/>
    <col min="3309" max="3309" width="14.28515625" style="210" customWidth="1"/>
    <col min="3310" max="3310" width="12.85546875" style="210" customWidth="1"/>
    <col min="3311" max="3311" width="12.42578125" style="210" customWidth="1"/>
    <col min="3312" max="3312" width="4.42578125" style="210" customWidth="1"/>
    <col min="3313" max="3313" width="18.28515625" style="210" customWidth="1"/>
    <col min="3314" max="3314" width="20.5703125" style="210" customWidth="1"/>
    <col min="3315" max="3315" width="14.85546875" style="210" customWidth="1"/>
    <col min="3316" max="3316" width="10.7109375" style="210" customWidth="1"/>
    <col min="3317" max="3317" width="17.5703125" style="210" customWidth="1"/>
    <col min="3318" max="3318" width="8.7109375" style="210"/>
    <col min="3319" max="3319" width="10.28515625" style="210" customWidth="1"/>
    <col min="3320" max="3320" width="14.7109375" style="210" customWidth="1"/>
    <col min="3321" max="3554" width="8.7109375" style="210"/>
    <col min="3555" max="3555" width="35" style="210" customWidth="1"/>
    <col min="3556" max="3556" width="14.28515625" style="210" customWidth="1"/>
    <col min="3557" max="3557" width="13" style="210" customWidth="1"/>
    <col min="3558" max="3558" width="12.42578125" style="210" customWidth="1"/>
    <col min="3559" max="3559" width="16.5703125" style="210" customWidth="1"/>
    <col min="3560" max="3563" width="8.7109375" style="210"/>
    <col min="3564" max="3564" width="31.5703125" style="210" customWidth="1"/>
    <col min="3565" max="3565" width="14.28515625" style="210" customWidth="1"/>
    <col min="3566" max="3566" width="12.85546875" style="210" customWidth="1"/>
    <col min="3567" max="3567" width="12.42578125" style="210" customWidth="1"/>
    <col min="3568" max="3568" width="4.42578125" style="210" customWidth="1"/>
    <col min="3569" max="3569" width="18.28515625" style="210" customWidth="1"/>
    <col min="3570" max="3570" width="20.5703125" style="210" customWidth="1"/>
    <col min="3571" max="3571" width="14.85546875" style="210" customWidth="1"/>
    <col min="3572" max="3572" width="10.7109375" style="210" customWidth="1"/>
    <col min="3573" max="3573" width="17.5703125" style="210" customWidth="1"/>
    <col min="3574" max="3574" width="8.7109375" style="210"/>
    <col min="3575" max="3575" width="10.28515625" style="210" customWidth="1"/>
    <col min="3576" max="3576" width="14.7109375" style="210" customWidth="1"/>
    <col min="3577" max="3810" width="8.7109375" style="210"/>
    <col min="3811" max="3811" width="35" style="210" customWidth="1"/>
    <col min="3812" max="3812" width="14.28515625" style="210" customWidth="1"/>
    <col min="3813" max="3813" width="13" style="210" customWidth="1"/>
    <col min="3814" max="3814" width="12.42578125" style="210" customWidth="1"/>
    <col min="3815" max="3815" width="16.5703125" style="210" customWidth="1"/>
    <col min="3816" max="3819" width="8.7109375" style="210"/>
    <col min="3820" max="3820" width="31.5703125" style="210" customWidth="1"/>
    <col min="3821" max="3821" width="14.28515625" style="210" customWidth="1"/>
    <col min="3822" max="3822" width="12.85546875" style="210" customWidth="1"/>
    <col min="3823" max="3823" width="12.42578125" style="210" customWidth="1"/>
    <col min="3824" max="3824" width="4.42578125" style="210" customWidth="1"/>
    <col min="3825" max="3825" width="18.28515625" style="210" customWidth="1"/>
    <col min="3826" max="3826" width="20.5703125" style="210" customWidth="1"/>
    <col min="3827" max="3827" width="14.85546875" style="210" customWidth="1"/>
    <col min="3828" max="3828" width="10.7109375" style="210" customWidth="1"/>
    <col min="3829" max="3829" width="17.5703125" style="210" customWidth="1"/>
    <col min="3830" max="3830" width="8.7109375" style="210"/>
    <col min="3831" max="3831" width="10.28515625" style="210" customWidth="1"/>
    <col min="3832" max="3832" width="14.7109375" style="210" customWidth="1"/>
    <col min="3833" max="4066" width="8.7109375" style="210"/>
    <col min="4067" max="4067" width="35" style="210" customWidth="1"/>
    <col min="4068" max="4068" width="14.28515625" style="210" customWidth="1"/>
    <col min="4069" max="4069" width="13" style="210" customWidth="1"/>
    <col min="4070" max="4070" width="12.42578125" style="210" customWidth="1"/>
    <col min="4071" max="4071" width="16.5703125" style="210" customWidth="1"/>
    <col min="4072" max="4075" width="8.7109375" style="210"/>
    <col min="4076" max="4076" width="31.5703125" style="210" customWidth="1"/>
    <col min="4077" max="4077" width="14.28515625" style="210" customWidth="1"/>
    <col min="4078" max="4078" width="12.85546875" style="210" customWidth="1"/>
    <col min="4079" max="4079" width="12.42578125" style="210" customWidth="1"/>
    <col min="4080" max="4080" width="4.42578125" style="210" customWidth="1"/>
    <col min="4081" max="4081" width="18.28515625" style="210" customWidth="1"/>
    <col min="4082" max="4082" width="20.5703125" style="210" customWidth="1"/>
    <col min="4083" max="4083" width="14.85546875" style="210" customWidth="1"/>
    <col min="4084" max="4084" width="10.7109375" style="210" customWidth="1"/>
    <col min="4085" max="4085" width="17.5703125" style="210" customWidth="1"/>
    <col min="4086" max="4086" width="8.7109375" style="210"/>
    <col min="4087" max="4087" width="10.28515625" style="210" customWidth="1"/>
    <col min="4088" max="4088" width="14.7109375" style="210" customWidth="1"/>
    <col min="4089" max="4322" width="8.7109375" style="210"/>
    <col min="4323" max="4323" width="35" style="210" customWidth="1"/>
    <col min="4324" max="4324" width="14.28515625" style="210" customWidth="1"/>
    <col min="4325" max="4325" width="13" style="210" customWidth="1"/>
    <col min="4326" max="4326" width="12.42578125" style="210" customWidth="1"/>
    <col min="4327" max="4327" width="16.5703125" style="210" customWidth="1"/>
    <col min="4328" max="4331" width="8.7109375" style="210"/>
    <col min="4332" max="4332" width="31.5703125" style="210" customWidth="1"/>
    <col min="4333" max="4333" width="14.28515625" style="210" customWidth="1"/>
    <col min="4334" max="4334" width="12.85546875" style="210" customWidth="1"/>
    <col min="4335" max="4335" width="12.42578125" style="210" customWidth="1"/>
    <col min="4336" max="4336" width="4.42578125" style="210" customWidth="1"/>
    <col min="4337" max="4337" width="18.28515625" style="210" customWidth="1"/>
    <col min="4338" max="4338" width="20.5703125" style="210" customWidth="1"/>
    <col min="4339" max="4339" width="14.85546875" style="210" customWidth="1"/>
    <col min="4340" max="4340" width="10.7109375" style="210" customWidth="1"/>
    <col min="4341" max="4341" width="17.5703125" style="210" customWidth="1"/>
    <col min="4342" max="4342" width="8.7109375" style="210"/>
    <col min="4343" max="4343" width="10.28515625" style="210" customWidth="1"/>
    <col min="4344" max="4344" width="14.7109375" style="210" customWidth="1"/>
    <col min="4345" max="4578" width="8.7109375" style="210"/>
    <col min="4579" max="4579" width="35" style="210" customWidth="1"/>
    <col min="4580" max="4580" width="14.28515625" style="210" customWidth="1"/>
    <col min="4581" max="4581" width="13" style="210" customWidth="1"/>
    <col min="4582" max="4582" width="12.42578125" style="210" customWidth="1"/>
    <col min="4583" max="4583" width="16.5703125" style="210" customWidth="1"/>
    <col min="4584" max="4587" width="8.7109375" style="210"/>
    <col min="4588" max="4588" width="31.5703125" style="210" customWidth="1"/>
    <col min="4589" max="4589" width="14.28515625" style="210" customWidth="1"/>
    <col min="4590" max="4590" width="12.85546875" style="210" customWidth="1"/>
    <col min="4591" max="4591" width="12.42578125" style="210" customWidth="1"/>
    <col min="4592" max="4592" width="4.42578125" style="210" customWidth="1"/>
    <col min="4593" max="4593" width="18.28515625" style="210" customWidth="1"/>
    <col min="4594" max="4594" width="20.5703125" style="210" customWidth="1"/>
    <col min="4595" max="4595" width="14.85546875" style="210" customWidth="1"/>
    <col min="4596" max="4596" width="10.7109375" style="210" customWidth="1"/>
    <col min="4597" max="4597" width="17.5703125" style="210" customWidth="1"/>
    <col min="4598" max="4598" width="8.7109375" style="210"/>
    <col min="4599" max="4599" width="10.28515625" style="210" customWidth="1"/>
    <col min="4600" max="4600" width="14.7109375" style="210" customWidth="1"/>
    <col min="4601" max="4834" width="8.7109375" style="210"/>
    <col min="4835" max="4835" width="35" style="210" customWidth="1"/>
    <col min="4836" max="4836" width="14.28515625" style="210" customWidth="1"/>
    <col min="4837" max="4837" width="13" style="210" customWidth="1"/>
    <col min="4838" max="4838" width="12.42578125" style="210" customWidth="1"/>
    <col min="4839" max="4839" width="16.5703125" style="210" customWidth="1"/>
    <col min="4840" max="4843" width="8.7109375" style="210"/>
    <col min="4844" max="4844" width="31.5703125" style="210" customWidth="1"/>
    <col min="4845" max="4845" width="14.28515625" style="210" customWidth="1"/>
    <col min="4846" max="4846" width="12.85546875" style="210" customWidth="1"/>
    <col min="4847" max="4847" width="12.42578125" style="210" customWidth="1"/>
    <col min="4848" max="4848" width="4.42578125" style="210" customWidth="1"/>
    <col min="4849" max="4849" width="18.28515625" style="210" customWidth="1"/>
    <col min="4850" max="4850" width="20.5703125" style="210" customWidth="1"/>
    <col min="4851" max="4851" width="14.85546875" style="210" customWidth="1"/>
    <col min="4852" max="4852" width="10.7109375" style="210" customWidth="1"/>
    <col min="4853" max="4853" width="17.5703125" style="210" customWidth="1"/>
    <col min="4854" max="4854" width="8.7109375" style="210"/>
    <col min="4855" max="4855" width="10.28515625" style="210" customWidth="1"/>
    <col min="4856" max="4856" width="14.7109375" style="210" customWidth="1"/>
    <col min="4857" max="5090" width="8.7109375" style="210"/>
    <col min="5091" max="5091" width="35" style="210" customWidth="1"/>
    <col min="5092" max="5092" width="14.28515625" style="210" customWidth="1"/>
    <col min="5093" max="5093" width="13" style="210" customWidth="1"/>
    <col min="5094" max="5094" width="12.42578125" style="210" customWidth="1"/>
    <col min="5095" max="5095" width="16.5703125" style="210" customWidth="1"/>
    <col min="5096" max="5099" width="8.7109375" style="210"/>
    <col min="5100" max="5100" width="31.5703125" style="210" customWidth="1"/>
    <col min="5101" max="5101" width="14.28515625" style="210" customWidth="1"/>
    <col min="5102" max="5102" width="12.85546875" style="210" customWidth="1"/>
    <col min="5103" max="5103" width="12.42578125" style="210" customWidth="1"/>
    <col min="5104" max="5104" width="4.42578125" style="210" customWidth="1"/>
    <col min="5105" max="5105" width="18.28515625" style="210" customWidth="1"/>
    <col min="5106" max="5106" width="20.5703125" style="210" customWidth="1"/>
    <col min="5107" max="5107" width="14.85546875" style="210" customWidth="1"/>
    <col min="5108" max="5108" width="10.7109375" style="210" customWidth="1"/>
    <col min="5109" max="5109" width="17.5703125" style="210" customWidth="1"/>
    <col min="5110" max="5110" width="8.7109375" style="210"/>
    <col min="5111" max="5111" width="10.28515625" style="210" customWidth="1"/>
    <col min="5112" max="5112" width="14.7109375" style="210" customWidth="1"/>
    <col min="5113" max="5346" width="8.7109375" style="210"/>
    <col min="5347" max="5347" width="35" style="210" customWidth="1"/>
    <col min="5348" max="5348" width="14.28515625" style="210" customWidth="1"/>
    <col min="5349" max="5349" width="13" style="210" customWidth="1"/>
    <col min="5350" max="5350" width="12.42578125" style="210" customWidth="1"/>
    <col min="5351" max="5351" width="16.5703125" style="210" customWidth="1"/>
    <col min="5352" max="5355" width="8.7109375" style="210"/>
    <col min="5356" max="5356" width="31.5703125" style="210" customWidth="1"/>
    <col min="5357" max="5357" width="14.28515625" style="210" customWidth="1"/>
    <col min="5358" max="5358" width="12.85546875" style="210" customWidth="1"/>
    <col min="5359" max="5359" width="12.42578125" style="210" customWidth="1"/>
    <col min="5360" max="5360" width="4.42578125" style="210" customWidth="1"/>
    <col min="5361" max="5361" width="18.28515625" style="210" customWidth="1"/>
    <col min="5362" max="5362" width="20.5703125" style="210" customWidth="1"/>
    <col min="5363" max="5363" width="14.85546875" style="210" customWidth="1"/>
    <col min="5364" max="5364" width="10.7109375" style="210" customWidth="1"/>
    <col min="5365" max="5365" width="17.5703125" style="210" customWidth="1"/>
    <col min="5366" max="5366" width="8.7109375" style="210"/>
    <col min="5367" max="5367" width="10.28515625" style="210" customWidth="1"/>
    <col min="5368" max="5368" width="14.7109375" style="210" customWidth="1"/>
    <col min="5369" max="5602" width="8.7109375" style="210"/>
    <col min="5603" max="5603" width="35" style="210" customWidth="1"/>
    <col min="5604" max="5604" width="14.28515625" style="210" customWidth="1"/>
    <col min="5605" max="5605" width="13" style="210" customWidth="1"/>
    <col min="5606" max="5606" width="12.42578125" style="210" customWidth="1"/>
    <col min="5607" max="5607" width="16.5703125" style="210" customWidth="1"/>
    <col min="5608" max="5611" width="8.7109375" style="210"/>
    <col min="5612" max="5612" width="31.5703125" style="210" customWidth="1"/>
    <col min="5613" max="5613" width="14.28515625" style="210" customWidth="1"/>
    <col min="5614" max="5614" width="12.85546875" style="210" customWidth="1"/>
    <col min="5615" max="5615" width="12.42578125" style="210" customWidth="1"/>
    <col min="5616" max="5616" width="4.42578125" style="210" customWidth="1"/>
    <col min="5617" max="5617" width="18.28515625" style="210" customWidth="1"/>
    <col min="5618" max="5618" width="20.5703125" style="210" customWidth="1"/>
    <col min="5619" max="5619" width="14.85546875" style="210" customWidth="1"/>
    <col min="5620" max="5620" width="10.7109375" style="210" customWidth="1"/>
    <col min="5621" max="5621" width="17.5703125" style="210" customWidth="1"/>
    <col min="5622" max="5622" width="8.7109375" style="210"/>
    <col min="5623" max="5623" width="10.28515625" style="210" customWidth="1"/>
    <col min="5624" max="5624" width="14.7109375" style="210" customWidth="1"/>
    <col min="5625" max="5858" width="8.7109375" style="210"/>
    <col min="5859" max="5859" width="35" style="210" customWidth="1"/>
    <col min="5860" max="5860" width="14.28515625" style="210" customWidth="1"/>
    <col min="5861" max="5861" width="13" style="210" customWidth="1"/>
    <col min="5862" max="5862" width="12.42578125" style="210" customWidth="1"/>
    <col min="5863" max="5863" width="16.5703125" style="210" customWidth="1"/>
    <col min="5864" max="5867" width="8.7109375" style="210"/>
    <col min="5868" max="5868" width="31.5703125" style="210" customWidth="1"/>
    <col min="5869" max="5869" width="14.28515625" style="210" customWidth="1"/>
    <col min="5870" max="5870" width="12.85546875" style="210" customWidth="1"/>
    <col min="5871" max="5871" width="12.42578125" style="210" customWidth="1"/>
    <col min="5872" max="5872" width="4.42578125" style="210" customWidth="1"/>
    <col min="5873" max="5873" width="18.28515625" style="210" customWidth="1"/>
    <col min="5874" max="5874" width="20.5703125" style="210" customWidth="1"/>
    <col min="5875" max="5875" width="14.85546875" style="210" customWidth="1"/>
    <col min="5876" max="5876" width="10.7109375" style="210" customWidth="1"/>
    <col min="5877" max="5877" width="17.5703125" style="210" customWidth="1"/>
    <col min="5878" max="5878" width="8.7109375" style="210"/>
    <col min="5879" max="5879" width="10.28515625" style="210" customWidth="1"/>
    <col min="5880" max="5880" width="14.7109375" style="210" customWidth="1"/>
    <col min="5881" max="6114" width="8.7109375" style="210"/>
    <col min="6115" max="6115" width="35" style="210" customWidth="1"/>
    <col min="6116" max="6116" width="14.28515625" style="210" customWidth="1"/>
    <col min="6117" max="6117" width="13" style="210" customWidth="1"/>
    <col min="6118" max="6118" width="12.42578125" style="210" customWidth="1"/>
    <col min="6119" max="6119" width="16.5703125" style="210" customWidth="1"/>
    <col min="6120" max="6123" width="8.7109375" style="210"/>
    <col min="6124" max="6124" width="31.5703125" style="210" customWidth="1"/>
    <col min="6125" max="6125" width="14.28515625" style="210" customWidth="1"/>
    <col min="6126" max="6126" width="12.85546875" style="210" customWidth="1"/>
    <col min="6127" max="6127" width="12.42578125" style="210" customWidth="1"/>
    <col min="6128" max="6128" width="4.42578125" style="210" customWidth="1"/>
    <col min="6129" max="6129" width="18.28515625" style="210" customWidth="1"/>
    <col min="6130" max="6130" width="20.5703125" style="210" customWidth="1"/>
    <col min="6131" max="6131" width="14.85546875" style="210" customWidth="1"/>
    <col min="6132" max="6132" width="10.7109375" style="210" customWidth="1"/>
    <col min="6133" max="6133" width="17.5703125" style="210" customWidth="1"/>
    <col min="6134" max="6134" width="8.7109375" style="210"/>
    <col min="6135" max="6135" width="10.28515625" style="210" customWidth="1"/>
    <col min="6136" max="6136" width="14.7109375" style="210" customWidth="1"/>
    <col min="6137" max="6370" width="8.7109375" style="210"/>
    <col min="6371" max="6371" width="35" style="210" customWidth="1"/>
    <col min="6372" max="6372" width="14.28515625" style="210" customWidth="1"/>
    <col min="6373" max="6373" width="13" style="210" customWidth="1"/>
    <col min="6374" max="6374" width="12.42578125" style="210" customWidth="1"/>
    <col min="6375" max="6375" width="16.5703125" style="210" customWidth="1"/>
    <col min="6376" max="6379" width="8.7109375" style="210"/>
    <col min="6380" max="6380" width="31.5703125" style="210" customWidth="1"/>
    <col min="6381" max="6381" width="14.28515625" style="210" customWidth="1"/>
    <col min="6382" max="6382" width="12.85546875" style="210" customWidth="1"/>
    <col min="6383" max="6383" width="12.42578125" style="210" customWidth="1"/>
    <col min="6384" max="6384" width="4.42578125" style="210" customWidth="1"/>
    <col min="6385" max="6385" width="18.28515625" style="210" customWidth="1"/>
    <col min="6386" max="6386" width="20.5703125" style="210" customWidth="1"/>
    <col min="6387" max="6387" width="14.85546875" style="210" customWidth="1"/>
    <col min="6388" max="6388" width="10.7109375" style="210" customWidth="1"/>
    <col min="6389" max="6389" width="17.5703125" style="210" customWidth="1"/>
    <col min="6390" max="6390" width="8.7109375" style="210"/>
    <col min="6391" max="6391" width="10.28515625" style="210" customWidth="1"/>
    <col min="6392" max="6392" width="14.7109375" style="210" customWidth="1"/>
    <col min="6393" max="6626" width="8.7109375" style="210"/>
    <col min="6627" max="6627" width="35" style="210" customWidth="1"/>
    <col min="6628" max="6628" width="14.28515625" style="210" customWidth="1"/>
    <col min="6629" max="6629" width="13" style="210" customWidth="1"/>
    <col min="6630" max="6630" width="12.42578125" style="210" customWidth="1"/>
    <col min="6631" max="6631" width="16.5703125" style="210" customWidth="1"/>
    <col min="6632" max="6635" width="8.7109375" style="210"/>
    <col min="6636" max="6636" width="31.5703125" style="210" customWidth="1"/>
    <col min="6637" max="6637" width="14.28515625" style="210" customWidth="1"/>
    <col min="6638" max="6638" width="12.85546875" style="210" customWidth="1"/>
    <col min="6639" max="6639" width="12.42578125" style="210" customWidth="1"/>
    <col min="6640" max="6640" width="4.42578125" style="210" customWidth="1"/>
    <col min="6641" max="6641" width="18.28515625" style="210" customWidth="1"/>
    <col min="6642" max="6642" width="20.5703125" style="210" customWidth="1"/>
    <col min="6643" max="6643" width="14.85546875" style="210" customWidth="1"/>
    <col min="6644" max="6644" width="10.7109375" style="210" customWidth="1"/>
    <col min="6645" max="6645" width="17.5703125" style="210" customWidth="1"/>
    <col min="6646" max="6646" width="8.7109375" style="210"/>
    <col min="6647" max="6647" width="10.28515625" style="210" customWidth="1"/>
    <col min="6648" max="6648" width="14.7109375" style="210" customWidth="1"/>
    <col min="6649" max="6882" width="8.7109375" style="210"/>
    <col min="6883" max="6883" width="35" style="210" customWidth="1"/>
    <col min="6884" max="6884" width="14.28515625" style="210" customWidth="1"/>
    <col min="6885" max="6885" width="13" style="210" customWidth="1"/>
    <col min="6886" max="6886" width="12.42578125" style="210" customWidth="1"/>
    <col min="6887" max="6887" width="16.5703125" style="210" customWidth="1"/>
    <col min="6888" max="6891" width="8.7109375" style="210"/>
    <col min="6892" max="6892" width="31.5703125" style="210" customWidth="1"/>
    <col min="6893" max="6893" width="14.28515625" style="210" customWidth="1"/>
    <col min="6894" max="6894" width="12.85546875" style="210" customWidth="1"/>
    <col min="6895" max="6895" width="12.42578125" style="210" customWidth="1"/>
    <col min="6896" max="6896" width="4.42578125" style="210" customWidth="1"/>
    <col min="6897" max="6897" width="18.28515625" style="210" customWidth="1"/>
    <col min="6898" max="6898" width="20.5703125" style="210" customWidth="1"/>
    <col min="6899" max="6899" width="14.85546875" style="210" customWidth="1"/>
    <col min="6900" max="6900" width="10.7109375" style="210" customWidth="1"/>
    <col min="6901" max="6901" width="17.5703125" style="210" customWidth="1"/>
    <col min="6902" max="6902" width="8.7109375" style="210"/>
    <col min="6903" max="6903" width="10.28515625" style="210" customWidth="1"/>
    <col min="6904" max="6904" width="14.7109375" style="210" customWidth="1"/>
    <col min="6905" max="7138" width="8.7109375" style="210"/>
    <col min="7139" max="7139" width="35" style="210" customWidth="1"/>
    <col min="7140" max="7140" width="14.28515625" style="210" customWidth="1"/>
    <col min="7141" max="7141" width="13" style="210" customWidth="1"/>
    <col min="7142" max="7142" width="12.42578125" style="210" customWidth="1"/>
    <col min="7143" max="7143" width="16.5703125" style="210" customWidth="1"/>
    <col min="7144" max="7147" width="8.7109375" style="210"/>
    <col min="7148" max="7148" width="31.5703125" style="210" customWidth="1"/>
    <col min="7149" max="7149" width="14.28515625" style="210" customWidth="1"/>
    <col min="7150" max="7150" width="12.85546875" style="210" customWidth="1"/>
    <col min="7151" max="7151" width="12.42578125" style="210" customWidth="1"/>
    <col min="7152" max="7152" width="4.42578125" style="210" customWidth="1"/>
    <col min="7153" max="7153" width="18.28515625" style="210" customWidth="1"/>
    <col min="7154" max="7154" width="20.5703125" style="210" customWidth="1"/>
    <col min="7155" max="7155" width="14.85546875" style="210" customWidth="1"/>
    <col min="7156" max="7156" width="10.7109375" style="210" customWidth="1"/>
    <col min="7157" max="7157" width="17.5703125" style="210" customWidth="1"/>
    <col min="7158" max="7158" width="8.7109375" style="210"/>
    <col min="7159" max="7159" width="10.28515625" style="210" customWidth="1"/>
    <col min="7160" max="7160" width="14.7109375" style="210" customWidth="1"/>
    <col min="7161" max="7394" width="8.7109375" style="210"/>
    <col min="7395" max="7395" width="35" style="210" customWidth="1"/>
    <col min="7396" max="7396" width="14.28515625" style="210" customWidth="1"/>
    <col min="7397" max="7397" width="13" style="210" customWidth="1"/>
    <col min="7398" max="7398" width="12.42578125" style="210" customWidth="1"/>
    <col min="7399" max="7399" width="16.5703125" style="210" customWidth="1"/>
    <col min="7400" max="7403" width="8.7109375" style="210"/>
    <col min="7404" max="7404" width="31.5703125" style="210" customWidth="1"/>
    <col min="7405" max="7405" width="14.28515625" style="210" customWidth="1"/>
    <col min="7406" max="7406" width="12.85546875" style="210" customWidth="1"/>
    <col min="7407" max="7407" width="12.42578125" style="210" customWidth="1"/>
    <col min="7408" max="7408" width="4.42578125" style="210" customWidth="1"/>
    <col min="7409" max="7409" width="18.28515625" style="210" customWidth="1"/>
    <col min="7410" max="7410" width="20.5703125" style="210" customWidth="1"/>
    <col min="7411" max="7411" width="14.85546875" style="210" customWidth="1"/>
    <col min="7412" max="7412" width="10.7109375" style="210" customWidth="1"/>
    <col min="7413" max="7413" width="17.5703125" style="210" customWidth="1"/>
    <col min="7414" max="7414" width="8.7109375" style="210"/>
    <col min="7415" max="7415" width="10.28515625" style="210" customWidth="1"/>
    <col min="7416" max="7416" width="14.7109375" style="210" customWidth="1"/>
    <col min="7417" max="7650" width="8.7109375" style="210"/>
    <col min="7651" max="7651" width="35" style="210" customWidth="1"/>
    <col min="7652" max="7652" width="14.28515625" style="210" customWidth="1"/>
    <col min="7653" max="7653" width="13" style="210" customWidth="1"/>
    <col min="7654" max="7654" width="12.42578125" style="210" customWidth="1"/>
    <col min="7655" max="7655" width="16.5703125" style="210" customWidth="1"/>
    <col min="7656" max="7659" width="8.7109375" style="210"/>
    <col min="7660" max="7660" width="31.5703125" style="210" customWidth="1"/>
    <col min="7661" max="7661" width="14.28515625" style="210" customWidth="1"/>
    <col min="7662" max="7662" width="12.85546875" style="210" customWidth="1"/>
    <col min="7663" max="7663" width="12.42578125" style="210" customWidth="1"/>
    <col min="7664" max="7664" width="4.42578125" style="210" customWidth="1"/>
    <col min="7665" max="7665" width="18.28515625" style="210" customWidth="1"/>
    <col min="7666" max="7666" width="20.5703125" style="210" customWidth="1"/>
    <col min="7667" max="7667" width="14.85546875" style="210" customWidth="1"/>
    <col min="7668" max="7668" width="10.7109375" style="210" customWidth="1"/>
    <col min="7669" max="7669" width="17.5703125" style="210" customWidth="1"/>
    <col min="7670" max="7670" width="8.7109375" style="210"/>
    <col min="7671" max="7671" width="10.28515625" style="210" customWidth="1"/>
    <col min="7672" max="7672" width="14.7109375" style="210" customWidth="1"/>
    <col min="7673" max="7906" width="8.7109375" style="210"/>
    <col min="7907" max="7907" width="35" style="210" customWidth="1"/>
    <col min="7908" max="7908" width="14.28515625" style="210" customWidth="1"/>
    <col min="7909" max="7909" width="13" style="210" customWidth="1"/>
    <col min="7910" max="7910" width="12.42578125" style="210" customWidth="1"/>
    <col min="7911" max="7911" width="16.5703125" style="210" customWidth="1"/>
    <col min="7912" max="7915" width="8.7109375" style="210"/>
    <col min="7916" max="7916" width="31.5703125" style="210" customWidth="1"/>
    <col min="7917" max="7917" width="14.28515625" style="210" customWidth="1"/>
    <col min="7918" max="7918" width="12.85546875" style="210" customWidth="1"/>
    <col min="7919" max="7919" width="12.42578125" style="210" customWidth="1"/>
    <col min="7920" max="7920" width="4.42578125" style="210" customWidth="1"/>
    <col min="7921" max="7921" width="18.28515625" style="210" customWidth="1"/>
    <col min="7922" max="7922" width="20.5703125" style="210" customWidth="1"/>
    <col min="7923" max="7923" width="14.85546875" style="210" customWidth="1"/>
    <col min="7924" max="7924" width="10.7109375" style="210" customWidth="1"/>
    <col min="7925" max="7925" width="17.5703125" style="210" customWidth="1"/>
    <col min="7926" max="7926" width="8.7109375" style="210"/>
    <col min="7927" max="7927" width="10.28515625" style="210" customWidth="1"/>
    <col min="7928" max="7928" width="14.7109375" style="210" customWidth="1"/>
    <col min="7929" max="8162" width="8.7109375" style="210"/>
    <col min="8163" max="8163" width="35" style="210" customWidth="1"/>
    <col min="8164" max="8164" width="14.28515625" style="210" customWidth="1"/>
    <col min="8165" max="8165" width="13" style="210" customWidth="1"/>
    <col min="8166" max="8166" width="12.42578125" style="210" customWidth="1"/>
    <col min="8167" max="8167" width="16.5703125" style="210" customWidth="1"/>
    <col min="8168" max="8171" width="8.7109375" style="210"/>
    <col min="8172" max="8172" width="31.5703125" style="210" customWidth="1"/>
    <col min="8173" max="8173" width="14.28515625" style="210" customWidth="1"/>
    <col min="8174" max="8174" width="12.85546875" style="210" customWidth="1"/>
    <col min="8175" max="8175" width="12.42578125" style="210" customWidth="1"/>
    <col min="8176" max="8176" width="4.42578125" style="210" customWidth="1"/>
    <col min="8177" max="8177" width="18.28515625" style="210" customWidth="1"/>
    <col min="8178" max="8178" width="20.5703125" style="210" customWidth="1"/>
    <col min="8179" max="8179" width="14.85546875" style="210" customWidth="1"/>
    <col min="8180" max="8180" width="10.7109375" style="210" customWidth="1"/>
    <col min="8181" max="8181" width="17.5703125" style="210" customWidth="1"/>
    <col min="8182" max="8182" width="8.7109375" style="210"/>
    <col min="8183" max="8183" width="10.28515625" style="210" customWidth="1"/>
    <col min="8184" max="8184" width="14.7109375" style="210" customWidth="1"/>
    <col min="8185" max="8418" width="8.7109375" style="210"/>
    <col min="8419" max="8419" width="35" style="210" customWidth="1"/>
    <col min="8420" max="8420" width="14.28515625" style="210" customWidth="1"/>
    <col min="8421" max="8421" width="13" style="210" customWidth="1"/>
    <col min="8422" max="8422" width="12.42578125" style="210" customWidth="1"/>
    <col min="8423" max="8423" width="16.5703125" style="210" customWidth="1"/>
    <col min="8424" max="8427" width="8.7109375" style="210"/>
    <col min="8428" max="8428" width="31.5703125" style="210" customWidth="1"/>
    <col min="8429" max="8429" width="14.28515625" style="210" customWidth="1"/>
    <col min="8430" max="8430" width="12.85546875" style="210" customWidth="1"/>
    <col min="8431" max="8431" width="12.42578125" style="210" customWidth="1"/>
    <col min="8432" max="8432" width="4.42578125" style="210" customWidth="1"/>
    <col min="8433" max="8433" width="18.28515625" style="210" customWidth="1"/>
    <col min="8434" max="8434" width="20.5703125" style="210" customWidth="1"/>
    <col min="8435" max="8435" width="14.85546875" style="210" customWidth="1"/>
    <col min="8436" max="8436" width="10.7109375" style="210" customWidth="1"/>
    <col min="8437" max="8437" width="17.5703125" style="210" customWidth="1"/>
    <col min="8438" max="8438" width="8.7109375" style="210"/>
    <col min="8439" max="8439" width="10.28515625" style="210" customWidth="1"/>
    <col min="8440" max="8440" width="14.7109375" style="210" customWidth="1"/>
    <col min="8441" max="8674" width="8.7109375" style="210"/>
    <col min="8675" max="8675" width="35" style="210" customWidth="1"/>
    <col min="8676" max="8676" width="14.28515625" style="210" customWidth="1"/>
    <col min="8677" max="8677" width="13" style="210" customWidth="1"/>
    <col min="8678" max="8678" width="12.42578125" style="210" customWidth="1"/>
    <col min="8679" max="8679" width="16.5703125" style="210" customWidth="1"/>
    <col min="8680" max="8683" width="8.7109375" style="210"/>
    <col min="8684" max="8684" width="31.5703125" style="210" customWidth="1"/>
    <col min="8685" max="8685" width="14.28515625" style="210" customWidth="1"/>
    <col min="8686" max="8686" width="12.85546875" style="210" customWidth="1"/>
    <col min="8687" max="8687" width="12.42578125" style="210" customWidth="1"/>
    <col min="8688" max="8688" width="4.42578125" style="210" customWidth="1"/>
    <col min="8689" max="8689" width="18.28515625" style="210" customWidth="1"/>
    <col min="8690" max="8690" width="20.5703125" style="210" customWidth="1"/>
    <col min="8691" max="8691" width="14.85546875" style="210" customWidth="1"/>
    <col min="8692" max="8692" width="10.7109375" style="210" customWidth="1"/>
    <col min="8693" max="8693" width="17.5703125" style="210" customWidth="1"/>
    <col min="8694" max="8694" width="8.7109375" style="210"/>
    <col min="8695" max="8695" width="10.28515625" style="210" customWidth="1"/>
    <col min="8696" max="8696" width="14.7109375" style="210" customWidth="1"/>
    <col min="8697" max="8930" width="8.7109375" style="210"/>
    <col min="8931" max="8931" width="35" style="210" customWidth="1"/>
    <col min="8932" max="8932" width="14.28515625" style="210" customWidth="1"/>
    <col min="8933" max="8933" width="13" style="210" customWidth="1"/>
    <col min="8934" max="8934" width="12.42578125" style="210" customWidth="1"/>
    <col min="8935" max="8935" width="16.5703125" style="210" customWidth="1"/>
    <col min="8936" max="8939" width="8.7109375" style="210"/>
    <col min="8940" max="8940" width="31.5703125" style="210" customWidth="1"/>
    <col min="8941" max="8941" width="14.28515625" style="210" customWidth="1"/>
    <col min="8942" max="8942" width="12.85546875" style="210" customWidth="1"/>
    <col min="8943" max="8943" width="12.42578125" style="210" customWidth="1"/>
    <col min="8944" max="8944" width="4.42578125" style="210" customWidth="1"/>
    <col min="8945" max="8945" width="18.28515625" style="210" customWidth="1"/>
    <col min="8946" max="8946" width="20.5703125" style="210" customWidth="1"/>
    <col min="8947" max="8947" width="14.85546875" style="210" customWidth="1"/>
    <col min="8948" max="8948" width="10.7109375" style="210" customWidth="1"/>
    <col min="8949" max="8949" width="17.5703125" style="210" customWidth="1"/>
    <col min="8950" max="8950" width="8.7109375" style="210"/>
    <col min="8951" max="8951" width="10.28515625" style="210" customWidth="1"/>
    <col min="8952" max="8952" width="14.7109375" style="210" customWidth="1"/>
    <col min="8953" max="9186" width="8.7109375" style="210"/>
    <col min="9187" max="9187" width="35" style="210" customWidth="1"/>
    <col min="9188" max="9188" width="14.28515625" style="210" customWidth="1"/>
    <col min="9189" max="9189" width="13" style="210" customWidth="1"/>
    <col min="9190" max="9190" width="12.42578125" style="210" customWidth="1"/>
    <col min="9191" max="9191" width="16.5703125" style="210" customWidth="1"/>
    <col min="9192" max="9195" width="8.7109375" style="210"/>
    <col min="9196" max="9196" width="31.5703125" style="210" customWidth="1"/>
    <col min="9197" max="9197" width="14.28515625" style="210" customWidth="1"/>
    <col min="9198" max="9198" width="12.85546875" style="210" customWidth="1"/>
    <col min="9199" max="9199" width="12.42578125" style="210" customWidth="1"/>
    <col min="9200" max="9200" width="4.42578125" style="210" customWidth="1"/>
    <col min="9201" max="9201" width="18.28515625" style="210" customWidth="1"/>
    <col min="9202" max="9202" width="20.5703125" style="210" customWidth="1"/>
    <col min="9203" max="9203" width="14.85546875" style="210" customWidth="1"/>
    <col min="9204" max="9204" width="10.7109375" style="210" customWidth="1"/>
    <col min="9205" max="9205" width="17.5703125" style="210" customWidth="1"/>
    <col min="9206" max="9206" width="8.7109375" style="210"/>
    <col min="9207" max="9207" width="10.28515625" style="210" customWidth="1"/>
    <col min="9208" max="9208" width="14.7109375" style="210" customWidth="1"/>
    <col min="9209" max="9442" width="8.7109375" style="210"/>
    <col min="9443" max="9443" width="35" style="210" customWidth="1"/>
    <col min="9444" max="9444" width="14.28515625" style="210" customWidth="1"/>
    <col min="9445" max="9445" width="13" style="210" customWidth="1"/>
    <col min="9446" max="9446" width="12.42578125" style="210" customWidth="1"/>
    <col min="9447" max="9447" width="16.5703125" style="210" customWidth="1"/>
    <col min="9448" max="9451" width="8.7109375" style="210"/>
    <col min="9452" max="9452" width="31.5703125" style="210" customWidth="1"/>
    <col min="9453" max="9453" width="14.28515625" style="210" customWidth="1"/>
    <col min="9454" max="9454" width="12.85546875" style="210" customWidth="1"/>
    <col min="9455" max="9455" width="12.42578125" style="210" customWidth="1"/>
    <col min="9456" max="9456" width="4.42578125" style="210" customWidth="1"/>
    <col min="9457" max="9457" width="18.28515625" style="210" customWidth="1"/>
    <col min="9458" max="9458" width="20.5703125" style="210" customWidth="1"/>
    <col min="9459" max="9459" width="14.85546875" style="210" customWidth="1"/>
    <col min="9460" max="9460" width="10.7109375" style="210" customWidth="1"/>
    <col min="9461" max="9461" width="17.5703125" style="210" customWidth="1"/>
    <col min="9462" max="9462" width="8.7109375" style="210"/>
    <col min="9463" max="9463" width="10.28515625" style="210" customWidth="1"/>
    <col min="9464" max="9464" width="14.7109375" style="210" customWidth="1"/>
    <col min="9465" max="9698" width="8.7109375" style="210"/>
    <col min="9699" max="9699" width="35" style="210" customWidth="1"/>
    <col min="9700" max="9700" width="14.28515625" style="210" customWidth="1"/>
    <col min="9701" max="9701" width="13" style="210" customWidth="1"/>
    <col min="9702" max="9702" width="12.42578125" style="210" customWidth="1"/>
    <col min="9703" max="9703" width="16.5703125" style="210" customWidth="1"/>
    <col min="9704" max="9707" width="8.7109375" style="210"/>
    <col min="9708" max="9708" width="31.5703125" style="210" customWidth="1"/>
    <col min="9709" max="9709" width="14.28515625" style="210" customWidth="1"/>
    <col min="9710" max="9710" width="12.85546875" style="210" customWidth="1"/>
    <col min="9711" max="9711" width="12.42578125" style="210" customWidth="1"/>
    <col min="9712" max="9712" width="4.42578125" style="210" customWidth="1"/>
    <col min="9713" max="9713" width="18.28515625" style="210" customWidth="1"/>
    <col min="9714" max="9714" width="20.5703125" style="210" customWidth="1"/>
    <col min="9715" max="9715" width="14.85546875" style="210" customWidth="1"/>
    <col min="9716" max="9716" width="10.7109375" style="210" customWidth="1"/>
    <col min="9717" max="9717" width="17.5703125" style="210" customWidth="1"/>
    <col min="9718" max="9718" width="8.7109375" style="210"/>
    <col min="9719" max="9719" width="10.28515625" style="210" customWidth="1"/>
    <col min="9720" max="9720" width="14.7109375" style="210" customWidth="1"/>
    <col min="9721" max="9954" width="8.7109375" style="210"/>
    <col min="9955" max="9955" width="35" style="210" customWidth="1"/>
    <col min="9956" max="9956" width="14.28515625" style="210" customWidth="1"/>
    <col min="9957" max="9957" width="13" style="210" customWidth="1"/>
    <col min="9958" max="9958" width="12.42578125" style="210" customWidth="1"/>
    <col min="9959" max="9959" width="16.5703125" style="210" customWidth="1"/>
    <col min="9960" max="9963" width="8.7109375" style="210"/>
    <col min="9964" max="9964" width="31.5703125" style="210" customWidth="1"/>
    <col min="9965" max="9965" width="14.28515625" style="210" customWidth="1"/>
    <col min="9966" max="9966" width="12.85546875" style="210" customWidth="1"/>
    <col min="9967" max="9967" width="12.42578125" style="210" customWidth="1"/>
    <col min="9968" max="9968" width="4.42578125" style="210" customWidth="1"/>
    <col min="9969" max="9969" width="18.28515625" style="210" customWidth="1"/>
    <col min="9970" max="9970" width="20.5703125" style="210" customWidth="1"/>
    <col min="9971" max="9971" width="14.85546875" style="210" customWidth="1"/>
    <col min="9972" max="9972" width="10.7109375" style="210" customWidth="1"/>
    <col min="9973" max="9973" width="17.5703125" style="210" customWidth="1"/>
    <col min="9974" max="9974" width="8.7109375" style="210"/>
    <col min="9975" max="9975" width="10.28515625" style="210" customWidth="1"/>
    <col min="9976" max="9976" width="14.7109375" style="210" customWidth="1"/>
    <col min="9977" max="10210" width="8.7109375" style="210"/>
    <col min="10211" max="10211" width="35" style="210" customWidth="1"/>
    <col min="10212" max="10212" width="14.28515625" style="210" customWidth="1"/>
    <col min="10213" max="10213" width="13" style="210" customWidth="1"/>
    <col min="10214" max="10214" width="12.42578125" style="210" customWidth="1"/>
    <col min="10215" max="10215" width="16.5703125" style="210" customWidth="1"/>
    <col min="10216" max="10219" width="8.7109375" style="210"/>
    <col min="10220" max="10220" width="31.5703125" style="210" customWidth="1"/>
    <col min="10221" max="10221" width="14.28515625" style="210" customWidth="1"/>
    <col min="10222" max="10222" width="12.85546875" style="210" customWidth="1"/>
    <col min="10223" max="10223" width="12.42578125" style="210" customWidth="1"/>
    <col min="10224" max="10224" width="4.42578125" style="210" customWidth="1"/>
    <col min="10225" max="10225" width="18.28515625" style="210" customWidth="1"/>
    <col min="10226" max="10226" width="20.5703125" style="210" customWidth="1"/>
    <col min="10227" max="10227" width="14.85546875" style="210" customWidth="1"/>
    <col min="10228" max="10228" width="10.7109375" style="210" customWidth="1"/>
    <col min="10229" max="10229" width="17.5703125" style="210" customWidth="1"/>
    <col min="10230" max="10230" width="8.7109375" style="210"/>
    <col min="10231" max="10231" width="10.28515625" style="210" customWidth="1"/>
    <col min="10232" max="10232" width="14.7109375" style="210" customWidth="1"/>
    <col min="10233" max="10466" width="8.7109375" style="210"/>
    <col min="10467" max="10467" width="35" style="210" customWidth="1"/>
    <col min="10468" max="10468" width="14.28515625" style="210" customWidth="1"/>
    <col min="10469" max="10469" width="13" style="210" customWidth="1"/>
    <col min="10470" max="10470" width="12.42578125" style="210" customWidth="1"/>
    <col min="10471" max="10471" width="16.5703125" style="210" customWidth="1"/>
    <col min="10472" max="10475" width="8.7109375" style="210"/>
    <col min="10476" max="10476" width="31.5703125" style="210" customWidth="1"/>
    <col min="10477" max="10477" width="14.28515625" style="210" customWidth="1"/>
    <col min="10478" max="10478" width="12.85546875" style="210" customWidth="1"/>
    <col min="10479" max="10479" width="12.42578125" style="210" customWidth="1"/>
    <col min="10480" max="10480" width="4.42578125" style="210" customWidth="1"/>
    <col min="10481" max="10481" width="18.28515625" style="210" customWidth="1"/>
    <col min="10482" max="10482" width="20.5703125" style="210" customWidth="1"/>
    <col min="10483" max="10483" width="14.85546875" style="210" customWidth="1"/>
    <col min="10484" max="10484" width="10.7109375" style="210" customWidth="1"/>
    <col min="10485" max="10485" width="17.5703125" style="210" customWidth="1"/>
    <col min="10486" max="10486" width="8.7109375" style="210"/>
    <col min="10487" max="10487" width="10.28515625" style="210" customWidth="1"/>
    <col min="10488" max="10488" width="14.7109375" style="210" customWidth="1"/>
    <col min="10489" max="10722" width="8.7109375" style="210"/>
    <col min="10723" max="10723" width="35" style="210" customWidth="1"/>
    <col min="10724" max="10724" width="14.28515625" style="210" customWidth="1"/>
    <col min="10725" max="10725" width="13" style="210" customWidth="1"/>
    <col min="10726" max="10726" width="12.42578125" style="210" customWidth="1"/>
    <col min="10727" max="10727" width="16.5703125" style="210" customWidth="1"/>
    <col min="10728" max="10731" width="8.7109375" style="210"/>
    <col min="10732" max="10732" width="31.5703125" style="210" customWidth="1"/>
    <col min="10733" max="10733" width="14.28515625" style="210" customWidth="1"/>
    <col min="10734" max="10734" width="12.85546875" style="210" customWidth="1"/>
    <col min="10735" max="10735" width="12.42578125" style="210" customWidth="1"/>
    <col min="10736" max="10736" width="4.42578125" style="210" customWidth="1"/>
    <col min="10737" max="10737" width="18.28515625" style="210" customWidth="1"/>
    <col min="10738" max="10738" width="20.5703125" style="210" customWidth="1"/>
    <col min="10739" max="10739" width="14.85546875" style="210" customWidth="1"/>
    <col min="10740" max="10740" width="10.7109375" style="210" customWidth="1"/>
    <col min="10741" max="10741" width="17.5703125" style="210" customWidth="1"/>
    <col min="10742" max="10742" width="8.7109375" style="210"/>
    <col min="10743" max="10743" width="10.28515625" style="210" customWidth="1"/>
    <col min="10744" max="10744" width="14.7109375" style="210" customWidth="1"/>
    <col min="10745" max="10978" width="8.7109375" style="210"/>
    <col min="10979" max="10979" width="35" style="210" customWidth="1"/>
    <col min="10980" max="10980" width="14.28515625" style="210" customWidth="1"/>
    <col min="10981" max="10981" width="13" style="210" customWidth="1"/>
    <col min="10982" max="10982" width="12.42578125" style="210" customWidth="1"/>
    <col min="10983" max="10983" width="16.5703125" style="210" customWidth="1"/>
    <col min="10984" max="10987" width="8.7109375" style="210"/>
    <col min="10988" max="10988" width="31.5703125" style="210" customWidth="1"/>
    <col min="10989" max="10989" width="14.28515625" style="210" customWidth="1"/>
    <col min="10990" max="10990" width="12.85546875" style="210" customWidth="1"/>
    <col min="10991" max="10991" width="12.42578125" style="210" customWidth="1"/>
    <col min="10992" max="10992" width="4.42578125" style="210" customWidth="1"/>
    <col min="10993" max="10993" width="18.28515625" style="210" customWidth="1"/>
    <col min="10994" max="10994" width="20.5703125" style="210" customWidth="1"/>
    <col min="10995" max="10995" width="14.85546875" style="210" customWidth="1"/>
    <col min="10996" max="10996" width="10.7109375" style="210" customWidth="1"/>
    <col min="10997" max="10997" width="17.5703125" style="210" customWidth="1"/>
    <col min="10998" max="10998" width="8.7109375" style="210"/>
    <col min="10999" max="10999" width="10.28515625" style="210" customWidth="1"/>
    <col min="11000" max="11000" width="14.7109375" style="210" customWidth="1"/>
    <col min="11001" max="11234" width="8.7109375" style="210"/>
    <col min="11235" max="11235" width="35" style="210" customWidth="1"/>
    <col min="11236" max="11236" width="14.28515625" style="210" customWidth="1"/>
    <col min="11237" max="11237" width="13" style="210" customWidth="1"/>
    <col min="11238" max="11238" width="12.42578125" style="210" customWidth="1"/>
    <col min="11239" max="11239" width="16.5703125" style="210" customWidth="1"/>
    <col min="11240" max="11243" width="8.7109375" style="210"/>
    <col min="11244" max="11244" width="31.5703125" style="210" customWidth="1"/>
    <col min="11245" max="11245" width="14.28515625" style="210" customWidth="1"/>
    <col min="11246" max="11246" width="12.85546875" style="210" customWidth="1"/>
    <col min="11247" max="11247" width="12.42578125" style="210" customWidth="1"/>
    <col min="11248" max="11248" width="4.42578125" style="210" customWidth="1"/>
    <col min="11249" max="11249" width="18.28515625" style="210" customWidth="1"/>
    <col min="11250" max="11250" width="20.5703125" style="210" customWidth="1"/>
    <col min="11251" max="11251" width="14.85546875" style="210" customWidth="1"/>
    <col min="11252" max="11252" width="10.7109375" style="210" customWidth="1"/>
    <col min="11253" max="11253" width="17.5703125" style="210" customWidth="1"/>
    <col min="11254" max="11254" width="8.7109375" style="210"/>
    <col min="11255" max="11255" width="10.28515625" style="210" customWidth="1"/>
    <col min="11256" max="11256" width="14.7109375" style="210" customWidth="1"/>
    <col min="11257" max="11490" width="8.7109375" style="210"/>
    <col min="11491" max="11491" width="35" style="210" customWidth="1"/>
    <col min="11492" max="11492" width="14.28515625" style="210" customWidth="1"/>
    <col min="11493" max="11493" width="13" style="210" customWidth="1"/>
    <col min="11494" max="11494" width="12.42578125" style="210" customWidth="1"/>
    <col min="11495" max="11495" width="16.5703125" style="210" customWidth="1"/>
    <col min="11496" max="11499" width="8.7109375" style="210"/>
    <col min="11500" max="11500" width="31.5703125" style="210" customWidth="1"/>
    <col min="11501" max="11501" width="14.28515625" style="210" customWidth="1"/>
    <col min="11502" max="11502" width="12.85546875" style="210" customWidth="1"/>
    <col min="11503" max="11503" width="12.42578125" style="210" customWidth="1"/>
    <col min="11504" max="11504" width="4.42578125" style="210" customWidth="1"/>
    <col min="11505" max="11505" width="18.28515625" style="210" customWidth="1"/>
    <col min="11506" max="11506" width="20.5703125" style="210" customWidth="1"/>
    <col min="11507" max="11507" width="14.85546875" style="210" customWidth="1"/>
    <col min="11508" max="11508" width="10.7109375" style="210" customWidth="1"/>
    <col min="11509" max="11509" width="17.5703125" style="210" customWidth="1"/>
    <col min="11510" max="11510" width="8.7109375" style="210"/>
    <col min="11511" max="11511" width="10.28515625" style="210" customWidth="1"/>
    <col min="11512" max="11512" width="14.7109375" style="210" customWidth="1"/>
    <col min="11513" max="11746" width="8.7109375" style="210"/>
    <col min="11747" max="11747" width="35" style="210" customWidth="1"/>
    <col min="11748" max="11748" width="14.28515625" style="210" customWidth="1"/>
    <col min="11749" max="11749" width="13" style="210" customWidth="1"/>
    <col min="11750" max="11750" width="12.42578125" style="210" customWidth="1"/>
    <col min="11751" max="11751" width="16.5703125" style="210" customWidth="1"/>
    <col min="11752" max="11755" width="8.7109375" style="210"/>
    <col min="11756" max="11756" width="31.5703125" style="210" customWidth="1"/>
    <col min="11757" max="11757" width="14.28515625" style="210" customWidth="1"/>
    <col min="11758" max="11758" width="12.85546875" style="210" customWidth="1"/>
    <col min="11759" max="11759" width="12.42578125" style="210" customWidth="1"/>
    <col min="11760" max="11760" width="4.42578125" style="210" customWidth="1"/>
    <col min="11761" max="11761" width="18.28515625" style="210" customWidth="1"/>
    <col min="11762" max="11762" width="20.5703125" style="210" customWidth="1"/>
    <col min="11763" max="11763" width="14.85546875" style="210" customWidth="1"/>
    <col min="11764" max="11764" width="10.7109375" style="210" customWidth="1"/>
    <col min="11765" max="11765" width="17.5703125" style="210" customWidth="1"/>
    <col min="11766" max="11766" width="8.7109375" style="210"/>
    <col min="11767" max="11767" width="10.28515625" style="210" customWidth="1"/>
    <col min="11768" max="11768" width="14.7109375" style="210" customWidth="1"/>
    <col min="11769" max="12002" width="8.7109375" style="210"/>
    <col min="12003" max="12003" width="35" style="210" customWidth="1"/>
    <col min="12004" max="12004" width="14.28515625" style="210" customWidth="1"/>
    <col min="12005" max="12005" width="13" style="210" customWidth="1"/>
    <col min="12006" max="12006" width="12.42578125" style="210" customWidth="1"/>
    <col min="12007" max="12007" width="16.5703125" style="210" customWidth="1"/>
    <col min="12008" max="12011" width="8.7109375" style="210"/>
    <col min="12012" max="12012" width="31.5703125" style="210" customWidth="1"/>
    <col min="12013" max="12013" width="14.28515625" style="210" customWidth="1"/>
    <col min="12014" max="12014" width="12.85546875" style="210" customWidth="1"/>
    <col min="12015" max="12015" width="12.42578125" style="210" customWidth="1"/>
    <col min="12016" max="12016" width="4.42578125" style="210" customWidth="1"/>
    <col min="12017" max="12017" width="18.28515625" style="210" customWidth="1"/>
    <col min="12018" max="12018" width="20.5703125" style="210" customWidth="1"/>
    <col min="12019" max="12019" width="14.85546875" style="210" customWidth="1"/>
    <col min="12020" max="12020" width="10.7109375" style="210" customWidth="1"/>
    <col min="12021" max="12021" width="17.5703125" style="210" customWidth="1"/>
    <col min="12022" max="12022" width="8.7109375" style="210"/>
    <col min="12023" max="12023" width="10.28515625" style="210" customWidth="1"/>
    <col min="12024" max="12024" width="14.7109375" style="210" customWidth="1"/>
    <col min="12025" max="12258" width="8.7109375" style="210"/>
    <col min="12259" max="12259" width="35" style="210" customWidth="1"/>
    <col min="12260" max="12260" width="14.28515625" style="210" customWidth="1"/>
    <col min="12261" max="12261" width="13" style="210" customWidth="1"/>
    <col min="12262" max="12262" width="12.42578125" style="210" customWidth="1"/>
    <col min="12263" max="12263" width="16.5703125" style="210" customWidth="1"/>
    <col min="12264" max="12267" width="8.7109375" style="210"/>
    <col min="12268" max="12268" width="31.5703125" style="210" customWidth="1"/>
    <col min="12269" max="12269" width="14.28515625" style="210" customWidth="1"/>
    <col min="12270" max="12270" width="12.85546875" style="210" customWidth="1"/>
    <col min="12271" max="12271" width="12.42578125" style="210" customWidth="1"/>
    <col min="12272" max="12272" width="4.42578125" style="210" customWidth="1"/>
    <col min="12273" max="12273" width="18.28515625" style="210" customWidth="1"/>
    <col min="12274" max="12274" width="20.5703125" style="210" customWidth="1"/>
    <col min="12275" max="12275" width="14.85546875" style="210" customWidth="1"/>
    <col min="12276" max="12276" width="10.7109375" style="210" customWidth="1"/>
    <col min="12277" max="12277" width="17.5703125" style="210" customWidth="1"/>
    <col min="12278" max="12278" width="8.7109375" style="210"/>
    <col min="12279" max="12279" width="10.28515625" style="210" customWidth="1"/>
    <col min="12280" max="12280" width="14.7109375" style="210" customWidth="1"/>
    <col min="12281" max="12514" width="8.7109375" style="210"/>
    <col min="12515" max="12515" width="35" style="210" customWidth="1"/>
    <col min="12516" max="12516" width="14.28515625" style="210" customWidth="1"/>
    <col min="12517" max="12517" width="13" style="210" customWidth="1"/>
    <col min="12518" max="12518" width="12.42578125" style="210" customWidth="1"/>
    <col min="12519" max="12519" width="16.5703125" style="210" customWidth="1"/>
    <col min="12520" max="12523" width="8.7109375" style="210"/>
    <col min="12524" max="12524" width="31.5703125" style="210" customWidth="1"/>
    <col min="12525" max="12525" width="14.28515625" style="210" customWidth="1"/>
    <col min="12526" max="12526" width="12.85546875" style="210" customWidth="1"/>
    <col min="12527" max="12527" width="12.42578125" style="210" customWidth="1"/>
    <col min="12528" max="12528" width="4.42578125" style="210" customWidth="1"/>
    <col min="12529" max="12529" width="18.28515625" style="210" customWidth="1"/>
    <col min="12530" max="12530" width="20.5703125" style="210" customWidth="1"/>
    <col min="12531" max="12531" width="14.85546875" style="210" customWidth="1"/>
    <col min="12532" max="12532" width="10.7109375" style="210" customWidth="1"/>
    <col min="12533" max="12533" width="17.5703125" style="210" customWidth="1"/>
    <col min="12534" max="12534" width="8.7109375" style="210"/>
    <col min="12535" max="12535" width="10.28515625" style="210" customWidth="1"/>
    <col min="12536" max="12536" width="14.7109375" style="210" customWidth="1"/>
    <col min="12537" max="12770" width="8.7109375" style="210"/>
    <col min="12771" max="12771" width="35" style="210" customWidth="1"/>
    <col min="12772" max="12772" width="14.28515625" style="210" customWidth="1"/>
    <col min="12773" max="12773" width="13" style="210" customWidth="1"/>
    <col min="12774" max="12774" width="12.42578125" style="210" customWidth="1"/>
    <col min="12775" max="12775" width="16.5703125" style="210" customWidth="1"/>
    <col min="12776" max="12779" width="8.7109375" style="210"/>
    <col min="12780" max="12780" width="31.5703125" style="210" customWidth="1"/>
    <col min="12781" max="12781" width="14.28515625" style="210" customWidth="1"/>
    <col min="12782" max="12782" width="12.85546875" style="210" customWidth="1"/>
    <col min="12783" max="12783" width="12.42578125" style="210" customWidth="1"/>
    <col min="12784" max="12784" width="4.42578125" style="210" customWidth="1"/>
    <col min="12785" max="12785" width="18.28515625" style="210" customWidth="1"/>
    <col min="12786" max="12786" width="20.5703125" style="210" customWidth="1"/>
    <col min="12787" max="12787" width="14.85546875" style="210" customWidth="1"/>
    <col min="12788" max="12788" width="10.7109375" style="210" customWidth="1"/>
    <col min="12789" max="12789" width="17.5703125" style="210" customWidth="1"/>
    <col min="12790" max="12790" width="8.7109375" style="210"/>
    <col min="12791" max="12791" width="10.28515625" style="210" customWidth="1"/>
    <col min="12792" max="12792" width="14.7109375" style="210" customWidth="1"/>
    <col min="12793" max="13026" width="8.7109375" style="210"/>
    <col min="13027" max="13027" width="35" style="210" customWidth="1"/>
    <col min="13028" max="13028" width="14.28515625" style="210" customWidth="1"/>
    <col min="13029" max="13029" width="13" style="210" customWidth="1"/>
    <col min="13030" max="13030" width="12.42578125" style="210" customWidth="1"/>
    <col min="13031" max="13031" width="16.5703125" style="210" customWidth="1"/>
    <col min="13032" max="13035" width="8.7109375" style="210"/>
    <col min="13036" max="13036" width="31.5703125" style="210" customWidth="1"/>
    <col min="13037" max="13037" width="14.28515625" style="210" customWidth="1"/>
    <col min="13038" max="13038" width="12.85546875" style="210" customWidth="1"/>
    <col min="13039" max="13039" width="12.42578125" style="210" customWidth="1"/>
    <col min="13040" max="13040" width="4.42578125" style="210" customWidth="1"/>
    <col min="13041" max="13041" width="18.28515625" style="210" customWidth="1"/>
    <col min="13042" max="13042" width="20.5703125" style="210" customWidth="1"/>
    <col min="13043" max="13043" width="14.85546875" style="210" customWidth="1"/>
    <col min="13044" max="13044" width="10.7109375" style="210" customWidth="1"/>
    <col min="13045" max="13045" width="17.5703125" style="210" customWidth="1"/>
    <col min="13046" max="13046" width="8.7109375" style="210"/>
    <col min="13047" max="13047" width="10.28515625" style="210" customWidth="1"/>
    <col min="13048" max="13048" width="14.7109375" style="210" customWidth="1"/>
    <col min="13049" max="13282" width="8.7109375" style="210"/>
    <col min="13283" max="13283" width="35" style="210" customWidth="1"/>
    <col min="13284" max="13284" width="14.28515625" style="210" customWidth="1"/>
    <col min="13285" max="13285" width="13" style="210" customWidth="1"/>
    <col min="13286" max="13286" width="12.42578125" style="210" customWidth="1"/>
    <col min="13287" max="13287" width="16.5703125" style="210" customWidth="1"/>
    <col min="13288" max="13291" width="8.7109375" style="210"/>
    <col min="13292" max="13292" width="31.5703125" style="210" customWidth="1"/>
    <col min="13293" max="13293" width="14.28515625" style="210" customWidth="1"/>
    <col min="13294" max="13294" width="12.85546875" style="210" customWidth="1"/>
    <col min="13295" max="13295" width="12.42578125" style="210" customWidth="1"/>
    <col min="13296" max="13296" width="4.42578125" style="210" customWidth="1"/>
    <col min="13297" max="13297" width="18.28515625" style="210" customWidth="1"/>
    <col min="13298" max="13298" width="20.5703125" style="210" customWidth="1"/>
    <col min="13299" max="13299" width="14.85546875" style="210" customWidth="1"/>
    <col min="13300" max="13300" width="10.7109375" style="210" customWidth="1"/>
    <col min="13301" max="13301" width="17.5703125" style="210" customWidth="1"/>
    <col min="13302" max="13302" width="8.7109375" style="210"/>
    <col min="13303" max="13303" width="10.28515625" style="210" customWidth="1"/>
    <col min="13304" max="13304" width="14.7109375" style="210" customWidth="1"/>
    <col min="13305" max="13538" width="8.7109375" style="210"/>
    <col min="13539" max="13539" width="35" style="210" customWidth="1"/>
    <col min="13540" max="13540" width="14.28515625" style="210" customWidth="1"/>
    <col min="13541" max="13541" width="13" style="210" customWidth="1"/>
    <col min="13542" max="13542" width="12.42578125" style="210" customWidth="1"/>
    <col min="13543" max="13543" width="16.5703125" style="210" customWidth="1"/>
    <col min="13544" max="13547" width="8.7109375" style="210"/>
    <col min="13548" max="13548" width="31.5703125" style="210" customWidth="1"/>
    <col min="13549" max="13549" width="14.28515625" style="210" customWidth="1"/>
    <col min="13550" max="13550" width="12.85546875" style="210" customWidth="1"/>
    <col min="13551" max="13551" width="12.42578125" style="210" customWidth="1"/>
    <col min="13552" max="13552" width="4.42578125" style="210" customWidth="1"/>
    <col min="13553" max="13553" width="18.28515625" style="210" customWidth="1"/>
    <col min="13554" max="13554" width="20.5703125" style="210" customWidth="1"/>
    <col min="13555" max="13555" width="14.85546875" style="210" customWidth="1"/>
    <col min="13556" max="13556" width="10.7109375" style="210" customWidth="1"/>
    <col min="13557" max="13557" width="17.5703125" style="210" customWidth="1"/>
    <col min="13558" max="13558" width="8.7109375" style="210"/>
    <col min="13559" max="13559" width="10.28515625" style="210" customWidth="1"/>
    <col min="13560" max="13560" width="14.7109375" style="210" customWidth="1"/>
    <col min="13561" max="13794" width="8.7109375" style="210"/>
    <col min="13795" max="13795" width="35" style="210" customWidth="1"/>
    <col min="13796" max="13796" width="14.28515625" style="210" customWidth="1"/>
    <col min="13797" max="13797" width="13" style="210" customWidth="1"/>
    <col min="13798" max="13798" width="12.42578125" style="210" customWidth="1"/>
    <col min="13799" max="13799" width="16.5703125" style="210" customWidth="1"/>
    <col min="13800" max="13803" width="8.7109375" style="210"/>
    <col min="13804" max="13804" width="31.5703125" style="210" customWidth="1"/>
    <col min="13805" max="13805" width="14.28515625" style="210" customWidth="1"/>
    <col min="13806" max="13806" width="12.85546875" style="210" customWidth="1"/>
    <col min="13807" max="13807" width="12.42578125" style="210" customWidth="1"/>
    <col min="13808" max="13808" width="4.42578125" style="210" customWidth="1"/>
    <col min="13809" max="13809" width="18.28515625" style="210" customWidth="1"/>
    <col min="13810" max="13810" width="20.5703125" style="210" customWidth="1"/>
    <col min="13811" max="13811" width="14.85546875" style="210" customWidth="1"/>
    <col min="13812" max="13812" width="10.7109375" style="210" customWidth="1"/>
    <col min="13813" max="13813" width="17.5703125" style="210" customWidth="1"/>
    <col min="13814" max="13814" width="8.7109375" style="210"/>
    <col min="13815" max="13815" width="10.28515625" style="210" customWidth="1"/>
    <col min="13816" max="13816" width="14.7109375" style="210" customWidth="1"/>
    <col min="13817" max="14050" width="8.7109375" style="210"/>
    <col min="14051" max="14051" width="35" style="210" customWidth="1"/>
    <col min="14052" max="14052" width="14.28515625" style="210" customWidth="1"/>
    <col min="14053" max="14053" width="13" style="210" customWidth="1"/>
    <col min="14054" max="14054" width="12.42578125" style="210" customWidth="1"/>
    <col min="14055" max="14055" width="16.5703125" style="210" customWidth="1"/>
    <col min="14056" max="14059" width="8.7109375" style="210"/>
    <col min="14060" max="14060" width="31.5703125" style="210" customWidth="1"/>
    <col min="14061" max="14061" width="14.28515625" style="210" customWidth="1"/>
    <col min="14062" max="14062" width="12.85546875" style="210" customWidth="1"/>
    <col min="14063" max="14063" width="12.42578125" style="210" customWidth="1"/>
    <col min="14064" max="14064" width="4.42578125" style="210" customWidth="1"/>
    <col min="14065" max="14065" width="18.28515625" style="210" customWidth="1"/>
    <col min="14066" max="14066" width="20.5703125" style="210" customWidth="1"/>
    <col min="14067" max="14067" width="14.85546875" style="210" customWidth="1"/>
    <col min="14068" max="14068" width="10.7109375" style="210" customWidth="1"/>
    <col min="14069" max="14069" width="17.5703125" style="210" customWidth="1"/>
    <col min="14070" max="14070" width="8.7109375" style="210"/>
    <col min="14071" max="14071" width="10.28515625" style="210" customWidth="1"/>
    <col min="14072" max="14072" width="14.7109375" style="210" customWidth="1"/>
    <col min="14073" max="14306" width="8.7109375" style="210"/>
    <col min="14307" max="14307" width="35" style="210" customWidth="1"/>
    <col min="14308" max="14308" width="14.28515625" style="210" customWidth="1"/>
    <col min="14309" max="14309" width="13" style="210" customWidth="1"/>
    <col min="14310" max="14310" width="12.42578125" style="210" customWidth="1"/>
    <col min="14311" max="14311" width="16.5703125" style="210" customWidth="1"/>
    <col min="14312" max="14315" width="8.7109375" style="210"/>
    <col min="14316" max="14316" width="31.5703125" style="210" customWidth="1"/>
    <col min="14317" max="14317" width="14.28515625" style="210" customWidth="1"/>
    <col min="14318" max="14318" width="12.85546875" style="210" customWidth="1"/>
    <col min="14319" max="14319" width="12.42578125" style="210" customWidth="1"/>
    <col min="14320" max="14320" width="4.42578125" style="210" customWidth="1"/>
    <col min="14321" max="14321" width="18.28515625" style="210" customWidth="1"/>
    <col min="14322" max="14322" width="20.5703125" style="210" customWidth="1"/>
    <col min="14323" max="14323" width="14.85546875" style="210" customWidth="1"/>
    <col min="14324" max="14324" width="10.7109375" style="210" customWidth="1"/>
    <col min="14325" max="14325" width="17.5703125" style="210" customWidth="1"/>
    <col min="14326" max="14326" width="8.7109375" style="210"/>
    <col min="14327" max="14327" width="10.28515625" style="210" customWidth="1"/>
    <col min="14328" max="14328" width="14.7109375" style="210" customWidth="1"/>
    <col min="14329" max="14562" width="8.7109375" style="210"/>
    <col min="14563" max="14563" width="35" style="210" customWidth="1"/>
    <col min="14564" max="14564" width="14.28515625" style="210" customWidth="1"/>
    <col min="14565" max="14565" width="13" style="210" customWidth="1"/>
    <col min="14566" max="14566" width="12.42578125" style="210" customWidth="1"/>
    <col min="14567" max="14567" width="16.5703125" style="210" customWidth="1"/>
    <col min="14568" max="14571" width="8.7109375" style="210"/>
    <col min="14572" max="14572" width="31.5703125" style="210" customWidth="1"/>
    <col min="14573" max="14573" width="14.28515625" style="210" customWidth="1"/>
    <col min="14574" max="14574" width="12.85546875" style="210" customWidth="1"/>
    <col min="14575" max="14575" width="12.42578125" style="210" customWidth="1"/>
    <col min="14576" max="14576" width="4.42578125" style="210" customWidth="1"/>
    <col min="14577" max="14577" width="18.28515625" style="210" customWidth="1"/>
    <col min="14578" max="14578" width="20.5703125" style="210" customWidth="1"/>
    <col min="14579" max="14579" width="14.85546875" style="210" customWidth="1"/>
    <col min="14580" max="14580" width="10.7109375" style="210" customWidth="1"/>
    <col min="14581" max="14581" width="17.5703125" style="210" customWidth="1"/>
    <col min="14582" max="14582" width="8.7109375" style="210"/>
    <col min="14583" max="14583" width="10.28515625" style="210" customWidth="1"/>
    <col min="14584" max="14584" width="14.7109375" style="210" customWidth="1"/>
    <col min="14585" max="14818" width="8.7109375" style="210"/>
    <col min="14819" max="14819" width="35" style="210" customWidth="1"/>
    <col min="14820" max="14820" width="14.28515625" style="210" customWidth="1"/>
    <col min="14821" max="14821" width="13" style="210" customWidth="1"/>
    <col min="14822" max="14822" width="12.42578125" style="210" customWidth="1"/>
    <col min="14823" max="14823" width="16.5703125" style="210" customWidth="1"/>
    <col min="14824" max="14827" width="8.7109375" style="210"/>
    <col min="14828" max="14828" width="31.5703125" style="210" customWidth="1"/>
    <col min="14829" max="14829" width="14.28515625" style="210" customWidth="1"/>
    <col min="14830" max="14830" width="12.85546875" style="210" customWidth="1"/>
    <col min="14831" max="14831" width="12.42578125" style="210" customWidth="1"/>
    <col min="14832" max="14832" width="4.42578125" style="210" customWidth="1"/>
    <col min="14833" max="14833" width="18.28515625" style="210" customWidth="1"/>
    <col min="14834" max="14834" width="20.5703125" style="210" customWidth="1"/>
    <col min="14835" max="14835" width="14.85546875" style="210" customWidth="1"/>
    <col min="14836" max="14836" width="10.7109375" style="210" customWidth="1"/>
    <col min="14837" max="14837" width="17.5703125" style="210" customWidth="1"/>
    <col min="14838" max="14838" width="8.7109375" style="210"/>
    <col min="14839" max="14839" width="10.28515625" style="210" customWidth="1"/>
    <col min="14840" max="14840" width="14.7109375" style="210" customWidth="1"/>
    <col min="14841" max="15074" width="8.7109375" style="210"/>
    <col min="15075" max="15075" width="35" style="210" customWidth="1"/>
    <col min="15076" max="15076" width="14.28515625" style="210" customWidth="1"/>
    <col min="15077" max="15077" width="13" style="210" customWidth="1"/>
    <col min="15078" max="15078" width="12.42578125" style="210" customWidth="1"/>
    <col min="15079" max="15079" width="16.5703125" style="210" customWidth="1"/>
    <col min="15080" max="15083" width="8.7109375" style="210"/>
    <col min="15084" max="15084" width="31.5703125" style="210" customWidth="1"/>
    <col min="15085" max="15085" width="14.28515625" style="210" customWidth="1"/>
    <col min="15086" max="15086" width="12.85546875" style="210" customWidth="1"/>
    <col min="15087" max="15087" width="12.42578125" style="210" customWidth="1"/>
    <col min="15088" max="15088" width="4.42578125" style="210" customWidth="1"/>
    <col min="15089" max="15089" width="18.28515625" style="210" customWidth="1"/>
    <col min="15090" max="15090" width="20.5703125" style="210" customWidth="1"/>
    <col min="15091" max="15091" width="14.85546875" style="210" customWidth="1"/>
    <col min="15092" max="15092" width="10.7109375" style="210" customWidth="1"/>
    <col min="15093" max="15093" width="17.5703125" style="210" customWidth="1"/>
    <col min="15094" max="15094" width="8.7109375" style="210"/>
    <col min="15095" max="15095" width="10.28515625" style="210" customWidth="1"/>
    <col min="15096" max="15096" width="14.7109375" style="210" customWidth="1"/>
    <col min="15097" max="15330" width="8.7109375" style="210"/>
    <col min="15331" max="15331" width="35" style="210" customWidth="1"/>
    <col min="15332" max="15332" width="14.28515625" style="210" customWidth="1"/>
    <col min="15333" max="15333" width="13" style="210" customWidth="1"/>
    <col min="15334" max="15334" width="12.42578125" style="210" customWidth="1"/>
    <col min="15335" max="15335" width="16.5703125" style="210" customWidth="1"/>
    <col min="15336" max="15339" width="8.7109375" style="210"/>
    <col min="15340" max="15340" width="31.5703125" style="210" customWidth="1"/>
    <col min="15341" max="15341" width="14.28515625" style="210" customWidth="1"/>
    <col min="15342" max="15342" width="12.85546875" style="210" customWidth="1"/>
    <col min="15343" max="15343" width="12.42578125" style="210" customWidth="1"/>
    <col min="15344" max="15344" width="4.42578125" style="210" customWidth="1"/>
    <col min="15345" max="15345" width="18.28515625" style="210" customWidth="1"/>
    <col min="15346" max="15346" width="20.5703125" style="210" customWidth="1"/>
    <col min="15347" max="15347" width="14.85546875" style="210" customWidth="1"/>
    <col min="15348" max="15348" width="10.7109375" style="210" customWidth="1"/>
    <col min="15349" max="15349" width="17.5703125" style="210" customWidth="1"/>
    <col min="15350" max="15350" width="8.7109375" style="210"/>
    <col min="15351" max="15351" width="10.28515625" style="210" customWidth="1"/>
    <col min="15352" max="15352" width="14.7109375" style="210" customWidth="1"/>
    <col min="15353" max="15586" width="8.7109375" style="210"/>
    <col min="15587" max="15587" width="35" style="210" customWidth="1"/>
    <col min="15588" max="15588" width="14.28515625" style="210" customWidth="1"/>
    <col min="15589" max="15589" width="13" style="210" customWidth="1"/>
    <col min="15590" max="15590" width="12.42578125" style="210" customWidth="1"/>
    <col min="15591" max="15591" width="16.5703125" style="210" customWidth="1"/>
    <col min="15592" max="15595" width="8.7109375" style="210"/>
    <col min="15596" max="15596" width="31.5703125" style="210" customWidth="1"/>
    <col min="15597" max="15597" width="14.28515625" style="210" customWidth="1"/>
    <col min="15598" max="15598" width="12.85546875" style="210" customWidth="1"/>
    <col min="15599" max="15599" width="12.42578125" style="210" customWidth="1"/>
    <col min="15600" max="15600" width="4.42578125" style="210" customWidth="1"/>
    <col min="15601" max="15601" width="18.28515625" style="210" customWidth="1"/>
    <col min="15602" max="15602" width="20.5703125" style="210" customWidth="1"/>
    <col min="15603" max="15603" width="14.85546875" style="210" customWidth="1"/>
    <col min="15604" max="15604" width="10.7109375" style="210" customWidth="1"/>
    <col min="15605" max="15605" width="17.5703125" style="210" customWidth="1"/>
    <col min="15606" max="15606" width="8.7109375" style="210"/>
    <col min="15607" max="15607" width="10.28515625" style="210" customWidth="1"/>
    <col min="15608" max="15608" width="14.7109375" style="210" customWidth="1"/>
    <col min="15609" max="15842" width="8.7109375" style="210"/>
    <col min="15843" max="15843" width="35" style="210" customWidth="1"/>
    <col min="15844" max="15844" width="14.28515625" style="210" customWidth="1"/>
    <col min="15845" max="15845" width="13" style="210" customWidth="1"/>
    <col min="15846" max="15846" width="12.42578125" style="210" customWidth="1"/>
    <col min="15847" max="15847" width="16.5703125" style="210" customWidth="1"/>
    <col min="15848" max="15851" width="8.7109375" style="210"/>
    <col min="15852" max="15852" width="31.5703125" style="210" customWidth="1"/>
    <col min="15853" max="15853" width="14.28515625" style="210" customWidth="1"/>
    <col min="15854" max="15854" width="12.85546875" style="210" customWidth="1"/>
    <col min="15855" max="15855" width="12.42578125" style="210" customWidth="1"/>
    <col min="15856" max="15856" width="4.42578125" style="210" customWidth="1"/>
    <col min="15857" max="15857" width="18.28515625" style="210" customWidth="1"/>
    <col min="15858" max="15858" width="20.5703125" style="210" customWidth="1"/>
    <col min="15859" max="15859" width="14.85546875" style="210" customWidth="1"/>
    <col min="15860" max="15860" width="10.7109375" style="210" customWidth="1"/>
    <col min="15861" max="15861" width="17.5703125" style="210" customWidth="1"/>
    <col min="15862" max="15862" width="8.7109375" style="210"/>
    <col min="15863" max="15863" width="10.28515625" style="210" customWidth="1"/>
    <col min="15864" max="15864" width="14.7109375" style="210" customWidth="1"/>
    <col min="15865" max="16098" width="8.7109375" style="210"/>
    <col min="16099" max="16099" width="35" style="210" customWidth="1"/>
    <col min="16100" max="16100" width="14.28515625" style="210" customWidth="1"/>
    <col min="16101" max="16101" width="13" style="210" customWidth="1"/>
    <col min="16102" max="16102" width="12.42578125" style="210" customWidth="1"/>
    <col min="16103" max="16103" width="16.5703125" style="210" customWidth="1"/>
    <col min="16104" max="16107" width="8.7109375" style="210"/>
    <col min="16108" max="16108" width="31.5703125" style="210" customWidth="1"/>
    <col min="16109" max="16109" width="14.28515625" style="210" customWidth="1"/>
    <col min="16110" max="16110" width="12.85546875" style="210" customWidth="1"/>
    <col min="16111" max="16111" width="12.42578125" style="210" customWidth="1"/>
    <col min="16112" max="16112" width="4.42578125" style="210" customWidth="1"/>
    <col min="16113" max="16113" width="18.28515625" style="210" customWidth="1"/>
    <col min="16114" max="16114" width="20.5703125" style="210" customWidth="1"/>
    <col min="16115" max="16115" width="14.85546875" style="210" customWidth="1"/>
    <col min="16116" max="16116" width="10.7109375" style="210" customWidth="1"/>
    <col min="16117" max="16117" width="17.5703125" style="210" customWidth="1"/>
    <col min="16118" max="16118" width="8.7109375" style="210"/>
    <col min="16119" max="16119" width="10.28515625" style="210" customWidth="1"/>
    <col min="16120" max="16120" width="14.7109375" style="210" customWidth="1"/>
    <col min="16121" max="16354" width="8.7109375" style="210"/>
    <col min="16355" max="16355" width="35" style="210" customWidth="1"/>
    <col min="16356" max="16356" width="14.28515625" style="210" customWidth="1"/>
    <col min="16357" max="16357" width="13" style="210" customWidth="1"/>
    <col min="16358" max="16358" width="12.42578125" style="210" customWidth="1"/>
    <col min="16359" max="16359" width="16.5703125" style="210" customWidth="1"/>
    <col min="16360" max="16381" width="8.7109375" style="210"/>
    <col min="16382" max="16384" width="8.85546875" style="210" customWidth="1"/>
  </cols>
  <sheetData>
    <row r="1" spans="2:10" ht="15.75" thickBot="1"/>
    <row r="2" spans="2:10" ht="16.5" thickBot="1">
      <c r="B2" s="1443" t="s">
        <v>0</v>
      </c>
      <c r="C2" s="1444"/>
      <c r="D2" s="1445" t="s">
        <v>496</v>
      </c>
      <c r="F2" s="211" t="s">
        <v>491</v>
      </c>
    </row>
    <row r="3" spans="2:10" ht="15.75" thickBot="1">
      <c r="B3" s="1779" t="s">
        <v>495</v>
      </c>
      <c r="C3" s="1780"/>
      <c r="D3" s="1781"/>
      <c r="F3" s="1782" t="s">
        <v>1</v>
      </c>
      <c r="G3" s="1783"/>
      <c r="H3" s="1784"/>
    </row>
    <row r="4" spans="2:10">
      <c r="B4" s="1081"/>
      <c r="C4" s="1082" t="s">
        <v>5</v>
      </c>
      <c r="D4" s="994" t="s">
        <v>282</v>
      </c>
      <c r="F4" s="1013" t="s">
        <v>2</v>
      </c>
      <c r="G4" s="1014" t="s">
        <v>3</v>
      </c>
      <c r="H4" s="1015">
        <v>30</v>
      </c>
      <c r="J4" s="211"/>
    </row>
    <row r="5" spans="2:10" ht="24" customHeight="1">
      <c r="B5" s="995" t="s">
        <v>224</v>
      </c>
      <c r="C5" s="1003">
        <v>1</v>
      </c>
      <c r="D5" s="1049" t="s">
        <v>581</v>
      </c>
      <c r="F5" s="1001"/>
      <c r="G5" s="1016" t="s">
        <v>4</v>
      </c>
      <c r="H5" s="1017">
        <v>365</v>
      </c>
      <c r="J5" s="213"/>
    </row>
    <row r="6" spans="2:10" ht="15" customHeight="1">
      <c r="B6" s="996" t="s">
        <v>263</v>
      </c>
      <c r="C6" s="1003">
        <v>1.4</v>
      </c>
      <c r="D6" s="1049" t="s">
        <v>581</v>
      </c>
      <c r="F6" s="1018"/>
      <c r="G6" s="1019"/>
      <c r="H6" s="1020" t="s">
        <v>6</v>
      </c>
    </row>
    <row r="7" spans="2:10" ht="15" customHeight="1">
      <c r="B7" s="997" t="s">
        <v>269</v>
      </c>
      <c r="C7" s="1003">
        <v>3.33</v>
      </c>
      <c r="D7" s="1049" t="s">
        <v>581</v>
      </c>
      <c r="F7" s="1021" t="s">
        <v>275</v>
      </c>
      <c r="G7" s="1022"/>
      <c r="H7" s="1408">
        <v>72974.720000000001</v>
      </c>
    </row>
    <row r="8" spans="2:10" ht="14.45" customHeight="1">
      <c r="B8" s="998" t="s">
        <v>225</v>
      </c>
      <c r="C8" s="1003">
        <v>4.2</v>
      </c>
      <c r="D8" s="999" t="s">
        <v>542</v>
      </c>
      <c r="F8" s="1023" t="s">
        <v>555</v>
      </c>
      <c r="G8" s="1022"/>
      <c r="H8" s="1408">
        <v>125598.05439999999</v>
      </c>
      <c r="J8" s="214"/>
    </row>
    <row r="9" spans="2:10">
      <c r="B9" s="997" t="s">
        <v>551</v>
      </c>
      <c r="C9" s="1003">
        <v>5.6</v>
      </c>
      <c r="D9" s="1049" t="s">
        <v>581</v>
      </c>
      <c r="F9" s="1024" t="s">
        <v>580</v>
      </c>
      <c r="G9" s="1022"/>
      <c r="H9" s="1408">
        <v>894046.61219999997</v>
      </c>
      <c r="J9" s="215"/>
    </row>
    <row r="10" spans="2:10">
      <c r="B10" s="1000" t="s">
        <v>9</v>
      </c>
      <c r="C10" s="1003">
        <v>3.8</v>
      </c>
      <c r="D10" s="1049" t="s">
        <v>581</v>
      </c>
      <c r="F10" s="1006" t="s">
        <v>11</v>
      </c>
      <c r="G10" s="1025">
        <f>C13</f>
        <v>0.25390000000000001</v>
      </c>
      <c r="H10" s="1408" cm="1">
        <f t="array" ref="H10">SUM(H7:H9*G10)</f>
        <v>277416.06225774001</v>
      </c>
      <c r="J10" s="215"/>
    </row>
    <row r="11" spans="2:10" ht="15.75" thickBot="1">
      <c r="B11" s="1045" t="s">
        <v>10</v>
      </c>
      <c r="C11" s="1046">
        <v>2.0704999999999996</v>
      </c>
      <c r="D11" s="1049" t="s">
        <v>581</v>
      </c>
      <c r="F11" s="1112" t="s">
        <v>656</v>
      </c>
      <c r="G11" s="1113">
        <f>C18</f>
        <v>2.7811565914169036E-2</v>
      </c>
      <c r="H11" s="1409" cm="1">
        <f t="array" ref="H11">SUM(H7:H10*G11)</f>
        <v>38102.831190655197</v>
      </c>
      <c r="J11" s="216"/>
    </row>
    <row r="12" spans="2:10" ht="16.5" thickTop="1" thickBot="1">
      <c r="B12" s="1785" t="s">
        <v>249</v>
      </c>
      <c r="C12" s="1786"/>
      <c r="D12" s="1787"/>
      <c r="F12" s="1050" t="s">
        <v>239</v>
      </c>
      <c r="G12" s="1051">
        <v>21.400500000000001</v>
      </c>
      <c r="H12" s="1052">
        <f>SUM(H7:H11)</f>
        <v>1408138.280048395</v>
      </c>
      <c r="J12" s="216"/>
    </row>
    <row r="13" spans="2:10">
      <c r="B13" s="1047" t="s">
        <v>251</v>
      </c>
      <c r="C13" s="1048">
        <f>'M2021 BLS  53%ile'!D38</f>
        <v>0.25390000000000001</v>
      </c>
      <c r="D13" s="1049" t="s">
        <v>582</v>
      </c>
      <c r="F13" s="1026"/>
      <c r="G13" s="1027" t="s">
        <v>12</v>
      </c>
      <c r="H13" s="1028" t="s">
        <v>6</v>
      </c>
      <c r="J13" s="216"/>
    </row>
    <row r="14" spans="2:10" ht="15.75" customHeight="1">
      <c r="B14" s="1006" t="s">
        <v>264</v>
      </c>
      <c r="C14" s="1007">
        <f>'FY21 UFR BTL RRS'!D64+'FY21 UFR BTL RRS'!N64+'FY21 UFR BTL RRS'!R64+'FY21 UFR BTL RRS'!Z64+'FY21 UFR BTL RRS'!AB67+'FY21 UFR BTL RRS'!AD67</f>
        <v>13.590971966237719</v>
      </c>
      <c r="D14" s="1049" t="s">
        <v>583</v>
      </c>
      <c r="F14" s="1006" t="s">
        <v>264</v>
      </c>
      <c r="G14" s="1008">
        <f>C14</f>
        <v>13.590971966237719</v>
      </c>
      <c r="H14" s="1029">
        <f>G14*H4*H5</f>
        <v>148821.14303030301</v>
      </c>
      <c r="J14" s="216"/>
    </row>
    <row r="15" spans="2:10" ht="14.25" customHeight="1" thickBot="1">
      <c r="B15" s="1006" t="s">
        <v>265</v>
      </c>
      <c r="C15" s="1008">
        <f>'FY21 UFR BTL RRS'!P64</f>
        <v>0.54897631105576306</v>
      </c>
      <c r="D15" s="1049" t="s">
        <v>583</v>
      </c>
      <c r="F15" s="1030" t="s">
        <v>265</v>
      </c>
      <c r="G15" s="1031">
        <f>C15</f>
        <v>0.54897631105576306</v>
      </c>
      <c r="H15" s="1032">
        <f>G15*H4*H5</f>
        <v>6011.2906060606047</v>
      </c>
      <c r="J15" s="216"/>
    </row>
    <row r="16" spans="2:10" ht="17.25" customHeight="1" thickTop="1">
      <c r="B16" s="1002" t="s">
        <v>246</v>
      </c>
      <c r="C16" s="1005">
        <v>0.12</v>
      </c>
      <c r="D16" s="1049" t="s">
        <v>582</v>
      </c>
      <c r="F16" s="1033" t="s">
        <v>13</v>
      </c>
      <c r="G16" s="1034"/>
      <c r="H16" s="1035">
        <f>H12+H14+H15</f>
        <v>1562970.7136847586</v>
      </c>
      <c r="J16" s="1062"/>
    </row>
    <row r="17" spans="2:12">
      <c r="B17" s="1002" t="s">
        <v>254</v>
      </c>
      <c r="C17" s="1009">
        <v>0.875</v>
      </c>
      <c r="D17" s="1004" t="s">
        <v>252</v>
      </c>
      <c r="F17" s="1006" t="s">
        <v>503</v>
      </c>
      <c r="G17" s="1025">
        <f>C16</f>
        <v>0.12</v>
      </c>
      <c r="H17" s="1029">
        <f>(H16-H11)*G17</f>
        <v>182984.1458992924</v>
      </c>
      <c r="J17" s="216"/>
      <c r="L17" s="217"/>
    </row>
    <row r="18" spans="2:12" ht="15.75" thickBot="1">
      <c r="B18" s="1010" t="s">
        <v>516</v>
      </c>
      <c r="C18" s="1011">
        <f>'FALL CAF 2022'!CI24</f>
        <v>2.7811565914169036E-2</v>
      </c>
      <c r="D18" s="1012" t="s">
        <v>497</v>
      </c>
      <c r="F18" s="1030" t="s">
        <v>657</v>
      </c>
      <c r="G18" s="1036">
        <f>C18</f>
        <v>2.7811565914169036E-2</v>
      </c>
      <c r="H18" s="1032">
        <f>(H14+H15)*G18</f>
        <v>4306.1324337289298</v>
      </c>
      <c r="J18" s="216"/>
    </row>
    <row r="19" spans="2:12" ht="15.75" thickBot="1">
      <c r="F19" s="1037" t="s">
        <v>15</v>
      </c>
      <c r="G19" s="1038"/>
      <c r="H19" s="1039">
        <f>H16+H18+H17</f>
        <v>1750260.99201778</v>
      </c>
      <c r="J19" s="218"/>
    </row>
    <row r="20" spans="2:12" ht="15.75" thickBot="1">
      <c r="F20" s="1040" t="s">
        <v>16</v>
      </c>
      <c r="G20" s="1041"/>
      <c r="H20" s="1042">
        <f>H19/H4/H5</f>
        <v>159.841186485642</v>
      </c>
      <c r="J20" s="218"/>
    </row>
    <row r="21" spans="2:12" ht="21" customHeight="1" thickBot="1">
      <c r="F21" s="1037" t="s">
        <v>17</v>
      </c>
      <c r="G21" s="1043">
        <v>0.9</v>
      </c>
      <c r="H21" s="1044">
        <f>H20/G21</f>
        <v>177.60131831737999</v>
      </c>
      <c r="J21" s="216"/>
    </row>
    <row r="22" spans="2:12">
      <c r="F22" s="222"/>
      <c r="H22" s="653"/>
    </row>
    <row r="23" spans="2:12">
      <c r="F23" s="226"/>
      <c r="G23" s="227"/>
      <c r="H23" s="654"/>
      <c r="J23" s="219"/>
    </row>
    <row r="24" spans="2:12">
      <c r="F24" s="226"/>
      <c r="G24" s="228"/>
      <c r="J24" s="220"/>
      <c r="K24" s="217"/>
    </row>
    <row r="25" spans="2:12" ht="19.5" customHeight="1">
      <c r="F25" s="223"/>
      <c r="J25" s="220"/>
      <c r="K25" s="221"/>
    </row>
    <row r="26" spans="2:12" ht="18.75">
      <c r="B26" s="1442"/>
      <c r="F26" s="230"/>
      <c r="G26" s="231"/>
      <c r="J26" s="224"/>
      <c r="K26" s="225"/>
    </row>
    <row r="27" spans="2:12" ht="19.5" customHeight="1">
      <c r="G27" s="232"/>
      <c r="J27" s="212"/>
    </row>
    <row r="28" spans="2:12" ht="16.5" customHeight="1"/>
    <row r="29" spans="2:12">
      <c r="J29" s="212"/>
    </row>
    <row r="30" spans="2:12">
      <c r="J30" s="212"/>
    </row>
    <row r="31" spans="2:12">
      <c r="J31" s="212"/>
    </row>
    <row r="32" spans="2:12">
      <c r="J32" s="212"/>
    </row>
    <row r="33" spans="6:10">
      <c r="F33" s="223"/>
      <c r="J33" s="212"/>
    </row>
    <row r="34" spans="6:10">
      <c r="F34" s="223"/>
      <c r="G34" s="223"/>
      <c r="J34" s="212"/>
    </row>
    <row r="35" spans="6:10">
      <c r="F35" s="223"/>
      <c r="G35" s="223"/>
      <c r="H35" s="223"/>
      <c r="J35" s="212"/>
    </row>
    <row r="36" spans="6:10" ht="15.75" customHeight="1">
      <c r="F36" s="223"/>
      <c r="G36" s="223"/>
      <c r="H36" s="223"/>
    </row>
    <row r="37" spans="6:10">
      <c r="F37" s="229"/>
      <c r="G37" s="223"/>
      <c r="H37" s="223"/>
    </row>
    <row r="38" spans="6:10">
      <c r="F38" s="229"/>
      <c r="G38" s="229"/>
      <c r="H38" s="223"/>
      <c r="I38" s="223"/>
    </row>
    <row r="39" spans="6:10">
      <c r="F39" s="229"/>
      <c r="G39" s="234"/>
      <c r="H39" s="236"/>
      <c r="I39" s="223"/>
    </row>
    <row r="40" spans="6:10">
      <c r="F40" s="229"/>
      <c r="G40" s="234"/>
      <c r="H40" s="237"/>
      <c r="I40" s="223"/>
    </row>
    <row r="41" spans="6:10">
      <c r="F41" s="229"/>
      <c r="G41" s="234"/>
      <c r="H41" s="237"/>
      <c r="I41" s="223"/>
    </row>
    <row r="42" spans="6:10">
      <c r="F42" s="238"/>
      <c r="G42" s="234"/>
      <c r="H42" s="239"/>
      <c r="I42" s="233"/>
    </row>
    <row r="43" spans="6:10">
      <c r="F43" s="240"/>
      <c r="G43" s="238"/>
      <c r="H43" s="237"/>
      <c r="I43" s="236"/>
    </row>
    <row r="44" spans="6:10">
      <c r="G44" s="241"/>
      <c r="H44" s="237"/>
      <c r="I44" s="235"/>
    </row>
    <row r="45" spans="6:10">
      <c r="H45" s="241"/>
      <c r="I45" s="234"/>
    </row>
    <row r="46" spans="6:10">
      <c r="I46" s="234"/>
    </row>
    <row r="47" spans="6:10">
      <c r="I47" s="234"/>
    </row>
    <row r="48" spans="6:10">
      <c r="I48" s="234"/>
    </row>
    <row r="49" spans="9:9">
      <c r="I49" s="237"/>
    </row>
    <row r="50" spans="9:9">
      <c r="I50" s="241"/>
    </row>
  </sheetData>
  <mergeCells count="3">
    <mergeCell ref="B3:D3"/>
    <mergeCell ref="F3:H3"/>
    <mergeCell ref="B12:D12"/>
  </mergeCells>
  <pageMargins left="0.25" right="0" top="0" bottom="0" header="0.3" footer="0.3"/>
  <pageSetup scale="73" orientation="landscape" r:id="rId1"/>
  <headerFooter>
    <oddHeader>&amp;CBENCHMARKED ADULT RESI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4006E-35D0-4633-B3C4-B826447ACB5E}">
  <dimension ref="A1:AUU300"/>
  <sheetViews>
    <sheetView workbookViewId="0">
      <selection activeCell="A18" sqref="A18"/>
    </sheetView>
  </sheetViews>
  <sheetFormatPr defaultRowHeight="15"/>
  <cols>
    <col min="1" max="1" width="9.85546875" customWidth="1"/>
    <col min="2" max="2" width="18.7109375" customWidth="1"/>
    <col min="4" max="43" width="18.7109375" customWidth="1"/>
    <col min="884" max="923" width="9.140625" style="1"/>
    <col min="1124" max="1243" width="9.140625" style="2"/>
  </cols>
  <sheetData>
    <row r="1" spans="1:43">
      <c r="A1" s="663">
        <v>3</v>
      </c>
      <c r="C1" s="664" t="s">
        <v>340</v>
      </c>
      <c r="E1" s="665">
        <f ca="1">IF(COUNT(E12:E300)=0,"-",AVERAGE(E12:OFFSET(E12,$A$1-1,0)))</f>
        <v>10205.72526119032</v>
      </c>
      <c r="G1" s="665">
        <f ca="1">IF(COUNT(G12:G300)=0,"-",AVERAGE(G12:OFFSET(G12,$A$1-1,0)))</f>
        <v>12917.461925984338</v>
      </c>
      <c r="I1" s="665">
        <f ca="1">IF(COUNT(I12:I300)=0,"-",AVERAGE(I12:OFFSET(I12,$A$1-1,0)))</f>
        <v>963.4</v>
      </c>
      <c r="K1" s="665" t="str">
        <f ca="1">IF(COUNT(K12:K300)=0,"-",AVERAGE(K12:OFFSET(K12,$A$1-1,0)))</f>
        <v>-</v>
      </c>
      <c r="M1" s="665" t="str">
        <f ca="1">IF(COUNT(M12:M300)=0,"-",AVERAGE(M12:OFFSET(M12,$A$1-1,0)))</f>
        <v>-</v>
      </c>
      <c r="O1" s="665">
        <f ca="1">IF(COUNT(O12:O300)=0,"-",AVERAGE(O12:OFFSET(O12,$A$1-1,0)))</f>
        <v>21.532615579480684</v>
      </c>
      <c r="Q1" s="665">
        <f ca="1">IF(COUNT(Q12:Q300)=0,"-",AVERAGE(Q12:OFFSET(Q12,$A$1-1,0)))</f>
        <v>82.476789530492624</v>
      </c>
      <c r="S1" s="665">
        <f ca="1">IF(COUNT(S12:S300)=0,"-",AVERAGE(S12:OFFSET(S12,$A$1-1,0)))</f>
        <v>310.2434723201153</v>
      </c>
      <c r="U1" s="665">
        <f ca="1">IF(COUNT(U12:U300)=0,"-",AVERAGE(U12:OFFSET(U12,$A$1-1,0)))</f>
        <v>7.6151560178306088</v>
      </c>
      <c r="W1" s="665">
        <f ca="1">IF(COUNT(W12:W300)=0,"-",AVERAGE(W12:OFFSET(W12,$A$1-1,0)))</f>
        <v>153.13186068636742</v>
      </c>
      <c r="Y1" s="665">
        <f ca="1">IF(COUNT(Y12:Y300)=0,"-",AVERAGE(Y12:OFFSET(Y12,$A$1-1,0)))</f>
        <v>405.06649778340721</v>
      </c>
      <c r="AA1" s="665" t="str">
        <f ca="1">IF(COUNT(AA12:AA300)=0,"-",AVERAGE(AA12:OFFSET(AA12,$A$1-1,0)))</f>
        <v>-</v>
      </c>
      <c r="AC1" s="665">
        <f ca="1">IF(COUNT(AC12:AC300)=0,"-",AVERAGE(AC12:OFFSET(AC12,$A$1-1,0)))</f>
        <v>342.62191260291326</v>
      </c>
      <c r="AE1" s="665">
        <f ca="1">IF(COUNT(AE12:AE300)=0,"-",AVERAGE(AE12:OFFSET(AE12,$A$1-1,0)))</f>
        <v>9434.2262299164886</v>
      </c>
      <c r="AG1" s="665" t="str">
        <f ca="1">IF(COUNT(AG12:AG300)=0,"-",AVERAGE(AG12:OFFSET(AG12,$A$1-1,0)))</f>
        <v>-</v>
      </c>
      <c r="AI1" s="665" t="str">
        <f ca="1">IF(COUNT(AI12:AI300)=0,"-",AVERAGE(AI12:OFFSET(AI12,$A$1-1,0)))</f>
        <v>-</v>
      </c>
      <c r="AK1" s="665">
        <f ca="1">IF(COUNT(AK12:AK300)=0,"-",AVERAGE(AK12:OFFSET(AK12,$A$1-1,0)))</f>
        <v>2309.1952519776501</v>
      </c>
      <c r="AM1" s="665" t="str">
        <f ca="1">IF(COUNT(AM12:AM300)=0,"-",AVERAGE(AM12:OFFSET(AM12,$A$1-1,0)))</f>
        <v>-</v>
      </c>
      <c r="AO1" s="665">
        <f ca="1">IF(COUNT(AO12:AO300)=0,"-",AVERAGE(AO12:OFFSET(AO12,$A$1-1,0)))</f>
        <v>118.42938568714376</v>
      </c>
      <c r="AQ1" s="665">
        <f ca="1">IF(COUNT(AQ12:AQ300)=0,"-",AVERAGE(AQ12:OFFSET(AQ12,$A$1-1,0)))</f>
        <v>21338.51937013194</v>
      </c>
    </row>
    <row r="2" spans="1:43">
      <c r="C2" s="664" t="s">
        <v>341</v>
      </c>
      <c r="E2" s="665">
        <f ca="1">IF(COUNT(E12:E300)=0,"-",E1-(2*_xlfn.STDEV.P(E12:OFFSET(E12,$A$1-1,0))))</f>
        <v>8703.8187294118652</v>
      </c>
      <c r="G2" s="665">
        <f ca="1">IF(COUNT(G12:G300)=0,"-",G1-(2*_xlfn.STDEV.P(G12:OFFSET(G12,$A$1-1,0))))</f>
        <v>-7825.2516663263268</v>
      </c>
      <c r="I2" s="665">
        <f ca="1">IF(COUNT(I12:I300)=0,"-",I1-(2*_xlfn.STDEV.P(I12:OFFSET(I12,$A$1-1,0))))</f>
        <v>963.4</v>
      </c>
      <c r="K2" s="665" t="str">
        <f ca="1">IF(COUNT(K12:K300)=0,"-",K1-(2*_xlfn.STDEV.P(K12:OFFSET(K12,$A$1-1,0))))</f>
        <v>-</v>
      </c>
      <c r="M2" s="665" t="str">
        <f ca="1">IF(COUNT(M12:M300)=0,"-",M1-(2*_xlfn.STDEV.P(M12:OFFSET(M12,$A$1-1,0))))</f>
        <v>-</v>
      </c>
      <c r="O2" s="665">
        <f ca="1">IF(COUNT(O12:O300)=0,"-",O1-(2*_xlfn.STDEV.P(O12:OFFSET(O12,$A$1-1,0))))</f>
        <v>21.532615579480684</v>
      </c>
      <c r="Q2" s="665">
        <f ca="1">IF(COUNT(Q12:Q300)=0,"-",Q1-(2*_xlfn.STDEV.P(Q12:OFFSET(Q12,$A$1-1,0))))</f>
        <v>-24.007250154563977</v>
      </c>
      <c r="S2" s="665">
        <f ca="1">IF(COUNT(S12:S300)=0,"-",S1-(2*_xlfn.STDEV.P(S12:OFFSET(S12,$A$1-1,0))))</f>
        <v>-168.19295226068016</v>
      </c>
      <c r="U2" s="665">
        <f ca="1">IF(COUNT(U12:U300)=0,"-",U1-(2*_xlfn.STDEV.P(U12:OFFSET(U12,$A$1-1,0))))</f>
        <v>7.6151560178306088</v>
      </c>
      <c r="W2" s="665">
        <f ca="1">IF(COUNT(W12:W300)=0,"-",W1-(2*_xlfn.STDEV.P(W12:OFFSET(W12,$A$1-1,0))))</f>
        <v>-151.49738817522331</v>
      </c>
      <c r="Y2" s="665">
        <f ca="1">IF(COUNT(Y12:Y300)=0,"-",Y1-(2*_xlfn.STDEV.P(Y12:OFFSET(Y12,$A$1-1,0))))</f>
        <v>405.06649778340721</v>
      </c>
      <c r="AA2" s="665" t="str">
        <f ca="1">IF(COUNT(AA12:AA300)=0,"-",AA1-(2*_xlfn.STDEV.P(AA12:OFFSET(AA12,$A$1-1,0))))</f>
        <v>-</v>
      </c>
      <c r="AC2" s="665">
        <f ca="1">IF(COUNT(AC12:AC300)=0,"-",AC1-(2*_xlfn.STDEV.P(AC12:OFFSET(AC12,$A$1-1,0))))</f>
        <v>342.62191260291326</v>
      </c>
      <c r="AE2" s="665">
        <f ca="1">IF(COUNT(AE12:AE300)=0,"-",AE1-(2*_xlfn.STDEV.P(AE12:OFFSET(AE12,$A$1-1,0))))</f>
        <v>-14357.45749961159</v>
      </c>
      <c r="AG2" s="665" t="str">
        <f ca="1">IF(COUNT(AG12:AG300)=0,"-",AG1-(2*_xlfn.STDEV.P(AG12:OFFSET(AG12,$A$1-1,0))))</f>
        <v>-</v>
      </c>
      <c r="AI2" s="665" t="str">
        <f ca="1">IF(COUNT(AI12:AI300)=0,"-",AI1-(2*_xlfn.STDEV.P(AI12:OFFSET(AI12,$A$1-1,0))))</f>
        <v>-</v>
      </c>
      <c r="AK2" s="665">
        <f ca="1">IF(COUNT(AK12:AK300)=0,"-",AK1-(2*_xlfn.STDEV.P(AK12:OFFSET(AK12,$A$1-1,0))))</f>
        <v>-2288.3921789507999</v>
      </c>
      <c r="AM2" s="665" t="str">
        <f ca="1">IF(COUNT(AM12:AM300)=0,"-",AM1-(2*_xlfn.STDEV.P(AM12:OFFSET(AM12,$A$1-1,0))))</f>
        <v>-</v>
      </c>
      <c r="AO2" s="665">
        <f ca="1">IF(COUNT(AO12:AO300)=0,"-",AO1-(2*_xlfn.STDEV.P(AO12:OFFSET(AO12,$A$1-1,0))))</f>
        <v>118.42938568714376</v>
      </c>
      <c r="AQ2" s="665">
        <f ca="1">IF(COUNT(AQ12:AQ300)=0,"-",AQ1-(2*_xlfn.STDEV.P(AQ12:OFFSET(AQ12,$A$1-1,0))))</f>
        <v>-19806.318512622067</v>
      </c>
    </row>
    <row r="3" spans="1:43">
      <c r="A3" s="1836" t="s">
        <v>69</v>
      </c>
      <c r="C3" s="664" t="s">
        <v>342</v>
      </c>
      <c r="E3" s="665">
        <f ca="1">IF(COUNT(E12:E300)=0,"-",E1+(2*_xlfn.STDEV.P(E12:OFFSET(E12,$A$1-1,0))))</f>
        <v>11707.631792968776</v>
      </c>
      <c r="G3" s="665">
        <f ca="1">IF(COUNT(G12:G300)=0,"-",G1+(2*_xlfn.STDEV.P(G12:OFFSET(G12,$A$1-1,0))))</f>
        <v>33660.175518295</v>
      </c>
      <c r="I3" s="665">
        <f ca="1">IF(COUNT(I12:I300)=0,"-",I1+(2*_xlfn.STDEV.P(I12:OFFSET(I12,$A$1-1,0))))</f>
        <v>963.4</v>
      </c>
      <c r="K3" s="665" t="str">
        <f ca="1">IF(COUNT(K12:K300)=0,"-",K1+(2*_xlfn.STDEV.P(K12:OFFSET(K12,$A$1-1,0))))</f>
        <v>-</v>
      </c>
      <c r="M3" s="665" t="str">
        <f ca="1">IF(COUNT(M12:M300)=0,"-",M1+(2*_xlfn.STDEV.P(M12:OFFSET(M12,$A$1-1,0))))</f>
        <v>-</v>
      </c>
      <c r="O3" s="665">
        <f ca="1">IF(COUNT(O12:O300)=0,"-",O1+(2*_xlfn.STDEV.P(O12:OFFSET(O12,$A$1-1,0))))</f>
        <v>21.532615579480684</v>
      </c>
      <c r="Q3" s="665">
        <f ca="1">IF(COUNT(Q12:Q300)=0,"-",Q1+(2*_xlfn.STDEV.P(Q12:OFFSET(Q12,$A$1-1,0))))</f>
        <v>188.96082921554921</v>
      </c>
      <c r="S3" s="665">
        <f ca="1">IF(COUNT(S12:S300)=0,"-",S1+(2*_xlfn.STDEV.P(S12:OFFSET(S12,$A$1-1,0))))</f>
        <v>788.67989690091076</v>
      </c>
      <c r="U3" s="665">
        <f ca="1">IF(COUNT(U12:U300)=0,"-",U1+(2*_xlfn.STDEV.P(U12:OFFSET(U12,$A$1-1,0))))</f>
        <v>7.6151560178306088</v>
      </c>
      <c r="W3" s="665">
        <f ca="1">IF(COUNT(W12:W300)=0,"-",W1+(2*_xlfn.STDEV.P(W12:OFFSET(W12,$A$1-1,0))))</f>
        <v>457.76110954795814</v>
      </c>
      <c r="Y3" s="665">
        <f ca="1">IF(COUNT(Y12:Y300)=0,"-",Y1+(2*_xlfn.STDEV.P(Y12:OFFSET(Y12,$A$1-1,0))))</f>
        <v>405.06649778340721</v>
      </c>
      <c r="AA3" s="665" t="str">
        <f ca="1">IF(COUNT(AA12:AA300)=0,"-",AA1+(2*_xlfn.STDEV.P(AA12:OFFSET(AA12,$A$1-1,0))))</f>
        <v>-</v>
      </c>
      <c r="AC3" s="665">
        <f ca="1">IF(COUNT(AC12:AC300)=0,"-",AC1+(2*_xlfn.STDEV.P(AC12:OFFSET(AC12,$A$1-1,0))))</f>
        <v>342.62191260291326</v>
      </c>
      <c r="AE3" s="665">
        <f ca="1">IF(COUNT(AE12:AE300)=0,"-",AE1+(2*_xlfn.STDEV.P(AE12:OFFSET(AE12,$A$1-1,0))))</f>
        <v>33225.909959444565</v>
      </c>
      <c r="AG3" s="665" t="str">
        <f ca="1">IF(COUNT(AG12:AG300)=0,"-",AG1+(2*_xlfn.STDEV.P(AG12:OFFSET(AG12,$A$1-1,0))))</f>
        <v>-</v>
      </c>
      <c r="AI3" s="665" t="str">
        <f ca="1">IF(COUNT(AI12:AI300)=0,"-",AI1+(2*_xlfn.STDEV.P(AI12:OFFSET(AI12,$A$1-1,0))))</f>
        <v>-</v>
      </c>
      <c r="AK3" s="665">
        <f ca="1">IF(COUNT(AK12:AK300)=0,"-",AK1+(2*_xlfn.STDEV.P(AK12:OFFSET(AK12,$A$1-1,0))))</f>
        <v>6906.7826829060996</v>
      </c>
      <c r="AM3" s="665" t="str">
        <f ca="1">IF(COUNT(AM12:AM300)=0,"-",AM1+(2*_xlfn.STDEV.P(AM12:OFFSET(AM12,$A$1-1,0))))</f>
        <v>-</v>
      </c>
      <c r="AO3" s="665">
        <f ca="1">IF(COUNT(AO12:AO300)=0,"-",AO1+(2*_xlfn.STDEV.P(AO12:OFFSET(AO12,$A$1-1,0))))</f>
        <v>118.42938568714376</v>
      </c>
      <c r="AQ3" s="665">
        <f ca="1">IF(COUNT(AQ12:AQ300)=0,"-",AQ1+(2*_xlfn.STDEV.P(AQ12:OFFSET(AQ12,$A$1-1,0))))</f>
        <v>62483.357252885951</v>
      </c>
    </row>
    <row r="4" spans="1:43">
      <c r="A4" s="1836"/>
      <c r="C4" s="664" t="s">
        <v>343</v>
      </c>
      <c r="E4" s="666">
        <f ca="1">IF(COUNT(E12:E300)=0,"-",AVERAGEIFS(E12:E300, E12:E300, "&gt;="&amp;E2,E12:E300,"&lt;="&amp;E3))</f>
        <v>10205.72526119032</v>
      </c>
      <c r="G4" s="666">
        <f ca="1">IF(COUNT(G12:G300)=0,"-",AVERAGEIFS(G12:G300, G12:G300, "&gt;="&amp;G2,G12:G300,"&lt;="&amp;G3))</f>
        <v>12917.461925984338</v>
      </c>
      <c r="I4" s="666">
        <f ca="1">IF(COUNT(I12:I300)=0,"-",AVERAGEIFS(I12:I300, I12:I300, "&gt;="&amp;I2,I12:I300,"&lt;="&amp;I3))</f>
        <v>963.4</v>
      </c>
      <c r="K4" s="666" t="str">
        <f>IF(COUNT(K12:K300)=0,"-",AVERAGEIFS(K12:K300, K12:K300, "&gt;="&amp;K2,K12:K300,"&lt;="&amp;K3))</f>
        <v>-</v>
      </c>
      <c r="M4" s="666" t="str">
        <f>IF(COUNT(M12:M300)=0,"-",AVERAGEIFS(M12:M300, M12:M300, "&gt;="&amp;M2,M12:M300,"&lt;="&amp;M3))</f>
        <v>-</v>
      </c>
      <c r="O4" s="666">
        <f ca="1">IF(COUNT(O12:O300)=0,"-",AVERAGEIFS(O12:O300, O12:O300, "&gt;="&amp;O2,O12:O300,"&lt;="&amp;O3))</f>
        <v>21.532615579480684</v>
      </c>
      <c r="Q4" s="666">
        <f ca="1">IF(COUNT(Q12:Q300)=0,"-",AVERAGEIFS(Q12:Q300, Q12:Q300, "&gt;="&amp;Q2,Q12:Q300,"&lt;="&amp;Q3))</f>
        <v>82.476789530492624</v>
      </c>
      <c r="S4" s="666">
        <f ca="1">IF(COUNT(S12:S300)=0,"-",AVERAGEIFS(S12:S300, S12:S300, "&gt;="&amp;S2,S12:S300,"&lt;="&amp;S3))</f>
        <v>310.2434723201153</v>
      </c>
      <c r="U4" s="666">
        <f ca="1">IF(COUNT(U12:U300)=0,"-",AVERAGEIFS(U12:U300, U12:U300, "&gt;="&amp;U2,U12:U300,"&lt;="&amp;U3))</f>
        <v>7.6151560178306088</v>
      </c>
      <c r="W4" s="666">
        <f ca="1">IF(COUNT(W12:W300)=0,"-",AVERAGEIFS(W12:W300, W12:W300, "&gt;="&amp;W2,W12:W300,"&lt;="&amp;W3))</f>
        <v>153.13186068636742</v>
      </c>
      <c r="Y4" s="666">
        <f ca="1">IF(COUNT(Y12:Y300)=0,"-",AVERAGEIFS(Y12:Y300, Y12:Y300, "&gt;="&amp;Y2,Y12:Y300,"&lt;="&amp;Y3))</f>
        <v>405.06649778340721</v>
      </c>
      <c r="AA4" s="666" t="str">
        <f>IF(COUNT(AA12:AA300)=0,"-",AVERAGEIFS(AA12:AA300, AA12:AA300, "&gt;="&amp;AA2,AA12:AA300,"&lt;="&amp;AA3))</f>
        <v>-</v>
      </c>
      <c r="AC4" s="666">
        <f ca="1">IF(COUNT(AC12:AC300)=0,"-",AVERAGEIFS(AC12:AC300, AC12:AC300, "&gt;="&amp;AC2,AC12:AC300,"&lt;="&amp;AC3))</f>
        <v>342.62191260291326</v>
      </c>
      <c r="AE4" s="666">
        <f ca="1">IF(COUNT(AE12:AE300)=0,"-",AVERAGEIFS(AE12:AE300, AE12:AE300, "&gt;="&amp;AE2,AE12:AE300,"&lt;="&amp;AE3))</f>
        <v>9434.2262299164886</v>
      </c>
      <c r="AG4" s="666" t="str">
        <f>IF(COUNT(AG12:AG300)=0,"-",AVERAGEIFS(AG12:AG300, AG12:AG300, "&gt;="&amp;AG2,AG12:AG300,"&lt;="&amp;AG3))</f>
        <v>-</v>
      </c>
      <c r="AI4" s="666" t="str">
        <f>IF(COUNT(AI12:AI300)=0,"-",AVERAGEIFS(AI12:AI300, AI12:AI300, "&gt;="&amp;AI2,AI12:AI300,"&lt;="&amp;AI3))</f>
        <v>-</v>
      </c>
      <c r="AK4" s="666">
        <f ca="1">IF(COUNT(AK12:AK300)=0,"-",AVERAGEIFS(AK12:AK300, AK12:AK300, "&gt;="&amp;AK2,AK12:AK300,"&lt;="&amp;AK3))</f>
        <v>2309.1952519776501</v>
      </c>
      <c r="AM4" s="666" t="str">
        <f>IF(COUNT(AM12:AM300)=0,"-",AVERAGEIFS(AM12:AM300, AM12:AM300, "&gt;="&amp;AM2,AM12:AM300,"&lt;="&amp;AM3))</f>
        <v>-</v>
      </c>
      <c r="AO4" s="666">
        <f ca="1">IF(COUNT(AO12:AO300)=0,"-",AVERAGEIFS(AO12:AO300, AO12:AO300, "&gt;="&amp;AO2,AO12:AO300,"&lt;="&amp;AO3))</f>
        <v>118.42938568714376</v>
      </c>
      <c r="AQ4" s="666">
        <f ca="1">IF(COUNT(AQ12:AQ300)=0,"-",AVERAGEIFS(AQ12:AQ300, AQ12:AQ300, "&gt;="&amp;AQ2,AQ12:AQ300,"&lt;="&amp;AQ3))</f>
        <v>21338.51937013194</v>
      </c>
    </row>
    <row r="5" spans="1:43">
      <c r="A5" s="1836"/>
      <c r="C5" s="664" t="s">
        <v>344</v>
      </c>
      <c r="E5" s="720">
        <f ca="1">IF(COUNT(E12:E300)=0,"-",SUMIFS(D12:D300,E12:E300,"&gt;="&amp;E2,E12:E300,"&lt;="&amp;E3)/SUMIFS($B12:$B300,E12:E300,"&gt;="&amp;E2,E12:E300,"&lt;="&amp;E3))</f>
        <v>10268.089546575602</v>
      </c>
      <c r="G5" s="667">
        <f ca="1">IF(COUNT(G12:G300)=0,"-",SUMIFS(F12:F300,G12:G300,"&gt;="&amp;G2,G12:G300,"&lt;="&amp;G3)/SUMIFS($B12:$B300,G12:G300,"&gt;="&amp;G2,G12:G300,"&lt;="&amp;G3))</f>
        <v>15620.182627019432</v>
      </c>
      <c r="I5" s="667">
        <f ca="1">IF(COUNT(I12:I300)=0,"-",SUMIFS(H12:H300,I12:I300,"&gt;="&amp;I2,I12:I300,"&lt;="&amp;I3)/SUMIFS($B12:$B300,I12:I300,"&gt;="&amp;I2,I12:I300,"&lt;="&amp;I3))</f>
        <v>963.4</v>
      </c>
      <c r="K5" s="667" t="str">
        <f>IF(COUNT(K12:K300)=0,"-",SUMIFS(J12:J300,K12:K300,"&gt;="&amp;K2,K12:K300,"&lt;="&amp;K3)/SUMIFS($B12:$B300,K12:K300,"&gt;="&amp;K2,K12:K300,"&lt;="&amp;K3))</f>
        <v>-</v>
      </c>
      <c r="M5" s="667" t="str">
        <f>IF(COUNT(M12:M300)=0,"-",SUMIFS(L12:L300,M12:M300,"&gt;="&amp;M2,M12:M300,"&lt;="&amp;M3)/SUMIFS($B12:$B300,M12:M300,"&gt;="&amp;M2,M12:M300,"&lt;="&amp;M3))</f>
        <v>-</v>
      </c>
      <c r="O5" s="667">
        <f ca="1">IF(COUNT(O12:O300)=0,"-",SUMIFS(N12:N300,O12:O300,"&gt;="&amp;O2,O12:O300,"&lt;="&amp;O3)/SUMIFS($B12:$B300,O12:O300,"&gt;="&amp;O2,O12:O300,"&lt;="&amp;O3))</f>
        <v>21.532615579480684</v>
      </c>
      <c r="Q5" s="667">
        <f ca="1">IF(COUNT(Q12:Q300)=0,"-",SUMIFS(P12:P300,Q12:Q300,"&gt;="&amp;Q2,Q12:Q300,"&lt;="&amp;Q3)/SUMIFS($B12:$B300,Q12:Q300,"&gt;="&amp;Q2,Q12:Q300,"&lt;="&amp;Q3))</f>
        <v>68.602200889721374</v>
      </c>
      <c r="S5" s="667">
        <f ca="1">IF(COUNT(S12:S300)=0,"-",SUMIFS(R12:R300,S12:S300,"&gt;="&amp;S2,S12:S300,"&lt;="&amp;S3)/SUMIFS($B12:$B300,S12:S300,"&gt;="&amp;S2,S12:S300,"&lt;="&amp;S3))</f>
        <v>247.90447202060406</v>
      </c>
      <c r="U5" s="667">
        <f ca="1">IF(COUNT(U12:U300)=0,"-",SUMIFS(T12:T300,U12:U300,"&gt;="&amp;U2,U12:U300,"&lt;="&amp;U3)/SUMIFS($B12:$B300,U12:U300,"&gt;="&amp;U2,U12:U300,"&lt;="&amp;U3))</f>
        <v>7.6151560178306088</v>
      </c>
      <c r="W5" s="667">
        <f ca="1">IF(COUNT(W12:W300)=0,"-",SUMIFS(V12:V300,W12:W300,"&gt;="&amp;W2,W12:W300,"&lt;="&amp;W3)/SUMIFS($B12:$B300,W12:W300,"&gt;="&amp;W2,W12:W300,"&lt;="&amp;W3))</f>
        <v>113.43947553266214</v>
      </c>
      <c r="Y5" s="667">
        <f ca="1">IF(COUNT(Y12:Y300)=0,"-",SUMIFS(X12:X300,Y12:Y300,"&gt;="&amp;Y2,Y12:Y300,"&lt;="&amp;Y3)/SUMIFS($B12:$B300,Y12:Y300,"&gt;="&amp;Y2,Y12:Y300,"&lt;="&amp;Y3))</f>
        <v>405.06649778340721</v>
      </c>
      <c r="AA5" s="667" t="str">
        <f>IF(COUNT(AA12:AA300)=0,"-",SUMIFS(Z12:Z300,AA12:AA300,"&gt;="&amp;AA2,AA12:AA300,"&lt;="&amp;AA3)/SUMIFS($B12:$B300,AA12:AA300,"&gt;="&amp;AA2,AA12:AA300,"&lt;="&amp;AA3))</f>
        <v>-</v>
      </c>
      <c r="AC5" s="667">
        <f ca="1">IF(COUNT(AC12:AC300)=0,"-",SUMIFS(AB12:AB300,AC12:AC300,"&gt;="&amp;AC2,AC12:AC300,"&lt;="&amp;AC3)/SUMIFS($B12:$B300,AC12:AC300,"&gt;="&amp;AC2,AC12:AC300,"&lt;="&amp;AC3))</f>
        <v>342.62191260291326</v>
      </c>
      <c r="AE5" s="667">
        <f ca="1">IF(COUNT(AE12:AE300)=0,"-",SUMIFS(AD12:AD300,AE12:AE300,"&gt;="&amp;AE2,AE12:AE300,"&lt;="&amp;AE3)/SUMIFS($B12:$B300,AE12:AE300,"&gt;="&amp;AE2,AE12:AE300,"&lt;="&amp;AE3))</f>
        <v>13874.767596281541</v>
      </c>
      <c r="AG5" s="667" t="str">
        <f>IF(COUNT(AG12:AG300)=0,"-",SUMIFS(AF12:AF300,AG12:AG300,"&gt;="&amp;AG2,AG12:AG300,"&lt;="&amp;AG3)/SUMIFS($B12:$B300,AG12:AG300,"&gt;="&amp;AG2,AG12:AG300,"&lt;="&amp;AG3))</f>
        <v>-</v>
      </c>
      <c r="AI5" s="667" t="str">
        <f>IF(COUNT(AI12:AI300)=0,"-",SUMIFS(AH12:AH300,AI12:AI300,"&gt;="&amp;AI2,AI12:AI300,"&lt;="&amp;AI3)/SUMIFS($B12:$B300,AI12:AI300,"&gt;="&amp;AI2,AI12:AI300,"&lt;="&amp;AI3))</f>
        <v>-</v>
      </c>
      <c r="AK5" s="667">
        <f ca="1">IF(COUNT(AK12:AK300)=0,"-",SUMIFS(AJ12:AJ300,AK12:AK300,"&gt;="&amp;AK2,AK12:AK300,"&lt;="&amp;AK3)/SUMIFS($B12:$B300,AK12:AK300,"&gt;="&amp;AK2,AK12:AK300,"&lt;="&amp;AK3))</f>
        <v>2071.7321191424776</v>
      </c>
      <c r="AM5" s="667" t="str">
        <f>IF(COUNT(AM12:AM300)=0,"-",SUMIFS(AL12:AL300,AM12:AM300,"&gt;="&amp;AM2,AM12:AM300,"&lt;="&amp;AM3)/SUMIFS($B12:$B300,AM12:AM300,"&gt;="&amp;AM2,AM12:AM300,"&lt;="&amp;AM3))</f>
        <v>-</v>
      </c>
      <c r="AO5" s="667">
        <f ca="1">IF(COUNT(AO12:AO300)=0,"-",SUMIFS(AN12:AN300,AO12:AO300,"&gt;="&amp;AO2,AO12:AO300,"&lt;="&amp;AO3)/SUMIFS($B12:$B300,AO12:AO300,"&gt;="&amp;AO2,AO12:AO300,"&lt;="&amp;AO3))</f>
        <v>118.42938568714376</v>
      </c>
      <c r="AQ5" s="667">
        <f ca="1">IF(COUNT(AQ12:AQ300)=0,"-",SUMIFS(AP12:AP300,AQ12:AQ300,"&gt;="&amp;AQ2,AQ12:AQ300,"&lt;="&amp;AQ3)/SUMIFS($B12:$B300,AQ12:AQ300,"&gt;="&amp;AQ2,AQ12:AQ300,"&lt;="&amp;AQ3))</f>
        <v>29404.211724530451</v>
      </c>
    </row>
    <row r="6" spans="1:43">
      <c r="A6" s="1836"/>
      <c r="C6" s="664" t="s">
        <v>345</v>
      </c>
      <c r="E6" s="668">
        <f ca="1">IF(COUNT(E12:E300)=0,"-",SUMIFS(E12:E300, E12:E300, "&gt;="&amp;E2,E12:E300,"&lt;="&amp;E3)/($A$1-COUNTIF(E12:E300,"&lt;"&amp;E$2)-COUNTIF(E12:E300,"&gt;"&amp;E$3)))</f>
        <v>10205.72526119032</v>
      </c>
      <c r="G6" s="668">
        <f ca="1">IF(COUNT(G12:G300)=0,"-",SUMIFS(G12:G300, G12:G300, "&gt;="&amp;G2,G12:G300,"&lt;="&amp;G3)/($A$1-COUNTIF(G12:G300,"&lt;"&amp;G$2)-COUNTIF(G12:G300,"&gt;"&amp;G$3)))</f>
        <v>8611.6412839895584</v>
      </c>
      <c r="I6" s="668">
        <f ca="1">IF(COUNT(I12:I300)=0,"-",SUMIFS(I12:I300, I12:I300, "&gt;="&amp;I2,I12:I300,"&lt;="&amp;I3)/($A$1-COUNTIF(I12:I300,"&lt;"&amp;I$2)-COUNTIF(I12:I300,"&gt;"&amp;I$3)))</f>
        <v>321.13333333333333</v>
      </c>
      <c r="K6" s="668" t="str">
        <f>IF(COUNT(K12:K300)=0,"-",SUMIFS(K12:K300, K12:K300, "&gt;="&amp;K2,K12:K300,"&lt;="&amp;K3)/($A$1-COUNTIF(K12:K300,"&lt;"&amp;K$2)-COUNTIF(K12:K300,"&gt;"&amp;K$3)))</f>
        <v>-</v>
      </c>
      <c r="M6" s="668" t="str">
        <f>IF(COUNT(M12:M300)=0,"-",SUMIFS(M12:M300, M12:M300, "&gt;="&amp;M2,M12:M300,"&lt;="&amp;M3)/($A$1-COUNTIF(M12:M300,"&lt;"&amp;M$2)-COUNTIF(M12:M300,"&gt;"&amp;M$3)))</f>
        <v>-</v>
      </c>
      <c r="O6" s="668">
        <f ca="1">IF(COUNT(O12:O300)=0,"-",SUMIFS(O12:O300, O12:O300, "&gt;="&amp;O2,O12:O300,"&lt;="&amp;O3)/($A$1-COUNTIF(O12:O300,"&lt;"&amp;O$2)-COUNTIF(O12:O300,"&gt;"&amp;O$3)))</f>
        <v>7.1775385264935609</v>
      </c>
      <c r="Q6" s="668">
        <f ca="1">IF(COUNT(Q12:Q300)=0,"-",SUMIFS(Q12:Q300, Q12:Q300, "&gt;="&amp;Q2,Q12:Q300,"&lt;="&amp;Q3)/($A$1-COUNTIF(Q12:Q300,"&lt;"&amp;Q$2)-COUNTIF(Q12:Q300,"&gt;"&amp;Q$3)))</f>
        <v>54.984526353661749</v>
      </c>
      <c r="S6" s="668">
        <f ca="1">IF(COUNT(S12:S300)=0,"-",SUMIFS(S12:S300, S12:S300, "&gt;="&amp;S2,S12:S300,"&lt;="&amp;S3)/($A$1-COUNTIF(S12:S300,"&lt;"&amp;S$2)-COUNTIF(S12:S300,"&gt;"&amp;S$3)))</f>
        <v>206.82898154674353</v>
      </c>
      <c r="U6" s="668">
        <f ca="1">IF(COUNT(U12:U300)=0,"-",SUMIFS(U12:U300, U12:U300, "&gt;="&amp;U2,U12:U300,"&lt;="&amp;U3)/($A$1-COUNTIF(U12:U300,"&lt;"&amp;U$2)-COUNTIF(U12:U300,"&gt;"&amp;U$3)))</f>
        <v>2.5383853392768696</v>
      </c>
      <c r="W6" s="668">
        <f ca="1">IF(COUNT(W12:W300)=0,"-",SUMIFS(W12:W300, W12:W300, "&gt;="&amp;W2,W12:W300,"&lt;="&amp;W3)/($A$1-COUNTIF(W12:W300,"&lt;"&amp;W$2)-COUNTIF(W12:W300,"&gt;"&amp;W$3)))</f>
        <v>102.08790712424495</v>
      </c>
      <c r="Y6" s="668">
        <f ca="1">IF(COUNT(Y12:Y300)=0,"-",SUMIFS(Y12:Y300, Y12:Y300, "&gt;="&amp;Y2,Y12:Y300,"&lt;="&amp;Y3)/($A$1-COUNTIF(Y12:Y300,"&lt;"&amp;Y$2)-COUNTIF(Y12:Y300,"&gt;"&amp;Y$3)))</f>
        <v>135.0221659278024</v>
      </c>
      <c r="AA6" s="668" t="str">
        <f>IF(COUNT(AA12:AA300)=0,"-",SUMIFS(AA12:AA300, AA12:AA300, "&gt;="&amp;AA2,AA12:AA300,"&lt;="&amp;AA3)/($A$1-COUNTIF(AA12:AA300,"&lt;"&amp;AA$2)-COUNTIF(AA12:AA300,"&gt;"&amp;AA$3)))</f>
        <v>-</v>
      </c>
      <c r="AC6" s="668">
        <f ca="1">IF(COUNT(AC12:AC300)=0,"-",SUMIFS(AC12:AC300, AC12:AC300, "&gt;="&amp;AC2,AC12:AC300,"&lt;="&amp;AC3)/($A$1-COUNTIF(AC12:AC300,"&lt;"&amp;AC$2)-COUNTIF(AC12:AC300,"&gt;"&amp;AC$3)))</f>
        <v>114.20730420097108</v>
      </c>
      <c r="AE6" s="668">
        <f ca="1">IF(COUNT(AE12:AE300)=0,"-",SUMIFS(AE12:AE300, AE12:AE300, "&gt;="&amp;AE2,AE12:AE300,"&lt;="&amp;AE3)/($A$1-COUNTIF(AE12:AE300,"&lt;"&amp;AE$2)-COUNTIF(AE12:AE300,"&gt;"&amp;AE$3)))</f>
        <v>9434.2262299164886</v>
      </c>
      <c r="AG6" s="668" t="str">
        <f>IF(COUNT(AG12:AG300)=0,"-",SUMIFS(AG12:AG300, AG12:AG300, "&gt;="&amp;AG2,AG12:AG300,"&lt;="&amp;AG3)/($A$1-COUNTIF(AG12:AG300,"&lt;"&amp;AG$2)-COUNTIF(AG12:AG300,"&gt;"&amp;AG$3)))</f>
        <v>-</v>
      </c>
      <c r="AI6" s="668" t="str">
        <f>IF(COUNT(AI12:AI300)=0,"-",SUMIFS(AI12:AI300, AI12:AI300, "&gt;="&amp;AI2,AI12:AI300,"&lt;="&amp;AI3)/($A$1-COUNTIF(AI12:AI300,"&lt;"&amp;AI$2)-COUNTIF(AI12:AI300,"&gt;"&amp;AI$3)))</f>
        <v>-</v>
      </c>
      <c r="AK6" s="668">
        <f ca="1">IF(COUNT(AK12:AK300)=0,"-",SUMIFS(AK12:AK300, AK12:AK300, "&gt;="&amp;AK2,AK12:AK300,"&lt;="&amp;AK3)/($A$1-COUNTIF(AK12:AK300,"&lt;"&amp;AK$2)-COUNTIF(AK12:AK300,"&gt;"&amp;AK$3)))</f>
        <v>2309.1952519776501</v>
      </c>
      <c r="AM6" s="668" t="str">
        <f>IF(COUNT(AM12:AM300)=0,"-",SUMIFS(AM12:AM300, AM12:AM300, "&gt;="&amp;AM2,AM12:AM300,"&lt;="&amp;AM3)/($A$1-COUNTIF(AM12:AM300,"&lt;"&amp;AM$2)-COUNTIF(AM12:AM300,"&gt;"&amp;AM$3)))</f>
        <v>-</v>
      </c>
      <c r="AO6" s="668">
        <f ca="1">IF(COUNT(AO12:AO300)=0,"-",SUMIFS(AO12:AO300, AO12:AO300, "&gt;="&amp;AO2,AO12:AO300,"&lt;="&amp;AO3)/($A$1-COUNTIF(AO12:AO300,"&lt;"&amp;AO$2)-COUNTIF(AO12:AO300,"&gt;"&amp;AO$3)))</f>
        <v>39.476461895714586</v>
      </c>
      <c r="AQ6" s="668">
        <f ca="1">IF(COUNT(AQ12:AQ300)=0,"-",SUMIFS(AQ12:AQ300, AQ12:AQ300, "&gt;="&amp;AQ2,AQ12:AQ300,"&lt;="&amp;AQ3)/($A$1-COUNTIF(AQ12:AQ300,"&lt;"&amp;AQ$2)-COUNTIF(AQ12:AQ300,"&gt;"&amp;AQ$3)))</f>
        <v>21338.51937013194</v>
      </c>
    </row>
    <row r="9" spans="1:43">
      <c r="D9" t="s">
        <v>70</v>
      </c>
      <c r="E9" s="669"/>
      <c r="F9" t="s">
        <v>71</v>
      </c>
      <c r="G9" s="669"/>
      <c r="H9" t="s">
        <v>72</v>
      </c>
      <c r="I9" s="669"/>
      <c r="J9" t="s">
        <v>73</v>
      </c>
      <c r="K9" s="669"/>
      <c r="L9" t="s">
        <v>74</v>
      </c>
      <c r="M9" s="669"/>
      <c r="N9" t="s">
        <v>75</v>
      </c>
      <c r="O9" s="669"/>
      <c r="P9" t="s">
        <v>76</v>
      </c>
      <c r="Q9" s="669"/>
      <c r="R9" t="s">
        <v>77</v>
      </c>
      <c r="S9" s="669"/>
      <c r="T9" t="s">
        <v>78</v>
      </c>
      <c r="U9" s="669"/>
      <c r="V9" t="s">
        <v>79</v>
      </c>
      <c r="W9" s="669"/>
      <c r="X9" t="s">
        <v>80</v>
      </c>
      <c r="Y9" s="669"/>
      <c r="Z9" t="s">
        <v>81</v>
      </c>
      <c r="AA9" s="669"/>
      <c r="AB9" t="s">
        <v>82</v>
      </c>
      <c r="AC9" s="669"/>
      <c r="AD9" t="s">
        <v>83</v>
      </c>
      <c r="AE9" s="669"/>
      <c r="AF9" t="s">
        <v>84</v>
      </c>
      <c r="AG9" s="669"/>
      <c r="AH9" t="s">
        <v>85</v>
      </c>
      <c r="AI9" s="669"/>
      <c r="AJ9" t="s">
        <v>86</v>
      </c>
      <c r="AK9" s="669"/>
      <c r="AL9" t="s">
        <v>87</v>
      </c>
      <c r="AM9" s="669"/>
      <c r="AN9" t="s">
        <v>88</v>
      </c>
      <c r="AO9" s="669"/>
      <c r="AP9" t="s">
        <v>89</v>
      </c>
      <c r="AQ9" s="669"/>
    </row>
    <row r="10" spans="1:43" ht="75">
      <c r="A10" s="670"/>
      <c r="B10" s="670"/>
      <c r="D10" s="670" t="s">
        <v>90</v>
      </c>
      <c r="E10" s="671" t="str">
        <f>D10&amp;"
per FTE"</f>
        <v>Total Occupancy
per FTE</v>
      </c>
      <c r="F10" s="670" t="s">
        <v>91</v>
      </c>
      <c r="G10" s="671" t="str">
        <f>F10&amp;"
per FTE"</f>
        <v>Direct Care Consultant 201
per FTE</v>
      </c>
      <c r="H10" s="670" t="s">
        <v>92</v>
      </c>
      <c r="I10" s="671" t="str">
        <f>H10&amp;"
per FTE"</f>
        <v>Temporary Help 202
per FTE</v>
      </c>
      <c r="J10" s="670" t="s">
        <v>93</v>
      </c>
      <c r="K10" s="671" t="str">
        <f>J10&amp;"
per FTE"</f>
        <v>Clients and Caregivers Reimb./Stipends 203
per FTE</v>
      </c>
      <c r="L10" s="670" t="s">
        <v>94</v>
      </c>
      <c r="M10" s="671" t="str">
        <f>L10&amp;"
per FTE"</f>
        <v>Subcontracted Direct Care 206
per FTE</v>
      </c>
      <c r="N10" s="670" t="s">
        <v>95</v>
      </c>
      <c r="O10" s="671" t="str">
        <f>N10&amp;"
per FTE"</f>
        <v>Staff Training 204
per FTE</v>
      </c>
      <c r="P10" s="670" t="s">
        <v>96</v>
      </c>
      <c r="Q10" s="671" t="str">
        <f>P10&amp;"
per FTE"</f>
        <v>Staff Mileage / Travel 205
per FTE</v>
      </c>
      <c r="R10" s="670" t="s">
        <v>97</v>
      </c>
      <c r="S10" s="671" t="str">
        <f>R10&amp;"
per FTE"</f>
        <v>Meals 207
per FTE</v>
      </c>
      <c r="T10" s="670" t="s">
        <v>98</v>
      </c>
      <c r="U10" s="671" t="str">
        <f>T10&amp;"
per FTE"</f>
        <v>Client Transportation 208
per FTE</v>
      </c>
      <c r="V10" s="670" t="s">
        <v>99</v>
      </c>
      <c r="W10" s="671" t="str">
        <f>V10&amp;"
per FTE"</f>
        <v>Vehicle Expenses 208
per FTE</v>
      </c>
      <c r="X10" s="670" t="s">
        <v>100</v>
      </c>
      <c r="Y10" s="671" t="str">
        <f>X10&amp;"
per FTE"</f>
        <v>Vehicle Depreciation 208
per FTE</v>
      </c>
      <c r="Z10" s="670" t="s">
        <v>101</v>
      </c>
      <c r="AA10" s="671" t="str">
        <f>Z10&amp;"
per FTE"</f>
        <v>Incidental Medical /Medicine/Pharmacy 209
per FTE</v>
      </c>
      <c r="AB10" s="670" t="s">
        <v>102</v>
      </c>
      <c r="AC10" s="671" t="str">
        <f>AB10&amp;"
per FTE"</f>
        <v>Client Personal Allowances 211
per FTE</v>
      </c>
      <c r="AD10" s="670" t="s">
        <v>103</v>
      </c>
      <c r="AE10" s="671" t="str">
        <f>AD10&amp;"
per FTE"</f>
        <v>Provision Material Goods/Svs./Benefits 212
per FTE</v>
      </c>
      <c r="AF10" s="670" t="s">
        <v>104</v>
      </c>
      <c r="AG10" s="671" t="str">
        <f>AF10&amp;"
per FTE"</f>
        <v>Direct Client Wages 214
per FTE</v>
      </c>
      <c r="AH10" s="670" t="s">
        <v>105</v>
      </c>
      <c r="AI10" s="671" t="str">
        <f>AH10&amp;"
per FTE"</f>
        <v>Other Commercial Prod. &amp; Svs. 214
per FTE</v>
      </c>
      <c r="AJ10" s="670" t="s">
        <v>106</v>
      </c>
      <c r="AK10" s="671" t="str">
        <f>AJ10&amp;"
per FTE"</f>
        <v>Program Supplies &amp; Materials 215
per FTE</v>
      </c>
      <c r="AL10" s="670" t="s">
        <v>107</v>
      </c>
      <c r="AM10" s="671" t="str">
        <f>AL10&amp;"
per FTE"</f>
        <v>Non Charitable Expenses
per FTE</v>
      </c>
      <c r="AN10" s="670" t="s">
        <v>108</v>
      </c>
      <c r="AO10" s="671" t="str">
        <f>AN10&amp;"
per FTE"</f>
        <v>Other Expense
per FTE</v>
      </c>
      <c r="AP10" s="670" t="s">
        <v>109</v>
      </c>
      <c r="AQ10" s="671" t="str">
        <f>AP10&amp;"
per FTE"</f>
        <v>Total Other Program Expense
per FTE</v>
      </c>
    </row>
    <row r="11" spans="1:43">
      <c r="B11" t="s">
        <v>110</v>
      </c>
      <c r="D11" t="s">
        <v>111</v>
      </c>
      <c r="E11" s="669"/>
      <c r="F11" t="s">
        <v>111</v>
      </c>
      <c r="G11" s="669"/>
      <c r="H11" t="s">
        <v>111</v>
      </c>
      <c r="I11" s="669"/>
      <c r="J11" t="s">
        <v>111</v>
      </c>
      <c r="K11" s="669"/>
      <c r="L11" t="s">
        <v>111</v>
      </c>
      <c r="M11" s="669"/>
      <c r="N11" t="s">
        <v>111</v>
      </c>
      <c r="O11" s="669"/>
      <c r="P11" t="s">
        <v>111</v>
      </c>
      <c r="Q11" s="669"/>
      <c r="R11" t="s">
        <v>111</v>
      </c>
      <c r="S11" s="669"/>
      <c r="T11" t="s">
        <v>111</v>
      </c>
      <c r="U11" s="669"/>
      <c r="V11" t="s">
        <v>111</v>
      </c>
      <c r="W11" s="669"/>
      <c r="X11" t="s">
        <v>111</v>
      </c>
      <c r="Y11" s="669"/>
      <c r="Z11" t="s">
        <v>111</v>
      </c>
      <c r="AA11" s="669"/>
      <c r="AB11" t="s">
        <v>111</v>
      </c>
      <c r="AC11" s="669"/>
      <c r="AD11" t="s">
        <v>111</v>
      </c>
      <c r="AE11" s="669"/>
      <c r="AF11" t="s">
        <v>111</v>
      </c>
      <c r="AG11" s="669"/>
      <c r="AH11" t="s">
        <v>111</v>
      </c>
      <c r="AI11" s="669"/>
      <c r="AJ11" t="s">
        <v>111</v>
      </c>
      <c r="AK11" s="669"/>
      <c r="AL11" t="s">
        <v>111</v>
      </c>
      <c r="AM11" s="669"/>
      <c r="AN11" t="s">
        <v>111</v>
      </c>
      <c r="AO11" s="669"/>
      <c r="AP11" t="s">
        <v>111</v>
      </c>
      <c r="AQ11" s="669"/>
    </row>
    <row r="12" spans="1:43">
      <c r="B12">
        <v>15.79</v>
      </c>
      <c r="D12">
        <v>176661</v>
      </c>
      <c r="E12" s="672">
        <f>IF(OR($B12=0,D12=0),"",D12/$B12)</f>
        <v>11188.157061431286</v>
      </c>
      <c r="F12">
        <v>40203</v>
      </c>
      <c r="G12" s="672">
        <f>IF(OR($B12=0,F12=0),"",F12/$B12)</f>
        <v>2546.1051298290058</v>
      </c>
      <c r="I12" s="672" t="str">
        <f>IF(OR($B12=0,H12=0),"",H12/$B12)</f>
        <v/>
      </c>
      <c r="K12" s="672" t="str">
        <f>IF(OR($B12=0,J12=0),"",J12/$B12)</f>
        <v/>
      </c>
      <c r="M12" s="672" t="str">
        <f>IF(OR($B12=0,L12=0),"",L12/$B12)</f>
        <v/>
      </c>
      <c r="N12">
        <v>340</v>
      </c>
      <c r="O12" s="672">
        <f>IF(OR($B12=0,N12=0),"",N12/$B12)</f>
        <v>21.532615579480684</v>
      </c>
      <c r="P12">
        <v>2143</v>
      </c>
      <c r="Q12" s="672">
        <f>IF(OR($B12=0,P12=0),"",P12/$B12)</f>
        <v>135.71880937302092</v>
      </c>
      <c r="R12">
        <v>8676</v>
      </c>
      <c r="S12" s="672">
        <f>IF(OR($B12=0,R12=0),"",R12/$B12)</f>
        <v>549.46168461051298</v>
      </c>
      <c r="U12" s="672" t="str">
        <f>IF(OR($B12=0,T12=0),"",T12/$B12)</f>
        <v/>
      </c>
      <c r="V12">
        <v>4823</v>
      </c>
      <c r="W12" s="672">
        <f>IF(OR($B12=0,V12=0),"",V12/$B12)</f>
        <v>305.44648511716275</v>
      </c>
      <c r="X12">
        <v>6396</v>
      </c>
      <c r="Y12" s="672">
        <f>IF(OR($B12=0,X12=0),"",X12/$B12)</f>
        <v>405.06649778340721</v>
      </c>
      <c r="AA12" s="672" t="str">
        <f>IF(OR($B12=0,Z12=0),"",Z12/$B12)</f>
        <v/>
      </c>
      <c r="AB12">
        <v>5410</v>
      </c>
      <c r="AC12" s="672">
        <f>IF(OR($B12=0,AB12=0),"",AB12/$B12)</f>
        <v>342.62191260291326</v>
      </c>
      <c r="AD12">
        <v>11188</v>
      </c>
      <c r="AE12" s="672">
        <f>IF(OR($B12=0,AD12=0),"",AD12/$B12)</f>
        <v>708.54971500949978</v>
      </c>
      <c r="AG12" s="672" t="str">
        <f>IF(OR($B12=0,AF12=0),"",AF12/$B12)</f>
        <v/>
      </c>
      <c r="AI12" s="672" t="str">
        <f>IF(OR($B12=0,AH12=0),"",AH12/$B12)</f>
        <v/>
      </c>
      <c r="AJ12">
        <v>87626</v>
      </c>
      <c r="AK12" s="672">
        <f>IF(OR($B12=0,AJ12=0),"",AJ12/$B12)</f>
        <v>5549.4616846105137</v>
      </c>
      <c r="AM12" s="672" t="str">
        <f>IF(OR($B12=0,AL12=0),"",AL12/$B12)</f>
        <v/>
      </c>
      <c r="AN12">
        <v>1870</v>
      </c>
      <c r="AO12" s="672">
        <f>IF(OR($B12=0,AN12=0),"",AN12/$B12)</f>
        <v>118.42938568714376</v>
      </c>
      <c r="AP12">
        <v>168675</v>
      </c>
      <c r="AQ12" s="672">
        <f>IF(OR($B12=0,AP12=0),"",AP12/$B12)</f>
        <v>10682.393920202661</v>
      </c>
    </row>
    <row r="13" spans="1:43">
      <c r="B13">
        <v>26.92</v>
      </c>
      <c r="D13">
        <v>270918</v>
      </c>
      <c r="E13" s="672">
        <f t="shared" ref="E13:G28" si="0">IF(OR($B13=0,D13=0),"",D13/$B13)</f>
        <v>10063.818722139673</v>
      </c>
      <c r="F13">
        <v>626935</v>
      </c>
      <c r="G13" s="672">
        <f t="shared" si="0"/>
        <v>23288.818722139673</v>
      </c>
      <c r="I13" s="672" t="str">
        <f t="shared" ref="I13:I76" si="1">IF(OR($B13=0,H13=0),"",H13/$B13)</f>
        <v/>
      </c>
      <c r="K13" s="672" t="str">
        <f t="shared" ref="K13:K76" si="2">IF(OR($B13=0,J13=0),"",J13/$B13)</f>
        <v/>
      </c>
      <c r="M13" s="672" t="str">
        <f t="shared" ref="M13:M76" si="3">IF(OR($B13=0,L13=0),"",L13/$B13)</f>
        <v/>
      </c>
      <c r="O13" s="672" t="str">
        <f t="shared" ref="O13:O76" si="4">IF(OR($B13=0,N13=0),"",N13/$B13)</f>
        <v/>
      </c>
      <c r="P13">
        <v>787</v>
      </c>
      <c r="Q13" s="672">
        <f t="shared" ref="Q13:Q76" si="5">IF(OR($B13=0,P13=0),"",P13/$B13)</f>
        <v>29.234769687964338</v>
      </c>
      <c r="R13">
        <v>1912</v>
      </c>
      <c r="S13" s="672">
        <f t="shared" ref="S13:S76" si="6">IF(OR($B13=0,R13=0),"",R13/$B13)</f>
        <v>71.025260029717671</v>
      </c>
      <c r="T13">
        <v>205</v>
      </c>
      <c r="U13" s="672">
        <f t="shared" ref="U13:U76" si="7">IF(OR($B13=0,T13=0),"",T13/$B13)</f>
        <v>7.6151560178306088</v>
      </c>
      <c r="V13">
        <v>22</v>
      </c>
      <c r="W13" s="672">
        <f t="shared" ref="W13:W76" si="8">IF(OR($B13=0,V13=0),"",V13/$B13)</f>
        <v>0.81723625557206536</v>
      </c>
      <c r="Y13" s="672" t="str">
        <f t="shared" ref="Y13:Y76" si="9">IF(OR($B13=0,X13=0),"",X13/$B13)</f>
        <v/>
      </c>
      <c r="AA13" s="672" t="str">
        <f t="shared" ref="AA13:AA76" si="10">IF(OR($B13=0,Z13=0),"",Z13/$B13)</f>
        <v/>
      </c>
      <c r="AC13" s="672" t="str">
        <f t="shared" ref="AC13:AC76" si="11">IF(OR($B13=0,AB13=0),"",AB13/$B13)</f>
        <v/>
      </c>
      <c r="AD13">
        <v>706745</v>
      </c>
      <c r="AE13" s="672">
        <f t="shared" ref="AE13:AE76" si="12">IF(OR($B13=0,AD13=0),"",AD13/$B13)</f>
        <v>26253.528974739969</v>
      </c>
      <c r="AG13" s="672" t="str">
        <f t="shared" ref="AG13:AG76" si="13">IF(OR($B13=0,AF13=0),"",AF13/$B13)</f>
        <v/>
      </c>
      <c r="AI13" s="672" t="str">
        <f t="shared" ref="AI13:AI76" si="14">IF(OR($B13=0,AH13=0),"",AH13/$B13)</f>
        <v/>
      </c>
      <c r="AJ13">
        <v>12400</v>
      </c>
      <c r="AK13" s="672">
        <f t="shared" ref="AK13:AK76" si="15">IF(OR($B13=0,AJ13=0),"",AJ13/$B13)</f>
        <v>460.62407132243681</v>
      </c>
      <c r="AM13" s="672" t="str">
        <f t="shared" ref="AM13:AM76" si="16">IF(OR($B13=0,AL13=0),"",AL13/$B13)</f>
        <v/>
      </c>
      <c r="AO13" s="672" t="str">
        <f t="shared" ref="AO13:AO76" si="17">IF(OR($B13=0,AN13=0),"",AN13/$B13)</f>
        <v/>
      </c>
      <c r="AP13">
        <v>1349006</v>
      </c>
      <c r="AQ13" s="672">
        <f t="shared" ref="AQ13:AQ76" si="18">IF(OR($B13=0,AP13=0),"",AP13/$B13)</f>
        <v>50111.664190193165</v>
      </c>
    </row>
    <row r="14" spans="1:43">
      <c r="B14">
        <v>10</v>
      </c>
      <c r="D14">
        <v>93652</v>
      </c>
      <c r="E14" s="672">
        <f t="shared" si="0"/>
        <v>9365.2000000000007</v>
      </c>
      <c r="G14" s="672" t="str">
        <f t="shared" si="0"/>
        <v/>
      </c>
      <c r="H14">
        <v>9634</v>
      </c>
      <c r="I14" s="672">
        <f t="shared" si="1"/>
        <v>963.4</v>
      </c>
      <c r="K14" s="672" t="str">
        <f t="shared" si="2"/>
        <v/>
      </c>
      <c r="M14" s="672" t="str">
        <f t="shared" si="3"/>
        <v/>
      </c>
      <c r="O14" s="672" t="str">
        <f t="shared" si="4"/>
        <v/>
      </c>
      <c r="Q14" s="672" t="str">
        <f t="shared" si="5"/>
        <v/>
      </c>
      <c r="S14" s="672" t="str">
        <f t="shared" si="6"/>
        <v/>
      </c>
      <c r="U14" s="672" t="str">
        <f t="shared" si="7"/>
        <v/>
      </c>
      <c r="W14" s="672" t="str">
        <f t="shared" si="8"/>
        <v/>
      </c>
      <c r="Y14" s="672" t="str">
        <f t="shared" si="9"/>
        <v/>
      </c>
      <c r="AA14" s="672" t="str">
        <f t="shared" si="10"/>
        <v/>
      </c>
      <c r="AC14" s="672" t="str">
        <f t="shared" si="11"/>
        <v/>
      </c>
      <c r="AD14">
        <v>13406</v>
      </c>
      <c r="AE14" s="672">
        <f t="shared" si="12"/>
        <v>1340.6</v>
      </c>
      <c r="AG14" s="672" t="str">
        <f t="shared" si="13"/>
        <v/>
      </c>
      <c r="AI14" s="672" t="str">
        <f t="shared" si="14"/>
        <v/>
      </c>
      <c r="AJ14">
        <v>9175</v>
      </c>
      <c r="AK14" s="672">
        <f t="shared" si="15"/>
        <v>917.5</v>
      </c>
      <c r="AM14" s="672" t="str">
        <f t="shared" si="16"/>
        <v/>
      </c>
      <c r="AO14" s="672" t="str">
        <f t="shared" si="17"/>
        <v/>
      </c>
      <c r="AP14">
        <v>32215</v>
      </c>
      <c r="AQ14" s="672">
        <f t="shared" si="18"/>
        <v>3221.5</v>
      </c>
    </row>
    <row r="15" spans="1:43">
      <c r="E15" s="672" t="str">
        <f t="shared" si="0"/>
        <v/>
      </c>
      <c r="G15" s="672" t="str">
        <f t="shared" si="0"/>
        <v/>
      </c>
      <c r="I15" s="672" t="str">
        <f t="shared" si="1"/>
        <v/>
      </c>
      <c r="K15" s="672" t="str">
        <f t="shared" si="2"/>
        <v/>
      </c>
      <c r="M15" s="672" t="str">
        <f t="shared" si="3"/>
        <v/>
      </c>
      <c r="O15" s="672" t="str">
        <f t="shared" si="4"/>
        <v/>
      </c>
      <c r="Q15" s="672" t="str">
        <f t="shared" si="5"/>
        <v/>
      </c>
      <c r="S15" s="672" t="str">
        <f t="shared" si="6"/>
        <v/>
      </c>
      <c r="U15" s="672" t="str">
        <f t="shared" si="7"/>
        <v/>
      </c>
      <c r="W15" s="672" t="str">
        <f t="shared" si="8"/>
        <v/>
      </c>
      <c r="Y15" s="672" t="str">
        <f t="shared" si="9"/>
        <v/>
      </c>
      <c r="AA15" s="672" t="str">
        <f t="shared" si="10"/>
        <v/>
      </c>
      <c r="AC15" s="672" t="str">
        <f t="shared" si="11"/>
        <v/>
      </c>
      <c r="AE15" s="672" t="str">
        <f t="shared" si="12"/>
        <v/>
      </c>
      <c r="AG15" s="672" t="str">
        <f t="shared" si="13"/>
        <v/>
      </c>
      <c r="AI15" s="672" t="str">
        <f t="shared" si="14"/>
        <v/>
      </c>
      <c r="AK15" s="672" t="str">
        <f t="shared" si="15"/>
        <v/>
      </c>
      <c r="AM15" s="672" t="str">
        <f t="shared" si="16"/>
        <v/>
      </c>
      <c r="AO15" s="672" t="str">
        <f t="shared" si="17"/>
        <v/>
      </c>
      <c r="AQ15" s="672" t="str">
        <f t="shared" si="18"/>
        <v/>
      </c>
    </row>
    <row r="16" spans="1:43">
      <c r="B16">
        <f>SUM(B12:B14)</f>
        <v>52.71</v>
      </c>
      <c r="E16" s="672" t="str">
        <f t="shared" si="0"/>
        <v/>
      </c>
      <c r="G16" s="672" t="str">
        <f t="shared" si="0"/>
        <v/>
      </c>
      <c r="I16" s="672" t="str">
        <f t="shared" si="1"/>
        <v/>
      </c>
      <c r="K16" s="672" t="str">
        <f t="shared" si="2"/>
        <v/>
      </c>
      <c r="M16" s="672" t="str">
        <f t="shared" si="3"/>
        <v/>
      </c>
      <c r="O16" s="672" t="str">
        <f t="shared" si="4"/>
        <v/>
      </c>
      <c r="Q16" s="672" t="str">
        <f t="shared" si="5"/>
        <v/>
      </c>
      <c r="S16" s="672" t="str">
        <f t="shared" si="6"/>
        <v/>
      </c>
      <c r="U16" s="672" t="str">
        <f t="shared" si="7"/>
        <v/>
      </c>
      <c r="W16" s="672" t="str">
        <f t="shared" si="8"/>
        <v/>
      </c>
      <c r="Y16" s="672" t="str">
        <f t="shared" si="9"/>
        <v/>
      </c>
      <c r="AA16" s="672" t="str">
        <f t="shared" si="10"/>
        <v/>
      </c>
      <c r="AC16" s="672" t="str">
        <f t="shared" si="11"/>
        <v/>
      </c>
      <c r="AE16" s="672" t="str">
        <f t="shared" si="12"/>
        <v/>
      </c>
      <c r="AG16" s="672" t="str">
        <f t="shared" si="13"/>
        <v/>
      </c>
      <c r="AI16" s="672" t="str">
        <f t="shared" si="14"/>
        <v/>
      </c>
      <c r="AK16" s="672" t="str">
        <f t="shared" si="15"/>
        <v/>
      </c>
      <c r="AM16" s="672" t="str">
        <f t="shared" si="16"/>
        <v/>
      </c>
      <c r="AO16" s="672" t="str">
        <f t="shared" si="17"/>
        <v/>
      </c>
      <c r="AQ16" s="672" t="str">
        <f t="shared" si="18"/>
        <v/>
      </c>
    </row>
    <row r="17" spans="5:43">
      <c r="E17" s="672" t="str">
        <f t="shared" si="0"/>
        <v/>
      </c>
      <c r="G17" s="672" t="str">
        <f t="shared" si="0"/>
        <v/>
      </c>
      <c r="I17" s="672" t="str">
        <f t="shared" si="1"/>
        <v/>
      </c>
      <c r="K17" s="672" t="str">
        <f t="shared" si="2"/>
        <v/>
      </c>
      <c r="M17" s="672" t="str">
        <f t="shared" si="3"/>
        <v/>
      </c>
      <c r="O17" s="672" t="str">
        <f t="shared" si="4"/>
        <v/>
      </c>
      <c r="Q17" s="672" t="str">
        <f t="shared" si="5"/>
        <v/>
      </c>
      <c r="S17" s="672" t="str">
        <f t="shared" si="6"/>
        <v/>
      </c>
      <c r="U17" s="672" t="str">
        <f t="shared" si="7"/>
        <v/>
      </c>
      <c r="W17" s="672" t="str">
        <f t="shared" si="8"/>
        <v/>
      </c>
      <c r="Y17" s="672" t="str">
        <f t="shared" si="9"/>
        <v/>
      </c>
      <c r="AA17" s="672" t="str">
        <f t="shared" si="10"/>
        <v/>
      </c>
      <c r="AC17" s="672" t="str">
        <f t="shared" si="11"/>
        <v/>
      </c>
      <c r="AE17" s="672" t="str">
        <f t="shared" si="12"/>
        <v/>
      </c>
      <c r="AG17" s="672" t="str">
        <f t="shared" si="13"/>
        <v/>
      </c>
      <c r="AI17" s="672" t="str">
        <f t="shared" si="14"/>
        <v/>
      </c>
      <c r="AK17" s="672" t="str">
        <f t="shared" si="15"/>
        <v/>
      </c>
      <c r="AM17" s="672" t="str">
        <f t="shared" si="16"/>
        <v/>
      </c>
      <c r="AO17" s="672" t="str">
        <f t="shared" si="17"/>
        <v/>
      </c>
      <c r="AP17">
        <f>SUM(AP12:AP14)</f>
        <v>1549896</v>
      </c>
      <c r="AQ17" s="672" t="str">
        <f t="shared" si="18"/>
        <v/>
      </c>
    </row>
    <row r="18" spans="5:43">
      <c r="E18" s="672" t="str">
        <f t="shared" si="0"/>
        <v/>
      </c>
      <c r="G18" s="672" t="str">
        <f t="shared" si="0"/>
        <v/>
      </c>
      <c r="I18" s="672" t="str">
        <f t="shared" si="1"/>
        <v/>
      </c>
      <c r="K18" s="672" t="str">
        <f t="shared" si="2"/>
        <v/>
      </c>
      <c r="M18" s="672" t="str">
        <f t="shared" si="3"/>
        <v/>
      </c>
      <c r="O18" s="672" t="str">
        <f t="shared" si="4"/>
        <v/>
      </c>
      <c r="Q18" s="672" t="str">
        <f t="shared" si="5"/>
        <v/>
      </c>
      <c r="S18" s="672" t="str">
        <f t="shared" si="6"/>
        <v/>
      </c>
      <c r="U18" s="672" t="str">
        <f t="shared" si="7"/>
        <v/>
      </c>
      <c r="W18" s="672" t="str">
        <f t="shared" si="8"/>
        <v/>
      </c>
      <c r="Y18" s="672" t="str">
        <f t="shared" si="9"/>
        <v/>
      </c>
      <c r="AA18" s="672" t="str">
        <f t="shared" si="10"/>
        <v/>
      </c>
      <c r="AC18" s="672" t="str">
        <f t="shared" si="11"/>
        <v/>
      </c>
      <c r="AE18" s="672" t="str">
        <f t="shared" si="12"/>
        <v/>
      </c>
      <c r="AG18" s="672" t="str">
        <f t="shared" si="13"/>
        <v/>
      </c>
      <c r="AI18" s="672" t="str">
        <f t="shared" si="14"/>
        <v/>
      </c>
      <c r="AK18" s="672" t="str">
        <f t="shared" si="15"/>
        <v/>
      </c>
      <c r="AM18" s="672" t="str">
        <f t="shared" si="16"/>
        <v/>
      </c>
      <c r="AO18" s="672" t="str">
        <f t="shared" si="17"/>
        <v/>
      </c>
      <c r="AP18">
        <f>AP17/3</f>
        <v>516632</v>
      </c>
      <c r="AQ18" s="672" t="str">
        <f t="shared" si="18"/>
        <v/>
      </c>
    </row>
    <row r="19" spans="5:43">
      <c r="E19" s="672" t="str">
        <f t="shared" si="0"/>
        <v/>
      </c>
      <c r="G19" s="672" t="str">
        <f t="shared" si="0"/>
        <v/>
      </c>
      <c r="I19" s="672" t="str">
        <f t="shared" si="1"/>
        <v/>
      </c>
      <c r="K19" s="672" t="str">
        <f t="shared" si="2"/>
        <v/>
      </c>
      <c r="M19" s="672" t="str">
        <f t="shared" si="3"/>
        <v/>
      </c>
      <c r="O19" s="672" t="str">
        <f t="shared" si="4"/>
        <v/>
      </c>
      <c r="Q19" s="672" t="str">
        <f t="shared" si="5"/>
        <v/>
      </c>
      <c r="S19" s="672" t="str">
        <f t="shared" si="6"/>
        <v/>
      </c>
      <c r="U19" s="672" t="str">
        <f t="shared" si="7"/>
        <v/>
      </c>
      <c r="W19" s="672" t="str">
        <f t="shared" si="8"/>
        <v/>
      </c>
      <c r="Y19" s="672" t="str">
        <f t="shared" si="9"/>
        <v/>
      </c>
      <c r="AA19" s="672" t="str">
        <f t="shared" si="10"/>
        <v/>
      </c>
      <c r="AC19" s="672" t="str">
        <f t="shared" si="11"/>
        <v/>
      </c>
      <c r="AE19" s="672" t="str">
        <f t="shared" si="12"/>
        <v/>
      </c>
      <c r="AG19" s="672" t="str">
        <f t="shared" si="13"/>
        <v/>
      </c>
      <c r="AI19" s="672" t="str">
        <f t="shared" si="14"/>
        <v/>
      </c>
      <c r="AK19" s="672" t="str">
        <f t="shared" si="15"/>
        <v/>
      </c>
      <c r="AM19" s="672" t="str">
        <f t="shared" si="16"/>
        <v/>
      </c>
      <c r="AO19" s="672" t="str">
        <f t="shared" si="17"/>
        <v/>
      </c>
      <c r="AP19" s="718">
        <f>AP18/B16</f>
        <v>9801.4039081768169</v>
      </c>
      <c r="AQ19" s="672" t="str">
        <f t="shared" si="18"/>
        <v/>
      </c>
    </row>
    <row r="20" spans="5:43">
      <c r="E20" s="672" t="str">
        <f t="shared" si="0"/>
        <v/>
      </c>
      <c r="G20" s="672" t="str">
        <f t="shared" si="0"/>
        <v/>
      </c>
      <c r="I20" s="672" t="str">
        <f t="shared" si="1"/>
        <v/>
      </c>
      <c r="K20" s="672" t="str">
        <f t="shared" si="2"/>
        <v/>
      </c>
      <c r="M20" s="672" t="str">
        <f t="shared" si="3"/>
        <v/>
      </c>
      <c r="O20" s="672" t="str">
        <f t="shared" si="4"/>
        <v/>
      </c>
      <c r="Q20" s="672" t="str">
        <f t="shared" si="5"/>
        <v/>
      </c>
      <c r="S20" s="672" t="str">
        <f t="shared" si="6"/>
        <v/>
      </c>
      <c r="U20" s="672" t="str">
        <f t="shared" si="7"/>
        <v/>
      </c>
      <c r="W20" s="672" t="str">
        <f t="shared" si="8"/>
        <v/>
      </c>
      <c r="Y20" s="672" t="str">
        <f t="shared" si="9"/>
        <v/>
      </c>
      <c r="AA20" s="672" t="str">
        <f t="shared" si="10"/>
        <v/>
      </c>
      <c r="AC20" s="672" t="str">
        <f t="shared" si="11"/>
        <v/>
      </c>
      <c r="AE20" s="672" t="str">
        <f t="shared" si="12"/>
        <v/>
      </c>
      <c r="AG20" s="672" t="str">
        <f t="shared" si="13"/>
        <v/>
      </c>
      <c r="AI20" s="672" t="str">
        <f t="shared" si="14"/>
        <v/>
      </c>
      <c r="AK20" s="672" t="str">
        <f t="shared" si="15"/>
        <v/>
      </c>
      <c r="AM20" s="672" t="str">
        <f t="shared" si="16"/>
        <v/>
      </c>
      <c r="AO20" s="672" t="str">
        <f t="shared" si="17"/>
        <v/>
      </c>
      <c r="AQ20" s="672" t="str">
        <f t="shared" si="18"/>
        <v/>
      </c>
    </row>
    <row r="21" spans="5:43">
      <c r="E21" s="672" t="str">
        <f t="shared" si="0"/>
        <v/>
      </c>
      <c r="G21" s="672" t="str">
        <f t="shared" si="0"/>
        <v/>
      </c>
      <c r="I21" s="672" t="str">
        <f t="shared" si="1"/>
        <v/>
      </c>
      <c r="K21" s="672" t="str">
        <f t="shared" si="2"/>
        <v/>
      </c>
      <c r="M21" s="672" t="str">
        <f t="shared" si="3"/>
        <v/>
      </c>
      <c r="O21" s="672" t="str">
        <f t="shared" si="4"/>
        <v/>
      </c>
      <c r="Q21" s="672" t="str">
        <f t="shared" si="5"/>
        <v/>
      </c>
      <c r="S21" s="672" t="str">
        <f t="shared" si="6"/>
        <v/>
      </c>
      <c r="U21" s="672" t="str">
        <f t="shared" si="7"/>
        <v/>
      </c>
      <c r="W21" s="672" t="str">
        <f t="shared" si="8"/>
        <v/>
      </c>
      <c r="Y21" s="672" t="str">
        <f t="shared" si="9"/>
        <v/>
      </c>
      <c r="AA21" s="672" t="str">
        <f t="shared" si="10"/>
        <v/>
      </c>
      <c r="AC21" s="672" t="str">
        <f t="shared" si="11"/>
        <v/>
      </c>
      <c r="AE21" s="672" t="str">
        <f t="shared" si="12"/>
        <v/>
      </c>
      <c r="AG21" s="672" t="str">
        <f t="shared" si="13"/>
        <v/>
      </c>
      <c r="AI21" s="672" t="str">
        <f t="shared" si="14"/>
        <v/>
      </c>
      <c r="AK21" s="672" t="str">
        <f t="shared" si="15"/>
        <v/>
      </c>
      <c r="AM21" s="672" t="str">
        <f t="shared" si="16"/>
        <v/>
      </c>
      <c r="AO21" s="672" t="str">
        <f t="shared" si="17"/>
        <v/>
      </c>
      <c r="AQ21" s="672" t="str">
        <f t="shared" si="18"/>
        <v/>
      </c>
    </row>
    <row r="22" spans="5:43">
      <c r="E22" s="672" t="str">
        <f t="shared" si="0"/>
        <v/>
      </c>
      <c r="G22" s="672" t="str">
        <f t="shared" si="0"/>
        <v/>
      </c>
      <c r="I22" s="672" t="str">
        <f t="shared" si="1"/>
        <v/>
      </c>
      <c r="K22" s="672" t="str">
        <f t="shared" si="2"/>
        <v/>
      </c>
      <c r="M22" s="672" t="str">
        <f t="shared" si="3"/>
        <v/>
      </c>
      <c r="O22" s="672" t="str">
        <f t="shared" si="4"/>
        <v/>
      </c>
      <c r="Q22" s="672" t="str">
        <f t="shared" si="5"/>
        <v/>
      </c>
      <c r="S22" s="672" t="str">
        <f t="shared" si="6"/>
        <v/>
      </c>
      <c r="U22" s="672" t="str">
        <f t="shared" si="7"/>
        <v/>
      </c>
      <c r="W22" s="672" t="str">
        <f t="shared" si="8"/>
        <v/>
      </c>
      <c r="Y22" s="672" t="str">
        <f t="shared" si="9"/>
        <v/>
      </c>
      <c r="AA22" s="672" t="str">
        <f t="shared" si="10"/>
        <v/>
      </c>
      <c r="AC22" s="672" t="str">
        <f t="shared" si="11"/>
        <v/>
      </c>
      <c r="AE22" s="672" t="str">
        <f t="shared" si="12"/>
        <v/>
      </c>
      <c r="AG22" s="672" t="str">
        <f t="shared" si="13"/>
        <v/>
      </c>
      <c r="AI22" s="672" t="str">
        <f t="shared" si="14"/>
        <v/>
      </c>
      <c r="AK22" s="672" t="str">
        <f t="shared" si="15"/>
        <v/>
      </c>
      <c r="AM22" s="672" t="str">
        <f t="shared" si="16"/>
        <v/>
      </c>
      <c r="AO22" s="672" t="str">
        <f t="shared" si="17"/>
        <v/>
      </c>
      <c r="AQ22" s="672" t="str">
        <f t="shared" si="18"/>
        <v/>
      </c>
    </row>
    <row r="23" spans="5:43">
      <c r="E23" s="672" t="str">
        <f t="shared" si="0"/>
        <v/>
      </c>
      <c r="G23" s="672" t="str">
        <f t="shared" si="0"/>
        <v/>
      </c>
      <c r="I23" s="672" t="str">
        <f t="shared" si="1"/>
        <v/>
      </c>
      <c r="K23" s="672" t="str">
        <f t="shared" si="2"/>
        <v/>
      </c>
      <c r="M23" s="672" t="str">
        <f t="shared" si="3"/>
        <v/>
      </c>
      <c r="O23" s="672" t="str">
        <f t="shared" si="4"/>
        <v/>
      </c>
      <c r="Q23" s="672" t="str">
        <f t="shared" si="5"/>
        <v/>
      </c>
      <c r="S23" s="672" t="str">
        <f t="shared" si="6"/>
        <v/>
      </c>
      <c r="U23" s="672" t="str">
        <f t="shared" si="7"/>
        <v/>
      </c>
      <c r="W23" s="672" t="str">
        <f t="shared" si="8"/>
        <v/>
      </c>
      <c r="Y23" s="672" t="str">
        <f t="shared" si="9"/>
        <v/>
      </c>
      <c r="AA23" s="672" t="str">
        <f t="shared" si="10"/>
        <v/>
      </c>
      <c r="AC23" s="672" t="str">
        <f t="shared" si="11"/>
        <v/>
      </c>
      <c r="AE23" s="672" t="str">
        <f t="shared" si="12"/>
        <v/>
      </c>
      <c r="AG23" s="672" t="str">
        <f t="shared" si="13"/>
        <v/>
      </c>
      <c r="AI23" s="672" t="str">
        <f t="shared" si="14"/>
        <v/>
      </c>
      <c r="AK23" s="672" t="str">
        <f t="shared" si="15"/>
        <v/>
      </c>
      <c r="AM23" s="672" t="str">
        <f t="shared" si="16"/>
        <v/>
      </c>
      <c r="AO23" s="672" t="str">
        <f t="shared" si="17"/>
        <v/>
      </c>
      <c r="AQ23" s="672" t="str">
        <f t="shared" si="18"/>
        <v/>
      </c>
    </row>
    <row r="24" spans="5:43">
      <c r="E24" s="672" t="str">
        <f t="shared" si="0"/>
        <v/>
      </c>
      <c r="G24" s="672" t="str">
        <f t="shared" si="0"/>
        <v/>
      </c>
      <c r="I24" s="672" t="str">
        <f t="shared" si="1"/>
        <v/>
      </c>
      <c r="K24" s="672" t="str">
        <f t="shared" si="2"/>
        <v/>
      </c>
      <c r="M24" s="672" t="str">
        <f t="shared" si="3"/>
        <v/>
      </c>
      <c r="O24" s="672" t="str">
        <f t="shared" si="4"/>
        <v/>
      </c>
      <c r="Q24" s="672" t="str">
        <f t="shared" si="5"/>
        <v/>
      </c>
      <c r="S24" s="672" t="str">
        <f t="shared" si="6"/>
        <v/>
      </c>
      <c r="U24" s="672" t="str">
        <f t="shared" si="7"/>
        <v/>
      </c>
      <c r="W24" s="672" t="str">
        <f t="shared" si="8"/>
        <v/>
      </c>
      <c r="Y24" s="672" t="str">
        <f t="shared" si="9"/>
        <v/>
      </c>
      <c r="AA24" s="672" t="str">
        <f t="shared" si="10"/>
        <v/>
      </c>
      <c r="AC24" s="672" t="str">
        <f t="shared" si="11"/>
        <v/>
      </c>
      <c r="AE24" s="672" t="str">
        <f t="shared" si="12"/>
        <v/>
      </c>
      <c r="AG24" s="672" t="str">
        <f t="shared" si="13"/>
        <v/>
      </c>
      <c r="AI24" s="672" t="str">
        <f t="shared" si="14"/>
        <v/>
      </c>
      <c r="AK24" s="672" t="str">
        <f t="shared" si="15"/>
        <v/>
      </c>
      <c r="AM24" s="672" t="str">
        <f t="shared" si="16"/>
        <v/>
      </c>
      <c r="AO24" s="672" t="str">
        <f t="shared" si="17"/>
        <v/>
      </c>
      <c r="AQ24" s="672" t="str">
        <f t="shared" si="18"/>
        <v/>
      </c>
    </row>
    <row r="25" spans="5:43">
      <c r="E25" s="672" t="str">
        <f t="shared" si="0"/>
        <v/>
      </c>
      <c r="G25" s="672" t="str">
        <f t="shared" si="0"/>
        <v/>
      </c>
      <c r="I25" s="672" t="str">
        <f t="shared" si="1"/>
        <v/>
      </c>
      <c r="K25" s="672" t="str">
        <f t="shared" si="2"/>
        <v/>
      </c>
      <c r="M25" s="672" t="str">
        <f t="shared" si="3"/>
        <v/>
      </c>
      <c r="O25" s="672" t="str">
        <f t="shared" si="4"/>
        <v/>
      </c>
      <c r="Q25" s="672" t="str">
        <f t="shared" si="5"/>
        <v/>
      </c>
      <c r="S25" s="672" t="str">
        <f t="shared" si="6"/>
        <v/>
      </c>
      <c r="U25" s="672" t="str">
        <f t="shared" si="7"/>
        <v/>
      </c>
      <c r="W25" s="672" t="str">
        <f t="shared" si="8"/>
        <v/>
      </c>
      <c r="Y25" s="672" t="str">
        <f t="shared" si="9"/>
        <v/>
      </c>
      <c r="AA25" s="672" t="str">
        <f t="shared" si="10"/>
        <v/>
      </c>
      <c r="AC25" s="672" t="str">
        <f t="shared" si="11"/>
        <v/>
      </c>
      <c r="AE25" s="672" t="str">
        <f t="shared" si="12"/>
        <v/>
      </c>
      <c r="AG25" s="672" t="str">
        <f t="shared" si="13"/>
        <v/>
      </c>
      <c r="AI25" s="672" t="str">
        <f t="shared" si="14"/>
        <v/>
      </c>
      <c r="AK25" s="672" t="str">
        <f t="shared" si="15"/>
        <v/>
      </c>
      <c r="AM25" s="672" t="str">
        <f t="shared" si="16"/>
        <v/>
      </c>
      <c r="AO25" s="672" t="str">
        <f t="shared" si="17"/>
        <v/>
      </c>
      <c r="AQ25" s="672" t="str">
        <f t="shared" si="18"/>
        <v/>
      </c>
    </row>
    <row r="26" spans="5:43">
      <c r="E26" s="672" t="str">
        <f t="shared" si="0"/>
        <v/>
      </c>
      <c r="G26" s="672" t="str">
        <f t="shared" si="0"/>
        <v/>
      </c>
      <c r="I26" s="672" t="str">
        <f t="shared" si="1"/>
        <v/>
      </c>
      <c r="K26" s="672" t="str">
        <f t="shared" si="2"/>
        <v/>
      </c>
      <c r="M26" s="672" t="str">
        <f t="shared" si="3"/>
        <v/>
      </c>
      <c r="O26" s="672" t="str">
        <f t="shared" si="4"/>
        <v/>
      </c>
      <c r="Q26" s="672" t="str">
        <f t="shared" si="5"/>
        <v/>
      </c>
      <c r="S26" s="672" t="str">
        <f t="shared" si="6"/>
        <v/>
      </c>
      <c r="U26" s="672" t="str">
        <f t="shared" si="7"/>
        <v/>
      </c>
      <c r="W26" s="672" t="str">
        <f t="shared" si="8"/>
        <v/>
      </c>
      <c r="Y26" s="672" t="str">
        <f t="shared" si="9"/>
        <v/>
      </c>
      <c r="AA26" s="672" t="str">
        <f t="shared" si="10"/>
        <v/>
      </c>
      <c r="AC26" s="672" t="str">
        <f t="shared" si="11"/>
        <v/>
      </c>
      <c r="AE26" s="672" t="str">
        <f t="shared" si="12"/>
        <v/>
      </c>
      <c r="AG26" s="672" t="str">
        <f t="shared" si="13"/>
        <v/>
      </c>
      <c r="AI26" s="672" t="str">
        <f t="shared" si="14"/>
        <v/>
      </c>
      <c r="AK26" s="672" t="str">
        <f t="shared" si="15"/>
        <v/>
      </c>
      <c r="AM26" s="672" t="str">
        <f t="shared" si="16"/>
        <v/>
      </c>
      <c r="AO26" s="672" t="str">
        <f t="shared" si="17"/>
        <v/>
      </c>
      <c r="AQ26" s="672" t="str">
        <f t="shared" si="18"/>
        <v/>
      </c>
    </row>
    <row r="27" spans="5:43">
      <c r="E27" s="672" t="str">
        <f t="shared" si="0"/>
        <v/>
      </c>
      <c r="G27" s="672" t="str">
        <f t="shared" si="0"/>
        <v/>
      </c>
      <c r="I27" s="672" t="str">
        <f t="shared" si="1"/>
        <v/>
      </c>
      <c r="K27" s="672" t="str">
        <f t="shared" si="2"/>
        <v/>
      </c>
      <c r="M27" s="672" t="str">
        <f t="shared" si="3"/>
        <v/>
      </c>
      <c r="O27" s="672" t="str">
        <f t="shared" si="4"/>
        <v/>
      </c>
      <c r="Q27" s="672" t="str">
        <f t="shared" si="5"/>
        <v/>
      </c>
      <c r="S27" s="672" t="str">
        <f t="shared" si="6"/>
        <v/>
      </c>
      <c r="U27" s="672" t="str">
        <f t="shared" si="7"/>
        <v/>
      </c>
      <c r="W27" s="672" t="str">
        <f t="shared" si="8"/>
        <v/>
      </c>
      <c r="Y27" s="672" t="str">
        <f t="shared" si="9"/>
        <v/>
      </c>
      <c r="AA27" s="672" t="str">
        <f t="shared" si="10"/>
        <v/>
      </c>
      <c r="AC27" s="672" t="str">
        <f t="shared" si="11"/>
        <v/>
      </c>
      <c r="AE27" s="672" t="str">
        <f t="shared" si="12"/>
        <v/>
      </c>
      <c r="AG27" s="672" t="str">
        <f t="shared" si="13"/>
        <v/>
      </c>
      <c r="AI27" s="672" t="str">
        <f t="shared" si="14"/>
        <v/>
      </c>
      <c r="AK27" s="672" t="str">
        <f t="shared" si="15"/>
        <v/>
      </c>
      <c r="AM27" s="672" t="str">
        <f t="shared" si="16"/>
        <v/>
      </c>
      <c r="AO27" s="672" t="str">
        <f t="shared" si="17"/>
        <v/>
      </c>
      <c r="AQ27" s="672" t="str">
        <f t="shared" si="18"/>
        <v/>
      </c>
    </row>
    <row r="28" spans="5:43">
      <c r="E28" s="672" t="str">
        <f t="shared" si="0"/>
        <v/>
      </c>
      <c r="G28" s="672" t="str">
        <f t="shared" si="0"/>
        <v/>
      </c>
      <c r="I28" s="672" t="str">
        <f t="shared" si="1"/>
        <v/>
      </c>
      <c r="K28" s="672" t="str">
        <f t="shared" si="2"/>
        <v/>
      </c>
      <c r="M28" s="672" t="str">
        <f t="shared" si="3"/>
        <v/>
      </c>
      <c r="O28" s="672" t="str">
        <f t="shared" si="4"/>
        <v/>
      </c>
      <c r="Q28" s="672" t="str">
        <f t="shared" si="5"/>
        <v/>
      </c>
      <c r="S28" s="672" t="str">
        <f t="shared" si="6"/>
        <v/>
      </c>
      <c r="U28" s="672" t="str">
        <f t="shared" si="7"/>
        <v/>
      </c>
      <c r="W28" s="672" t="str">
        <f t="shared" si="8"/>
        <v/>
      </c>
      <c r="Y28" s="672" t="str">
        <f t="shared" si="9"/>
        <v/>
      </c>
      <c r="AA28" s="672" t="str">
        <f t="shared" si="10"/>
        <v/>
      </c>
      <c r="AC28" s="672" t="str">
        <f t="shared" si="11"/>
        <v/>
      </c>
      <c r="AE28" s="672" t="str">
        <f t="shared" si="12"/>
        <v/>
      </c>
      <c r="AG28" s="672" t="str">
        <f t="shared" si="13"/>
        <v/>
      </c>
      <c r="AI28" s="672" t="str">
        <f t="shared" si="14"/>
        <v/>
      </c>
      <c r="AK28" s="672" t="str">
        <f t="shared" si="15"/>
        <v/>
      </c>
      <c r="AM28" s="672" t="str">
        <f t="shared" si="16"/>
        <v/>
      </c>
      <c r="AO28" s="672" t="str">
        <f t="shared" si="17"/>
        <v/>
      </c>
      <c r="AQ28" s="672" t="str">
        <f t="shared" si="18"/>
        <v/>
      </c>
    </row>
    <row r="29" spans="5:43">
      <c r="E29" s="672" t="str">
        <f t="shared" ref="E29:G44" si="19">IF(OR($B29=0,D29=0),"",D29/$B29)</f>
        <v/>
      </c>
      <c r="G29" s="672" t="str">
        <f t="shared" si="19"/>
        <v/>
      </c>
      <c r="I29" s="672" t="str">
        <f t="shared" si="1"/>
        <v/>
      </c>
      <c r="K29" s="672" t="str">
        <f t="shared" si="2"/>
        <v/>
      </c>
      <c r="M29" s="672" t="str">
        <f t="shared" si="3"/>
        <v/>
      </c>
      <c r="O29" s="672" t="str">
        <f t="shared" si="4"/>
        <v/>
      </c>
      <c r="Q29" s="672" t="str">
        <f t="shared" si="5"/>
        <v/>
      </c>
      <c r="S29" s="672" t="str">
        <f t="shared" si="6"/>
        <v/>
      </c>
      <c r="U29" s="672" t="str">
        <f t="shared" si="7"/>
        <v/>
      </c>
      <c r="W29" s="672" t="str">
        <f t="shared" si="8"/>
        <v/>
      </c>
      <c r="Y29" s="672" t="str">
        <f t="shared" si="9"/>
        <v/>
      </c>
      <c r="AA29" s="672" t="str">
        <f t="shared" si="10"/>
        <v/>
      </c>
      <c r="AC29" s="672" t="str">
        <f t="shared" si="11"/>
        <v/>
      </c>
      <c r="AE29" s="672" t="str">
        <f t="shared" si="12"/>
        <v/>
      </c>
      <c r="AG29" s="672" t="str">
        <f t="shared" si="13"/>
        <v/>
      </c>
      <c r="AI29" s="672" t="str">
        <f t="shared" si="14"/>
        <v/>
      </c>
      <c r="AK29" s="672" t="str">
        <f t="shared" si="15"/>
        <v/>
      </c>
      <c r="AM29" s="672" t="str">
        <f t="shared" si="16"/>
        <v/>
      </c>
      <c r="AO29" s="672" t="str">
        <f t="shared" si="17"/>
        <v/>
      </c>
      <c r="AQ29" s="672" t="str">
        <f t="shared" si="18"/>
        <v/>
      </c>
    </row>
    <row r="30" spans="5:43">
      <c r="E30" s="672" t="str">
        <f t="shared" si="19"/>
        <v/>
      </c>
      <c r="G30" s="672" t="str">
        <f t="shared" si="19"/>
        <v/>
      </c>
      <c r="I30" s="672" t="str">
        <f t="shared" si="1"/>
        <v/>
      </c>
      <c r="K30" s="672" t="str">
        <f t="shared" si="2"/>
        <v/>
      </c>
      <c r="M30" s="672" t="str">
        <f t="shared" si="3"/>
        <v/>
      </c>
      <c r="O30" s="672" t="str">
        <f t="shared" si="4"/>
        <v/>
      </c>
      <c r="Q30" s="672" t="str">
        <f t="shared" si="5"/>
        <v/>
      </c>
      <c r="S30" s="672" t="str">
        <f t="shared" si="6"/>
        <v/>
      </c>
      <c r="U30" s="672" t="str">
        <f t="shared" si="7"/>
        <v/>
      </c>
      <c r="W30" s="672" t="str">
        <f t="shared" si="8"/>
        <v/>
      </c>
      <c r="Y30" s="672" t="str">
        <f t="shared" si="9"/>
        <v/>
      </c>
      <c r="AA30" s="672" t="str">
        <f t="shared" si="10"/>
        <v/>
      </c>
      <c r="AC30" s="672" t="str">
        <f t="shared" si="11"/>
        <v/>
      </c>
      <c r="AE30" s="672" t="str">
        <f t="shared" si="12"/>
        <v/>
      </c>
      <c r="AG30" s="672" t="str">
        <f t="shared" si="13"/>
        <v/>
      </c>
      <c r="AI30" s="672" t="str">
        <f t="shared" si="14"/>
        <v/>
      </c>
      <c r="AK30" s="672" t="str">
        <f t="shared" si="15"/>
        <v/>
      </c>
      <c r="AM30" s="672" t="str">
        <f t="shared" si="16"/>
        <v/>
      </c>
      <c r="AO30" s="672" t="str">
        <f t="shared" si="17"/>
        <v/>
      </c>
      <c r="AQ30" s="672" t="str">
        <f t="shared" si="18"/>
        <v/>
      </c>
    </row>
    <row r="31" spans="5:43">
      <c r="E31" s="672" t="str">
        <f t="shared" si="19"/>
        <v/>
      </c>
      <c r="G31" s="672" t="str">
        <f t="shared" si="19"/>
        <v/>
      </c>
      <c r="I31" s="672" t="str">
        <f t="shared" si="1"/>
        <v/>
      </c>
      <c r="K31" s="672" t="str">
        <f t="shared" si="2"/>
        <v/>
      </c>
      <c r="M31" s="672" t="str">
        <f t="shared" si="3"/>
        <v/>
      </c>
      <c r="O31" s="672" t="str">
        <f t="shared" si="4"/>
        <v/>
      </c>
      <c r="Q31" s="672" t="str">
        <f t="shared" si="5"/>
        <v/>
      </c>
      <c r="S31" s="672" t="str">
        <f t="shared" si="6"/>
        <v/>
      </c>
      <c r="U31" s="672" t="str">
        <f t="shared" si="7"/>
        <v/>
      </c>
      <c r="W31" s="672" t="str">
        <f t="shared" si="8"/>
        <v/>
      </c>
      <c r="Y31" s="672" t="str">
        <f t="shared" si="9"/>
        <v/>
      </c>
      <c r="AA31" s="672" t="str">
        <f t="shared" si="10"/>
        <v/>
      </c>
      <c r="AC31" s="672" t="str">
        <f t="shared" si="11"/>
        <v/>
      </c>
      <c r="AE31" s="672" t="str">
        <f t="shared" si="12"/>
        <v/>
      </c>
      <c r="AG31" s="672" t="str">
        <f t="shared" si="13"/>
        <v/>
      </c>
      <c r="AI31" s="672" t="str">
        <f t="shared" si="14"/>
        <v/>
      </c>
      <c r="AK31" s="672" t="str">
        <f t="shared" si="15"/>
        <v/>
      </c>
      <c r="AM31" s="672" t="str">
        <f t="shared" si="16"/>
        <v/>
      </c>
      <c r="AO31" s="672" t="str">
        <f t="shared" si="17"/>
        <v/>
      </c>
      <c r="AQ31" s="672" t="str">
        <f t="shared" si="18"/>
        <v/>
      </c>
    </row>
    <row r="32" spans="5:43">
      <c r="E32" s="672" t="str">
        <f t="shared" si="19"/>
        <v/>
      </c>
      <c r="G32" s="672" t="str">
        <f t="shared" si="19"/>
        <v/>
      </c>
      <c r="I32" s="672" t="str">
        <f t="shared" si="1"/>
        <v/>
      </c>
      <c r="K32" s="672" t="str">
        <f t="shared" si="2"/>
        <v/>
      </c>
      <c r="M32" s="672" t="str">
        <f t="shared" si="3"/>
        <v/>
      </c>
      <c r="O32" s="672" t="str">
        <f t="shared" si="4"/>
        <v/>
      </c>
      <c r="Q32" s="672" t="str">
        <f t="shared" si="5"/>
        <v/>
      </c>
      <c r="S32" s="672" t="str">
        <f t="shared" si="6"/>
        <v/>
      </c>
      <c r="U32" s="672" t="str">
        <f t="shared" si="7"/>
        <v/>
      </c>
      <c r="W32" s="672" t="str">
        <f t="shared" si="8"/>
        <v/>
      </c>
      <c r="Y32" s="672" t="str">
        <f t="shared" si="9"/>
        <v/>
      </c>
      <c r="AA32" s="672" t="str">
        <f t="shared" si="10"/>
        <v/>
      </c>
      <c r="AC32" s="672" t="str">
        <f t="shared" si="11"/>
        <v/>
      </c>
      <c r="AE32" s="672" t="str">
        <f t="shared" si="12"/>
        <v/>
      </c>
      <c r="AG32" s="672" t="str">
        <f t="shared" si="13"/>
        <v/>
      </c>
      <c r="AI32" s="672" t="str">
        <f t="shared" si="14"/>
        <v/>
      </c>
      <c r="AK32" s="672" t="str">
        <f t="shared" si="15"/>
        <v/>
      </c>
      <c r="AM32" s="672" t="str">
        <f t="shared" si="16"/>
        <v/>
      </c>
      <c r="AO32" s="672" t="str">
        <f t="shared" si="17"/>
        <v/>
      </c>
      <c r="AQ32" s="672" t="str">
        <f t="shared" si="18"/>
        <v/>
      </c>
    </row>
    <row r="33" spans="5:43">
      <c r="E33" s="672" t="str">
        <f t="shared" si="19"/>
        <v/>
      </c>
      <c r="G33" s="672" t="str">
        <f t="shared" si="19"/>
        <v/>
      </c>
      <c r="I33" s="672" t="str">
        <f t="shared" si="1"/>
        <v/>
      </c>
      <c r="K33" s="672" t="str">
        <f t="shared" si="2"/>
        <v/>
      </c>
      <c r="M33" s="672" t="str">
        <f t="shared" si="3"/>
        <v/>
      </c>
      <c r="O33" s="672" t="str">
        <f t="shared" si="4"/>
        <v/>
      </c>
      <c r="Q33" s="672" t="str">
        <f t="shared" si="5"/>
        <v/>
      </c>
      <c r="S33" s="672" t="str">
        <f t="shared" si="6"/>
        <v/>
      </c>
      <c r="U33" s="672" t="str">
        <f t="shared" si="7"/>
        <v/>
      </c>
      <c r="W33" s="672" t="str">
        <f t="shared" si="8"/>
        <v/>
      </c>
      <c r="Y33" s="672" t="str">
        <f t="shared" si="9"/>
        <v/>
      </c>
      <c r="AA33" s="672" t="str">
        <f t="shared" si="10"/>
        <v/>
      </c>
      <c r="AC33" s="672" t="str">
        <f t="shared" si="11"/>
        <v/>
      </c>
      <c r="AE33" s="672" t="str">
        <f t="shared" si="12"/>
        <v/>
      </c>
      <c r="AG33" s="672" t="str">
        <f t="shared" si="13"/>
        <v/>
      </c>
      <c r="AI33" s="672" t="str">
        <f t="shared" si="14"/>
        <v/>
      </c>
      <c r="AK33" s="672" t="str">
        <f t="shared" si="15"/>
        <v/>
      </c>
      <c r="AM33" s="672" t="str">
        <f t="shared" si="16"/>
        <v/>
      </c>
      <c r="AO33" s="672" t="str">
        <f t="shared" si="17"/>
        <v/>
      </c>
      <c r="AQ33" s="672" t="str">
        <f t="shared" si="18"/>
        <v/>
      </c>
    </row>
    <row r="34" spans="5:43">
      <c r="E34" s="672" t="str">
        <f t="shared" si="19"/>
        <v/>
      </c>
      <c r="G34" s="672" t="str">
        <f t="shared" si="19"/>
        <v/>
      </c>
      <c r="I34" s="672" t="str">
        <f t="shared" si="1"/>
        <v/>
      </c>
      <c r="K34" s="672" t="str">
        <f t="shared" si="2"/>
        <v/>
      </c>
      <c r="M34" s="672" t="str">
        <f t="shared" si="3"/>
        <v/>
      </c>
      <c r="O34" s="672" t="str">
        <f t="shared" si="4"/>
        <v/>
      </c>
      <c r="Q34" s="672" t="str">
        <f t="shared" si="5"/>
        <v/>
      </c>
      <c r="S34" s="672" t="str">
        <f t="shared" si="6"/>
        <v/>
      </c>
      <c r="U34" s="672" t="str">
        <f t="shared" si="7"/>
        <v/>
      </c>
      <c r="W34" s="672" t="str">
        <f t="shared" si="8"/>
        <v/>
      </c>
      <c r="Y34" s="672" t="str">
        <f t="shared" si="9"/>
        <v/>
      </c>
      <c r="AA34" s="672" t="str">
        <f t="shared" si="10"/>
        <v/>
      </c>
      <c r="AC34" s="672" t="str">
        <f t="shared" si="11"/>
        <v/>
      </c>
      <c r="AE34" s="672" t="str">
        <f t="shared" si="12"/>
        <v/>
      </c>
      <c r="AG34" s="672" t="str">
        <f t="shared" si="13"/>
        <v/>
      </c>
      <c r="AI34" s="672" t="str">
        <f t="shared" si="14"/>
        <v/>
      </c>
      <c r="AK34" s="672" t="str">
        <f t="shared" si="15"/>
        <v/>
      </c>
      <c r="AM34" s="672" t="str">
        <f t="shared" si="16"/>
        <v/>
      </c>
      <c r="AO34" s="672" t="str">
        <f t="shared" si="17"/>
        <v/>
      </c>
      <c r="AQ34" s="672" t="str">
        <f t="shared" si="18"/>
        <v/>
      </c>
    </row>
    <row r="35" spans="5:43">
      <c r="E35" s="672" t="str">
        <f t="shared" si="19"/>
        <v/>
      </c>
      <c r="G35" s="672" t="str">
        <f t="shared" si="19"/>
        <v/>
      </c>
      <c r="I35" s="672" t="str">
        <f t="shared" si="1"/>
        <v/>
      </c>
      <c r="K35" s="672" t="str">
        <f t="shared" si="2"/>
        <v/>
      </c>
      <c r="M35" s="672" t="str">
        <f t="shared" si="3"/>
        <v/>
      </c>
      <c r="O35" s="672" t="str">
        <f t="shared" si="4"/>
        <v/>
      </c>
      <c r="Q35" s="672" t="str">
        <f t="shared" si="5"/>
        <v/>
      </c>
      <c r="S35" s="672" t="str">
        <f t="shared" si="6"/>
        <v/>
      </c>
      <c r="U35" s="672" t="str">
        <f t="shared" si="7"/>
        <v/>
      </c>
      <c r="W35" s="672" t="str">
        <f t="shared" si="8"/>
        <v/>
      </c>
      <c r="Y35" s="672" t="str">
        <f t="shared" si="9"/>
        <v/>
      </c>
      <c r="AA35" s="672" t="str">
        <f t="shared" si="10"/>
        <v/>
      </c>
      <c r="AC35" s="672" t="str">
        <f t="shared" si="11"/>
        <v/>
      </c>
      <c r="AE35" s="672" t="str">
        <f t="shared" si="12"/>
        <v/>
      </c>
      <c r="AG35" s="672" t="str">
        <f t="shared" si="13"/>
        <v/>
      </c>
      <c r="AI35" s="672" t="str">
        <f t="shared" si="14"/>
        <v/>
      </c>
      <c r="AK35" s="672" t="str">
        <f t="shared" si="15"/>
        <v/>
      </c>
      <c r="AM35" s="672" t="str">
        <f t="shared" si="16"/>
        <v/>
      </c>
      <c r="AO35" s="672" t="str">
        <f t="shared" si="17"/>
        <v/>
      </c>
      <c r="AQ35" s="672" t="str">
        <f t="shared" si="18"/>
        <v/>
      </c>
    </row>
    <row r="36" spans="5:43">
      <c r="E36" s="672" t="str">
        <f t="shared" si="19"/>
        <v/>
      </c>
      <c r="G36" s="672" t="str">
        <f t="shared" si="19"/>
        <v/>
      </c>
      <c r="I36" s="672" t="str">
        <f t="shared" si="1"/>
        <v/>
      </c>
      <c r="K36" s="672" t="str">
        <f t="shared" si="2"/>
        <v/>
      </c>
      <c r="M36" s="672" t="str">
        <f t="shared" si="3"/>
        <v/>
      </c>
      <c r="O36" s="672" t="str">
        <f t="shared" si="4"/>
        <v/>
      </c>
      <c r="Q36" s="672" t="str">
        <f t="shared" si="5"/>
        <v/>
      </c>
      <c r="S36" s="672" t="str">
        <f t="shared" si="6"/>
        <v/>
      </c>
      <c r="U36" s="672" t="str">
        <f t="shared" si="7"/>
        <v/>
      </c>
      <c r="W36" s="672" t="str">
        <f t="shared" si="8"/>
        <v/>
      </c>
      <c r="Y36" s="672" t="str">
        <f t="shared" si="9"/>
        <v/>
      </c>
      <c r="AA36" s="672" t="str">
        <f t="shared" si="10"/>
        <v/>
      </c>
      <c r="AC36" s="672" t="str">
        <f t="shared" si="11"/>
        <v/>
      </c>
      <c r="AE36" s="672" t="str">
        <f t="shared" si="12"/>
        <v/>
      </c>
      <c r="AG36" s="672" t="str">
        <f t="shared" si="13"/>
        <v/>
      </c>
      <c r="AI36" s="672" t="str">
        <f t="shared" si="14"/>
        <v/>
      </c>
      <c r="AK36" s="672" t="str">
        <f t="shared" si="15"/>
        <v/>
      </c>
      <c r="AM36" s="672" t="str">
        <f t="shared" si="16"/>
        <v/>
      </c>
      <c r="AO36" s="672" t="str">
        <f t="shared" si="17"/>
        <v/>
      </c>
      <c r="AQ36" s="672" t="str">
        <f t="shared" si="18"/>
        <v/>
      </c>
    </row>
    <row r="37" spans="5:43">
      <c r="E37" s="672" t="str">
        <f t="shared" si="19"/>
        <v/>
      </c>
      <c r="G37" s="672" t="str">
        <f t="shared" si="19"/>
        <v/>
      </c>
      <c r="I37" s="672" t="str">
        <f t="shared" si="1"/>
        <v/>
      </c>
      <c r="K37" s="672" t="str">
        <f t="shared" si="2"/>
        <v/>
      </c>
      <c r="M37" s="672" t="str">
        <f t="shared" si="3"/>
        <v/>
      </c>
      <c r="O37" s="672" t="str">
        <f t="shared" si="4"/>
        <v/>
      </c>
      <c r="Q37" s="672" t="str">
        <f t="shared" si="5"/>
        <v/>
      </c>
      <c r="S37" s="672" t="str">
        <f t="shared" si="6"/>
        <v/>
      </c>
      <c r="U37" s="672" t="str">
        <f t="shared" si="7"/>
        <v/>
      </c>
      <c r="W37" s="672" t="str">
        <f t="shared" si="8"/>
        <v/>
      </c>
      <c r="Y37" s="672" t="str">
        <f t="shared" si="9"/>
        <v/>
      </c>
      <c r="AA37" s="672" t="str">
        <f t="shared" si="10"/>
        <v/>
      </c>
      <c r="AC37" s="672" t="str">
        <f t="shared" si="11"/>
        <v/>
      </c>
      <c r="AE37" s="672" t="str">
        <f t="shared" si="12"/>
        <v/>
      </c>
      <c r="AG37" s="672" t="str">
        <f t="shared" si="13"/>
        <v/>
      </c>
      <c r="AI37" s="672" t="str">
        <f t="shared" si="14"/>
        <v/>
      </c>
      <c r="AK37" s="672" t="str">
        <f t="shared" si="15"/>
        <v/>
      </c>
      <c r="AM37" s="672" t="str">
        <f t="shared" si="16"/>
        <v/>
      </c>
      <c r="AO37" s="672" t="str">
        <f t="shared" si="17"/>
        <v/>
      </c>
      <c r="AQ37" s="672" t="str">
        <f t="shared" si="18"/>
        <v/>
      </c>
    </row>
    <row r="38" spans="5:43">
      <c r="E38" s="672" t="str">
        <f t="shared" si="19"/>
        <v/>
      </c>
      <c r="G38" s="672" t="str">
        <f t="shared" si="19"/>
        <v/>
      </c>
      <c r="I38" s="672" t="str">
        <f t="shared" si="1"/>
        <v/>
      </c>
      <c r="K38" s="672" t="str">
        <f t="shared" si="2"/>
        <v/>
      </c>
      <c r="M38" s="672" t="str">
        <f t="shared" si="3"/>
        <v/>
      </c>
      <c r="O38" s="672" t="str">
        <f t="shared" si="4"/>
        <v/>
      </c>
      <c r="Q38" s="672" t="str">
        <f t="shared" si="5"/>
        <v/>
      </c>
      <c r="S38" s="672" t="str">
        <f t="shared" si="6"/>
        <v/>
      </c>
      <c r="U38" s="672" t="str">
        <f t="shared" si="7"/>
        <v/>
      </c>
      <c r="W38" s="672" t="str">
        <f t="shared" si="8"/>
        <v/>
      </c>
      <c r="Y38" s="672" t="str">
        <f t="shared" si="9"/>
        <v/>
      </c>
      <c r="AA38" s="672" t="str">
        <f t="shared" si="10"/>
        <v/>
      </c>
      <c r="AC38" s="672" t="str">
        <f t="shared" si="11"/>
        <v/>
      </c>
      <c r="AE38" s="672" t="str">
        <f t="shared" si="12"/>
        <v/>
      </c>
      <c r="AG38" s="672" t="str">
        <f t="shared" si="13"/>
        <v/>
      </c>
      <c r="AI38" s="672" t="str">
        <f t="shared" si="14"/>
        <v/>
      </c>
      <c r="AK38" s="672" t="str">
        <f t="shared" si="15"/>
        <v/>
      </c>
      <c r="AM38" s="672" t="str">
        <f t="shared" si="16"/>
        <v/>
      </c>
      <c r="AO38" s="672" t="str">
        <f t="shared" si="17"/>
        <v/>
      </c>
      <c r="AQ38" s="672" t="str">
        <f t="shared" si="18"/>
        <v/>
      </c>
    </row>
    <row r="39" spans="5:43">
      <c r="E39" s="672" t="str">
        <f t="shared" si="19"/>
        <v/>
      </c>
      <c r="G39" s="672" t="str">
        <f t="shared" si="19"/>
        <v/>
      </c>
      <c r="I39" s="672" t="str">
        <f t="shared" si="1"/>
        <v/>
      </c>
      <c r="K39" s="672" t="str">
        <f t="shared" si="2"/>
        <v/>
      </c>
      <c r="M39" s="672" t="str">
        <f t="shared" si="3"/>
        <v/>
      </c>
      <c r="O39" s="672" t="str">
        <f t="shared" si="4"/>
        <v/>
      </c>
      <c r="Q39" s="672" t="str">
        <f t="shared" si="5"/>
        <v/>
      </c>
      <c r="S39" s="672" t="str">
        <f t="shared" si="6"/>
        <v/>
      </c>
      <c r="U39" s="672" t="str">
        <f t="shared" si="7"/>
        <v/>
      </c>
      <c r="W39" s="672" t="str">
        <f t="shared" si="8"/>
        <v/>
      </c>
      <c r="Y39" s="672" t="str">
        <f t="shared" si="9"/>
        <v/>
      </c>
      <c r="AA39" s="672" t="str">
        <f t="shared" si="10"/>
        <v/>
      </c>
      <c r="AC39" s="672" t="str">
        <f t="shared" si="11"/>
        <v/>
      </c>
      <c r="AE39" s="672" t="str">
        <f t="shared" si="12"/>
        <v/>
      </c>
      <c r="AG39" s="672" t="str">
        <f t="shared" si="13"/>
        <v/>
      </c>
      <c r="AI39" s="672" t="str">
        <f t="shared" si="14"/>
        <v/>
      </c>
      <c r="AK39" s="672" t="str">
        <f t="shared" si="15"/>
        <v/>
      </c>
      <c r="AM39" s="672" t="str">
        <f t="shared" si="16"/>
        <v/>
      </c>
      <c r="AO39" s="672" t="str">
        <f t="shared" si="17"/>
        <v/>
      </c>
      <c r="AQ39" s="672" t="str">
        <f t="shared" si="18"/>
        <v/>
      </c>
    </row>
    <row r="40" spans="5:43">
      <c r="E40" s="672" t="str">
        <f t="shared" si="19"/>
        <v/>
      </c>
      <c r="G40" s="672" t="str">
        <f t="shared" si="19"/>
        <v/>
      </c>
      <c r="I40" s="672" t="str">
        <f t="shared" si="1"/>
        <v/>
      </c>
      <c r="K40" s="672" t="str">
        <f t="shared" si="2"/>
        <v/>
      </c>
      <c r="M40" s="672" t="str">
        <f t="shared" si="3"/>
        <v/>
      </c>
      <c r="O40" s="672" t="str">
        <f t="shared" si="4"/>
        <v/>
      </c>
      <c r="Q40" s="672" t="str">
        <f t="shared" si="5"/>
        <v/>
      </c>
      <c r="S40" s="672" t="str">
        <f t="shared" si="6"/>
        <v/>
      </c>
      <c r="U40" s="672" t="str">
        <f t="shared" si="7"/>
        <v/>
      </c>
      <c r="W40" s="672" t="str">
        <f t="shared" si="8"/>
        <v/>
      </c>
      <c r="Y40" s="672" t="str">
        <f t="shared" si="9"/>
        <v/>
      </c>
      <c r="AA40" s="672" t="str">
        <f t="shared" si="10"/>
        <v/>
      </c>
      <c r="AC40" s="672" t="str">
        <f t="shared" si="11"/>
        <v/>
      </c>
      <c r="AE40" s="672" t="str">
        <f t="shared" si="12"/>
        <v/>
      </c>
      <c r="AG40" s="672" t="str">
        <f t="shared" si="13"/>
        <v/>
      </c>
      <c r="AI40" s="672" t="str">
        <f t="shared" si="14"/>
        <v/>
      </c>
      <c r="AK40" s="672" t="str">
        <f t="shared" si="15"/>
        <v/>
      </c>
      <c r="AM40" s="672" t="str">
        <f t="shared" si="16"/>
        <v/>
      </c>
      <c r="AO40" s="672" t="str">
        <f t="shared" si="17"/>
        <v/>
      </c>
      <c r="AQ40" s="672" t="str">
        <f t="shared" si="18"/>
        <v/>
      </c>
    </row>
    <row r="41" spans="5:43">
      <c r="E41" s="672" t="str">
        <f t="shared" si="19"/>
        <v/>
      </c>
      <c r="G41" s="672" t="str">
        <f t="shared" si="19"/>
        <v/>
      </c>
      <c r="I41" s="672" t="str">
        <f t="shared" si="1"/>
        <v/>
      </c>
      <c r="K41" s="672" t="str">
        <f t="shared" si="2"/>
        <v/>
      </c>
      <c r="M41" s="672" t="str">
        <f t="shared" si="3"/>
        <v/>
      </c>
      <c r="O41" s="672" t="str">
        <f t="shared" si="4"/>
        <v/>
      </c>
      <c r="Q41" s="672" t="str">
        <f t="shared" si="5"/>
        <v/>
      </c>
      <c r="S41" s="672" t="str">
        <f t="shared" si="6"/>
        <v/>
      </c>
      <c r="U41" s="672" t="str">
        <f t="shared" si="7"/>
        <v/>
      </c>
      <c r="W41" s="672" t="str">
        <f t="shared" si="8"/>
        <v/>
      </c>
      <c r="Y41" s="672" t="str">
        <f t="shared" si="9"/>
        <v/>
      </c>
      <c r="AA41" s="672" t="str">
        <f t="shared" si="10"/>
        <v/>
      </c>
      <c r="AC41" s="672" t="str">
        <f t="shared" si="11"/>
        <v/>
      </c>
      <c r="AE41" s="672" t="str">
        <f t="shared" si="12"/>
        <v/>
      </c>
      <c r="AG41" s="672" t="str">
        <f t="shared" si="13"/>
        <v/>
      </c>
      <c r="AI41" s="672" t="str">
        <f t="shared" si="14"/>
        <v/>
      </c>
      <c r="AK41" s="672" t="str">
        <f t="shared" si="15"/>
        <v/>
      </c>
      <c r="AM41" s="672" t="str">
        <f t="shared" si="16"/>
        <v/>
      </c>
      <c r="AO41" s="672" t="str">
        <f t="shared" si="17"/>
        <v/>
      </c>
      <c r="AQ41" s="672" t="str">
        <f t="shared" si="18"/>
        <v/>
      </c>
    </row>
    <row r="42" spans="5:43">
      <c r="E42" s="672" t="str">
        <f t="shared" si="19"/>
        <v/>
      </c>
      <c r="G42" s="672" t="str">
        <f t="shared" si="19"/>
        <v/>
      </c>
      <c r="I42" s="672" t="str">
        <f t="shared" si="1"/>
        <v/>
      </c>
      <c r="K42" s="672" t="str">
        <f t="shared" si="2"/>
        <v/>
      </c>
      <c r="M42" s="672" t="str">
        <f t="shared" si="3"/>
        <v/>
      </c>
      <c r="O42" s="672" t="str">
        <f t="shared" si="4"/>
        <v/>
      </c>
      <c r="Q42" s="672" t="str">
        <f t="shared" si="5"/>
        <v/>
      </c>
      <c r="S42" s="672" t="str">
        <f t="shared" si="6"/>
        <v/>
      </c>
      <c r="U42" s="672" t="str">
        <f t="shared" si="7"/>
        <v/>
      </c>
      <c r="W42" s="672" t="str">
        <f t="shared" si="8"/>
        <v/>
      </c>
      <c r="Y42" s="672" t="str">
        <f t="shared" si="9"/>
        <v/>
      </c>
      <c r="AA42" s="672" t="str">
        <f t="shared" si="10"/>
        <v/>
      </c>
      <c r="AC42" s="672" t="str">
        <f t="shared" si="11"/>
        <v/>
      </c>
      <c r="AE42" s="672" t="str">
        <f t="shared" si="12"/>
        <v/>
      </c>
      <c r="AG42" s="672" t="str">
        <f t="shared" si="13"/>
        <v/>
      </c>
      <c r="AI42" s="672" t="str">
        <f t="shared" si="14"/>
        <v/>
      </c>
      <c r="AK42" s="672" t="str">
        <f t="shared" si="15"/>
        <v/>
      </c>
      <c r="AM42" s="672" t="str">
        <f t="shared" si="16"/>
        <v/>
      </c>
      <c r="AO42" s="672" t="str">
        <f t="shared" si="17"/>
        <v/>
      </c>
      <c r="AQ42" s="672" t="str">
        <f t="shared" si="18"/>
        <v/>
      </c>
    </row>
    <row r="43" spans="5:43">
      <c r="E43" s="672" t="str">
        <f t="shared" si="19"/>
        <v/>
      </c>
      <c r="G43" s="672" t="str">
        <f t="shared" si="19"/>
        <v/>
      </c>
      <c r="I43" s="672" t="str">
        <f t="shared" si="1"/>
        <v/>
      </c>
      <c r="K43" s="672" t="str">
        <f t="shared" si="2"/>
        <v/>
      </c>
      <c r="M43" s="672" t="str">
        <f t="shared" si="3"/>
        <v/>
      </c>
      <c r="O43" s="672" t="str">
        <f t="shared" si="4"/>
        <v/>
      </c>
      <c r="Q43" s="672" t="str">
        <f t="shared" si="5"/>
        <v/>
      </c>
      <c r="S43" s="672" t="str">
        <f t="shared" si="6"/>
        <v/>
      </c>
      <c r="U43" s="672" t="str">
        <f t="shared" si="7"/>
        <v/>
      </c>
      <c r="W43" s="672" t="str">
        <f t="shared" si="8"/>
        <v/>
      </c>
      <c r="Y43" s="672" t="str">
        <f t="shared" si="9"/>
        <v/>
      </c>
      <c r="AA43" s="672" t="str">
        <f t="shared" si="10"/>
        <v/>
      </c>
      <c r="AC43" s="672" t="str">
        <f t="shared" si="11"/>
        <v/>
      </c>
      <c r="AE43" s="672" t="str">
        <f t="shared" si="12"/>
        <v/>
      </c>
      <c r="AG43" s="672" t="str">
        <f t="shared" si="13"/>
        <v/>
      </c>
      <c r="AI43" s="672" t="str">
        <f t="shared" si="14"/>
        <v/>
      </c>
      <c r="AK43" s="672" t="str">
        <f t="shared" si="15"/>
        <v/>
      </c>
      <c r="AM43" s="672" t="str">
        <f t="shared" si="16"/>
        <v/>
      </c>
      <c r="AO43" s="672" t="str">
        <f t="shared" si="17"/>
        <v/>
      </c>
      <c r="AQ43" s="672" t="str">
        <f t="shared" si="18"/>
        <v/>
      </c>
    </row>
    <row r="44" spans="5:43">
      <c r="E44" s="672" t="str">
        <f t="shared" si="19"/>
        <v/>
      </c>
      <c r="G44" s="672" t="str">
        <f t="shared" si="19"/>
        <v/>
      </c>
      <c r="I44" s="672" t="str">
        <f t="shared" si="1"/>
        <v/>
      </c>
      <c r="K44" s="672" t="str">
        <f t="shared" si="2"/>
        <v/>
      </c>
      <c r="M44" s="672" t="str">
        <f t="shared" si="3"/>
        <v/>
      </c>
      <c r="O44" s="672" t="str">
        <f t="shared" si="4"/>
        <v/>
      </c>
      <c r="Q44" s="672" t="str">
        <f t="shared" si="5"/>
        <v/>
      </c>
      <c r="S44" s="672" t="str">
        <f t="shared" si="6"/>
        <v/>
      </c>
      <c r="U44" s="672" t="str">
        <f t="shared" si="7"/>
        <v/>
      </c>
      <c r="W44" s="672" t="str">
        <f t="shared" si="8"/>
        <v/>
      </c>
      <c r="Y44" s="672" t="str">
        <f t="shared" si="9"/>
        <v/>
      </c>
      <c r="AA44" s="672" t="str">
        <f t="shared" si="10"/>
        <v/>
      </c>
      <c r="AC44" s="672" t="str">
        <f t="shared" si="11"/>
        <v/>
      </c>
      <c r="AE44" s="672" t="str">
        <f t="shared" si="12"/>
        <v/>
      </c>
      <c r="AG44" s="672" t="str">
        <f t="shared" si="13"/>
        <v/>
      </c>
      <c r="AI44" s="672" t="str">
        <f t="shared" si="14"/>
        <v/>
      </c>
      <c r="AK44" s="672" t="str">
        <f t="shared" si="15"/>
        <v/>
      </c>
      <c r="AM44" s="672" t="str">
        <f t="shared" si="16"/>
        <v/>
      </c>
      <c r="AO44" s="672" t="str">
        <f t="shared" si="17"/>
        <v/>
      </c>
      <c r="AQ44" s="672" t="str">
        <f t="shared" si="18"/>
        <v/>
      </c>
    </row>
    <row r="45" spans="5:43">
      <c r="E45" s="672" t="str">
        <f t="shared" ref="E45:G60" si="20">IF(OR($B45=0,D45=0),"",D45/$B45)</f>
        <v/>
      </c>
      <c r="G45" s="672" t="str">
        <f t="shared" si="20"/>
        <v/>
      </c>
      <c r="I45" s="672" t="str">
        <f t="shared" si="1"/>
        <v/>
      </c>
      <c r="K45" s="672" t="str">
        <f t="shared" si="2"/>
        <v/>
      </c>
      <c r="M45" s="672" t="str">
        <f t="shared" si="3"/>
        <v/>
      </c>
      <c r="O45" s="672" t="str">
        <f t="shared" si="4"/>
        <v/>
      </c>
      <c r="Q45" s="672" t="str">
        <f t="shared" si="5"/>
        <v/>
      </c>
      <c r="S45" s="672" t="str">
        <f t="shared" si="6"/>
        <v/>
      </c>
      <c r="U45" s="672" t="str">
        <f t="shared" si="7"/>
        <v/>
      </c>
      <c r="W45" s="672" t="str">
        <f t="shared" si="8"/>
        <v/>
      </c>
      <c r="Y45" s="672" t="str">
        <f t="shared" si="9"/>
        <v/>
      </c>
      <c r="AA45" s="672" t="str">
        <f t="shared" si="10"/>
        <v/>
      </c>
      <c r="AC45" s="672" t="str">
        <f t="shared" si="11"/>
        <v/>
      </c>
      <c r="AE45" s="672" t="str">
        <f t="shared" si="12"/>
        <v/>
      </c>
      <c r="AG45" s="672" t="str">
        <f t="shared" si="13"/>
        <v/>
      </c>
      <c r="AI45" s="672" t="str">
        <f t="shared" si="14"/>
        <v/>
      </c>
      <c r="AK45" s="672" t="str">
        <f t="shared" si="15"/>
        <v/>
      </c>
      <c r="AM45" s="672" t="str">
        <f t="shared" si="16"/>
        <v/>
      </c>
      <c r="AO45" s="672" t="str">
        <f t="shared" si="17"/>
        <v/>
      </c>
      <c r="AQ45" s="672" t="str">
        <f t="shared" si="18"/>
        <v/>
      </c>
    </row>
    <row r="46" spans="5:43">
      <c r="E46" s="672" t="str">
        <f t="shared" si="20"/>
        <v/>
      </c>
      <c r="G46" s="672" t="str">
        <f t="shared" si="20"/>
        <v/>
      </c>
      <c r="I46" s="672" t="str">
        <f t="shared" si="1"/>
        <v/>
      </c>
      <c r="K46" s="672" t="str">
        <f t="shared" si="2"/>
        <v/>
      </c>
      <c r="M46" s="672" t="str">
        <f t="shared" si="3"/>
        <v/>
      </c>
      <c r="O46" s="672" t="str">
        <f t="shared" si="4"/>
        <v/>
      </c>
      <c r="Q46" s="672" t="str">
        <f t="shared" si="5"/>
        <v/>
      </c>
      <c r="S46" s="672" t="str">
        <f t="shared" si="6"/>
        <v/>
      </c>
      <c r="U46" s="672" t="str">
        <f t="shared" si="7"/>
        <v/>
      </c>
      <c r="W46" s="672" t="str">
        <f t="shared" si="8"/>
        <v/>
      </c>
      <c r="Y46" s="672" t="str">
        <f t="shared" si="9"/>
        <v/>
      </c>
      <c r="AA46" s="672" t="str">
        <f t="shared" si="10"/>
        <v/>
      </c>
      <c r="AC46" s="672" t="str">
        <f t="shared" si="11"/>
        <v/>
      </c>
      <c r="AE46" s="672" t="str">
        <f t="shared" si="12"/>
        <v/>
      </c>
      <c r="AG46" s="672" t="str">
        <f t="shared" si="13"/>
        <v/>
      </c>
      <c r="AI46" s="672" t="str">
        <f t="shared" si="14"/>
        <v/>
      </c>
      <c r="AK46" s="672" t="str">
        <f t="shared" si="15"/>
        <v/>
      </c>
      <c r="AM46" s="672" t="str">
        <f t="shared" si="16"/>
        <v/>
      </c>
      <c r="AO46" s="672" t="str">
        <f t="shared" si="17"/>
        <v/>
      </c>
      <c r="AQ46" s="672" t="str">
        <f t="shared" si="18"/>
        <v/>
      </c>
    </row>
    <row r="47" spans="5:43">
      <c r="E47" s="672" t="str">
        <f t="shared" si="20"/>
        <v/>
      </c>
      <c r="G47" s="672" t="str">
        <f t="shared" si="20"/>
        <v/>
      </c>
      <c r="I47" s="672" t="str">
        <f t="shared" si="1"/>
        <v/>
      </c>
      <c r="K47" s="672" t="str">
        <f t="shared" si="2"/>
        <v/>
      </c>
      <c r="M47" s="672" t="str">
        <f t="shared" si="3"/>
        <v/>
      </c>
      <c r="O47" s="672" t="str">
        <f t="shared" si="4"/>
        <v/>
      </c>
      <c r="Q47" s="672" t="str">
        <f t="shared" si="5"/>
        <v/>
      </c>
      <c r="S47" s="672" t="str">
        <f t="shared" si="6"/>
        <v/>
      </c>
      <c r="U47" s="672" t="str">
        <f t="shared" si="7"/>
        <v/>
      </c>
      <c r="W47" s="672" t="str">
        <f t="shared" si="8"/>
        <v/>
      </c>
      <c r="Y47" s="672" t="str">
        <f t="shared" si="9"/>
        <v/>
      </c>
      <c r="AA47" s="672" t="str">
        <f t="shared" si="10"/>
        <v/>
      </c>
      <c r="AC47" s="672" t="str">
        <f t="shared" si="11"/>
        <v/>
      </c>
      <c r="AE47" s="672" t="str">
        <f t="shared" si="12"/>
        <v/>
      </c>
      <c r="AG47" s="672" t="str">
        <f t="shared" si="13"/>
        <v/>
      </c>
      <c r="AI47" s="672" t="str">
        <f t="shared" si="14"/>
        <v/>
      </c>
      <c r="AK47" s="672" t="str">
        <f t="shared" si="15"/>
        <v/>
      </c>
      <c r="AM47" s="672" t="str">
        <f t="shared" si="16"/>
        <v/>
      </c>
      <c r="AO47" s="672" t="str">
        <f t="shared" si="17"/>
        <v/>
      </c>
      <c r="AQ47" s="672" t="str">
        <f t="shared" si="18"/>
        <v/>
      </c>
    </row>
    <row r="48" spans="5:43">
      <c r="E48" s="672" t="str">
        <f t="shared" si="20"/>
        <v/>
      </c>
      <c r="G48" s="672" t="str">
        <f t="shared" si="20"/>
        <v/>
      </c>
      <c r="I48" s="672" t="str">
        <f t="shared" si="1"/>
        <v/>
      </c>
      <c r="K48" s="672" t="str">
        <f t="shared" si="2"/>
        <v/>
      </c>
      <c r="M48" s="672" t="str">
        <f t="shared" si="3"/>
        <v/>
      </c>
      <c r="O48" s="672" t="str">
        <f t="shared" si="4"/>
        <v/>
      </c>
      <c r="Q48" s="672" t="str">
        <f t="shared" si="5"/>
        <v/>
      </c>
      <c r="S48" s="672" t="str">
        <f t="shared" si="6"/>
        <v/>
      </c>
      <c r="U48" s="672" t="str">
        <f t="shared" si="7"/>
        <v/>
      </c>
      <c r="W48" s="672" t="str">
        <f t="shared" si="8"/>
        <v/>
      </c>
      <c r="Y48" s="672" t="str">
        <f t="shared" si="9"/>
        <v/>
      </c>
      <c r="AA48" s="672" t="str">
        <f t="shared" si="10"/>
        <v/>
      </c>
      <c r="AC48" s="672" t="str">
        <f t="shared" si="11"/>
        <v/>
      </c>
      <c r="AE48" s="672" t="str">
        <f t="shared" si="12"/>
        <v/>
      </c>
      <c r="AG48" s="672" t="str">
        <f t="shared" si="13"/>
        <v/>
      </c>
      <c r="AI48" s="672" t="str">
        <f t="shared" si="14"/>
        <v/>
      </c>
      <c r="AK48" s="672" t="str">
        <f t="shared" si="15"/>
        <v/>
      </c>
      <c r="AM48" s="672" t="str">
        <f t="shared" si="16"/>
        <v/>
      </c>
      <c r="AO48" s="672" t="str">
        <f t="shared" si="17"/>
        <v/>
      </c>
      <c r="AQ48" s="672" t="str">
        <f t="shared" si="18"/>
        <v/>
      </c>
    </row>
    <row r="49" spans="5:43">
      <c r="E49" s="672" t="str">
        <f t="shared" si="20"/>
        <v/>
      </c>
      <c r="G49" s="672" t="str">
        <f t="shared" si="20"/>
        <v/>
      </c>
      <c r="I49" s="672" t="str">
        <f t="shared" si="1"/>
        <v/>
      </c>
      <c r="K49" s="672" t="str">
        <f t="shared" si="2"/>
        <v/>
      </c>
      <c r="M49" s="672" t="str">
        <f t="shared" si="3"/>
        <v/>
      </c>
      <c r="O49" s="672" t="str">
        <f t="shared" si="4"/>
        <v/>
      </c>
      <c r="Q49" s="672" t="str">
        <f t="shared" si="5"/>
        <v/>
      </c>
      <c r="S49" s="672" t="str">
        <f t="shared" si="6"/>
        <v/>
      </c>
      <c r="U49" s="672" t="str">
        <f t="shared" si="7"/>
        <v/>
      </c>
      <c r="W49" s="672" t="str">
        <f t="shared" si="8"/>
        <v/>
      </c>
      <c r="Y49" s="672" t="str">
        <f t="shared" si="9"/>
        <v/>
      </c>
      <c r="AA49" s="672" t="str">
        <f t="shared" si="10"/>
        <v/>
      </c>
      <c r="AC49" s="672" t="str">
        <f t="shared" si="11"/>
        <v/>
      </c>
      <c r="AE49" s="672" t="str">
        <f t="shared" si="12"/>
        <v/>
      </c>
      <c r="AG49" s="672" t="str">
        <f t="shared" si="13"/>
        <v/>
      </c>
      <c r="AI49" s="672" t="str">
        <f t="shared" si="14"/>
        <v/>
      </c>
      <c r="AK49" s="672" t="str">
        <f t="shared" si="15"/>
        <v/>
      </c>
      <c r="AM49" s="672" t="str">
        <f t="shared" si="16"/>
        <v/>
      </c>
      <c r="AO49" s="672" t="str">
        <f t="shared" si="17"/>
        <v/>
      </c>
      <c r="AQ49" s="672" t="str">
        <f t="shared" si="18"/>
        <v/>
      </c>
    </row>
    <row r="50" spans="5:43">
      <c r="E50" s="672" t="str">
        <f t="shared" si="20"/>
        <v/>
      </c>
      <c r="G50" s="672" t="str">
        <f t="shared" si="20"/>
        <v/>
      </c>
      <c r="I50" s="672" t="str">
        <f t="shared" si="1"/>
        <v/>
      </c>
      <c r="K50" s="672" t="str">
        <f t="shared" si="2"/>
        <v/>
      </c>
      <c r="M50" s="672" t="str">
        <f t="shared" si="3"/>
        <v/>
      </c>
      <c r="O50" s="672" t="str">
        <f t="shared" si="4"/>
        <v/>
      </c>
      <c r="Q50" s="672" t="str">
        <f t="shared" si="5"/>
        <v/>
      </c>
      <c r="S50" s="672" t="str">
        <f t="shared" si="6"/>
        <v/>
      </c>
      <c r="U50" s="672" t="str">
        <f t="shared" si="7"/>
        <v/>
      </c>
      <c r="W50" s="672" t="str">
        <f t="shared" si="8"/>
        <v/>
      </c>
      <c r="Y50" s="672" t="str">
        <f t="shared" si="9"/>
        <v/>
      </c>
      <c r="AA50" s="672" t="str">
        <f t="shared" si="10"/>
        <v/>
      </c>
      <c r="AC50" s="672" t="str">
        <f t="shared" si="11"/>
        <v/>
      </c>
      <c r="AE50" s="672" t="str">
        <f t="shared" si="12"/>
        <v/>
      </c>
      <c r="AG50" s="672" t="str">
        <f t="shared" si="13"/>
        <v/>
      </c>
      <c r="AI50" s="672" t="str">
        <f t="shared" si="14"/>
        <v/>
      </c>
      <c r="AK50" s="672" t="str">
        <f t="shared" si="15"/>
        <v/>
      </c>
      <c r="AM50" s="672" t="str">
        <f t="shared" si="16"/>
        <v/>
      </c>
      <c r="AO50" s="672" t="str">
        <f t="shared" si="17"/>
        <v/>
      </c>
      <c r="AQ50" s="672" t="str">
        <f t="shared" si="18"/>
        <v/>
      </c>
    </row>
    <row r="51" spans="5:43">
      <c r="E51" s="672" t="str">
        <f t="shared" si="20"/>
        <v/>
      </c>
      <c r="G51" s="672" t="str">
        <f t="shared" si="20"/>
        <v/>
      </c>
      <c r="I51" s="672" t="str">
        <f t="shared" si="1"/>
        <v/>
      </c>
      <c r="K51" s="672" t="str">
        <f t="shared" si="2"/>
        <v/>
      </c>
      <c r="M51" s="672" t="str">
        <f t="shared" si="3"/>
        <v/>
      </c>
      <c r="O51" s="672" t="str">
        <f t="shared" si="4"/>
        <v/>
      </c>
      <c r="Q51" s="672" t="str">
        <f t="shared" si="5"/>
        <v/>
      </c>
      <c r="S51" s="672" t="str">
        <f t="shared" si="6"/>
        <v/>
      </c>
      <c r="U51" s="672" t="str">
        <f t="shared" si="7"/>
        <v/>
      </c>
      <c r="W51" s="672" t="str">
        <f t="shared" si="8"/>
        <v/>
      </c>
      <c r="Y51" s="672" t="str">
        <f t="shared" si="9"/>
        <v/>
      </c>
      <c r="AA51" s="672" t="str">
        <f t="shared" si="10"/>
        <v/>
      </c>
      <c r="AC51" s="672" t="str">
        <f t="shared" si="11"/>
        <v/>
      </c>
      <c r="AE51" s="672" t="str">
        <f t="shared" si="12"/>
        <v/>
      </c>
      <c r="AG51" s="672" t="str">
        <f t="shared" si="13"/>
        <v/>
      </c>
      <c r="AI51" s="672" t="str">
        <f t="shared" si="14"/>
        <v/>
      </c>
      <c r="AK51" s="672" t="str">
        <f t="shared" si="15"/>
        <v/>
      </c>
      <c r="AM51" s="672" t="str">
        <f t="shared" si="16"/>
        <v/>
      </c>
      <c r="AO51" s="672" t="str">
        <f t="shared" si="17"/>
        <v/>
      </c>
      <c r="AQ51" s="672" t="str">
        <f t="shared" si="18"/>
        <v/>
      </c>
    </row>
    <row r="52" spans="5:43">
      <c r="E52" s="672" t="str">
        <f t="shared" si="20"/>
        <v/>
      </c>
      <c r="G52" s="672" t="str">
        <f t="shared" si="20"/>
        <v/>
      </c>
      <c r="I52" s="672" t="str">
        <f t="shared" si="1"/>
        <v/>
      </c>
      <c r="K52" s="672" t="str">
        <f t="shared" si="2"/>
        <v/>
      </c>
      <c r="M52" s="672" t="str">
        <f t="shared" si="3"/>
        <v/>
      </c>
      <c r="O52" s="672" t="str">
        <f t="shared" si="4"/>
        <v/>
      </c>
      <c r="Q52" s="672" t="str">
        <f t="shared" si="5"/>
        <v/>
      </c>
      <c r="S52" s="672" t="str">
        <f t="shared" si="6"/>
        <v/>
      </c>
      <c r="U52" s="672" t="str">
        <f t="shared" si="7"/>
        <v/>
      </c>
      <c r="W52" s="672" t="str">
        <f t="shared" si="8"/>
        <v/>
      </c>
      <c r="Y52" s="672" t="str">
        <f t="shared" si="9"/>
        <v/>
      </c>
      <c r="AA52" s="672" t="str">
        <f t="shared" si="10"/>
        <v/>
      </c>
      <c r="AC52" s="672" t="str">
        <f t="shared" si="11"/>
        <v/>
      </c>
      <c r="AE52" s="672" t="str">
        <f t="shared" si="12"/>
        <v/>
      </c>
      <c r="AG52" s="672" t="str">
        <f t="shared" si="13"/>
        <v/>
      </c>
      <c r="AI52" s="672" t="str">
        <f t="shared" si="14"/>
        <v/>
      </c>
      <c r="AK52" s="672" t="str">
        <f t="shared" si="15"/>
        <v/>
      </c>
      <c r="AM52" s="672" t="str">
        <f t="shared" si="16"/>
        <v/>
      </c>
      <c r="AO52" s="672" t="str">
        <f t="shared" si="17"/>
        <v/>
      </c>
      <c r="AQ52" s="672" t="str">
        <f t="shared" si="18"/>
        <v/>
      </c>
    </row>
    <row r="53" spans="5:43">
      <c r="E53" s="672" t="str">
        <f t="shared" si="20"/>
        <v/>
      </c>
      <c r="G53" s="672" t="str">
        <f t="shared" si="20"/>
        <v/>
      </c>
      <c r="I53" s="672" t="str">
        <f t="shared" si="1"/>
        <v/>
      </c>
      <c r="K53" s="672" t="str">
        <f t="shared" si="2"/>
        <v/>
      </c>
      <c r="M53" s="672" t="str">
        <f t="shared" si="3"/>
        <v/>
      </c>
      <c r="O53" s="672" t="str">
        <f t="shared" si="4"/>
        <v/>
      </c>
      <c r="Q53" s="672" t="str">
        <f t="shared" si="5"/>
        <v/>
      </c>
      <c r="S53" s="672" t="str">
        <f t="shared" si="6"/>
        <v/>
      </c>
      <c r="U53" s="672" t="str">
        <f t="shared" si="7"/>
        <v/>
      </c>
      <c r="W53" s="672" t="str">
        <f t="shared" si="8"/>
        <v/>
      </c>
      <c r="Y53" s="672" t="str">
        <f t="shared" si="9"/>
        <v/>
      </c>
      <c r="AA53" s="672" t="str">
        <f t="shared" si="10"/>
        <v/>
      </c>
      <c r="AC53" s="672" t="str">
        <f t="shared" si="11"/>
        <v/>
      </c>
      <c r="AE53" s="672" t="str">
        <f t="shared" si="12"/>
        <v/>
      </c>
      <c r="AG53" s="672" t="str">
        <f t="shared" si="13"/>
        <v/>
      </c>
      <c r="AI53" s="672" t="str">
        <f t="shared" si="14"/>
        <v/>
      </c>
      <c r="AK53" s="672" t="str">
        <f t="shared" si="15"/>
        <v/>
      </c>
      <c r="AM53" s="672" t="str">
        <f t="shared" si="16"/>
        <v/>
      </c>
      <c r="AO53" s="672" t="str">
        <f t="shared" si="17"/>
        <v/>
      </c>
      <c r="AQ53" s="672" t="str">
        <f t="shared" si="18"/>
        <v/>
      </c>
    </row>
    <row r="54" spans="5:43">
      <c r="E54" s="672" t="str">
        <f t="shared" si="20"/>
        <v/>
      </c>
      <c r="G54" s="672" t="str">
        <f t="shared" si="20"/>
        <v/>
      </c>
      <c r="I54" s="672" t="str">
        <f t="shared" si="1"/>
        <v/>
      </c>
      <c r="K54" s="672" t="str">
        <f t="shared" si="2"/>
        <v/>
      </c>
      <c r="M54" s="672" t="str">
        <f t="shared" si="3"/>
        <v/>
      </c>
      <c r="O54" s="672" t="str">
        <f t="shared" si="4"/>
        <v/>
      </c>
      <c r="Q54" s="672" t="str">
        <f t="shared" si="5"/>
        <v/>
      </c>
      <c r="S54" s="672" t="str">
        <f t="shared" si="6"/>
        <v/>
      </c>
      <c r="U54" s="672" t="str">
        <f t="shared" si="7"/>
        <v/>
      </c>
      <c r="W54" s="672" t="str">
        <f t="shared" si="8"/>
        <v/>
      </c>
      <c r="Y54" s="672" t="str">
        <f t="shared" si="9"/>
        <v/>
      </c>
      <c r="AA54" s="672" t="str">
        <f t="shared" si="10"/>
        <v/>
      </c>
      <c r="AC54" s="672" t="str">
        <f t="shared" si="11"/>
        <v/>
      </c>
      <c r="AE54" s="672" t="str">
        <f t="shared" si="12"/>
        <v/>
      </c>
      <c r="AG54" s="672" t="str">
        <f t="shared" si="13"/>
        <v/>
      </c>
      <c r="AI54" s="672" t="str">
        <f t="shared" si="14"/>
        <v/>
      </c>
      <c r="AK54" s="672" t="str">
        <f t="shared" si="15"/>
        <v/>
      </c>
      <c r="AM54" s="672" t="str">
        <f t="shared" si="16"/>
        <v/>
      </c>
      <c r="AO54" s="672" t="str">
        <f t="shared" si="17"/>
        <v/>
      </c>
      <c r="AQ54" s="672" t="str">
        <f t="shared" si="18"/>
        <v/>
      </c>
    </row>
    <row r="55" spans="5:43">
      <c r="E55" s="672" t="str">
        <f t="shared" si="20"/>
        <v/>
      </c>
      <c r="G55" s="672" t="str">
        <f t="shared" si="20"/>
        <v/>
      </c>
      <c r="I55" s="672" t="str">
        <f t="shared" si="1"/>
        <v/>
      </c>
      <c r="K55" s="672" t="str">
        <f t="shared" si="2"/>
        <v/>
      </c>
      <c r="M55" s="672" t="str">
        <f t="shared" si="3"/>
        <v/>
      </c>
      <c r="O55" s="672" t="str">
        <f t="shared" si="4"/>
        <v/>
      </c>
      <c r="Q55" s="672" t="str">
        <f t="shared" si="5"/>
        <v/>
      </c>
      <c r="S55" s="672" t="str">
        <f t="shared" si="6"/>
        <v/>
      </c>
      <c r="U55" s="672" t="str">
        <f t="shared" si="7"/>
        <v/>
      </c>
      <c r="W55" s="672" t="str">
        <f t="shared" si="8"/>
        <v/>
      </c>
      <c r="Y55" s="672" t="str">
        <f t="shared" si="9"/>
        <v/>
      </c>
      <c r="AA55" s="672" t="str">
        <f t="shared" si="10"/>
        <v/>
      </c>
      <c r="AC55" s="672" t="str">
        <f t="shared" si="11"/>
        <v/>
      </c>
      <c r="AE55" s="672" t="str">
        <f t="shared" si="12"/>
        <v/>
      </c>
      <c r="AG55" s="672" t="str">
        <f t="shared" si="13"/>
        <v/>
      </c>
      <c r="AI55" s="672" t="str">
        <f t="shared" si="14"/>
        <v/>
      </c>
      <c r="AK55" s="672" t="str">
        <f t="shared" si="15"/>
        <v/>
      </c>
      <c r="AM55" s="672" t="str">
        <f t="shared" si="16"/>
        <v/>
      </c>
      <c r="AO55" s="672" t="str">
        <f t="shared" si="17"/>
        <v/>
      </c>
      <c r="AQ55" s="672" t="str">
        <f t="shared" si="18"/>
        <v/>
      </c>
    </row>
    <row r="56" spans="5:43">
      <c r="E56" s="672" t="str">
        <f t="shared" si="20"/>
        <v/>
      </c>
      <c r="G56" s="672" t="str">
        <f t="shared" si="20"/>
        <v/>
      </c>
      <c r="I56" s="672" t="str">
        <f t="shared" si="1"/>
        <v/>
      </c>
      <c r="K56" s="672" t="str">
        <f t="shared" si="2"/>
        <v/>
      </c>
      <c r="M56" s="672" t="str">
        <f t="shared" si="3"/>
        <v/>
      </c>
      <c r="O56" s="672" t="str">
        <f t="shared" si="4"/>
        <v/>
      </c>
      <c r="Q56" s="672" t="str">
        <f t="shared" si="5"/>
        <v/>
      </c>
      <c r="S56" s="672" t="str">
        <f t="shared" si="6"/>
        <v/>
      </c>
      <c r="U56" s="672" t="str">
        <f t="shared" si="7"/>
        <v/>
      </c>
      <c r="W56" s="672" t="str">
        <f t="shared" si="8"/>
        <v/>
      </c>
      <c r="Y56" s="672" t="str">
        <f t="shared" si="9"/>
        <v/>
      </c>
      <c r="AA56" s="672" t="str">
        <f t="shared" si="10"/>
        <v/>
      </c>
      <c r="AC56" s="672" t="str">
        <f t="shared" si="11"/>
        <v/>
      </c>
      <c r="AE56" s="672" t="str">
        <f t="shared" si="12"/>
        <v/>
      </c>
      <c r="AG56" s="672" t="str">
        <f t="shared" si="13"/>
        <v/>
      </c>
      <c r="AI56" s="672" t="str">
        <f t="shared" si="14"/>
        <v/>
      </c>
      <c r="AK56" s="672" t="str">
        <f t="shared" si="15"/>
        <v/>
      </c>
      <c r="AM56" s="672" t="str">
        <f t="shared" si="16"/>
        <v/>
      </c>
      <c r="AO56" s="672" t="str">
        <f t="shared" si="17"/>
        <v/>
      </c>
      <c r="AQ56" s="672" t="str">
        <f t="shared" si="18"/>
        <v/>
      </c>
    </row>
    <row r="57" spans="5:43">
      <c r="E57" s="672" t="str">
        <f t="shared" si="20"/>
        <v/>
      </c>
      <c r="G57" s="672" t="str">
        <f t="shared" si="20"/>
        <v/>
      </c>
      <c r="I57" s="672" t="str">
        <f t="shared" si="1"/>
        <v/>
      </c>
      <c r="K57" s="672" t="str">
        <f t="shared" si="2"/>
        <v/>
      </c>
      <c r="M57" s="672" t="str">
        <f t="shared" si="3"/>
        <v/>
      </c>
      <c r="O57" s="672" t="str">
        <f t="shared" si="4"/>
        <v/>
      </c>
      <c r="Q57" s="672" t="str">
        <f t="shared" si="5"/>
        <v/>
      </c>
      <c r="S57" s="672" t="str">
        <f t="shared" si="6"/>
        <v/>
      </c>
      <c r="U57" s="672" t="str">
        <f t="shared" si="7"/>
        <v/>
      </c>
      <c r="W57" s="672" t="str">
        <f t="shared" si="8"/>
        <v/>
      </c>
      <c r="Y57" s="672" t="str">
        <f t="shared" si="9"/>
        <v/>
      </c>
      <c r="AA57" s="672" t="str">
        <f t="shared" si="10"/>
        <v/>
      </c>
      <c r="AC57" s="672" t="str">
        <f t="shared" si="11"/>
        <v/>
      </c>
      <c r="AE57" s="672" t="str">
        <f t="shared" si="12"/>
        <v/>
      </c>
      <c r="AG57" s="672" t="str">
        <f t="shared" si="13"/>
        <v/>
      </c>
      <c r="AI57" s="672" t="str">
        <f t="shared" si="14"/>
        <v/>
      </c>
      <c r="AK57" s="672" t="str">
        <f t="shared" si="15"/>
        <v/>
      </c>
      <c r="AM57" s="672" t="str">
        <f t="shared" si="16"/>
        <v/>
      </c>
      <c r="AO57" s="672" t="str">
        <f t="shared" si="17"/>
        <v/>
      </c>
      <c r="AQ57" s="672" t="str">
        <f t="shared" si="18"/>
        <v/>
      </c>
    </row>
    <row r="58" spans="5:43">
      <c r="E58" s="672" t="str">
        <f t="shared" si="20"/>
        <v/>
      </c>
      <c r="G58" s="672" t="str">
        <f t="shared" si="20"/>
        <v/>
      </c>
      <c r="I58" s="672" t="str">
        <f t="shared" si="1"/>
        <v/>
      </c>
      <c r="K58" s="672" t="str">
        <f t="shared" si="2"/>
        <v/>
      </c>
      <c r="M58" s="672" t="str">
        <f t="shared" si="3"/>
        <v/>
      </c>
      <c r="O58" s="672" t="str">
        <f t="shared" si="4"/>
        <v/>
      </c>
      <c r="Q58" s="672" t="str">
        <f t="shared" si="5"/>
        <v/>
      </c>
      <c r="S58" s="672" t="str">
        <f t="shared" si="6"/>
        <v/>
      </c>
      <c r="U58" s="672" t="str">
        <f t="shared" si="7"/>
        <v/>
      </c>
      <c r="W58" s="672" t="str">
        <f t="shared" si="8"/>
        <v/>
      </c>
      <c r="Y58" s="672" t="str">
        <f t="shared" si="9"/>
        <v/>
      </c>
      <c r="AA58" s="672" t="str">
        <f t="shared" si="10"/>
        <v/>
      </c>
      <c r="AC58" s="672" t="str">
        <f t="shared" si="11"/>
        <v/>
      </c>
      <c r="AE58" s="672" t="str">
        <f t="shared" si="12"/>
        <v/>
      </c>
      <c r="AG58" s="672" t="str">
        <f t="shared" si="13"/>
        <v/>
      </c>
      <c r="AI58" s="672" t="str">
        <f t="shared" si="14"/>
        <v/>
      </c>
      <c r="AK58" s="672" t="str">
        <f t="shared" si="15"/>
        <v/>
      </c>
      <c r="AM58" s="672" t="str">
        <f t="shared" si="16"/>
        <v/>
      </c>
      <c r="AO58" s="672" t="str">
        <f t="shared" si="17"/>
        <v/>
      </c>
      <c r="AQ58" s="672" t="str">
        <f t="shared" si="18"/>
        <v/>
      </c>
    </row>
    <row r="59" spans="5:43">
      <c r="E59" s="672" t="str">
        <f t="shared" si="20"/>
        <v/>
      </c>
      <c r="G59" s="672" t="str">
        <f t="shared" si="20"/>
        <v/>
      </c>
      <c r="I59" s="672" t="str">
        <f t="shared" si="1"/>
        <v/>
      </c>
      <c r="K59" s="672" t="str">
        <f t="shared" si="2"/>
        <v/>
      </c>
      <c r="M59" s="672" t="str">
        <f t="shared" si="3"/>
        <v/>
      </c>
      <c r="O59" s="672" t="str">
        <f t="shared" si="4"/>
        <v/>
      </c>
      <c r="Q59" s="672" t="str">
        <f t="shared" si="5"/>
        <v/>
      </c>
      <c r="S59" s="672" t="str">
        <f t="shared" si="6"/>
        <v/>
      </c>
      <c r="U59" s="672" t="str">
        <f t="shared" si="7"/>
        <v/>
      </c>
      <c r="W59" s="672" t="str">
        <f t="shared" si="8"/>
        <v/>
      </c>
      <c r="Y59" s="672" t="str">
        <f t="shared" si="9"/>
        <v/>
      </c>
      <c r="AA59" s="672" t="str">
        <f t="shared" si="10"/>
        <v/>
      </c>
      <c r="AC59" s="672" t="str">
        <f t="shared" si="11"/>
        <v/>
      </c>
      <c r="AE59" s="672" t="str">
        <f t="shared" si="12"/>
        <v/>
      </c>
      <c r="AG59" s="672" t="str">
        <f t="shared" si="13"/>
        <v/>
      </c>
      <c r="AI59" s="672" t="str">
        <f t="shared" si="14"/>
        <v/>
      </c>
      <c r="AK59" s="672" t="str">
        <f t="shared" si="15"/>
        <v/>
      </c>
      <c r="AM59" s="672" t="str">
        <f t="shared" si="16"/>
        <v/>
      </c>
      <c r="AO59" s="672" t="str">
        <f t="shared" si="17"/>
        <v/>
      </c>
      <c r="AQ59" s="672" t="str">
        <f t="shared" si="18"/>
        <v/>
      </c>
    </row>
    <row r="60" spans="5:43">
      <c r="E60" s="672" t="str">
        <f t="shared" si="20"/>
        <v/>
      </c>
      <c r="G60" s="672" t="str">
        <f t="shared" si="20"/>
        <v/>
      </c>
      <c r="I60" s="672" t="str">
        <f t="shared" si="1"/>
        <v/>
      </c>
      <c r="K60" s="672" t="str">
        <f t="shared" si="2"/>
        <v/>
      </c>
      <c r="M60" s="672" t="str">
        <f t="shared" si="3"/>
        <v/>
      </c>
      <c r="O60" s="672" t="str">
        <f t="shared" si="4"/>
        <v/>
      </c>
      <c r="Q60" s="672" t="str">
        <f t="shared" si="5"/>
        <v/>
      </c>
      <c r="S60" s="672" t="str">
        <f t="shared" si="6"/>
        <v/>
      </c>
      <c r="U60" s="672" t="str">
        <f t="shared" si="7"/>
        <v/>
      </c>
      <c r="W60" s="672" t="str">
        <f t="shared" si="8"/>
        <v/>
      </c>
      <c r="Y60" s="672" t="str">
        <f t="shared" si="9"/>
        <v/>
      </c>
      <c r="AA60" s="672" t="str">
        <f t="shared" si="10"/>
        <v/>
      </c>
      <c r="AC60" s="672" t="str">
        <f t="shared" si="11"/>
        <v/>
      </c>
      <c r="AE60" s="672" t="str">
        <f t="shared" si="12"/>
        <v/>
      </c>
      <c r="AG60" s="672" t="str">
        <f t="shared" si="13"/>
        <v/>
      </c>
      <c r="AI60" s="672" t="str">
        <f t="shared" si="14"/>
        <v/>
      </c>
      <c r="AK60" s="672" t="str">
        <f t="shared" si="15"/>
        <v/>
      </c>
      <c r="AM60" s="672" t="str">
        <f t="shared" si="16"/>
        <v/>
      </c>
      <c r="AO60" s="672" t="str">
        <f t="shared" si="17"/>
        <v/>
      </c>
      <c r="AQ60" s="672" t="str">
        <f t="shared" si="18"/>
        <v/>
      </c>
    </row>
    <row r="61" spans="5:43">
      <c r="E61" s="672" t="str">
        <f t="shared" ref="E61:G76" si="21">IF(OR($B61=0,D61=0),"",D61/$B61)</f>
        <v/>
      </c>
      <c r="G61" s="672" t="str">
        <f t="shared" si="21"/>
        <v/>
      </c>
      <c r="I61" s="672" t="str">
        <f t="shared" si="1"/>
        <v/>
      </c>
      <c r="K61" s="672" t="str">
        <f t="shared" si="2"/>
        <v/>
      </c>
      <c r="M61" s="672" t="str">
        <f t="shared" si="3"/>
        <v/>
      </c>
      <c r="O61" s="672" t="str">
        <f t="shared" si="4"/>
        <v/>
      </c>
      <c r="Q61" s="672" t="str">
        <f t="shared" si="5"/>
        <v/>
      </c>
      <c r="S61" s="672" t="str">
        <f t="shared" si="6"/>
        <v/>
      </c>
      <c r="U61" s="672" t="str">
        <f t="shared" si="7"/>
        <v/>
      </c>
      <c r="W61" s="672" t="str">
        <f t="shared" si="8"/>
        <v/>
      </c>
      <c r="Y61" s="672" t="str">
        <f t="shared" si="9"/>
        <v/>
      </c>
      <c r="AA61" s="672" t="str">
        <f t="shared" si="10"/>
        <v/>
      </c>
      <c r="AC61" s="672" t="str">
        <f t="shared" si="11"/>
        <v/>
      </c>
      <c r="AE61" s="672" t="str">
        <f t="shared" si="12"/>
        <v/>
      </c>
      <c r="AG61" s="672" t="str">
        <f t="shared" si="13"/>
        <v/>
      </c>
      <c r="AI61" s="672" t="str">
        <f t="shared" si="14"/>
        <v/>
      </c>
      <c r="AK61" s="672" t="str">
        <f t="shared" si="15"/>
        <v/>
      </c>
      <c r="AM61" s="672" t="str">
        <f t="shared" si="16"/>
        <v/>
      </c>
      <c r="AO61" s="672" t="str">
        <f t="shared" si="17"/>
        <v/>
      </c>
      <c r="AQ61" s="672" t="str">
        <f t="shared" si="18"/>
        <v/>
      </c>
    </row>
    <row r="62" spans="5:43">
      <c r="E62" s="672" t="str">
        <f t="shared" si="21"/>
        <v/>
      </c>
      <c r="G62" s="672" t="str">
        <f t="shared" si="21"/>
        <v/>
      </c>
      <c r="I62" s="672" t="str">
        <f t="shared" si="1"/>
        <v/>
      </c>
      <c r="K62" s="672" t="str">
        <f t="shared" si="2"/>
        <v/>
      </c>
      <c r="M62" s="672" t="str">
        <f t="shared" si="3"/>
        <v/>
      </c>
      <c r="O62" s="672" t="str">
        <f t="shared" si="4"/>
        <v/>
      </c>
      <c r="Q62" s="672" t="str">
        <f t="shared" si="5"/>
        <v/>
      </c>
      <c r="S62" s="672" t="str">
        <f t="shared" si="6"/>
        <v/>
      </c>
      <c r="U62" s="672" t="str">
        <f t="shared" si="7"/>
        <v/>
      </c>
      <c r="W62" s="672" t="str">
        <f t="shared" si="8"/>
        <v/>
      </c>
      <c r="Y62" s="672" t="str">
        <f t="shared" si="9"/>
        <v/>
      </c>
      <c r="AA62" s="672" t="str">
        <f t="shared" si="10"/>
        <v/>
      </c>
      <c r="AC62" s="672" t="str">
        <f t="shared" si="11"/>
        <v/>
      </c>
      <c r="AE62" s="672" t="str">
        <f t="shared" si="12"/>
        <v/>
      </c>
      <c r="AG62" s="672" t="str">
        <f t="shared" si="13"/>
        <v/>
      </c>
      <c r="AI62" s="672" t="str">
        <f t="shared" si="14"/>
        <v/>
      </c>
      <c r="AK62" s="672" t="str">
        <f t="shared" si="15"/>
        <v/>
      </c>
      <c r="AM62" s="672" t="str">
        <f t="shared" si="16"/>
        <v/>
      </c>
      <c r="AO62" s="672" t="str">
        <f t="shared" si="17"/>
        <v/>
      </c>
      <c r="AQ62" s="672" t="str">
        <f t="shared" si="18"/>
        <v/>
      </c>
    </row>
    <row r="63" spans="5:43">
      <c r="E63" s="672" t="str">
        <f t="shared" si="21"/>
        <v/>
      </c>
      <c r="G63" s="672" t="str">
        <f t="shared" si="21"/>
        <v/>
      </c>
      <c r="I63" s="672" t="str">
        <f t="shared" si="1"/>
        <v/>
      </c>
      <c r="K63" s="672" t="str">
        <f t="shared" si="2"/>
        <v/>
      </c>
      <c r="M63" s="672" t="str">
        <f t="shared" si="3"/>
        <v/>
      </c>
      <c r="O63" s="672" t="str">
        <f t="shared" si="4"/>
        <v/>
      </c>
      <c r="Q63" s="672" t="str">
        <f t="shared" si="5"/>
        <v/>
      </c>
      <c r="S63" s="672" t="str">
        <f t="shared" si="6"/>
        <v/>
      </c>
      <c r="U63" s="672" t="str">
        <f t="shared" si="7"/>
        <v/>
      </c>
      <c r="W63" s="672" t="str">
        <f t="shared" si="8"/>
        <v/>
      </c>
      <c r="Y63" s="672" t="str">
        <f t="shared" si="9"/>
        <v/>
      </c>
      <c r="AA63" s="672" t="str">
        <f t="shared" si="10"/>
        <v/>
      </c>
      <c r="AC63" s="672" t="str">
        <f t="shared" si="11"/>
        <v/>
      </c>
      <c r="AE63" s="672" t="str">
        <f t="shared" si="12"/>
        <v/>
      </c>
      <c r="AG63" s="672" t="str">
        <f t="shared" si="13"/>
        <v/>
      </c>
      <c r="AI63" s="672" t="str">
        <f t="shared" si="14"/>
        <v/>
      </c>
      <c r="AK63" s="672" t="str">
        <f t="shared" si="15"/>
        <v/>
      </c>
      <c r="AM63" s="672" t="str">
        <f t="shared" si="16"/>
        <v/>
      </c>
      <c r="AO63" s="672" t="str">
        <f t="shared" si="17"/>
        <v/>
      </c>
      <c r="AQ63" s="672" t="str">
        <f t="shared" si="18"/>
        <v/>
      </c>
    </row>
    <row r="64" spans="5:43">
      <c r="E64" s="672" t="str">
        <f t="shared" si="21"/>
        <v/>
      </c>
      <c r="G64" s="672" t="str">
        <f t="shared" si="21"/>
        <v/>
      </c>
      <c r="I64" s="672" t="str">
        <f t="shared" si="1"/>
        <v/>
      </c>
      <c r="K64" s="672" t="str">
        <f t="shared" si="2"/>
        <v/>
      </c>
      <c r="M64" s="672" t="str">
        <f t="shared" si="3"/>
        <v/>
      </c>
      <c r="O64" s="672" t="str">
        <f t="shared" si="4"/>
        <v/>
      </c>
      <c r="Q64" s="672" t="str">
        <f t="shared" si="5"/>
        <v/>
      </c>
      <c r="S64" s="672" t="str">
        <f t="shared" si="6"/>
        <v/>
      </c>
      <c r="U64" s="672" t="str">
        <f t="shared" si="7"/>
        <v/>
      </c>
      <c r="W64" s="672" t="str">
        <f t="shared" si="8"/>
        <v/>
      </c>
      <c r="Y64" s="672" t="str">
        <f t="shared" si="9"/>
        <v/>
      </c>
      <c r="AA64" s="672" t="str">
        <f t="shared" si="10"/>
        <v/>
      </c>
      <c r="AC64" s="672" t="str">
        <f t="shared" si="11"/>
        <v/>
      </c>
      <c r="AE64" s="672" t="str">
        <f t="shared" si="12"/>
        <v/>
      </c>
      <c r="AG64" s="672" t="str">
        <f t="shared" si="13"/>
        <v/>
      </c>
      <c r="AI64" s="672" t="str">
        <f t="shared" si="14"/>
        <v/>
      </c>
      <c r="AK64" s="672" t="str">
        <f t="shared" si="15"/>
        <v/>
      </c>
      <c r="AM64" s="672" t="str">
        <f t="shared" si="16"/>
        <v/>
      </c>
      <c r="AO64" s="672" t="str">
        <f t="shared" si="17"/>
        <v/>
      </c>
      <c r="AQ64" s="672" t="str">
        <f t="shared" si="18"/>
        <v/>
      </c>
    </row>
    <row r="65" spans="5:43">
      <c r="E65" s="672" t="str">
        <f t="shared" si="21"/>
        <v/>
      </c>
      <c r="G65" s="672" t="str">
        <f t="shared" si="21"/>
        <v/>
      </c>
      <c r="I65" s="672" t="str">
        <f t="shared" si="1"/>
        <v/>
      </c>
      <c r="K65" s="672" t="str">
        <f t="shared" si="2"/>
        <v/>
      </c>
      <c r="M65" s="672" t="str">
        <f t="shared" si="3"/>
        <v/>
      </c>
      <c r="O65" s="672" t="str">
        <f t="shared" si="4"/>
        <v/>
      </c>
      <c r="Q65" s="672" t="str">
        <f t="shared" si="5"/>
        <v/>
      </c>
      <c r="S65" s="672" t="str">
        <f t="shared" si="6"/>
        <v/>
      </c>
      <c r="U65" s="672" t="str">
        <f t="shared" si="7"/>
        <v/>
      </c>
      <c r="W65" s="672" t="str">
        <f t="shared" si="8"/>
        <v/>
      </c>
      <c r="Y65" s="672" t="str">
        <f t="shared" si="9"/>
        <v/>
      </c>
      <c r="AA65" s="672" t="str">
        <f t="shared" si="10"/>
        <v/>
      </c>
      <c r="AC65" s="672" t="str">
        <f t="shared" si="11"/>
        <v/>
      </c>
      <c r="AE65" s="672" t="str">
        <f t="shared" si="12"/>
        <v/>
      </c>
      <c r="AG65" s="672" t="str">
        <f t="shared" si="13"/>
        <v/>
      </c>
      <c r="AI65" s="672" t="str">
        <f t="shared" si="14"/>
        <v/>
      </c>
      <c r="AK65" s="672" t="str">
        <f t="shared" si="15"/>
        <v/>
      </c>
      <c r="AM65" s="672" t="str">
        <f t="shared" si="16"/>
        <v/>
      </c>
      <c r="AO65" s="672" t="str">
        <f t="shared" si="17"/>
        <v/>
      </c>
      <c r="AQ65" s="672" t="str">
        <f t="shared" si="18"/>
        <v/>
      </c>
    </row>
    <row r="66" spans="5:43">
      <c r="E66" s="672" t="str">
        <f t="shared" si="21"/>
        <v/>
      </c>
      <c r="G66" s="672" t="str">
        <f t="shared" si="21"/>
        <v/>
      </c>
      <c r="I66" s="672" t="str">
        <f t="shared" si="1"/>
        <v/>
      </c>
      <c r="K66" s="672" t="str">
        <f t="shared" si="2"/>
        <v/>
      </c>
      <c r="M66" s="672" t="str">
        <f t="shared" si="3"/>
        <v/>
      </c>
      <c r="O66" s="672" t="str">
        <f t="shared" si="4"/>
        <v/>
      </c>
      <c r="Q66" s="672" t="str">
        <f t="shared" si="5"/>
        <v/>
      </c>
      <c r="S66" s="672" t="str">
        <f t="shared" si="6"/>
        <v/>
      </c>
      <c r="U66" s="672" t="str">
        <f t="shared" si="7"/>
        <v/>
      </c>
      <c r="W66" s="672" t="str">
        <f t="shared" si="8"/>
        <v/>
      </c>
      <c r="Y66" s="672" t="str">
        <f t="shared" si="9"/>
        <v/>
      </c>
      <c r="AA66" s="672" t="str">
        <f t="shared" si="10"/>
        <v/>
      </c>
      <c r="AC66" s="672" t="str">
        <f t="shared" si="11"/>
        <v/>
      </c>
      <c r="AE66" s="672" t="str">
        <f t="shared" si="12"/>
        <v/>
      </c>
      <c r="AG66" s="672" t="str">
        <f t="shared" si="13"/>
        <v/>
      </c>
      <c r="AI66" s="672" t="str">
        <f t="shared" si="14"/>
        <v/>
      </c>
      <c r="AK66" s="672" t="str">
        <f t="shared" si="15"/>
        <v/>
      </c>
      <c r="AM66" s="672" t="str">
        <f t="shared" si="16"/>
        <v/>
      </c>
      <c r="AO66" s="672" t="str">
        <f t="shared" si="17"/>
        <v/>
      </c>
      <c r="AQ66" s="672" t="str">
        <f t="shared" si="18"/>
        <v/>
      </c>
    </row>
    <row r="67" spans="5:43">
      <c r="E67" s="672" t="str">
        <f t="shared" si="21"/>
        <v/>
      </c>
      <c r="G67" s="672" t="str">
        <f t="shared" si="21"/>
        <v/>
      </c>
      <c r="I67" s="672" t="str">
        <f t="shared" si="1"/>
        <v/>
      </c>
      <c r="K67" s="672" t="str">
        <f t="shared" si="2"/>
        <v/>
      </c>
      <c r="M67" s="672" t="str">
        <f t="shared" si="3"/>
        <v/>
      </c>
      <c r="O67" s="672" t="str">
        <f t="shared" si="4"/>
        <v/>
      </c>
      <c r="Q67" s="672" t="str">
        <f t="shared" si="5"/>
        <v/>
      </c>
      <c r="S67" s="672" t="str">
        <f t="shared" si="6"/>
        <v/>
      </c>
      <c r="U67" s="672" t="str">
        <f t="shared" si="7"/>
        <v/>
      </c>
      <c r="W67" s="672" t="str">
        <f t="shared" si="8"/>
        <v/>
      </c>
      <c r="Y67" s="672" t="str">
        <f t="shared" si="9"/>
        <v/>
      </c>
      <c r="AA67" s="672" t="str">
        <f t="shared" si="10"/>
        <v/>
      </c>
      <c r="AC67" s="672" t="str">
        <f t="shared" si="11"/>
        <v/>
      </c>
      <c r="AE67" s="672" t="str">
        <f t="shared" si="12"/>
        <v/>
      </c>
      <c r="AG67" s="672" t="str">
        <f t="shared" si="13"/>
        <v/>
      </c>
      <c r="AI67" s="672" t="str">
        <f t="shared" si="14"/>
        <v/>
      </c>
      <c r="AK67" s="672" t="str">
        <f t="shared" si="15"/>
        <v/>
      </c>
      <c r="AM67" s="672" t="str">
        <f t="shared" si="16"/>
        <v/>
      </c>
      <c r="AO67" s="672" t="str">
        <f t="shared" si="17"/>
        <v/>
      </c>
      <c r="AQ67" s="672" t="str">
        <f t="shared" si="18"/>
        <v/>
      </c>
    </row>
    <row r="68" spans="5:43">
      <c r="E68" s="672" t="str">
        <f t="shared" si="21"/>
        <v/>
      </c>
      <c r="G68" s="672" t="str">
        <f t="shared" si="21"/>
        <v/>
      </c>
      <c r="I68" s="672" t="str">
        <f t="shared" si="1"/>
        <v/>
      </c>
      <c r="K68" s="672" t="str">
        <f t="shared" si="2"/>
        <v/>
      </c>
      <c r="M68" s="672" t="str">
        <f t="shared" si="3"/>
        <v/>
      </c>
      <c r="O68" s="672" t="str">
        <f t="shared" si="4"/>
        <v/>
      </c>
      <c r="Q68" s="672" t="str">
        <f t="shared" si="5"/>
        <v/>
      </c>
      <c r="S68" s="672" t="str">
        <f t="shared" si="6"/>
        <v/>
      </c>
      <c r="U68" s="672" t="str">
        <f t="shared" si="7"/>
        <v/>
      </c>
      <c r="W68" s="672" t="str">
        <f t="shared" si="8"/>
        <v/>
      </c>
      <c r="Y68" s="672" t="str">
        <f t="shared" si="9"/>
        <v/>
      </c>
      <c r="AA68" s="672" t="str">
        <f t="shared" si="10"/>
        <v/>
      </c>
      <c r="AC68" s="672" t="str">
        <f t="shared" si="11"/>
        <v/>
      </c>
      <c r="AE68" s="672" t="str">
        <f t="shared" si="12"/>
        <v/>
      </c>
      <c r="AG68" s="672" t="str">
        <f t="shared" si="13"/>
        <v/>
      </c>
      <c r="AI68" s="672" t="str">
        <f t="shared" si="14"/>
        <v/>
      </c>
      <c r="AK68" s="672" t="str">
        <f t="shared" si="15"/>
        <v/>
      </c>
      <c r="AM68" s="672" t="str">
        <f t="shared" si="16"/>
        <v/>
      </c>
      <c r="AO68" s="672" t="str">
        <f t="shared" si="17"/>
        <v/>
      </c>
      <c r="AQ68" s="672" t="str">
        <f t="shared" si="18"/>
        <v/>
      </c>
    </row>
    <row r="69" spans="5:43">
      <c r="E69" s="672" t="str">
        <f t="shared" si="21"/>
        <v/>
      </c>
      <c r="G69" s="672" t="str">
        <f t="shared" si="21"/>
        <v/>
      </c>
      <c r="I69" s="672" t="str">
        <f t="shared" si="1"/>
        <v/>
      </c>
      <c r="K69" s="672" t="str">
        <f t="shared" si="2"/>
        <v/>
      </c>
      <c r="M69" s="672" t="str">
        <f t="shared" si="3"/>
        <v/>
      </c>
      <c r="O69" s="672" t="str">
        <f t="shared" si="4"/>
        <v/>
      </c>
      <c r="Q69" s="672" t="str">
        <f t="shared" si="5"/>
        <v/>
      </c>
      <c r="S69" s="672" t="str">
        <f t="shared" si="6"/>
        <v/>
      </c>
      <c r="U69" s="672" t="str">
        <f t="shared" si="7"/>
        <v/>
      </c>
      <c r="W69" s="672" t="str">
        <f t="shared" si="8"/>
        <v/>
      </c>
      <c r="Y69" s="672" t="str">
        <f t="shared" si="9"/>
        <v/>
      </c>
      <c r="AA69" s="672" t="str">
        <f t="shared" si="10"/>
        <v/>
      </c>
      <c r="AC69" s="672" t="str">
        <f t="shared" si="11"/>
        <v/>
      </c>
      <c r="AE69" s="672" t="str">
        <f t="shared" si="12"/>
        <v/>
      </c>
      <c r="AG69" s="672" t="str">
        <f t="shared" si="13"/>
        <v/>
      </c>
      <c r="AI69" s="672" t="str">
        <f t="shared" si="14"/>
        <v/>
      </c>
      <c r="AK69" s="672" t="str">
        <f t="shared" si="15"/>
        <v/>
      </c>
      <c r="AM69" s="672" t="str">
        <f t="shared" si="16"/>
        <v/>
      </c>
      <c r="AO69" s="672" t="str">
        <f t="shared" si="17"/>
        <v/>
      </c>
      <c r="AQ69" s="672" t="str">
        <f t="shared" si="18"/>
        <v/>
      </c>
    </row>
    <row r="70" spans="5:43">
      <c r="E70" s="672" t="str">
        <f t="shared" si="21"/>
        <v/>
      </c>
      <c r="G70" s="672" t="str">
        <f t="shared" si="21"/>
        <v/>
      </c>
      <c r="I70" s="672" t="str">
        <f t="shared" si="1"/>
        <v/>
      </c>
      <c r="K70" s="672" t="str">
        <f t="shared" si="2"/>
        <v/>
      </c>
      <c r="M70" s="672" t="str">
        <f t="shared" si="3"/>
        <v/>
      </c>
      <c r="O70" s="672" t="str">
        <f t="shared" si="4"/>
        <v/>
      </c>
      <c r="Q70" s="672" t="str">
        <f t="shared" si="5"/>
        <v/>
      </c>
      <c r="S70" s="672" t="str">
        <f t="shared" si="6"/>
        <v/>
      </c>
      <c r="U70" s="672" t="str">
        <f t="shared" si="7"/>
        <v/>
      </c>
      <c r="W70" s="672" t="str">
        <f t="shared" si="8"/>
        <v/>
      </c>
      <c r="Y70" s="672" t="str">
        <f t="shared" si="9"/>
        <v/>
      </c>
      <c r="AA70" s="672" t="str">
        <f t="shared" si="10"/>
        <v/>
      </c>
      <c r="AC70" s="672" t="str">
        <f t="shared" si="11"/>
        <v/>
      </c>
      <c r="AE70" s="672" t="str">
        <f t="shared" si="12"/>
        <v/>
      </c>
      <c r="AG70" s="672" t="str">
        <f t="shared" si="13"/>
        <v/>
      </c>
      <c r="AI70" s="672" t="str">
        <f t="shared" si="14"/>
        <v/>
      </c>
      <c r="AK70" s="672" t="str">
        <f t="shared" si="15"/>
        <v/>
      </c>
      <c r="AM70" s="672" t="str">
        <f t="shared" si="16"/>
        <v/>
      </c>
      <c r="AO70" s="672" t="str">
        <f t="shared" si="17"/>
        <v/>
      </c>
      <c r="AQ70" s="672" t="str">
        <f t="shared" si="18"/>
        <v/>
      </c>
    </row>
    <row r="71" spans="5:43">
      <c r="E71" s="672" t="str">
        <f t="shared" si="21"/>
        <v/>
      </c>
      <c r="G71" s="672" t="str">
        <f t="shared" si="21"/>
        <v/>
      </c>
      <c r="I71" s="672" t="str">
        <f t="shared" si="1"/>
        <v/>
      </c>
      <c r="K71" s="672" t="str">
        <f t="shared" si="2"/>
        <v/>
      </c>
      <c r="M71" s="672" t="str">
        <f t="shared" si="3"/>
        <v/>
      </c>
      <c r="O71" s="672" t="str">
        <f t="shared" si="4"/>
        <v/>
      </c>
      <c r="Q71" s="672" t="str">
        <f t="shared" si="5"/>
        <v/>
      </c>
      <c r="S71" s="672" t="str">
        <f t="shared" si="6"/>
        <v/>
      </c>
      <c r="U71" s="672" t="str">
        <f t="shared" si="7"/>
        <v/>
      </c>
      <c r="W71" s="672" t="str">
        <f t="shared" si="8"/>
        <v/>
      </c>
      <c r="Y71" s="672" t="str">
        <f t="shared" si="9"/>
        <v/>
      </c>
      <c r="AA71" s="672" t="str">
        <f t="shared" si="10"/>
        <v/>
      </c>
      <c r="AC71" s="672" t="str">
        <f t="shared" si="11"/>
        <v/>
      </c>
      <c r="AE71" s="672" t="str">
        <f t="shared" si="12"/>
        <v/>
      </c>
      <c r="AG71" s="672" t="str">
        <f t="shared" si="13"/>
        <v/>
      </c>
      <c r="AI71" s="672" t="str">
        <f t="shared" si="14"/>
        <v/>
      </c>
      <c r="AK71" s="672" t="str">
        <f t="shared" si="15"/>
        <v/>
      </c>
      <c r="AM71" s="672" t="str">
        <f t="shared" si="16"/>
        <v/>
      </c>
      <c r="AO71" s="672" t="str">
        <f t="shared" si="17"/>
        <v/>
      </c>
      <c r="AQ71" s="672" t="str">
        <f t="shared" si="18"/>
        <v/>
      </c>
    </row>
    <row r="72" spans="5:43">
      <c r="E72" s="672" t="str">
        <f t="shared" si="21"/>
        <v/>
      </c>
      <c r="G72" s="672" t="str">
        <f t="shared" si="21"/>
        <v/>
      </c>
      <c r="I72" s="672" t="str">
        <f t="shared" si="1"/>
        <v/>
      </c>
      <c r="K72" s="672" t="str">
        <f t="shared" si="2"/>
        <v/>
      </c>
      <c r="M72" s="672" t="str">
        <f t="shared" si="3"/>
        <v/>
      </c>
      <c r="O72" s="672" t="str">
        <f t="shared" si="4"/>
        <v/>
      </c>
      <c r="Q72" s="672" t="str">
        <f t="shared" si="5"/>
        <v/>
      </c>
      <c r="S72" s="672" t="str">
        <f t="shared" si="6"/>
        <v/>
      </c>
      <c r="U72" s="672" t="str">
        <f t="shared" si="7"/>
        <v/>
      </c>
      <c r="W72" s="672" t="str">
        <f t="shared" si="8"/>
        <v/>
      </c>
      <c r="Y72" s="672" t="str">
        <f t="shared" si="9"/>
        <v/>
      </c>
      <c r="AA72" s="672" t="str">
        <f t="shared" si="10"/>
        <v/>
      </c>
      <c r="AC72" s="672" t="str">
        <f t="shared" si="11"/>
        <v/>
      </c>
      <c r="AE72" s="672" t="str">
        <f t="shared" si="12"/>
        <v/>
      </c>
      <c r="AG72" s="672" t="str">
        <f t="shared" si="13"/>
        <v/>
      </c>
      <c r="AI72" s="672" t="str">
        <f t="shared" si="14"/>
        <v/>
      </c>
      <c r="AK72" s="672" t="str">
        <f t="shared" si="15"/>
        <v/>
      </c>
      <c r="AM72" s="672" t="str">
        <f t="shared" si="16"/>
        <v/>
      </c>
      <c r="AO72" s="672" t="str">
        <f t="shared" si="17"/>
        <v/>
      </c>
      <c r="AQ72" s="672" t="str">
        <f t="shared" si="18"/>
        <v/>
      </c>
    </row>
    <row r="73" spans="5:43">
      <c r="E73" s="672" t="str">
        <f t="shared" si="21"/>
        <v/>
      </c>
      <c r="G73" s="672" t="str">
        <f t="shared" si="21"/>
        <v/>
      </c>
      <c r="I73" s="672" t="str">
        <f t="shared" si="1"/>
        <v/>
      </c>
      <c r="K73" s="672" t="str">
        <f t="shared" si="2"/>
        <v/>
      </c>
      <c r="M73" s="672" t="str">
        <f t="shared" si="3"/>
        <v/>
      </c>
      <c r="O73" s="672" t="str">
        <f t="shared" si="4"/>
        <v/>
      </c>
      <c r="Q73" s="672" t="str">
        <f t="shared" si="5"/>
        <v/>
      </c>
      <c r="S73" s="672" t="str">
        <f t="shared" si="6"/>
        <v/>
      </c>
      <c r="U73" s="672" t="str">
        <f t="shared" si="7"/>
        <v/>
      </c>
      <c r="W73" s="672" t="str">
        <f t="shared" si="8"/>
        <v/>
      </c>
      <c r="Y73" s="672" t="str">
        <f t="shared" si="9"/>
        <v/>
      </c>
      <c r="AA73" s="672" t="str">
        <f t="shared" si="10"/>
        <v/>
      </c>
      <c r="AC73" s="672" t="str">
        <f t="shared" si="11"/>
        <v/>
      </c>
      <c r="AE73" s="672" t="str">
        <f t="shared" si="12"/>
        <v/>
      </c>
      <c r="AG73" s="672" t="str">
        <f t="shared" si="13"/>
        <v/>
      </c>
      <c r="AI73" s="672" t="str">
        <f t="shared" si="14"/>
        <v/>
      </c>
      <c r="AK73" s="672" t="str">
        <f t="shared" si="15"/>
        <v/>
      </c>
      <c r="AM73" s="672" t="str">
        <f t="shared" si="16"/>
        <v/>
      </c>
      <c r="AO73" s="672" t="str">
        <f t="shared" si="17"/>
        <v/>
      </c>
      <c r="AQ73" s="672" t="str">
        <f t="shared" si="18"/>
        <v/>
      </c>
    </row>
    <row r="74" spans="5:43">
      <c r="E74" s="672" t="str">
        <f t="shared" si="21"/>
        <v/>
      </c>
      <c r="G74" s="672" t="str">
        <f t="shared" si="21"/>
        <v/>
      </c>
      <c r="I74" s="672" t="str">
        <f t="shared" si="1"/>
        <v/>
      </c>
      <c r="K74" s="672" t="str">
        <f t="shared" si="2"/>
        <v/>
      </c>
      <c r="M74" s="672" t="str">
        <f t="shared" si="3"/>
        <v/>
      </c>
      <c r="O74" s="672" t="str">
        <f t="shared" si="4"/>
        <v/>
      </c>
      <c r="Q74" s="672" t="str">
        <f t="shared" si="5"/>
        <v/>
      </c>
      <c r="S74" s="672" t="str">
        <f t="shared" si="6"/>
        <v/>
      </c>
      <c r="U74" s="672" t="str">
        <f t="shared" si="7"/>
        <v/>
      </c>
      <c r="W74" s="672" t="str">
        <f t="shared" si="8"/>
        <v/>
      </c>
      <c r="Y74" s="672" t="str">
        <f t="shared" si="9"/>
        <v/>
      </c>
      <c r="AA74" s="672" t="str">
        <f t="shared" si="10"/>
        <v/>
      </c>
      <c r="AC74" s="672" t="str">
        <f t="shared" si="11"/>
        <v/>
      </c>
      <c r="AE74" s="672" t="str">
        <f t="shared" si="12"/>
        <v/>
      </c>
      <c r="AG74" s="672" t="str">
        <f t="shared" si="13"/>
        <v/>
      </c>
      <c r="AI74" s="672" t="str">
        <f t="shared" si="14"/>
        <v/>
      </c>
      <c r="AK74" s="672" t="str">
        <f t="shared" si="15"/>
        <v/>
      </c>
      <c r="AM74" s="672" t="str">
        <f t="shared" si="16"/>
        <v/>
      </c>
      <c r="AO74" s="672" t="str">
        <f t="shared" si="17"/>
        <v/>
      </c>
      <c r="AQ74" s="672" t="str">
        <f t="shared" si="18"/>
        <v/>
      </c>
    </row>
    <row r="75" spans="5:43">
      <c r="E75" s="672" t="str">
        <f t="shared" si="21"/>
        <v/>
      </c>
      <c r="G75" s="672" t="str">
        <f t="shared" si="21"/>
        <v/>
      </c>
      <c r="I75" s="672" t="str">
        <f t="shared" si="1"/>
        <v/>
      </c>
      <c r="K75" s="672" t="str">
        <f t="shared" si="2"/>
        <v/>
      </c>
      <c r="M75" s="672" t="str">
        <f t="shared" si="3"/>
        <v/>
      </c>
      <c r="O75" s="672" t="str">
        <f t="shared" si="4"/>
        <v/>
      </c>
      <c r="Q75" s="672" t="str">
        <f t="shared" si="5"/>
        <v/>
      </c>
      <c r="S75" s="672" t="str">
        <f t="shared" si="6"/>
        <v/>
      </c>
      <c r="U75" s="672" t="str">
        <f t="shared" si="7"/>
        <v/>
      </c>
      <c r="W75" s="672" t="str">
        <f t="shared" si="8"/>
        <v/>
      </c>
      <c r="Y75" s="672" t="str">
        <f t="shared" si="9"/>
        <v/>
      </c>
      <c r="AA75" s="672" t="str">
        <f t="shared" si="10"/>
        <v/>
      </c>
      <c r="AC75" s="672" t="str">
        <f t="shared" si="11"/>
        <v/>
      </c>
      <c r="AE75" s="672" t="str">
        <f t="shared" si="12"/>
        <v/>
      </c>
      <c r="AG75" s="672" t="str">
        <f t="shared" si="13"/>
        <v/>
      </c>
      <c r="AI75" s="672" t="str">
        <f t="shared" si="14"/>
        <v/>
      </c>
      <c r="AK75" s="672" t="str">
        <f t="shared" si="15"/>
        <v/>
      </c>
      <c r="AM75" s="672" t="str">
        <f t="shared" si="16"/>
        <v/>
      </c>
      <c r="AO75" s="672" t="str">
        <f t="shared" si="17"/>
        <v/>
      </c>
      <c r="AQ75" s="672" t="str">
        <f t="shared" si="18"/>
        <v/>
      </c>
    </row>
    <row r="76" spans="5:43">
      <c r="E76" s="672" t="str">
        <f t="shared" si="21"/>
        <v/>
      </c>
      <c r="G76" s="672" t="str">
        <f t="shared" si="21"/>
        <v/>
      </c>
      <c r="I76" s="672" t="str">
        <f t="shared" si="1"/>
        <v/>
      </c>
      <c r="K76" s="672" t="str">
        <f t="shared" si="2"/>
        <v/>
      </c>
      <c r="M76" s="672" t="str">
        <f t="shared" si="3"/>
        <v/>
      </c>
      <c r="O76" s="672" t="str">
        <f t="shared" si="4"/>
        <v/>
      </c>
      <c r="Q76" s="672" t="str">
        <f t="shared" si="5"/>
        <v/>
      </c>
      <c r="S76" s="672" t="str">
        <f t="shared" si="6"/>
        <v/>
      </c>
      <c r="U76" s="672" t="str">
        <f t="shared" si="7"/>
        <v/>
      </c>
      <c r="W76" s="672" t="str">
        <f t="shared" si="8"/>
        <v/>
      </c>
      <c r="Y76" s="672" t="str">
        <f t="shared" si="9"/>
        <v/>
      </c>
      <c r="AA76" s="672" t="str">
        <f t="shared" si="10"/>
        <v/>
      </c>
      <c r="AC76" s="672" t="str">
        <f t="shared" si="11"/>
        <v/>
      </c>
      <c r="AE76" s="672" t="str">
        <f t="shared" si="12"/>
        <v/>
      </c>
      <c r="AG76" s="672" t="str">
        <f t="shared" si="13"/>
        <v/>
      </c>
      <c r="AI76" s="672" t="str">
        <f t="shared" si="14"/>
        <v/>
      </c>
      <c r="AK76" s="672" t="str">
        <f t="shared" si="15"/>
        <v/>
      </c>
      <c r="AM76" s="672" t="str">
        <f t="shared" si="16"/>
        <v/>
      </c>
      <c r="AO76" s="672" t="str">
        <f t="shared" si="17"/>
        <v/>
      </c>
      <c r="AQ76" s="672" t="str">
        <f t="shared" si="18"/>
        <v/>
      </c>
    </row>
    <row r="77" spans="5:43">
      <c r="E77" s="672" t="str">
        <f t="shared" ref="E77:G92" si="22">IF(OR($B77=0,D77=0),"",D77/$B77)</f>
        <v/>
      </c>
      <c r="G77" s="672" t="str">
        <f t="shared" si="22"/>
        <v/>
      </c>
      <c r="I77" s="672" t="str">
        <f t="shared" ref="I77:I140" si="23">IF(OR($B77=0,H77=0),"",H77/$B77)</f>
        <v/>
      </c>
      <c r="K77" s="672" t="str">
        <f t="shared" ref="K77:K140" si="24">IF(OR($B77=0,J77=0),"",J77/$B77)</f>
        <v/>
      </c>
      <c r="M77" s="672" t="str">
        <f t="shared" ref="M77:M140" si="25">IF(OR($B77=0,L77=0),"",L77/$B77)</f>
        <v/>
      </c>
      <c r="O77" s="672" t="str">
        <f t="shared" ref="O77:O140" si="26">IF(OR($B77=0,N77=0),"",N77/$B77)</f>
        <v/>
      </c>
      <c r="Q77" s="672" t="str">
        <f t="shared" ref="Q77:Q140" si="27">IF(OR($B77=0,P77=0),"",P77/$B77)</f>
        <v/>
      </c>
      <c r="S77" s="672" t="str">
        <f t="shared" ref="S77:S140" si="28">IF(OR($B77=0,R77=0),"",R77/$B77)</f>
        <v/>
      </c>
      <c r="U77" s="672" t="str">
        <f t="shared" ref="U77:U140" si="29">IF(OR($B77=0,T77=0),"",T77/$B77)</f>
        <v/>
      </c>
      <c r="W77" s="672" t="str">
        <f t="shared" ref="W77:W140" si="30">IF(OR($B77=0,V77=0),"",V77/$B77)</f>
        <v/>
      </c>
      <c r="Y77" s="672" t="str">
        <f t="shared" ref="Y77:Y140" si="31">IF(OR($B77=0,X77=0),"",X77/$B77)</f>
        <v/>
      </c>
      <c r="AA77" s="672" t="str">
        <f t="shared" ref="AA77:AA140" si="32">IF(OR($B77=0,Z77=0),"",Z77/$B77)</f>
        <v/>
      </c>
      <c r="AC77" s="672" t="str">
        <f t="shared" ref="AC77:AC140" si="33">IF(OR($B77=0,AB77=0),"",AB77/$B77)</f>
        <v/>
      </c>
      <c r="AE77" s="672" t="str">
        <f t="shared" ref="AE77:AE140" si="34">IF(OR($B77=0,AD77=0),"",AD77/$B77)</f>
        <v/>
      </c>
      <c r="AG77" s="672" t="str">
        <f t="shared" ref="AG77:AG140" si="35">IF(OR($B77=0,AF77=0),"",AF77/$B77)</f>
        <v/>
      </c>
      <c r="AI77" s="672" t="str">
        <f t="shared" ref="AI77:AI140" si="36">IF(OR($B77=0,AH77=0),"",AH77/$B77)</f>
        <v/>
      </c>
      <c r="AK77" s="672" t="str">
        <f t="shared" ref="AK77:AK140" si="37">IF(OR($B77=0,AJ77=0),"",AJ77/$B77)</f>
        <v/>
      </c>
      <c r="AM77" s="672" t="str">
        <f t="shared" ref="AM77:AM140" si="38">IF(OR($B77=0,AL77=0),"",AL77/$B77)</f>
        <v/>
      </c>
      <c r="AO77" s="672" t="str">
        <f t="shared" ref="AO77:AO140" si="39">IF(OR($B77=0,AN77=0),"",AN77/$B77)</f>
        <v/>
      </c>
      <c r="AQ77" s="672" t="str">
        <f t="shared" ref="AQ77:AQ140" si="40">IF(OR($B77=0,AP77=0),"",AP77/$B77)</f>
        <v/>
      </c>
    </row>
    <row r="78" spans="5:43">
      <c r="E78" s="672" t="str">
        <f t="shared" si="22"/>
        <v/>
      </c>
      <c r="G78" s="672" t="str">
        <f t="shared" si="22"/>
        <v/>
      </c>
      <c r="I78" s="672" t="str">
        <f t="shared" si="23"/>
        <v/>
      </c>
      <c r="K78" s="672" t="str">
        <f t="shared" si="24"/>
        <v/>
      </c>
      <c r="M78" s="672" t="str">
        <f t="shared" si="25"/>
        <v/>
      </c>
      <c r="O78" s="672" t="str">
        <f t="shared" si="26"/>
        <v/>
      </c>
      <c r="Q78" s="672" t="str">
        <f t="shared" si="27"/>
        <v/>
      </c>
      <c r="S78" s="672" t="str">
        <f t="shared" si="28"/>
        <v/>
      </c>
      <c r="U78" s="672" t="str">
        <f t="shared" si="29"/>
        <v/>
      </c>
      <c r="W78" s="672" t="str">
        <f t="shared" si="30"/>
        <v/>
      </c>
      <c r="Y78" s="672" t="str">
        <f t="shared" si="31"/>
        <v/>
      </c>
      <c r="AA78" s="672" t="str">
        <f t="shared" si="32"/>
        <v/>
      </c>
      <c r="AC78" s="672" t="str">
        <f t="shared" si="33"/>
        <v/>
      </c>
      <c r="AE78" s="672" t="str">
        <f t="shared" si="34"/>
        <v/>
      </c>
      <c r="AG78" s="672" t="str">
        <f t="shared" si="35"/>
        <v/>
      </c>
      <c r="AI78" s="672" t="str">
        <f t="shared" si="36"/>
        <v/>
      </c>
      <c r="AK78" s="672" t="str">
        <f t="shared" si="37"/>
        <v/>
      </c>
      <c r="AM78" s="672" t="str">
        <f t="shared" si="38"/>
        <v/>
      </c>
      <c r="AO78" s="672" t="str">
        <f t="shared" si="39"/>
        <v/>
      </c>
      <c r="AQ78" s="672" t="str">
        <f t="shared" si="40"/>
        <v/>
      </c>
    </row>
    <row r="79" spans="5:43">
      <c r="E79" s="672" t="str">
        <f t="shared" si="22"/>
        <v/>
      </c>
      <c r="G79" s="672" t="str">
        <f t="shared" si="22"/>
        <v/>
      </c>
      <c r="I79" s="672" t="str">
        <f t="shared" si="23"/>
        <v/>
      </c>
      <c r="K79" s="672" t="str">
        <f t="shared" si="24"/>
        <v/>
      </c>
      <c r="M79" s="672" t="str">
        <f t="shared" si="25"/>
        <v/>
      </c>
      <c r="O79" s="672" t="str">
        <f t="shared" si="26"/>
        <v/>
      </c>
      <c r="Q79" s="672" t="str">
        <f t="shared" si="27"/>
        <v/>
      </c>
      <c r="S79" s="672" t="str">
        <f t="shared" si="28"/>
        <v/>
      </c>
      <c r="U79" s="672" t="str">
        <f t="shared" si="29"/>
        <v/>
      </c>
      <c r="W79" s="672" t="str">
        <f t="shared" si="30"/>
        <v/>
      </c>
      <c r="Y79" s="672" t="str">
        <f t="shared" si="31"/>
        <v/>
      </c>
      <c r="AA79" s="672" t="str">
        <f t="shared" si="32"/>
        <v/>
      </c>
      <c r="AC79" s="672" t="str">
        <f t="shared" si="33"/>
        <v/>
      </c>
      <c r="AE79" s="672" t="str">
        <f t="shared" si="34"/>
        <v/>
      </c>
      <c r="AG79" s="672" t="str">
        <f t="shared" si="35"/>
        <v/>
      </c>
      <c r="AI79" s="672" t="str">
        <f t="shared" si="36"/>
        <v/>
      </c>
      <c r="AK79" s="672" t="str">
        <f t="shared" si="37"/>
        <v/>
      </c>
      <c r="AM79" s="672" t="str">
        <f t="shared" si="38"/>
        <v/>
      </c>
      <c r="AO79" s="672" t="str">
        <f t="shared" si="39"/>
        <v/>
      </c>
      <c r="AQ79" s="672" t="str">
        <f t="shared" si="40"/>
        <v/>
      </c>
    </row>
    <row r="80" spans="5:43">
      <c r="E80" s="672" t="str">
        <f t="shared" si="22"/>
        <v/>
      </c>
      <c r="G80" s="672" t="str">
        <f t="shared" si="22"/>
        <v/>
      </c>
      <c r="I80" s="672" t="str">
        <f t="shared" si="23"/>
        <v/>
      </c>
      <c r="K80" s="672" t="str">
        <f t="shared" si="24"/>
        <v/>
      </c>
      <c r="M80" s="672" t="str">
        <f t="shared" si="25"/>
        <v/>
      </c>
      <c r="O80" s="672" t="str">
        <f t="shared" si="26"/>
        <v/>
      </c>
      <c r="Q80" s="672" t="str">
        <f t="shared" si="27"/>
        <v/>
      </c>
      <c r="S80" s="672" t="str">
        <f t="shared" si="28"/>
        <v/>
      </c>
      <c r="U80" s="672" t="str">
        <f t="shared" si="29"/>
        <v/>
      </c>
      <c r="W80" s="672" t="str">
        <f t="shared" si="30"/>
        <v/>
      </c>
      <c r="Y80" s="672" t="str">
        <f t="shared" si="31"/>
        <v/>
      </c>
      <c r="AA80" s="672" t="str">
        <f t="shared" si="32"/>
        <v/>
      </c>
      <c r="AC80" s="672" t="str">
        <f t="shared" si="33"/>
        <v/>
      </c>
      <c r="AE80" s="672" t="str">
        <f t="shared" si="34"/>
        <v/>
      </c>
      <c r="AG80" s="672" t="str">
        <f t="shared" si="35"/>
        <v/>
      </c>
      <c r="AI80" s="672" t="str">
        <f t="shared" si="36"/>
        <v/>
      </c>
      <c r="AK80" s="672" t="str">
        <f t="shared" si="37"/>
        <v/>
      </c>
      <c r="AM80" s="672" t="str">
        <f t="shared" si="38"/>
        <v/>
      </c>
      <c r="AO80" s="672" t="str">
        <f t="shared" si="39"/>
        <v/>
      </c>
      <c r="AQ80" s="672" t="str">
        <f t="shared" si="40"/>
        <v/>
      </c>
    </row>
    <row r="81" spans="5:43">
      <c r="E81" s="672" t="str">
        <f t="shared" si="22"/>
        <v/>
      </c>
      <c r="G81" s="672" t="str">
        <f t="shared" si="22"/>
        <v/>
      </c>
      <c r="I81" s="672" t="str">
        <f t="shared" si="23"/>
        <v/>
      </c>
      <c r="K81" s="672" t="str">
        <f t="shared" si="24"/>
        <v/>
      </c>
      <c r="M81" s="672" t="str">
        <f t="shared" si="25"/>
        <v/>
      </c>
      <c r="O81" s="672" t="str">
        <f t="shared" si="26"/>
        <v/>
      </c>
      <c r="Q81" s="672" t="str">
        <f t="shared" si="27"/>
        <v/>
      </c>
      <c r="S81" s="672" t="str">
        <f t="shared" si="28"/>
        <v/>
      </c>
      <c r="U81" s="672" t="str">
        <f t="shared" si="29"/>
        <v/>
      </c>
      <c r="W81" s="672" t="str">
        <f t="shared" si="30"/>
        <v/>
      </c>
      <c r="Y81" s="672" t="str">
        <f t="shared" si="31"/>
        <v/>
      </c>
      <c r="AA81" s="672" t="str">
        <f t="shared" si="32"/>
        <v/>
      </c>
      <c r="AC81" s="672" t="str">
        <f t="shared" si="33"/>
        <v/>
      </c>
      <c r="AE81" s="672" t="str">
        <f t="shared" si="34"/>
        <v/>
      </c>
      <c r="AG81" s="672" t="str">
        <f t="shared" si="35"/>
        <v/>
      </c>
      <c r="AI81" s="672" t="str">
        <f t="shared" si="36"/>
        <v/>
      </c>
      <c r="AK81" s="672" t="str">
        <f t="shared" si="37"/>
        <v/>
      </c>
      <c r="AM81" s="672" t="str">
        <f t="shared" si="38"/>
        <v/>
      </c>
      <c r="AO81" s="672" t="str">
        <f t="shared" si="39"/>
        <v/>
      </c>
      <c r="AQ81" s="672" t="str">
        <f t="shared" si="40"/>
        <v/>
      </c>
    </row>
    <row r="82" spans="5:43">
      <c r="E82" s="672" t="str">
        <f t="shared" si="22"/>
        <v/>
      </c>
      <c r="G82" s="672" t="str">
        <f t="shared" si="22"/>
        <v/>
      </c>
      <c r="I82" s="672" t="str">
        <f t="shared" si="23"/>
        <v/>
      </c>
      <c r="K82" s="672" t="str">
        <f t="shared" si="24"/>
        <v/>
      </c>
      <c r="M82" s="672" t="str">
        <f t="shared" si="25"/>
        <v/>
      </c>
      <c r="O82" s="672" t="str">
        <f t="shared" si="26"/>
        <v/>
      </c>
      <c r="Q82" s="672" t="str">
        <f t="shared" si="27"/>
        <v/>
      </c>
      <c r="S82" s="672" t="str">
        <f t="shared" si="28"/>
        <v/>
      </c>
      <c r="U82" s="672" t="str">
        <f t="shared" si="29"/>
        <v/>
      </c>
      <c r="W82" s="672" t="str">
        <f t="shared" si="30"/>
        <v/>
      </c>
      <c r="Y82" s="672" t="str">
        <f t="shared" si="31"/>
        <v/>
      </c>
      <c r="AA82" s="672" t="str">
        <f t="shared" si="32"/>
        <v/>
      </c>
      <c r="AC82" s="672" t="str">
        <f t="shared" si="33"/>
        <v/>
      </c>
      <c r="AE82" s="672" t="str">
        <f t="shared" si="34"/>
        <v/>
      </c>
      <c r="AG82" s="672" t="str">
        <f t="shared" si="35"/>
        <v/>
      </c>
      <c r="AI82" s="672" t="str">
        <f t="shared" si="36"/>
        <v/>
      </c>
      <c r="AK82" s="672" t="str">
        <f t="shared" si="37"/>
        <v/>
      </c>
      <c r="AM82" s="672" t="str">
        <f t="shared" si="38"/>
        <v/>
      </c>
      <c r="AO82" s="672" t="str">
        <f t="shared" si="39"/>
        <v/>
      </c>
      <c r="AQ82" s="672" t="str">
        <f t="shared" si="40"/>
        <v/>
      </c>
    </row>
    <row r="83" spans="5:43">
      <c r="E83" s="672" t="str">
        <f t="shared" si="22"/>
        <v/>
      </c>
      <c r="G83" s="672" t="str">
        <f t="shared" si="22"/>
        <v/>
      </c>
      <c r="I83" s="672" t="str">
        <f t="shared" si="23"/>
        <v/>
      </c>
      <c r="K83" s="672" t="str">
        <f t="shared" si="24"/>
        <v/>
      </c>
      <c r="M83" s="672" t="str">
        <f t="shared" si="25"/>
        <v/>
      </c>
      <c r="O83" s="672" t="str">
        <f t="shared" si="26"/>
        <v/>
      </c>
      <c r="Q83" s="672" t="str">
        <f t="shared" si="27"/>
        <v/>
      </c>
      <c r="S83" s="672" t="str">
        <f t="shared" si="28"/>
        <v/>
      </c>
      <c r="U83" s="672" t="str">
        <f t="shared" si="29"/>
        <v/>
      </c>
      <c r="W83" s="672" t="str">
        <f t="shared" si="30"/>
        <v/>
      </c>
      <c r="Y83" s="672" t="str">
        <f t="shared" si="31"/>
        <v/>
      </c>
      <c r="AA83" s="672" t="str">
        <f t="shared" si="32"/>
        <v/>
      </c>
      <c r="AC83" s="672" t="str">
        <f t="shared" si="33"/>
        <v/>
      </c>
      <c r="AE83" s="672" t="str">
        <f t="shared" si="34"/>
        <v/>
      </c>
      <c r="AG83" s="672" t="str">
        <f t="shared" si="35"/>
        <v/>
      </c>
      <c r="AI83" s="672" t="str">
        <f t="shared" si="36"/>
        <v/>
      </c>
      <c r="AK83" s="672" t="str">
        <f t="shared" si="37"/>
        <v/>
      </c>
      <c r="AM83" s="672" t="str">
        <f t="shared" si="38"/>
        <v/>
      </c>
      <c r="AO83" s="672" t="str">
        <f t="shared" si="39"/>
        <v/>
      </c>
      <c r="AQ83" s="672" t="str">
        <f t="shared" si="40"/>
        <v/>
      </c>
    </row>
    <row r="84" spans="5:43">
      <c r="E84" s="672" t="str">
        <f t="shared" si="22"/>
        <v/>
      </c>
      <c r="G84" s="672" t="str">
        <f t="shared" si="22"/>
        <v/>
      </c>
      <c r="I84" s="672" t="str">
        <f t="shared" si="23"/>
        <v/>
      </c>
      <c r="K84" s="672" t="str">
        <f t="shared" si="24"/>
        <v/>
      </c>
      <c r="M84" s="672" t="str">
        <f t="shared" si="25"/>
        <v/>
      </c>
      <c r="O84" s="672" t="str">
        <f t="shared" si="26"/>
        <v/>
      </c>
      <c r="Q84" s="672" t="str">
        <f t="shared" si="27"/>
        <v/>
      </c>
      <c r="S84" s="672" t="str">
        <f t="shared" si="28"/>
        <v/>
      </c>
      <c r="U84" s="672" t="str">
        <f t="shared" si="29"/>
        <v/>
      </c>
      <c r="W84" s="672" t="str">
        <f t="shared" si="30"/>
        <v/>
      </c>
      <c r="Y84" s="672" t="str">
        <f t="shared" si="31"/>
        <v/>
      </c>
      <c r="AA84" s="672" t="str">
        <f t="shared" si="32"/>
        <v/>
      </c>
      <c r="AC84" s="672" t="str">
        <f t="shared" si="33"/>
        <v/>
      </c>
      <c r="AE84" s="672" t="str">
        <f t="shared" si="34"/>
        <v/>
      </c>
      <c r="AG84" s="672" t="str">
        <f t="shared" si="35"/>
        <v/>
      </c>
      <c r="AI84" s="672" t="str">
        <f t="shared" si="36"/>
        <v/>
      </c>
      <c r="AK84" s="672" t="str">
        <f t="shared" si="37"/>
        <v/>
      </c>
      <c r="AM84" s="672" t="str">
        <f t="shared" si="38"/>
        <v/>
      </c>
      <c r="AO84" s="672" t="str">
        <f t="shared" si="39"/>
        <v/>
      </c>
      <c r="AQ84" s="672" t="str">
        <f t="shared" si="40"/>
        <v/>
      </c>
    </row>
    <row r="85" spans="5:43">
      <c r="E85" s="672" t="str">
        <f t="shared" si="22"/>
        <v/>
      </c>
      <c r="G85" s="672" t="str">
        <f t="shared" si="22"/>
        <v/>
      </c>
      <c r="I85" s="672" t="str">
        <f t="shared" si="23"/>
        <v/>
      </c>
      <c r="K85" s="672" t="str">
        <f t="shared" si="24"/>
        <v/>
      </c>
      <c r="M85" s="672" t="str">
        <f t="shared" si="25"/>
        <v/>
      </c>
      <c r="O85" s="672" t="str">
        <f t="shared" si="26"/>
        <v/>
      </c>
      <c r="Q85" s="672" t="str">
        <f t="shared" si="27"/>
        <v/>
      </c>
      <c r="S85" s="672" t="str">
        <f t="shared" si="28"/>
        <v/>
      </c>
      <c r="U85" s="672" t="str">
        <f t="shared" si="29"/>
        <v/>
      </c>
      <c r="W85" s="672" t="str">
        <f t="shared" si="30"/>
        <v/>
      </c>
      <c r="Y85" s="672" t="str">
        <f t="shared" si="31"/>
        <v/>
      </c>
      <c r="AA85" s="672" t="str">
        <f t="shared" si="32"/>
        <v/>
      </c>
      <c r="AC85" s="672" t="str">
        <f t="shared" si="33"/>
        <v/>
      </c>
      <c r="AE85" s="672" t="str">
        <f t="shared" si="34"/>
        <v/>
      </c>
      <c r="AG85" s="672" t="str">
        <f t="shared" si="35"/>
        <v/>
      </c>
      <c r="AI85" s="672" t="str">
        <f t="shared" si="36"/>
        <v/>
      </c>
      <c r="AK85" s="672" t="str">
        <f t="shared" si="37"/>
        <v/>
      </c>
      <c r="AM85" s="672" t="str">
        <f t="shared" si="38"/>
        <v/>
      </c>
      <c r="AO85" s="672" t="str">
        <f t="shared" si="39"/>
        <v/>
      </c>
      <c r="AQ85" s="672" t="str">
        <f t="shared" si="40"/>
        <v/>
      </c>
    </row>
    <row r="86" spans="5:43">
      <c r="E86" s="672" t="str">
        <f t="shared" si="22"/>
        <v/>
      </c>
      <c r="G86" s="672" t="str">
        <f t="shared" si="22"/>
        <v/>
      </c>
      <c r="I86" s="672" t="str">
        <f t="shared" si="23"/>
        <v/>
      </c>
      <c r="K86" s="672" t="str">
        <f t="shared" si="24"/>
        <v/>
      </c>
      <c r="M86" s="672" t="str">
        <f t="shared" si="25"/>
        <v/>
      </c>
      <c r="O86" s="672" t="str">
        <f t="shared" si="26"/>
        <v/>
      </c>
      <c r="Q86" s="672" t="str">
        <f t="shared" si="27"/>
        <v/>
      </c>
      <c r="S86" s="672" t="str">
        <f t="shared" si="28"/>
        <v/>
      </c>
      <c r="U86" s="672" t="str">
        <f t="shared" si="29"/>
        <v/>
      </c>
      <c r="W86" s="672" t="str">
        <f t="shared" si="30"/>
        <v/>
      </c>
      <c r="Y86" s="672" t="str">
        <f t="shared" si="31"/>
        <v/>
      </c>
      <c r="AA86" s="672" t="str">
        <f t="shared" si="32"/>
        <v/>
      </c>
      <c r="AC86" s="672" t="str">
        <f t="shared" si="33"/>
        <v/>
      </c>
      <c r="AE86" s="672" t="str">
        <f t="shared" si="34"/>
        <v/>
      </c>
      <c r="AG86" s="672" t="str">
        <f t="shared" si="35"/>
        <v/>
      </c>
      <c r="AI86" s="672" t="str">
        <f t="shared" si="36"/>
        <v/>
      </c>
      <c r="AK86" s="672" t="str">
        <f t="shared" si="37"/>
        <v/>
      </c>
      <c r="AM86" s="672" t="str">
        <f t="shared" si="38"/>
        <v/>
      </c>
      <c r="AO86" s="672" t="str">
        <f t="shared" si="39"/>
        <v/>
      </c>
      <c r="AQ86" s="672" t="str">
        <f t="shared" si="40"/>
        <v/>
      </c>
    </row>
    <row r="87" spans="5:43">
      <c r="E87" s="672" t="str">
        <f t="shared" si="22"/>
        <v/>
      </c>
      <c r="G87" s="672" t="str">
        <f t="shared" si="22"/>
        <v/>
      </c>
      <c r="I87" s="672" t="str">
        <f t="shared" si="23"/>
        <v/>
      </c>
      <c r="K87" s="672" t="str">
        <f t="shared" si="24"/>
        <v/>
      </c>
      <c r="M87" s="672" t="str">
        <f t="shared" si="25"/>
        <v/>
      </c>
      <c r="O87" s="672" t="str">
        <f t="shared" si="26"/>
        <v/>
      </c>
      <c r="Q87" s="672" t="str">
        <f t="shared" si="27"/>
        <v/>
      </c>
      <c r="S87" s="672" t="str">
        <f t="shared" si="28"/>
        <v/>
      </c>
      <c r="U87" s="672" t="str">
        <f t="shared" si="29"/>
        <v/>
      </c>
      <c r="W87" s="672" t="str">
        <f t="shared" si="30"/>
        <v/>
      </c>
      <c r="Y87" s="672" t="str">
        <f t="shared" si="31"/>
        <v/>
      </c>
      <c r="AA87" s="672" t="str">
        <f t="shared" si="32"/>
        <v/>
      </c>
      <c r="AC87" s="672" t="str">
        <f t="shared" si="33"/>
        <v/>
      </c>
      <c r="AE87" s="672" t="str">
        <f t="shared" si="34"/>
        <v/>
      </c>
      <c r="AG87" s="672" t="str">
        <f t="shared" si="35"/>
        <v/>
      </c>
      <c r="AI87" s="672" t="str">
        <f t="shared" si="36"/>
        <v/>
      </c>
      <c r="AK87" s="672" t="str">
        <f t="shared" si="37"/>
        <v/>
      </c>
      <c r="AM87" s="672" t="str">
        <f t="shared" si="38"/>
        <v/>
      </c>
      <c r="AO87" s="672" t="str">
        <f t="shared" si="39"/>
        <v/>
      </c>
      <c r="AQ87" s="672" t="str">
        <f t="shared" si="40"/>
        <v/>
      </c>
    </row>
    <row r="88" spans="5:43">
      <c r="E88" s="672" t="str">
        <f t="shared" si="22"/>
        <v/>
      </c>
      <c r="G88" s="672" t="str">
        <f t="shared" si="22"/>
        <v/>
      </c>
      <c r="I88" s="672" t="str">
        <f t="shared" si="23"/>
        <v/>
      </c>
      <c r="K88" s="672" t="str">
        <f t="shared" si="24"/>
        <v/>
      </c>
      <c r="M88" s="672" t="str">
        <f t="shared" si="25"/>
        <v/>
      </c>
      <c r="O88" s="672" t="str">
        <f t="shared" si="26"/>
        <v/>
      </c>
      <c r="Q88" s="672" t="str">
        <f t="shared" si="27"/>
        <v/>
      </c>
      <c r="S88" s="672" t="str">
        <f t="shared" si="28"/>
        <v/>
      </c>
      <c r="U88" s="672" t="str">
        <f t="shared" si="29"/>
        <v/>
      </c>
      <c r="W88" s="672" t="str">
        <f t="shared" si="30"/>
        <v/>
      </c>
      <c r="Y88" s="672" t="str">
        <f t="shared" si="31"/>
        <v/>
      </c>
      <c r="AA88" s="672" t="str">
        <f t="shared" si="32"/>
        <v/>
      </c>
      <c r="AC88" s="672" t="str">
        <f t="shared" si="33"/>
        <v/>
      </c>
      <c r="AE88" s="672" t="str">
        <f t="shared" si="34"/>
        <v/>
      </c>
      <c r="AG88" s="672" t="str">
        <f t="shared" si="35"/>
        <v/>
      </c>
      <c r="AI88" s="672" t="str">
        <f t="shared" si="36"/>
        <v/>
      </c>
      <c r="AK88" s="672" t="str">
        <f t="shared" si="37"/>
        <v/>
      </c>
      <c r="AM88" s="672" t="str">
        <f t="shared" si="38"/>
        <v/>
      </c>
      <c r="AO88" s="672" t="str">
        <f t="shared" si="39"/>
        <v/>
      </c>
      <c r="AQ88" s="672" t="str">
        <f t="shared" si="40"/>
        <v/>
      </c>
    </row>
    <row r="89" spans="5:43">
      <c r="E89" s="672" t="str">
        <f t="shared" si="22"/>
        <v/>
      </c>
      <c r="G89" s="672" t="str">
        <f t="shared" si="22"/>
        <v/>
      </c>
      <c r="I89" s="672" t="str">
        <f t="shared" si="23"/>
        <v/>
      </c>
      <c r="K89" s="672" t="str">
        <f t="shared" si="24"/>
        <v/>
      </c>
      <c r="M89" s="672" t="str">
        <f t="shared" si="25"/>
        <v/>
      </c>
      <c r="O89" s="672" t="str">
        <f t="shared" si="26"/>
        <v/>
      </c>
      <c r="Q89" s="672" t="str">
        <f t="shared" si="27"/>
        <v/>
      </c>
      <c r="S89" s="672" t="str">
        <f t="shared" si="28"/>
        <v/>
      </c>
      <c r="U89" s="672" t="str">
        <f t="shared" si="29"/>
        <v/>
      </c>
      <c r="W89" s="672" t="str">
        <f t="shared" si="30"/>
        <v/>
      </c>
      <c r="Y89" s="672" t="str">
        <f t="shared" si="31"/>
        <v/>
      </c>
      <c r="AA89" s="672" t="str">
        <f t="shared" si="32"/>
        <v/>
      </c>
      <c r="AC89" s="672" t="str">
        <f t="shared" si="33"/>
        <v/>
      </c>
      <c r="AE89" s="672" t="str">
        <f t="shared" si="34"/>
        <v/>
      </c>
      <c r="AG89" s="672" t="str">
        <f t="shared" si="35"/>
        <v/>
      </c>
      <c r="AI89" s="672" t="str">
        <f t="shared" si="36"/>
        <v/>
      </c>
      <c r="AK89" s="672" t="str">
        <f t="shared" si="37"/>
        <v/>
      </c>
      <c r="AM89" s="672" t="str">
        <f t="shared" si="38"/>
        <v/>
      </c>
      <c r="AO89" s="672" t="str">
        <f t="shared" si="39"/>
        <v/>
      </c>
      <c r="AQ89" s="672" t="str">
        <f t="shared" si="40"/>
        <v/>
      </c>
    </row>
    <row r="90" spans="5:43">
      <c r="E90" s="672" t="str">
        <f t="shared" si="22"/>
        <v/>
      </c>
      <c r="G90" s="672" t="str">
        <f t="shared" si="22"/>
        <v/>
      </c>
      <c r="I90" s="672" t="str">
        <f t="shared" si="23"/>
        <v/>
      </c>
      <c r="K90" s="672" t="str">
        <f t="shared" si="24"/>
        <v/>
      </c>
      <c r="M90" s="672" t="str">
        <f t="shared" si="25"/>
        <v/>
      </c>
      <c r="O90" s="672" t="str">
        <f t="shared" si="26"/>
        <v/>
      </c>
      <c r="Q90" s="672" t="str">
        <f t="shared" si="27"/>
        <v/>
      </c>
      <c r="S90" s="672" t="str">
        <f t="shared" si="28"/>
        <v/>
      </c>
      <c r="U90" s="672" t="str">
        <f t="shared" si="29"/>
        <v/>
      </c>
      <c r="W90" s="672" t="str">
        <f t="shared" si="30"/>
        <v/>
      </c>
      <c r="Y90" s="672" t="str">
        <f t="shared" si="31"/>
        <v/>
      </c>
      <c r="AA90" s="672" t="str">
        <f t="shared" si="32"/>
        <v/>
      </c>
      <c r="AC90" s="672" t="str">
        <f t="shared" si="33"/>
        <v/>
      </c>
      <c r="AE90" s="672" t="str">
        <f t="shared" si="34"/>
        <v/>
      </c>
      <c r="AG90" s="672" t="str">
        <f t="shared" si="35"/>
        <v/>
      </c>
      <c r="AI90" s="672" t="str">
        <f t="shared" si="36"/>
        <v/>
      </c>
      <c r="AK90" s="672" t="str">
        <f t="shared" si="37"/>
        <v/>
      </c>
      <c r="AM90" s="672" t="str">
        <f t="shared" si="38"/>
        <v/>
      </c>
      <c r="AO90" s="672" t="str">
        <f t="shared" si="39"/>
        <v/>
      </c>
      <c r="AQ90" s="672" t="str">
        <f t="shared" si="40"/>
        <v/>
      </c>
    </row>
    <row r="91" spans="5:43">
      <c r="E91" s="672" t="str">
        <f t="shared" si="22"/>
        <v/>
      </c>
      <c r="G91" s="672" t="str">
        <f t="shared" si="22"/>
        <v/>
      </c>
      <c r="I91" s="672" t="str">
        <f t="shared" si="23"/>
        <v/>
      </c>
      <c r="K91" s="672" t="str">
        <f t="shared" si="24"/>
        <v/>
      </c>
      <c r="M91" s="672" t="str">
        <f t="shared" si="25"/>
        <v/>
      </c>
      <c r="O91" s="672" t="str">
        <f t="shared" si="26"/>
        <v/>
      </c>
      <c r="Q91" s="672" t="str">
        <f t="shared" si="27"/>
        <v/>
      </c>
      <c r="S91" s="672" t="str">
        <f t="shared" si="28"/>
        <v/>
      </c>
      <c r="U91" s="672" t="str">
        <f t="shared" si="29"/>
        <v/>
      </c>
      <c r="W91" s="672" t="str">
        <f t="shared" si="30"/>
        <v/>
      </c>
      <c r="Y91" s="672" t="str">
        <f t="shared" si="31"/>
        <v/>
      </c>
      <c r="AA91" s="672" t="str">
        <f t="shared" si="32"/>
        <v/>
      </c>
      <c r="AC91" s="672" t="str">
        <f t="shared" si="33"/>
        <v/>
      </c>
      <c r="AE91" s="672" t="str">
        <f t="shared" si="34"/>
        <v/>
      </c>
      <c r="AG91" s="672" t="str">
        <f t="shared" si="35"/>
        <v/>
      </c>
      <c r="AI91" s="672" t="str">
        <f t="shared" si="36"/>
        <v/>
      </c>
      <c r="AK91" s="672" t="str">
        <f t="shared" si="37"/>
        <v/>
      </c>
      <c r="AM91" s="672" t="str">
        <f t="shared" si="38"/>
        <v/>
      </c>
      <c r="AO91" s="672" t="str">
        <f t="shared" si="39"/>
        <v/>
      </c>
      <c r="AQ91" s="672" t="str">
        <f t="shared" si="40"/>
        <v/>
      </c>
    </row>
    <row r="92" spans="5:43">
      <c r="E92" s="672" t="str">
        <f t="shared" si="22"/>
        <v/>
      </c>
      <c r="G92" s="672" t="str">
        <f t="shared" si="22"/>
        <v/>
      </c>
      <c r="I92" s="672" t="str">
        <f t="shared" si="23"/>
        <v/>
      </c>
      <c r="K92" s="672" t="str">
        <f t="shared" si="24"/>
        <v/>
      </c>
      <c r="M92" s="672" t="str">
        <f t="shared" si="25"/>
        <v/>
      </c>
      <c r="O92" s="672" t="str">
        <f t="shared" si="26"/>
        <v/>
      </c>
      <c r="Q92" s="672" t="str">
        <f t="shared" si="27"/>
        <v/>
      </c>
      <c r="S92" s="672" t="str">
        <f t="shared" si="28"/>
        <v/>
      </c>
      <c r="U92" s="672" t="str">
        <f t="shared" si="29"/>
        <v/>
      </c>
      <c r="W92" s="672" t="str">
        <f t="shared" si="30"/>
        <v/>
      </c>
      <c r="Y92" s="672" t="str">
        <f t="shared" si="31"/>
        <v/>
      </c>
      <c r="AA92" s="672" t="str">
        <f t="shared" si="32"/>
        <v/>
      </c>
      <c r="AC92" s="672" t="str">
        <f t="shared" si="33"/>
        <v/>
      </c>
      <c r="AE92" s="672" t="str">
        <f t="shared" si="34"/>
        <v/>
      </c>
      <c r="AG92" s="672" t="str">
        <f t="shared" si="35"/>
        <v/>
      </c>
      <c r="AI92" s="672" t="str">
        <f t="shared" si="36"/>
        <v/>
      </c>
      <c r="AK92" s="672" t="str">
        <f t="shared" si="37"/>
        <v/>
      </c>
      <c r="AM92" s="672" t="str">
        <f t="shared" si="38"/>
        <v/>
      </c>
      <c r="AO92" s="672" t="str">
        <f t="shared" si="39"/>
        <v/>
      </c>
      <c r="AQ92" s="672" t="str">
        <f t="shared" si="40"/>
        <v/>
      </c>
    </row>
    <row r="93" spans="5:43">
      <c r="E93" s="672" t="str">
        <f t="shared" ref="E93:G108" si="41">IF(OR($B93=0,D93=0),"",D93/$B93)</f>
        <v/>
      </c>
      <c r="G93" s="672" t="str">
        <f t="shared" si="41"/>
        <v/>
      </c>
      <c r="I93" s="672" t="str">
        <f t="shared" si="23"/>
        <v/>
      </c>
      <c r="K93" s="672" t="str">
        <f t="shared" si="24"/>
        <v/>
      </c>
      <c r="M93" s="672" t="str">
        <f t="shared" si="25"/>
        <v/>
      </c>
      <c r="O93" s="672" t="str">
        <f t="shared" si="26"/>
        <v/>
      </c>
      <c r="Q93" s="672" t="str">
        <f t="shared" si="27"/>
        <v/>
      </c>
      <c r="S93" s="672" t="str">
        <f t="shared" si="28"/>
        <v/>
      </c>
      <c r="U93" s="672" t="str">
        <f t="shared" si="29"/>
        <v/>
      </c>
      <c r="W93" s="672" t="str">
        <f t="shared" si="30"/>
        <v/>
      </c>
      <c r="Y93" s="672" t="str">
        <f t="shared" si="31"/>
        <v/>
      </c>
      <c r="AA93" s="672" t="str">
        <f t="shared" si="32"/>
        <v/>
      </c>
      <c r="AC93" s="672" t="str">
        <f t="shared" si="33"/>
        <v/>
      </c>
      <c r="AE93" s="672" t="str">
        <f t="shared" si="34"/>
        <v/>
      </c>
      <c r="AG93" s="672" t="str">
        <f t="shared" si="35"/>
        <v/>
      </c>
      <c r="AI93" s="672" t="str">
        <f t="shared" si="36"/>
        <v/>
      </c>
      <c r="AK93" s="672" t="str">
        <f t="shared" si="37"/>
        <v/>
      </c>
      <c r="AM93" s="672" t="str">
        <f t="shared" si="38"/>
        <v/>
      </c>
      <c r="AO93" s="672" t="str">
        <f t="shared" si="39"/>
        <v/>
      </c>
      <c r="AQ93" s="672" t="str">
        <f t="shared" si="40"/>
        <v/>
      </c>
    </row>
    <row r="94" spans="5:43">
      <c r="E94" s="672" t="str">
        <f t="shared" si="41"/>
        <v/>
      </c>
      <c r="G94" s="672" t="str">
        <f t="shared" si="41"/>
        <v/>
      </c>
      <c r="I94" s="672" t="str">
        <f t="shared" si="23"/>
        <v/>
      </c>
      <c r="K94" s="672" t="str">
        <f t="shared" si="24"/>
        <v/>
      </c>
      <c r="M94" s="672" t="str">
        <f t="shared" si="25"/>
        <v/>
      </c>
      <c r="O94" s="672" t="str">
        <f t="shared" si="26"/>
        <v/>
      </c>
      <c r="Q94" s="672" t="str">
        <f t="shared" si="27"/>
        <v/>
      </c>
      <c r="S94" s="672" t="str">
        <f t="shared" si="28"/>
        <v/>
      </c>
      <c r="U94" s="672" t="str">
        <f t="shared" si="29"/>
        <v/>
      </c>
      <c r="W94" s="672" t="str">
        <f t="shared" si="30"/>
        <v/>
      </c>
      <c r="Y94" s="672" t="str">
        <f t="shared" si="31"/>
        <v/>
      </c>
      <c r="AA94" s="672" t="str">
        <f t="shared" si="32"/>
        <v/>
      </c>
      <c r="AC94" s="672" t="str">
        <f t="shared" si="33"/>
        <v/>
      </c>
      <c r="AE94" s="672" t="str">
        <f t="shared" si="34"/>
        <v/>
      </c>
      <c r="AG94" s="672" t="str">
        <f t="shared" si="35"/>
        <v/>
      </c>
      <c r="AI94" s="672" t="str">
        <f t="shared" si="36"/>
        <v/>
      </c>
      <c r="AK94" s="672" t="str">
        <f t="shared" si="37"/>
        <v/>
      </c>
      <c r="AM94" s="672" t="str">
        <f t="shared" si="38"/>
        <v/>
      </c>
      <c r="AO94" s="672" t="str">
        <f t="shared" si="39"/>
        <v/>
      </c>
      <c r="AQ94" s="672" t="str">
        <f t="shared" si="40"/>
        <v/>
      </c>
    </row>
    <row r="95" spans="5:43">
      <c r="E95" s="672" t="str">
        <f t="shared" si="41"/>
        <v/>
      </c>
      <c r="G95" s="672" t="str">
        <f t="shared" si="41"/>
        <v/>
      </c>
      <c r="I95" s="672" t="str">
        <f t="shared" si="23"/>
        <v/>
      </c>
      <c r="K95" s="672" t="str">
        <f t="shared" si="24"/>
        <v/>
      </c>
      <c r="M95" s="672" t="str">
        <f t="shared" si="25"/>
        <v/>
      </c>
      <c r="O95" s="672" t="str">
        <f t="shared" si="26"/>
        <v/>
      </c>
      <c r="Q95" s="672" t="str">
        <f t="shared" si="27"/>
        <v/>
      </c>
      <c r="S95" s="672" t="str">
        <f t="shared" si="28"/>
        <v/>
      </c>
      <c r="U95" s="672" t="str">
        <f t="shared" si="29"/>
        <v/>
      </c>
      <c r="W95" s="672" t="str">
        <f t="shared" si="30"/>
        <v/>
      </c>
      <c r="Y95" s="672" t="str">
        <f t="shared" si="31"/>
        <v/>
      </c>
      <c r="AA95" s="672" t="str">
        <f t="shared" si="32"/>
        <v/>
      </c>
      <c r="AC95" s="672" t="str">
        <f t="shared" si="33"/>
        <v/>
      </c>
      <c r="AE95" s="672" t="str">
        <f t="shared" si="34"/>
        <v/>
      </c>
      <c r="AG95" s="672" t="str">
        <f t="shared" si="35"/>
        <v/>
      </c>
      <c r="AI95" s="672" t="str">
        <f t="shared" si="36"/>
        <v/>
      </c>
      <c r="AK95" s="672" t="str">
        <f t="shared" si="37"/>
        <v/>
      </c>
      <c r="AM95" s="672" t="str">
        <f t="shared" si="38"/>
        <v/>
      </c>
      <c r="AO95" s="672" t="str">
        <f t="shared" si="39"/>
        <v/>
      </c>
      <c r="AQ95" s="672" t="str">
        <f t="shared" si="40"/>
        <v/>
      </c>
    </row>
    <row r="96" spans="5:43">
      <c r="E96" s="672" t="str">
        <f t="shared" si="41"/>
        <v/>
      </c>
      <c r="G96" s="672" t="str">
        <f t="shared" si="41"/>
        <v/>
      </c>
      <c r="I96" s="672" t="str">
        <f t="shared" si="23"/>
        <v/>
      </c>
      <c r="K96" s="672" t="str">
        <f t="shared" si="24"/>
        <v/>
      </c>
      <c r="M96" s="672" t="str">
        <f t="shared" si="25"/>
        <v/>
      </c>
      <c r="O96" s="672" t="str">
        <f t="shared" si="26"/>
        <v/>
      </c>
      <c r="Q96" s="672" t="str">
        <f t="shared" si="27"/>
        <v/>
      </c>
      <c r="S96" s="672" t="str">
        <f t="shared" si="28"/>
        <v/>
      </c>
      <c r="U96" s="672" t="str">
        <f t="shared" si="29"/>
        <v/>
      </c>
      <c r="W96" s="672" t="str">
        <f t="shared" si="30"/>
        <v/>
      </c>
      <c r="Y96" s="672" t="str">
        <f t="shared" si="31"/>
        <v/>
      </c>
      <c r="AA96" s="672" t="str">
        <f t="shared" si="32"/>
        <v/>
      </c>
      <c r="AC96" s="672" t="str">
        <f t="shared" si="33"/>
        <v/>
      </c>
      <c r="AE96" s="672" t="str">
        <f t="shared" si="34"/>
        <v/>
      </c>
      <c r="AG96" s="672" t="str">
        <f t="shared" si="35"/>
        <v/>
      </c>
      <c r="AI96" s="672" t="str">
        <f t="shared" si="36"/>
        <v/>
      </c>
      <c r="AK96" s="672" t="str">
        <f t="shared" si="37"/>
        <v/>
      </c>
      <c r="AM96" s="672" t="str">
        <f t="shared" si="38"/>
        <v/>
      </c>
      <c r="AO96" s="672" t="str">
        <f t="shared" si="39"/>
        <v/>
      </c>
      <c r="AQ96" s="672" t="str">
        <f t="shared" si="40"/>
        <v/>
      </c>
    </row>
    <row r="97" spans="5:43">
      <c r="E97" s="672" t="str">
        <f t="shared" si="41"/>
        <v/>
      </c>
      <c r="G97" s="672" t="str">
        <f t="shared" si="41"/>
        <v/>
      </c>
      <c r="I97" s="672" t="str">
        <f t="shared" si="23"/>
        <v/>
      </c>
      <c r="K97" s="672" t="str">
        <f t="shared" si="24"/>
        <v/>
      </c>
      <c r="M97" s="672" t="str">
        <f t="shared" si="25"/>
        <v/>
      </c>
      <c r="O97" s="672" t="str">
        <f t="shared" si="26"/>
        <v/>
      </c>
      <c r="Q97" s="672" t="str">
        <f t="shared" si="27"/>
        <v/>
      </c>
      <c r="S97" s="672" t="str">
        <f t="shared" si="28"/>
        <v/>
      </c>
      <c r="U97" s="672" t="str">
        <f t="shared" si="29"/>
        <v/>
      </c>
      <c r="W97" s="672" t="str">
        <f t="shared" si="30"/>
        <v/>
      </c>
      <c r="Y97" s="672" t="str">
        <f t="shared" si="31"/>
        <v/>
      </c>
      <c r="AA97" s="672" t="str">
        <f t="shared" si="32"/>
        <v/>
      </c>
      <c r="AC97" s="672" t="str">
        <f t="shared" si="33"/>
        <v/>
      </c>
      <c r="AE97" s="672" t="str">
        <f t="shared" si="34"/>
        <v/>
      </c>
      <c r="AG97" s="672" t="str">
        <f t="shared" si="35"/>
        <v/>
      </c>
      <c r="AI97" s="672" t="str">
        <f t="shared" si="36"/>
        <v/>
      </c>
      <c r="AK97" s="672" t="str">
        <f t="shared" si="37"/>
        <v/>
      </c>
      <c r="AM97" s="672" t="str">
        <f t="shared" si="38"/>
        <v/>
      </c>
      <c r="AO97" s="672" t="str">
        <f t="shared" si="39"/>
        <v/>
      </c>
      <c r="AQ97" s="672" t="str">
        <f t="shared" si="40"/>
        <v/>
      </c>
    </row>
    <row r="98" spans="5:43">
      <c r="E98" s="672" t="str">
        <f t="shared" si="41"/>
        <v/>
      </c>
      <c r="G98" s="672" t="str">
        <f t="shared" si="41"/>
        <v/>
      </c>
      <c r="I98" s="672" t="str">
        <f t="shared" si="23"/>
        <v/>
      </c>
      <c r="K98" s="672" t="str">
        <f t="shared" si="24"/>
        <v/>
      </c>
      <c r="M98" s="672" t="str">
        <f t="shared" si="25"/>
        <v/>
      </c>
      <c r="O98" s="672" t="str">
        <f t="shared" si="26"/>
        <v/>
      </c>
      <c r="Q98" s="672" t="str">
        <f t="shared" si="27"/>
        <v/>
      </c>
      <c r="S98" s="672" t="str">
        <f t="shared" si="28"/>
        <v/>
      </c>
      <c r="U98" s="672" t="str">
        <f t="shared" si="29"/>
        <v/>
      </c>
      <c r="W98" s="672" t="str">
        <f t="shared" si="30"/>
        <v/>
      </c>
      <c r="Y98" s="672" t="str">
        <f t="shared" si="31"/>
        <v/>
      </c>
      <c r="AA98" s="672" t="str">
        <f t="shared" si="32"/>
        <v/>
      </c>
      <c r="AC98" s="672" t="str">
        <f t="shared" si="33"/>
        <v/>
      </c>
      <c r="AE98" s="672" t="str">
        <f t="shared" si="34"/>
        <v/>
      </c>
      <c r="AG98" s="672" t="str">
        <f t="shared" si="35"/>
        <v/>
      </c>
      <c r="AI98" s="672" t="str">
        <f t="shared" si="36"/>
        <v/>
      </c>
      <c r="AK98" s="672" t="str">
        <f t="shared" si="37"/>
        <v/>
      </c>
      <c r="AM98" s="672" t="str">
        <f t="shared" si="38"/>
        <v/>
      </c>
      <c r="AO98" s="672" t="str">
        <f t="shared" si="39"/>
        <v/>
      </c>
      <c r="AQ98" s="672" t="str">
        <f t="shared" si="40"/>
        <v/>
      </c>
    </row>
    <row r="99" spans="5:43">
      <c r="E99" s="672" t="str">
        <f t="shared" si="41"/>
        <v/>
      </c>
      <c r="G99" s="672" t="str">
        <f t="shared" si="41"/>
        <v/>
      </c>
      <c r="I99" s="672" t="str">
        <f t="shared" si="23"/>
        <v/>
      </c>
      <c r="K99" s="672" t="str">
        <f t="shared" si="24"/>
        <v/>
      </c>
      <c r="M99" s="672" t="str">
        <f t="shared" si="25"/>
        <v/>
      </c>
      <c r="O99" s="672" t="str">
        <f t="shared" si="26"/>
        <v/>
      </c>
      <c r="Q99" s="672" t="str">
        <f t="shared" si="27"/>
        <v/>
      </c>
      <c r="S99" s="672" t="str">
        <f t="shared" si="28"/>
        <v/>
      </c>
      <c r="U99" s="672" t="str">
        <f t="shared" si="29"/>
        <v/>
      </c>
      <c r="W99" s="672" t="str">
        <f t="shared" si="30"/>
        <v/>
      </c>
      <c r="Y99" s="672" t="str">
        <f t="shared" si="31"/>
        <v/>
      </c>
      <c r="AA99" s="672" t="str">
        <f t="shared" si="32"/>
        <v/>
      </c>
      <c r="AC99" s="672" t="str">
        <f t="shared" si="33"/>
        <v/>
      </c>
      <c r="AE99" s="672" t="str">
        <f t="shared" si="34"/>
        <v/>
      </c>
      <c r="AG99" s="672" t="str">
        <f t="shared" si="35"/>
        <v/>
      </c>
      <c r="AI99" s="672" t="str">
        <f t="shared" si="36"/>
        <v/>
      </c>
      <c r="AK99" s="672" t="str">
        <f t="shared" si="37"/>
        <v/>
      </c>
      <c r="AM99" s="672" t="str">
        <f t="shared" si="38"/>
        <v/>
      </c>
      <c r="AO99" s="672" t="str">
        <f t="shared" si="39"/>
        <v/>
      </c>
      <c r="AQ99" s="672" t="str">
        <f t="shared" si="40"/>
        <v/>
      </c>
    </row>
    <row r="100" spans="5:43">
      <c r="E100" s="672" t="str">
        <f t="shared" si="41"/>
        <v/>
      </c>
      <c r="G100" s="672" t="str">
        <f t="shared" si="41"/>
        <v/>
      </c>
      <c r="I100" s="672" t="str">
        <f t="shared" si="23"/>
        <v/>
      </c>
      <c r="K100" s="672" t="str">
        <f t="shared" si="24"/>
        <v/>
      </c>
      <c r="M100" s="672" t="str">
        <f t="shared" si="25"/>
        <v/>
      </c>
      <c r="O100" s="672" t="str">
        <f t="shared" si="26"/>
        <v/>
      </c>
      <c r="Q100" s="672" t="str">
        <f t="shared" si="27"/>
        <v/>
      </c>
      <c r="S100" s="672" t="str">
        <f t="shared" si="28"/>
        <v/>
      </c>
      <c r="U100" s="672" t="str">
        <f t="shared" si="29"/>
        <v/>
      </c>
      <c r="W100" s="672" t="str">
        <f t="shared" si="30"/>
        <v/>
      </c>
      <c r="Y100" s="672" t="str">
        <f t="shared" si="31"/>
        <v/>
      </c>
      <c r="AA100" s="672" t="str">
        <f t="shared" si="32"/>
        <v/>
      </c>
      <c r="AC100" s="672" t="str">
        <f t="shared" si="33"/>
        <v/>
      </c>
      <c r="AE100" s="672" t="str">
        <f t="shared" si="34"/>
        <v/>
      </c>
      <c r="AG100" s="672" t="str">
        <f t="shared" si="35"/>
        <v/>
      </c>
      <c r="AI100" s="672" t="str">
        <f t="shared" si="36"/>
        <v/>
      </c>
      <c r="AK100" s="672" t="str">
        <f t="shared" si="37"/>
        <v/>
      </c>
      <c r="AM100" s="672" t="str">
        <f t="shared" si="38"/>
        <v/>
      </c>
      <c r="AO100" s="672" t="str">
        <f t="shared" si="39"/>
        <v/>
      </c>
      <c r="AQ100" s="672" t="str">
        <f t="shared" si="40"/>
        <v/>
      </c>
    </row>
    <row r="101" spans="5:43">
      <c r="E101" s="672" t="str">
        <f t="shared" si="41"/>
        <v/>
      </c>
      <c r="G101" s="672" t="str">
        <f t="shared" si="41"/>
        <v/>
      </c>
      <c r="I101" s="672" t="str">
        <f t="shared" si="23"/>
        <v/>
      </c>
      <c r="K101" s="672" t="str">
        <f t="shared" si="24"/>
        <v/>
      </c>
      <c r="M101" s="672" t="str">
        <f t="shared" si="25"/>
        <v/>
      </c>
      <c r="O101" s="672" t="str">
        <f t="shared" si="26"/>
        <v/>
      </c>
      <c r="Q101" s="672" t="str">
        <f t="shared" si="27"/>
        <v/>
      </c>
      <c r="S101" s="672" t="str">
        <f t="shared" si="28"/>
        <v/>
      </c>
      <c r="U101" s="672" t="str">
        <f t="shared" si="29"/>
        <v/>
      </c>
      <c r="W101" s="672" t="str">
        <f t="shared" si="30"/>
        <v/>
      </c>
      <c r="Y101" s="672" t="str">
        <f t="shared" si="31"/>
        <v/>
      </c>
      <c r="AA101" s="672" t="str">
        <f t="shared" si="32"/>
        <v/>
      </c>
      <c r="AC101" s="672" t="str">
        <f t="shared" si="33"/>
        <v/>
      </c>
      <c r="AE101" s="672" t="str">
        <f t="shared" si="34"/>
        <v/>
      </c>
      <c r="AG101" s="672" t="str">
        <f t="shared" si="35"/>
        <v/>
      </c>
      <c r="AI101" s="672" t="str">
        <f t="shared" si="36"/>
        <v/>
      </c>
      <c r="AK101" s="672" t="str">
        <f t="shared" si="37"/>
        <v/>
      </c>
      <c r="AM101" s="672" t="str">
        <f t="shared" si="38"/>
        <v/>
      </c>
      <c r="AO101" s="672" t="str">
        <f t="shared" si="39"/>
        <v/>
      </c>
      <c r="AQ101" s="672" t="str">
        <f t="shared" si="40"/>
        <v/>
      </c>
    </row>
    <row r="102" spans="5:43">
      <c r="E102" s="672" t="str">
        <f t="shared" si="41"/>
        <v/>
      </c>
      <c r="G102" s="672" t="str">
        <f t="shared" si="41"/>
        <v/>
      </c>
      <c r="I102" s="672" t="str">
        <f t="shared" si="23"/>
        <v/>
      </c>
      <c r="K102" s="672" t="str">
        <f t="shared" si="24"/>
        <v/>
      </c>
      <c r="M102" s="672" t="str">
        <f t="shared" si="25"/>
        <v/>
      </c>
      <c r="O102" s="672" t="str">
        <f t="shared" si="26"/>
        <v/>
      </c>
      <c r="Q102" s="672" t="str">
        <f t="shared" si="27"/>
        <v/>
      </c>
      <c r="S102" s="672" t="str">
        <f t="shared" si="28"/>
        <v/>
      </c>
      <c r="U102" s="672" t="str">
        <f t="shared" si="29"/>
        <v/>
      </c>
      <c r="W102" s="672" t="str">
        <f t="shared" si="30"/>
        <v/>
      </c>
      <c r="Y102" s="672" t="str">
        <f t="shared" si="31"/>
        <v/>
      </c>
      <c r="AA102" s="672" t="str">
        <f t="shared" si="32"/>
        <v/>
      </c>
      <c r="AC102" s="672" t="str">
        <f t="shared" si="33"/>
        <v/>
      </c>
      <c r="AE102" s="672" t="str">
        <f t="shared" si="34"/>
        <v/>
      </c>
      <c r="AG102" s="672" t="str">
        <f t="shared" si="35"/>
        <v/>
      </c>
      <c r="AI102" s="672" t="str">
        <f t="shared" si="36"/>
        <v/>
      </c>
      <c r="AK102" s="672" t="str">
        <f t="shared" si="37"/>
        <v/>
      </c>
      <c r="AM102" s="672" t="str">
        <f t="shared" si="38"/>
        <v/>
      </c>
      <c r="AO102" s="672" t="str">
        <f t="shared" si="39"/>
        <v/>
      </c>
      <c r="AQ102" s="672" t="str">
        <f t="shared" si="40"/>
        <v/>
      </c>
    </row>
    <row r="103" spans="5:43">
      <c r="E103" s="672" t="str">
        <f t="shared" si="41"/>
        <v/>
      </c>
      <c r="G103" s="672" t="str">
        <f t="shared" si="41"/>
        <v/>
      </c>
      <c r="I103" s="672" t="str">
        <f t="shared" si="23"/>
        <v/>
      </c>
      <c r="K103" s="672" t="str">
        <f t="shared" si="24"/>
        <v/>
      </c>
      <c r="M103" s="672" t="str">
        <f t="shared" si="25"/>
        <v/>
      </c>
      <c r="O103" s="672" t="str">
        <f t="shared" si="26"/>
        <v/>
      </c>
      <c r="Q103" s="672" t="str">
        <f t="shared" si="27"/>
        <v/>
      </c>
      <c r="S103" s="672" t="str">
        <f t="shared" si="28"/>
        <v/>
      </c>
      <c r="U103" s="672" t="str">
        <f t="shared" si="29"/>
        <v/>
      </c>
      <c r="W103" s="672" t="str">
        <f t="shared" si="30"/>
        <v/>
      </c>
      <c r="Y103" s="672" t="str">
        <f t="shared" si="31"/>
        <v/>
      </c>
      <c r="AA103" s="672" t="str">
        <f t="shared" si="32"/>
        <v/>
      </c>
      <c r="AC103" s="672" t="str">
        <f t="shared" si="33"/>
        <v/>
      </c>
      <c r="AE103" s="672" t="str">
        <f t="shared" si="34"/>
        <v/>
      </c>
      <c r="AG103" s="672" t="str">
        <f t="shared" si="35"/>
        <v/>
      </c>
      <c r="AI103" s="672" t="str">
        <f t="shared" si="36"/>
        <v/>
      </c>
      <c r="AK103" s="672" t="str">
        <f t="shared" si="37"/>
        <v/>
      </c>
      <c r="AM103" s="672" t="str">
        <f t="shared" si="38"/>
        <v/>
      </c>
      <c r="AO103" s="672" t="str">
        <f t="shared" si="39"/>
        <v/>
      </c>
      <c r="AQ103" s="672" t="str">
        <f t="shared" si="40"/>
        <v/>
      </c>
    </row>
    <row r="104" spans="5:43">
      <c r="E104" s="672" t="str">
        <f t="shared" si="41"/>
        <v/>
      </c>
      <c r="G104" s="672" t="str">
        <f t="shared" si="41"/>
        <v/>
      </c>
      <c r="I104" s="672" t="str">
        <f t="shared" si="23"/>
        <v/>
      </c>
      <c r="K104" s="672" t="str">
        <f t="shared" si="24"/>
        <v/>
      </c>
      <c r="M104" s="672" t="str">
        <f t="shared" si="25"/>
        <v/>
      </c>
      <c r="O104" s="672" t="str">
        <f t="shared" si="26"/>
        <v/>
      </c>
      <c r="Q104" s="672" t="str">
        <f t="shared" si="27"/>
        <v/>
      </c>
      <c r="S104" s="672" t="str">
        <f t="shared" si="28"/>
        <v/>
      </c>
      <c r="U104" s="672" t="str">
        <f t="shared" si="29"/>
        <v/>
      </c>
      <c r="W104" s="672" t="str">
        <f t="shared" si="30"/>
        <v/>
      </c>
      <c r="Y104" s="672" t="str">
        <f t="shared" si="31"/>
        <v/>
      </c>
      <c r="AA104" s="672" t="str">
        <f t="shared" si="32"/>
        <v/>
      </c>
      <c r="AC104" s="672" t="str">
        <f t="shared" si="33"/>
        <v/>
      </c>
      <c r="AE104" s="672" t="str">
        <f t="shared" si="34"/>
        <v/>
      </c>
      <c r="AG104" s="672" t="str">
        <f t="shared" si="35"/>
        <v/>
      </c>
      <c r="AI104" s="672" t="str">
        <f t="shared" si="36"/>
        <v/>
      </c>
      <c r="AK104" s="672" t="str">
        <f t="shared" si="37"/>
        <v/>
      </c>
      <c r="AM104" s="672" t="str">
        <f t="shared" si="38"/>
        <v/>
      </c>
      <c r="AO104" s="672" t="str">
        <f t="shared" si="39"/>
        <v/>
      </c>
      <c r="AQ104" s="672" t="str">
        <f t="shared" si="40"/>
        <v/>
      </c>
    </row>
    <row r="105" spans="5:43">
      <c r="E105" s="672" t="str">
        <f t="shared" si="41"/>
        <v/>
      </c>
      <c r="G105" s="672" t="str">
        <f t="shared" si="41"/>
        <v/>
      </c>
      <c r="I105" s="672" t="str">
        <f t="shared" si="23"/>
        <v/>
      </c>
      <c r="K105" s="672" t="str">
        <f t="shared" si="24"/>
        <v/>
      </c>
      <c r="M105" s="672" t="str">
        <f t="shared" si="25"/>
        <v/>
      </c>
      <c r="O105" s="672" t="str">
        <f t="shared" si="26"/>
        <v/>
      </c>
      <c r="Q105" s="672" t="str">
        <f t="shared" si="27"/>
        <v/>
      </c>
      <c r="S105" s="672" t="str">
        <f t="shared" si="28"/>
        <v/>
      </c>
      <c r="U105" s="672" t="str">
        <f t="shared" si="29"/>
        <v/>
      </c>
      <c r="W105" s="672" t="str">
        <f t="shared" si="30"/>
        <v/>
      </c>
      <c r="Y105" s="672" t="str">
        <f t="shared" si="31"/>
        <v/>
      </c>
      <c r="AA105" s="672" t="str">
        <f t="shared" si="32"/>
        <v/>
      </c>
      <c r="AC105" s="672" t="str">
        <f t="shared" si="33"/>
        <v/>
      </c>
      <c r="AE105" s="672" t="str">
        <f t="shared" si="34"/>
        <v/>
      </c>
      <c r="AG105" s="672" t="str">
        <f t="shared" si="35"/>
        <v/>
      </c>
      <c r="AI105" s="672" t="str">
        <f t="shared" si="36"/>
        <v/>
      </c>
      <c r="AK105" s="672" t="str">
        <f t="shared" si="37"/>
        <v/>
      </c>
      <c r="AM105" s="672" t="str">
        <f t="shared" si="38"/>
        <v/>
      </c>
      <c r="AO105" s="672" t="str">
        <f t="shared" si="39"/>
        <v/>
      </c>
      <c r="AQ105" s="672" t="str">
        <f t="shared" si="40"/>
        <v/>
      </c>
    </row>
    <row r="106" spans="5:43">
      <c r="E106" s="672" t="str">
        <f t="shared" si="41"/>
        <v/>
      </c>
      <c r="G106" s="672" t="str">
        <f t="shared" si="41"/>
        <v/>
      </c>
      <c r="I106" s="672" t="str">
        <f t="shared" si="23"/>
        <v/>
      </c>
      <c r="K106" s="672" t="str">
        <f t="shared" si="24"/>
        <v/>
      </c>
      <c r="M106" s="672" t="str">
        <f t="shared" si="25"/>
        <v/>
      </c>
      <c r="O106" s="672" t="str">
        <f t="shared" si="26"/>
        <v/>
      </c>
      <c r="Q106" s="672" t="str">
        <f t="shared" si="27"/>
        <v/>
      </c>
      <c r="S106" s="672" t="str">
        <f t="shared" si="28"/>
        <v/>
      </c>
      <c r="U106" s="672" t="str">
        <f t="shared" si="29"/>
        <v/>
      </c>
      <c r="W106" s="672" t="str">
        <f t="shared" si="30"/>
        <v/>
      </c>
      <c r="Y106" s="672" t="str">
        <f t="shared" si="31"/>
        <v/>
      </c>
      <c r="AA106" s="672" t="str">
        <f t="shared" si="32"/>
        <v/>
      </c>
      <c r="AC106" s="672" t="str">
        <f t="shared" si="33"/>
        <v/>
      </c>
      <c r="AE106" s="672" t="str">
        <f t="shared" si="34"/>
        <v/>
      </c>
      <c r="AG106" s="672" t="str">
        <f t="shared" si="35"/>
        <v/>
      </c>
      <c r="AI106" s="672" t="str">
        <f t="shared" si="36"/>
        <v/>
      </c>
      <c r="AK106" s="672" t="str">
        <f t="shared" si="37"/>
        <v/>
      </c>
      <c r="AM106" s="672" t="str">
        <f t="shared" si="38"/>
        <v/>
      </c>
      <c r="AO106" s="672" t="str">
        <f t="shared" si="39"/>
        <v/>
      </c>
      <c r="AQ106" s="672" t="str">
        <f t="shared" si="40"/>
        <v/>
      </c>
    </row>
    <row r="107" spans="5:43">
      <c r="E107" s="672" t="str">
        <f t="shared" si="41"/>
        <v/>
      </c>
      <c r="G107" s="672" t="str">
        <f t="shared" si="41"/>
        <v/>
      </c>
      <c r="I107" s="672" t="str">
        <f t="shared" si="23"/>
        <v/>
      </c>
      <c r="K107" s="672" t="str">
        <f t="shared" si="24"/>
        <v/>
      </c>
      <c r="M107" s="672" t="str">
        <f t="shared" si="25"/>
        <v/>
      </c>
      <c r="O107" s="672" t="str">
        <f t="shared" si="26"/>
        <v/>
      </c>
      <c r="Q107" s="672" t="str">
        <f t="shared" si="27"/>
        <v/>
      </c>
      <c r="S107" s="672" t="str">
        <f t="shared" si="28"/>
        <v/>
      </c>
      <c r="U107" s="672" t="str">
        <f t="shared" si="29"/>
        <v/>
      </c>
      <c r="W107" s="672" t="str">
        <f t="shared" si="30"/>
        <v/>
      </c>
      <c r="Y107" s="672" t="str">
        <f t="shared" si="31"/>
        <v/>
      </c>
      <c r="AA107" s="672" t="str">
        <f t="shared" si="32"/>
        <v/>
      </c>
      <c r="AC107" s="672" t="str">
        <f t="shared" si="33"/>
        <v/>
      </c>
      <c r="AE107" s="672" t="str">
        <f t="shared" si="34"/>
        <v/>
      </c>
      <c r="AG107" s="672" t="str">
        <f t="shared" si="35"/>
        <v/>
      </c>
      <c r="AI107" s="672" t="str">
        <f t="shared" si="36"/>
        <v/>
      </c>
      <c r="AK107" s="672" t="str">
        <f t="shared" si="37"/>
        <v/>
      </c>
      <c r="AM107" s="672" t="str">
        <f t="shared" si="38"/>
        <v/>
      </c>
      <c r="AO107" s="672" t="str">
        <f t="shared" si="39"/>
        <v/>
      </c>
      <c r="AQ107" s="672" t="str">
        <f t="shared" si="40"/>
        <v/>
      </c>
    </row>
    <row r="108" spans="5:43">
      <c r="E108" s="672" t="str">
        <f t="shared" si="41"/>
        <v/>
      </c>
      <c r="G108" s="672" t="str">
        <f t="shared" si="41"/>
        <v/>
      </c>
      <c r="I108" s="672" t="str">
        <f t="shared" si="23"/>
        <v/>
      </c>
      <c r="K108" s="672" t="str">
        <f t="shared" si="24"/>
        <v/>
      </c>
      <c r="M108" s="672" t="str">
        <f t="shared" si="25"/>
        <v/>
      </c>
      <c r="O108" s="672" t="str">
        <f t="shared" si="26"/>
        <v/>
      </c>
      <c r="Q108" s="672" t="str">
        <f t="shared" si="27"/>
        <v/>
      </c>
      <c r="S108" s="672" t="str">
        <f t="shared" si="28"/>
        <v/>
      </c>
      <c r="U108" s="672" t="str">
        <f t="shared" si="29"/>
        <v/>
      </c>
      <c r="W108" s="672" t="str">
        <f t="shared" si="30"/>
        <v/>
      </c>
      <c r="Y108" s="672" t="str">
        <f t="shared" si="31"/>
        <v/>
      </c>
      <c r="AA108" s="672" t="str">
        <f t="shared" si="32"/>
        <v/>
      </c>
      <c r="AC108" s="672" t="str">
        <f t="shared" si="33"/>
        <v/>
      </c>
      <c r="AE108" s="672" t="str">
        <f t="shared" si="34"/>
        <v/>
      </c>
      <c r="AG108" s="672" t="str">
        <f t="shared" si="35"/>
        <v/>
      </c>
      <c r="AI108" s="672" t="str">
        <f t="shared" si="36"/>
        <v/>
      </c>
      <c r="AK108" s="672" t="str">
        <f t="shared" si="37"/>
        <v/>
      </c>
      <c r="AM108" s="672" t="str">
        <f t="shared" si="38"/>
        <v/>
      </c>
      <c r="AO108" s="672" t="str">
        <f t="shared" si="39"/>
        <v/>
      </c>
      <c r="AQ108" s="672" t="str">
        <f t="shared" si="40"/>
        <v/>
      </c>
    </row>
    <row r="109" spans="5:43">
      <c r="E109" s="672" t="str">
        <f t="shared" ref="E109:G124" si="42">IF(OR($B109=0,D109=0),"",D109/$B109)</f>
        <v/>
      </c>
      <c r="G109" s="672" t="str">
        <f t="shared" si="42"/>
        <v/>
      </c>
      <c r="I109" s="672" t="str">
        <f t="shared" si="23"/>
        <v/>
      </c>
      <c r="K109" s="672" t="str">
        <f t="shared" si="24"/>
        <v/>
      </c>
      <c r="M109" s="672" t="str">
        <f t="shared" si="25"/>
        <v/>
      </c>
      <c r="O109" s="672" t="str">
        <f t="shared" si="26"/>
        <v/>
      </c>
      <c r="Q109" s="672" t="str">
        <f t="shared" si="27"/>
        <v/>
      </c>
      <c r="S109" s="672" t="str">
        <f t="shared" si="28"/>
        <v/>
      </c>
      <c r="U109" s="672" t="str">
        <f t="shared" si="29"/>
        <v/>
      </c>
      <c r="W109" s="672" t="str">
        <f t="shared" si="30"/>
        <v/>
      </c>
      <c r="Y109" s="672" t="str">
        <f t="shared" si="31"/>
        <v/>
      </c>
      <c r="AA109" s="672" t="str">
        <f t="shared" si="32"/>
        <v/>
      </c>
      <c r="AC109" s="672" t="str">
        <f t="shared" si="33"/>
        <v/>
      </c>
      <c r="AE109" s="672" t="str">
        <f t="shared" si="34"/>
        <v/>
      </c>
      <c r="AG109" s="672" t="str">
        <f t="shared" si="35"/>
        <v/>
      </c>
      <c r="AI109" s="672" t="str">
        <f t="shared" si="36"/>
        <v/>
      </c>
      <c r="AK109" s="672" t="str">
        <f t="shared" si="37"/>
        <v/>
      </c>
      <c r="AM109" s="672" t="str">
        <f t="shared" si="38"/>
        <v/>
      </c>
      <c r="AO109" s="672" t="str">
        <f t="shared" si="39"/>
        <v/>
      </c>
      <c r="AQ109" s="672" t="str">
        <f t="shared" si="40"/>
        <v/>
      </c>
    </row>
    <row r="110" spans="5:43">
      <c r="E110" s="672" t="str">
        <f t="shared" si="42"/>
        <v/>
      </c>
      <c r="G110" s="672" t="str">
        <f t="shared" si="42"/>
        <v/>
      </c>
      <c r="I110" s="672" t="str">
        <f t="shared" si="23"/>
        <v/>
      </c>
      <c r="K110" s="672" t="str">
        <f t="shared" si="24"/>
        <v/>
      </c>
      <c r="M110" s="672" t="str">
        <f t="shared" si="25"/>
        <v/>
      </c>
      <c r="O110" s="672" t="str">
        <f t="shared" si="26"/>
        <v/>
      </c>
      <c r="Q110" s="672" t="str">
        <f t="shared" si="27"/>
        <v/>
      </c>
      <c r="S110" s="672" t="str">
        <f t="shared" si="28"/>
        <v/>
      </c>
      <c r="U110" s="672" t="str">
        <f t="shared" si="29"/>
        <v/>
      </c>
      <c r="W110" s="672" t="str">
        <f t="shared" si="30"/>
        <v/>
      </c>
      <c r="Y110" s="672" t="str">
        <f t="shared" si="31"/>
        <v/>
      </c>
      <c r="AA110" s="672" t="str">
        <f t="shared" si="32"/>
        <v/>
      </c>
      <c r="AC110" s="672" t="str">
        <f t="shared" si="33"/>
        <v/>
      </c>
      <c r="AE110" s="672" t="str">
        <f t="shared" si="34"/>
        <v/>
      </c>
      <c r="AG110" s="672" t="str">
        <f t="shared" si="35"/>
        <v/>
      </c>
      <c r="AI110" s="672" t="str">
        <f t="shared" si="36"/>
        <v/>
      </c>
      <c r="AK110" s="672" t="str">
        <f t="shared" si="37"/>
        <v/>
      </c>
      <c r="AM110" s="672" t="str">
        <f t="shared" si="38"/>
        <v/>
      </c>
      <c r="AO110" s="672" t="str">
        <f t="shared" si="39"/>
        <v/>
      </c>
      <c r="AQ110" s="672" t="str">
        <f t="shared" si="40"/>
        <v/>
      </c>
    </row>
    <row r="111" spans="5:43">
      <c r="E111" s="672" t="str">
        <f t="shared" si="42"/>
        <v/>
      </c>
      <c r="G111" s="672" t="str">
        <f t="shared" si="42"/>
        <v/>
      </c>
      <c r="I111" s="672" t="str">
        <f t="shared" si="23"/>
        <v/>
      </c>
      <c r="K111" s="672" t="str">
        <f t="shared" si="24"/>
        <v/>
      </c>
      <c r="M111" s="672" t="str">
        <f t="shared" si="25"/>
        <v/>
      </c>
      <c r="O111" s="672" t="str">
        <f t="shared" si="26"/>
        <v/>
      </c>
      <c r="Q111" s="672" t="str">
        <f t="shared" si="27"/>
        <v/>
      </c>
      <c r="S111" s="672" t="str">
        <f t="shared" si="28"/>
        <v/>
      </c>
      <c r="U111" s="672" t="str">
        <f t="shared" si="29"/>
        <v/>
      </c>
      <c r="W111" s="672" t="str">
        <f t="shared" si="30"/>
        <v/>
      </c>
      <c r="Y111" s="672" t="str">
        <f t="shared" si="31"/>
        <v/>
      </c>
      <c r="AA111" s="672" t="str">
        <f t="shared" si="32"/>
        <v/>
      </c>
      <c r="AC111" s="672" t="str">
        <f t="shared" si="33"/>
        <v/>
      </c>
      <c r="AE111" s="672" t="str">
        <f t="shared" si="34"/>
        <v/>
      </c>
      <c r="AG111" s="672" t="str">
        <f t="shared" si="35"/>
        <v/>
      </c>
      <c r="AI111" s="672" t="str">
        <f t="shared" si="36"/>
        <v/>
      </c>
      <c r="AK111" s="672" t="str">
        <f t="shared" si="37"/>
        <v/>
      </c>
      <c r="AM111" s="672" t="str">
        <f t="shared" si="38"/>
        <v/>
      </c>
      <c r="AO111" s="672" t="str">
        <f t="shared" si="39"/>
        <v/>
      </c>
      <c r="AQ111" s="672" t="str">
        <f t="shared" si="40"/>
        <v/>
      </c>
    </row>
    <row r="112" spans="5:43">
      <c r="E112" s="672" t="str">
        <f t="shared" si="42"/>
        <v/>
      </c>
      <c r="G112" s="672" t="str">
        <f t="shared" si="42"/>
        <v/>
      </c>
      <c r="I112" s="672" t="str">
        <f t="shared" si="23"/>
        <v/>
      </c>
      <c r="K112" s="672" t="str">
        <f t="shared" si="24"/>
        <v/>
      </c>
      <c r="M112" s="672" t="str">
        <f t="shared" si="25"/>
        <v/>
      </c>
      <c r="O112" s="672" t="str">
        <f t="shared" si="26"/>
        <v/>
      </c>
      <c r="Q112" s="672" t="str">
        <f t="shared" si="27"/>
        <v/>
      </c>
      <c r="S112" s="672" t="str">
        <f t="shared" si="28"/>
        <v/>
      </c>
      <c r="U112" s="672" t="str">
        <f t="shared" si="29"/>
        <v/>
      </c>
      <c r="W112" s="672" t="str">
        <f t="shared" si="30"/>
        <v/>
      </c>
      <c r="Y112" s="672" t="str">
        <f t="shared" si="31"/>
        <v/>
      </c>
      <c r="AA112" s="672" t="str">
        <f t="shared" si="32"/>
        <v/>
      </c>
      <c r="AC112" s="672" t="str">
        <f t="shared" si="33"/>
        <v/>
      </c>
      <c r="AE112" s="672" t="str">
        <f t="shared" si="34"/>
        <v/>
      </c>
      <c r="AG112" s="672" t="str">
        <f t="shared" si="35"/>
        <v/>
      </c>
      <c r="AI112" s="672" t="str">
        <f t="shared" si="36"/>
        <v/>
      </c>
      <c r="AK112" s="672" t="str">
        <f t="shared" si="37"/>
        <v/>
      </c>
      <c r="AM112" s="672" t="str">
        <f t="shared" si="38"/>
        <v/>
      </c>
      <c r="AO112" s="672" t="str">
        <f t="shared" si="39"/>
        <v/>
      </c>
      <c r="AQ112" s="672" t="str">
        <f t="shared" si="40"/>
        <v/>
      </c>
    </row>
    <row r="113" spans="5:43">
      <c r="E113" s="672" t="str">
        <f t="shared" si="42"/>
        <v/>
      </c>
      <c r="G113" s="672" t="str">
        <f t="shared" si="42"/>
        <v/>
      </c>
      <c r="I113" s="672" t="str">
        <f t="shared" si="23"/>
        <v/>
      </c>
      <c r="K113" s="672" t="str">
        <f t="shared" si="24"/>
        <v/>
      </c>
      <c r="M113" s="672" t="str">
        <f t="shared" si="25"/>
        <v/>
      </c>
      <c r="O113" s="672" t="str">
        <f t="shared" si="26"/>
        <v/>
      </c>
      <c r="Q113" s="672" t="str">
        <f t="shared" si="27"/>
        <v/>
      </c>
      <c r="S113" s="672" t="str">
        <f t="shared" si="28"/>
        <v/>
      </c>
      <c r="U113" s="672" t="str">
        <f t="shared" si="29"/>
        <v/>
      </c>
      <c r="W113" s="672" t="str">
        <f t="shared" si="30"/>
        <v/>
      </c>
      <c r="Y113" s="672" t="str">
        <f t="shared" si="31"/>
        <v/>
      </c>
      <c r="AA113" s="672" t="str">
        <f t="shared" si="32"/>
        <v/>
      </c>
      <c r="AC113" s="672" t="str">
        <f t="shared" si="33"/>
        <v/>
      </c>
      <c r="AE113" s="672" t="str">
        <f t="shared" si="34"/>
        <v/>
      </c>
      <c r="AG113" s="672" t="str">
        <f t="shared" si="35"/>
        <v/>
      </c>
      <c r="AI113" s="672" t="str">
        <f t="shared" si="36"/>
        <v/>
      </c>
      <c r="AK113" s="672" t="str">
        <f t="shared" si="37"/>
        <v/>
      </c>
      <c r="AM113" s="672" t="str">
        <f t="shared" si="38"/>
        <v/>
      </c>
      <c r="AO113" s="672" t="str">
        <f t="shared" si="39"/>
        <v/>
      </c>
      <c r="AQ113" s="672" t="str">
        <f t="shared" si="40"/>
        <v/>
      </c>
    </row>
    <row r="114" spans="5:43">
      <c r="E114" s="672" t="str">
        <f t="shared" si="42"/>
        <v/>
      </c>
      <c r="G114" s="672" t="str">
        <f t="shared" si="42"/>
        <v/>
      </c>
      <c r="I114" s="672" t="str">
        <f t="shared" si="23"/>
        <v/>
      </c>
      <c r="K114" s="672" t="str">
        <f t="shared" si="24"/>
        <v/>
      </c>
      <c r="M114" s="672" t="str">
        <f t="shared" si="25"/>
        <v/>
      </c>
      <c r="O114" s="672" t="str">
        <f t="shared" si="26"/>
        <v/>
      </c>
      <c r="Q114" s="672" t="str">
        <f t="shared" si="27"/>
        <v/>
      </c>
      <c r="S114" s="672" t="str">
        <f t="shared" si="28"/>
        <v/>
      </c>
      <c r="U114" s="672" t="str">
        <f t="shared" si="29"/>
        <v/>
      </c>
      <c r="W114" s="672" t="str">
        <f t="shared" si="30"/>
        <v/>
      </c>
      <c r="Y114" s="672" t="str">
        <f t="shared" si="31"/>
        <v/>
      </c>
      <c r="AA114" s="672" t="str">
        <f t="shared" si="32"/>
        <v/>
      </c>
      <c r="AC114" s="672" t="str">
        <f t="shared" si="33"/>
        <v/>
      </c>
      <c r="AE114" s="672" t="str">
        <f t="shared" si="34"/>
        <v/>
      </c>
      <c r="AG114" s="672" t="str">
        <f t="shared" si="35"/>
        <v/>
      </c>
      <c r="AI114" s="672" t="str">
        <f t="shared" si="36"/>
        <v/>
      </c>
      <c r="AK114" s="672" t="str">
        <f t="shared" si="37"/>
        <v/>
      </c>
      <c r="AM114" s="672" t="str">
        <f t="shared" si="38"/>
        <v/>
      </c>
      <c r="AO114" s="672" t="str">
        <f t="shared" si="39"/>
        <v/>
      </c>
      <c r="AQ114" s="672" t="str">
        <f t="shared" si="40"/>
        <v/>
      </c>
    </row>
    <row r="115" spans="5:43">
      <c r="E115" s="672" t="str">
        <f t="shared" si="42"/>
        <v/>
      </c>
      <c r="G115" s="672" t="str">
        <f t="shared" si="42"/>
        <v/>
      </c>
      <c r="I115" s="672" t="str">
        <f t="shared" si="23"/>
        <v/>
      </c>
      <c r="K115" s="672" t="str">
        <f t="shared" si="24"/>
        <v/>
      </c>
      <c r="M115" s="672" t="str">
        <f t="shared" si="25"/>
        <v/>
      </c>
      <c r="O115" s="672" t="str">
        <f t="shared" si="26"/>
        <v/>
      </c>
      <c r="Q115" s="672" t="str">
        <f t="shared" si="27"/>
        <v/>
      </c>
      <c r="S115" s="672" t="str">
        <f t="shared" si="28"/>
        <v/>
      </c>
      <c r="U115" s="672" t="str">
        <f t="shared" si="29"/>
        <v/>
      </c>
      <c r="W115" s="672" t="str">
        <f t="shared" si="30"/>
        <v/>
      </c>
      <c r="Y115" s="672" t="str">
        <f t="shared" si="31"/>
        <v/>
      </c>
      <c r="AA115" s="672" t="str">
        <f t="shared" si="32"/>
        <v/>
      </c>
      <c r="AC115" s="672" t="str">
        <f t="shared" si="33"/>
        <v/>
      </c>
      <c r="AE115" s="672" t="str">
        <f t="shared" si="34"/>
        <v/>
      </c>
      <c r="AG115" s="672" t="str">
        <f t="shared" si="35"/>
        <v/>
      </c>
      <c r="AI115" s="672" t="str">
        <f t="shared" si="36"/>
        <v/>
      </c>
      <c r="AK115" s="672" t="str">
        <f t="shared" si="37"/>
        <v/>
      </c>
      <c r="AM115" s="672" t="str">
        <f t="shared" si="38"/>
        <v/>
      </c>
      <c r="AO115" s="672" t="str">
        <f t="shared" si="39"/>
        <v/>
      </c>
      <c r="AQ115" s="672" t="str">
        <f t="shared" si="40"/>
        <v/>
      </c>
    </row>
    <row r="116" spans="5:43">
      <c r="E116" s="672" t="str">
        <f t="shared" si="42"/>
        <v/>
      </c>
      <c r="G116" s="672" t="str">
        <f t="shared" si="42"/>
        <v/>
      </c>
      <c r="I116" s="672" t="str">
        <f t="shared" si="23"/>
        <v/>
      </c>
      <c r="K116" s="672" t="str">
        <f t="shared" si="24"/>
        <v/>
      </c>
      <c r="M116" s="672" t="str">
        <f t="shared" si="25"/>
        <v/>
      </c>
      <c r="O116" s="672" t="str">
        <f t="shared" si="26"/>
        <v/>
      </c>
      <c r="Q116" s="672" t="str">
        <f t="shared" si="27"/>
        <v/>
      </c>
      <c r="S116" s="672" t="str">
        <f t="shared" si="28"/>
        <v/>
      </c>
      <c r="U116" s="672" t="str">
        <f t="shared" si="29"/>
        <v/>
      </c>
      <c r="W116" s="672" t="str">
        <f t="shared" si="30"/>
        <v/>
      </c>
      <c r="Y116" s="672" t="str">
        <f t="shared" si="31"/>
        <v/>
      </c>
      <c r="AA116" s="672" t="str">
        <f t="shared" si="32"/>
        <v/>
      </c>
      <c r="AC116" s="672" t="str">
        <f t="shared" si="33"/>
        <v/>
      </c>
      <c r="AE116" s="672" t="str">
        <f t="shared" si="34"/>
        <v/>
      </c>
      <c r="AG116" s="672" t="str">
        <f t="shared" si="35"/>
        <v/>
      </c>
      <c r="AI116" s="672" t="str">
        <f t="shared" si="36"/>
        <v/>
      </c>
      <c r="AK116" s="672" t="str">
        <f t="shared" si="37"/>
        <v/>
      </c>
      <c r="AM116" s="672" t="str">
        <f t="shared" si="38"/>
        <v/>
      </c>
      <c r="AO116" s="672" t="str">
        <f t="shared" si="39"/>
        <v/>
      </c>
      <c r="AQ116" s="672" t="str">
        <f t="shared" si="40"/>
        <v/>
      </c>
    </row>
    <row r="117" spans="5:43">
      <c r="E117" s="672" t="str">
        <f t="shared" si="42"/>
        <v/>
      </c>
      <c r="G117" s="672" t="str">
        <f t="shared" si="42"/>
        <v/>
      </c>
      <c r="I117" s="672" t="str">
        <f t="shared" si="23"/>
        <v/>
      </c>
      <c r="K117" s="672" t="str">
        <f t="shared" si="24"/>
        <v/>
      </c>
      <c r="M117" s="672" t="str">
        <f t="shared" si="25"/>
        <v/>
      </c>
      <c r="O117" s="672" t="str">
        <f t="shared" si="26"/>
        <v/>
      </c>
      <c r="Q117" s="672" t="str">
        <f t="shared" si="27"/>
        <v/>
      </c>
      <c r="S117" s="672" t="str">
        <f t="shared" si="28"/>
        <v/>
      </c>
      <c r="U117" s="672" t="str">
        <f t="shared" si="29"/>
        <v/>
      </c>
      <c r="W117" s="672" t="str">
        <f t="shared" si="30"/>
        <v/>
      </c>
      <c r="Y117" s="672" t="str">
        <f t="shared" si="31"/>
        <v/>
      </c>
      <c r="AA117" s="672" t="str">
        <f t="shared" si="32"/>
        <v/>
      </c>
      <c r="AC117" s="672" t="str">
        <f t="shared" si="33"/>
        <v/>
      </c>
      <c r="AE117" s="672" t="str">
        <f t="shared" si="34"/>
        <v/>
      </c>
      <c r="AG117" s="672" t="str">
        <f t="shared" si="35"/>
        <v/>
      </c>
      <c r="AI117" s="672" t="str">
        <f t="shared" si="36"/>
        <v/>
      </c>
      <c r="AK117" s="672" t="str">
        <f t="shared" si="37"/>
        <v/>
      </c>
      <c r="AM117" s="672" t="str">
        <f t="shared" si="38"/>
        <v/>
      </c>
      <c r="AO117" s="672" t="str">
        <f t="shared" si="39"/>
        <v/>
      </c>
      <c r="AQ117" s="672" t="str">
        <f t="shared" si="40"/>
        <v/>
      </c>
    </row>
    <row r="118" spans="5:43">
      <c r="E118" s="672" t="str">
        <f t="shared" si="42"/>
        <v/>
      </c>
      <c r="G118" s="672" t="str">
        <f t="shared" si="42"/>
        <v/>
      </c>
      <c r="I118" s="672" t="str">
        <f t="shared" si="23"/>
        <v/>
      </c>
      <c r="K118" s="672" t="str">
        <f t="shared" si="24"/>
        <v/>
      </c>
      <c r="M118" s="672" t="str">
        <f t="shared" si="25"/>
        <v/>
      </c>
      <c r="O118" s="672" t="str">
        <f t="shared" si="26"/>
        <v/>
      </c>
      <c r="Q118" s="672" t="str">
        <f t="shared" si="27"/>
        <v/>
      </c>
      <c r="S118" s="672" t="str">
        <f t="shared" si="28"/>
        <v/>
      </c>
      <c r="U118" s="672" t="str">
        <f t="shared" si="29"/>
        <v/>
      </c>
      <c r="W118" s="672" t="str">
        <f t="shared" si="30"/>
        <v/>
      </c>
      <c r="Y118" s="672" t="str">
        <f t="shared" si="31"/>
        <v/>
      </c>
      <c r="AA118" s="672" t="str">
        <f t="shared" si="32"/>
        <v/>
      </c>
      <c r="AC118" s="672" t="str">
        <f t="shared" si="33"/>
        <v/>
      </c>
      <c r="AE118" s="672" t="str">
        <f t="shared" si="34"/>
        <v/>
      </c>
      <c r="AG118" s="672" t="str">
        <f t="shared" si="35"/>
        <v/>
      </c>
      <c r="AI118" s="672" t="str">
        <f t="shared" si="36"/>
        <v/>
      </c>
      <c r="AK118" s="672" t="str">
        <f t="shared" si="37"/>
        <v/>
      </c>
      <c r="AM118" s="672" t="str">
        <f t="shared" si="38"/>
        <v/>
      </c>
      <c r="AO118" s="672" t="str">
        <f t="shared" si="39"/>
        <v/>
      </c>
      <c r="AQ118" s="672" t="str">
        <f t="shared" si="40"/>
        <v/>
      </c>
    </row>
    <row r="119" spans="5:43">
      <c r="E119" s="672" t="str">
        <f t="shared" si="42"/>
        <v/>
      </c>
      <c r="G119" s="672" t="str">
        <f t="shared" si="42"/>
        <v/>
      </c>
      <c r="I119" s="672" t="str">
        <f t="shared" si="23"/>
        <v/>
      </c>
      <c r="K119" s="672" t="str">
        <f t="shared" si="24"/>
        <v/>
      </c>
      <c r="M119" s="672" t="str">
        <f t="shared" si="25"/>
        <v/>
      </c>
      <c r="O119" s="672" t="str">
        <f t="shared" si="26"/>
        <v/>
      </c>
      <c r="Q119" s="672" t="str">
        <f t="shared" si="27"/>
        <v/>
      </c>
      <c r="S119" s="672" t="str">
        <f t="shared" si="28"/>
        <v/>
      </c>
      <c r="U119" s="672" t="str">
        <f t="shared" si="29"/>
        <v/>
      </c>
      <c r="W119" s="672" t="str">
        <f t="shared" si="30"/>
        <v/>
      </c>
      <c r="Y119" s="672" t="str">
        <f t="shared" si="31"/>
        <v/>
      </c>
      <c r="AA119" s="672" t="str">
        <f t="shared" si="32"/>
        <v/>
      </c>
      <c r="AC119" s="672" t="str">
        <f t="shared" si="33"/>
        <v/>
      </c>
      <c r="AE119" s="672" t="str">
        <f t="shared" si="34"/>
        <v/>
      </c>
      <c r="AG119" s="672" t="str">
        <f t="shared" si="35"/>
        <v/>
      </c>
      <c r="AI119" s="672" t="str">
        <f t="shared" si="36"/>
        <v/>
      </c>
      <c r="AK119" s="672" t="str">
        <f t="shared" si="37"/>
        <v/>
      </c>
      <c r="AM119" s="672" t="str">
        <f t="shared" si="38"/>
        <v/>
      </c>
      <c r="AO119" s="672" t="str">
        <f t="shared" si="39"/>
        <v/>
      </c>
      <c r="AQ119" s="672" t="str">
        <f t="shared" si="40"/>
        <v/>
      </c>
    </row>
    <row r="120" spans="5:43">
      <c r="E120" s="672" t="str">
        <f t="shared" si="42"/>
        <v/>
      </c>
      <c r="G120" s="672" t="str">
        <f t="shared" si="42"/>
        <v/>
      </c>
      <c r="I120" s="672" t="str">
        <f t="shared" si="23"/>
        <v/>
      </c>
      <c r="K120" s="672" t="str">
        <f t="shared" si="24"/>
        <v/>
      </c>
      <c r="M120" s="672" t="str">
        <f t="shared" si="25"/>
        <v/>
      </c>
      <c r="O120" s="672" t="str">
        <f t="shared" si="26"/>
        <v/>
      </c>
      <c r="Q120" s="672" t="str">
        <f t="shared" si="27"/>
        <v/>
      </c>
      <c r="S120" s="672" t="str">
        <f t="shared" si="28"/>
        <v/>
      </c>
      <c r="U120" s="672" t="str">
        <f t="shared" si="29"/>
        <v/>
      </c>
      <c r="W120" s="672" t="str">
        <f t="shared" si="30"/>
        <v/>
      </c>
      <c r="Y120" s="672" t="str">
        <f t="shared" si="31"/>
        <v/>
      </c>
      <c r="AA120" s="672" t="str">
        <f t="shared" si="32"/>
        <v/>
      </c>
      <c r="AC120" s="672" t="str">
        <f t="shared" si="33"/>
        <v/>
      </c>
      <c r="AE120" s="672" t="str">
        <f t="shared" si="34"/>
        <v/>
      </c>
      <c r="AG120" s="672" t="str">
        <f t="shared" si="35"/>
        <v/>
      </c>
      <c r="AI120" s="672" t="str">
        <f t="shared" si="36"/>
        <v/>
      </c>
      <c r="AK120" s="672" t="str">
        <f t="shared" si="37"/>
        <v/>
      </c>
      <c r="AM120" s="672" t="str">
        <f t="shared" si="38"/>
        <v/>
      </c>
      <c r="AO120" s="672" t="str">
        <f t="shared" si="39"/>
        <v/>
      </c>
      <c r="AQ120" s="672" t="str">
        <f t="shared" si="40"/>
        <v/>
      </c>
    </row>
    <row r="121" spans="5:43">
      <c r="E121" s="672" t="str">
        <f t="shared" si="42"/>
        <v/>
      </c>
      <c r="G121" s="672" t="str">
        <f t="shared" si="42"/>
        <v/>
      </c>
      <c r="I121" s="672" t="str">
        <f t="shared" si="23"/>
        <v/>
      </c>
      <c r="K121" s="672" t="str">
        <f t="shared" si="24"/>
        <v/>
      </c>
      <c r="M121" s="672" t="str">
        <f t="shared" si="25"/>
        <v/>
      </c>
      <c r="O121" s="672" t="str">
        <f t="shared" si="26"/>
        <v/>
      </c>
      <c r="Q121" s="672" t="str">
        <f t="shared" si="27"/>
        <v/>
      </c>
      <c r="S121" s="672" t="str">
        <f t="shared" si="28"/>
        <v/>
      </c>
      <c r="U121" s="672" t="str">
        <f t="shared" si="29"/>
        <v/>
      </c>
      <c r="W121" s="672" t="str">
        <f t="shared" si="30"/>
        <v/>
      </c>
      <c r="Y121" s="672" t="str">
        <f t="shared" si="31"/>
        <v/>
      </c>
      <c r="AA121" s="672" t="str">
        <f t="shared" si="32"/>
        <v/>
      </c>
      <c r="AC121" s="672" t="str">
        <f t="shared" si="33"/>
        <v/>
      </c>
      <c r="AE121" s="672" t="str">
        <f t="shared" si="34"/>
        <v/>
      </c>
      <c r="AG121" s="672" t="str">
        <f t="shared" si="35"/>
        <v/>
      </c>
      <c r="AI121" s="672" t="str">
        <f t="shared" si="36"/>
        <v/>
      </c>
      <c r="AK121" s="672" t="str">
        <f t="shared" si="37"/>
        <v/>
      </c>
      <c r="AM121" s="672" t="str">
        <f t="shared" si="38"/>
        <v/>
      </c>
      <c r="AO121" s="672" t="str">
        <f t="shared" si="39"/>
        <v/>
      </c>
      <c r="AQ121" s="672" t="str">
        <f t="shared" si="40"/>
        <v/>
      </c>
    </row>
    <row r="122" spans="5:43">
      <c r="E122" s="672" t="str">
        <f t="shared" si="42"/>
        <v/>
      </c>
      <c r="G122" s="672" t="str">
        <f t="shared" si="42"/>
        <v/>
      </c>
      <c r="I122" s="672" t="str">
        <f t="shared" si="23"/>
        <v/>
      </c>
      <c r="K122" s="672" t="str">
        <f t="shared" si="24"/>
        <v/>
      </c>
      <c r="M122" s="672" t="str">
        <f t="shared" si="25"/>
        <v/>
      </c>
      <c r="O122" s="672" t="str">
        <f t="shared" si="26"/>
        <v/>
      </c>
      <c r="Q122" s="672" t="str">
        <f t="shared" si="27"/>
        <v/>
      </c>
      <c r="S122" s="672" t="str">
        <f t="shared" si="28"/>
        <v/>
      </c>
      <c r="U122" s="672" t="str">
        <f t="shared" si="29"/>
        <v/>
      </c>
      <c r="W122" s="672" t="str">
        <f t="shared" si="30"/>
        <v/>
      </c>
      <c r="Y122" s="672" t="str">
        <f t="shared" si="31"/>
        <v/>
      </c>
      <c r="AA122" s="672" t="str">
        <f t="shared" si="32"/>
        <v/>
      </c>
      <c r="AC122" s="672" t="str">
        <f t="shared" si="33"/>
        <v/>
      </c>
      <c r="AE122" s="672" t="str">
        <f t="shared" si="34"/>
        <v/>
      </c>
      <c r="AG122" s="672" t="str">
        <f t="shared" si="35"/>
        <v/>
      </c>
      <c r="AI122" s="672" t="str">
        <f t="shared" si="36"/>
        <v/>
      </c>
      <c r="AK122" s="672" t="str">
        <f t="shared" si="37"/>
        <v/>
      </c>
      <c r="AM122" s="672" t="str">
        <f t="shared" si="38"/>
        <v/>
      </c>
      <c r="AO122" s="672" t="str">
        <f t="shared" si="39"/>
        <v/>
      </c>
      <c r="AQ122" s="672" t="str">
        <f t="shared" si="40"/>
        <v/>
      </c>
    </row>
    <row r="123" spans="5:43">
      <c r="E123" s="672" t="str">
        <f t="shared" si="42"/>
        <v/>
      </c>
      <c r="G123" s="672" t="str">
        <f t="shared" si="42"/>
        <v/>
      </c>
      <c r="I123" s="672" t="str">
        <f t="shared" si="23"/>
        <v/>
      </c>
      <c r="K123" s="672" t="str">
        <f t="shared" si="24"/>
        <v/>
      </c>
      <c r="M123" s="672" t="str">
        <f t="shared" si="25"/>
        <v/>
      </c>
      <c r="O123" s="672" t="str">
        <f t="shared" si="26"/>
        <v/>
      </c>
      <c r="Q123" s="672" t="str">
        <f t="shared" si="27"/>
        <v/>
      </c>
      <c r="S123" s="672" t="str">
        <f t="shared" si="28"/>
        <v/>
      </c>
      <c r="U123" s="672" t="str">
        <f t="shared" si="29"/>
        <v/>
      </c>
      <c r="W123" s="672" t="str">
        <f t="shared" si="30"/>
        <v/>
      </c>
      <c r="Y123" s="672" t="str">
        <f t="shared" si="31"/>
        <v/>
      </c>
      <c r="AA123" s="672" t="str">
        <f t="shared" si="32"/>
        <v/>
      </c>
      <c r="AC123" s="672" t="str">
        <f t="shared" si="33"/>
        <v/>
      </c>
      <c r="AE123" s="672" t="str">
        <f t="shared" si="34"/>
        <v/>
      </c>
      <c r="AG123" s="672" t="str">
        <f t="shared" si="35"/>
        <v/>
      </c>
      <c r="AI123" s="672" t="str">
        <f t="shared" si="36"/>
        <v/>
      </c>
      <c r="AK123" s="672" t="str">
        <f t="shared" si="37"/>
        <v/>
      </c>
      <c r="AM123" s="672" t="str">
        <f t="shared" si="38"/>
        <v/>
      </c>
      <c r="AO123" s="672" t="str">
        <f t="shared" si="39"/>
        <v/>
      </c>
      <c r="AQ123" s="672" t="str">
        <f t="shared" si="40"/>
        <v/>
      </c>
    </row>
    <row r="124" spans="5:43">
      <c r="E124" s="672" t="str">
        <f t="shared" si="42"/>
        <v/>
      </c>
      <c r="G124" s="672" t="str">
        <f t="shared" si="42"/>
        <v/>
      </c>
      <c r="I124" s="672" t="str">
        <f t="shared" si="23"/>
        <v/>
      </c>
      <c r="K124" s="672" t="str">
        <f t="shared" si="24"/>
        <v/>
      </c>
      <c r="M124" s="672" t="str">
        <f t="shared" si="25"/>
        <v/>
      </c>
      <c r="O124" s="672" t="str">
        <f t="shared" si="26"/>
        <v/>
      </c>
      <c r="Q124" s="672" t="str">
        <f t="shared" si="27"/>
        <v/>
      </c>
      <c r="S124" s="672" t="str">
        <f t="shared" si="28"/>
        <v/>
      </c>
      <c r="U124" s="672" t="str">
        <f t="shared" si="29"/>
        <v/>
      </c>
      <c r="W124" s="672" t="str">
        <f t="shared" si="30"/>
        <v/>
      </c>
      <c r="Y124" s="672" t="str">
        <f t="shared" si="31"/>
        <v/>
      </c>
      <c r="AA124" s="672" t="str">
        <f t="shared" si="32"/>
        <v/>
      </c>
      <c r="AC124" s="672" t="str">
        <f t="shared" si="33"/>
        <v/>
      </c>
      <c r="AE124" s="672" t="str">
        <f t="shared" si="34"/>
        <v/>
      </c>
      <c r="AG124" s="672" t="str">
        <f t="shared" si="35"/>
        <v/>
      </c>
      <c r="AI124" s="672" t="str">
        <f t="shared" si="36"/>
        <v/>
      </c>
      <c r="AK124" s="672" t="str">
        <f t="shared" si="37"/>
        <v/>
      </c>
      <c r="AM124" s="672" t="str">
        <f t="shared" si="38"/>
        <v/>
      </c>
      <c r="AO124" s="672" t="str">
        <f t="shared" si="39"/>
        <v/>
      </c>
      <c r="AQ124" s="672" t="str">
        <f t="shared" si="40"/>
        <v/>
      </c>
    </row>
    <row r="125" spans="5:43">
      <c r="E125" s="672" t="str">
        <f t="shared" ref="E125:G140" si="43">IF(OR($B125=0,D125=0),"",D125/$B125)</f>
        <v/>
      </c>
      <c r="G125" s="672" t="str">
        <f t="shared" si="43"/>
        <v/>
      </c>
      <c r="I125" s="672" t="str">
        <f t="shared" si="23"/>
        <v/>
      </c>
      <c r="K125" s="672" t="str">
        <f t="shared" si="24"/>
        <v/>
      </c>
      <c r="M125" s="672" t="str">
        <f t="shared" si="25"/>
        <v/>
      </c>
      <c r="O125" s="672" t="str">
        <f t="shared" si="26"/>
        <v/>
      </c>
      <c r="Q125" s="672" t="str">
        <f t="shared" si="27"/>
        <v/>
      </c>
      <c r="S125" s="672" t="str">
        <f t="shared" si="28"/>
        <v/>
      </c>
      <c r="U125" s="672" t="str">
        <f t="shared" si="29"/>
        <v/>
      </c>
      <c r="W125" s="672" t="str">
        <f t="shared" si="30"/>
        <v/>
      </c>
      <c r="Y125" s="672" t="str">
        <f t="shared" si="31"/>
        <v/>
      </c>
      <c r="AA125" s="672" t="str">
        <f t="shared" si="32"/>
        <v/>
      </c>
      <c r="AC125" s="672" t="str">
        <f t="shared" si="33"/>
        <v/>
      </c>
      <c r="AE125" s="672" t="str">
        <f t="shared" si="34"/>
        <v/>
      </c>
      <c r="AG125" s="672" t="str">
        <f t="shared" si="35"/>
        <v/>
      </c>
      <c r="AI125" s="672" t="str">
        <f t="shared" si="36"/>
        <v/>
      </c>
      <c r="AK125" s="672" t="str">
        <f t="shared" si="37"/>
        <v/>
      </c>
      <c r="AM125" s="672" t="str">
        <f t="shared" si="38"/>
        <v/>
      </c>
      <c r="AO125" s="672" t="str">
        <f t="shared" si="39"/>
        <v/>
      </c>
      <c r="AQ125" s="672" t="str">
        <f t="shared" si="40"/>
        <v/>
      </c>
    </row>
    <row r="126" spans="5:43">
      <c r="E126" s="672" t="str">
        <f t="shared" si="43"/>
        <v/>
      </c>
      <c r="G126" s="672" t="str">
        <f t="shared" si="43"/>
        <v/>
      </c>
      <c r="I126" s="672" t="str">
        <f t="shared" si="23"/>
        <v/>
      </c>
      <c r="K126" s="672" t="str">
        <f t="shared" si="24"/>
        <v/>
      </c>
      <c r="M126" s="672" t="str">
        <f t="shared" si="25"/>
        <v/>
      </c>
      <c r="O126" s="672" t="str">
        <f t="shared" si="26"/>
        <v/>
      </c>
      <c r="Q126" s="672" t="str">
        <f t="shared" si="27"/>
        <v/>
      </c>
      <c r="S126" s="672" t="str">
        <f t="shared" si="28"/>
        <v/>
      </c>
      <c r="U126" s="672" t="str">
        <f t="shared" si="29"/>
        <v/>
      </c>
      <c r="W126" s="672" t="str">
        <f t="shared" si="30"/>
        <v/>
      </c>
      <c r="Y126" s="672" t="str">
        <f t="shared" si="31"/>
        <v/>
      </c>
      <c r="AA126" s="672" t="str">
        <f t="shared" si="32"/>
        <v/>
      </c>
      <c r="AC126" s="672" t="str">
        <f t="shared" si="33"/>
        <v/>
      </c>
      <c r="AE126" s="672" t="str">
        <f t="shared" si="34"/>
        <v/>
      </c>
      <c r="AG126" s="672" t="str">
        <f t="shared" si="35"/>
        <v/>
      </c>
      <c r="AI126" s="672" t="str">
        <f t="shared" si="36"/>
        <v/>
      </c>
      <c r="AK126" s="672" t="str">
        <f t="shared" si="37"/>
        <v/>
      </c>
      <c r="AM126" s="672" t="str">
        <f t="shared" si="38"/>
        <v/>
      </c>
      <c r="AO126" s="672" t="str">
        <f t="shared" si="39"/>
        <v/>
      </c>
      <c r="AQ126" s="672" t="str">
        <f t="shared" si="40"/>
        <v/>
      </c>
    </row>
    <row r="127" spans="5:43">
      <c r="E127" s="672" t="str">
        <f t="shared" si="43"/>
        <v/>
      </c>
      <c r="G127" s="672" t="str">
        <f t="shared" si="43"/>
        <v/>
      </c>
      <c r="I127" s="672" t="str">
        <f t="shared" si="23"/>
        <v/>
      </c>
      <c r="K127" s="672" t="str">
        <f t="shared" si="24"/>
        <v/>
      </c>
      <c r="M127" s="672" t="str">
        <f t="shared" si="25"/>
        <v/>
      </c>
      <c r="O127" s="672" t="str">
        <f t="shared" si="26"/>
        <v/>
      </c>
      <c r="Q127" s="672" t="str">
        <f t="shared" si="27"/>
        <v/>
      </c>
      <c r="S127" s="672" t="str">
        <f t="shared" si="28"/>
        <v/>
      </c>
      <c r="U127" s="672" t="str">
        <f t="shared" si="29"/>
        <v/>
      </c>
      <c r="W127" s="672" t="str">
        <f t="shared" si="30"/>
        <v/>
      </c>
      <c r="Y127" s="672" t="str">
        <f t="shared" si="31"/>
        <v/>
      </c>
      <c r="AA127" s="672" t="str">
        <f t="shared" si="32"/>
        <v/>
      </c>
      <c r="AC127" s="672" t="str">
        <f t="shared" si="33"/>
        <v/>
      </c>
      <c r="AE127" s="672" t="str">
        <f t="shared" si="34"/>
        <v/>
      </c>
      <c r="AG127" s="672" t="str">
        <f t="shared" si="35"/>
        <v/>
      </c>
      <c r="AI127" s="672" t="str">
        <f t="shared" si="36"/>
        <v/>
      </c>
      <c r="AK127" s="672" t="str">
        <f t="shared" si="37"/>
        <v/>
      </c>
      <c r="AM127" s="672" t="str">
        <f t="shared" si="38"/>
        <v/>
      </c>
      <c r="AO127" s="672" t="str">
        <f t="shared" si="39"/>
        <v/>
      </c>
      <c r="AQ127" s="672" t="str">
        <f t="shared" si="40"/>
        <v/>
      </c>
    </row>
    <row r="128" spans="5:43">
      <c r="E128" s="672" t="str">
        <f t="shared" si="43"/>
        <v/>
      </c>
      <c r="G128" s="672" t="str">
        <f t="shared" si="43"/>
        <v/>
      </c>
      <c r="I128" s="672" t="str">
        <f t="shared" si="23"/>
        <v/>
      </c>
      <c r="K128" s="672" t="str">
        <f t="shared" si="24"/>
        <v/>
      </c>
      <c r="M128" s="672" t="str">
        <f t="shared" si="25"/>
        <v/>
      </c>
      <c r="O128" s="672" t="str">
        <f t="shared" si="26"/>
        <v/>
      </c>
      <c r="Q128" s="672" t="str">
        <f t="shared" si="27"/>
        <v/>
      </c>
      <c r="S128" s="672" t="str">
        <f t="shared" si="28"/>
        <v/>
      </c>
      <c r="U128" s="672" t="str">
        <f t="shared" si="29"/>
        <v/>
      </c>
      <c r="W128" s="672" t="str">
        <f t="shared" si="30"/>
        <v/>
      </c>
      <c r="Y128" s="672" t="str">
        <f t="shared" si="31"/>
        <v/>
      </c>
      <c r="AA128" s="672" t="str">
        <f t="shared" si="32"/>
        <v/>
      </c>
      <c r="AC128" s="672" t="str">
        <f t="shared" si="33"/>
        <v/>
      </c>
      <c r="AE128" s="672" t="str">
        <f t="shared" si="34"/>
        <v/>
      </c>
      <c r="AG128" s="672" t="str">
        <f t="shared" si="35"/>
        <v/>
      </c>
      <c r="AI128" s="672" t="str">
        <f t="shared" si="36"/>
        <v/>
      </c>
      <c r="AK128" s="672" t="str">
        <f t="shared" si="37"/>
        <v/>
      </c>
      <c r="AM128" s="672" t="str">
        <f t="shared" si="38"/>
        <v/>
      </c>
      <c r="AO128" s="672" t="str">
        <f t="shared" si="39"/>
        <v/>
      </c>
      <c r="AQ128" s="672" t="str">
        <f t="shared" si="40"/>
        <v/>
      </c>
    </row>
    <row r="129" spans="5:43">
      <c r="E129" s="672" t="str">
        <f t="shared" si="43"/>
        <v/>
      </c>
      <c r="G129" s="672" t="str">
        <f t="shared" si="43"/>
        <v/>
      </c>
      <c r="I129" s="672" t="str">
        <f t="shared" si="23"/>
        <v/>
      </c>
      <c r="K129" s="672" t="str">
        <f t="shared" si="24"/>
        <v/>
      </c>
      <c r="M129" s="672" t="str">
        <f t="shared" si="25"/>
        <v/>
      </c>
      <c r="O129" s="672" t="str">
        <f t="shared" si="26"/>
        <v/>
      </c>
      <c r="Q129" s="672" t="str">
        <f t="shared" si="27"/>
        <v/>
      </c>
      <c r="S129" s="672" t="str">
        <f t="shared" si="28"/>
        <v/>
      </c>
      <c r="U129" s="672" t="str">
        <f t="shared" si="29"/>
        <v/>
      </c>
      <c r="W129" s="672" t="str">
        <f t="shared" si="30"/>
        <v/>
      </c>
      <c r="Y129" s="672" t="str">
        <f t="shared" si="31"/>
        <v/>
      </c>
      <c r="AA129" s="672" t="str">
        <f t="shared" si="32"/>
        <v/>
      </c>
      <c r="AC129" s="672" t="str">
        <f t="shared" si="33"/>
        <v/>
      </c>
      <c r="AE129" s="672" t="str">
        <f t="shared" si="34"/>
        <v/>
      </c>
      <c r="AG129" s="672" t="str">
        <f t="shared" si="35"/>
        <v/>
      </c>
      <c r="AI129" s="672" t="str">
        <f t="shared" si="36"/>
        <v/>
      </c>
      <c r="AK129" s="672" t="str">
        <f t="shared" si="37"/>
        <v/>
      </c>
      <c r="AM129" s="672" t="str">
        <f t="shared" si="38"/>
        <v/>
      </c>
      <c r="AO129" s="672" t="str">
        <f t="shared" si="39"/>
        <v/>
      </c>
      <c r="AQ129" s="672" t="str">
        <f t="shared" si="40"/>
        <v/>
      </c>
    </row>
    <row r="130" spans="5:43">
      <c r="E130" s="672" t="str">
        <f t="shared" si="43"/>
        <v/>
      </c>
      <c r="G130" s="672" t="str">
        <f t="shared" si="43"/>
        <v/>
      </c>
      <c r="I130" s="672" t="str">
        <f t="shared" si="23"/>
        <v/>
      </c>
      <c r="K130" s="672" t="str">
        <f t="shared" si="24"/>
        <v/>
      </c>
      <c r="M130" s="672" t="str">
        <f t="shared" si="25"/>
        <v/>
      </c>
      <c r="O130" s="672" t="str">
        <f t="shared" si="26"/>
        <v/>
      </c>
      <c r="Q130" s="672" t="str">
        <f t="shared" si="27"/>
        <v/>
      </c>
      <c r="S130" s="672" t="str">
        <f t="shared" si="28"/>
        <v/>
      </c>
      <c r="U130" s="672" t="str">
        <f t="shared" si="29"/>
        <v/>
      </c>
      <c r="W130" s="672" t="str">
        <f t="shared" si="30"/>
        <v/>
      </c>
      <c r="Y130" s="672" t="str">
        <f t="shared" si="31"/>
        <v/>
      </c>
      <c r="AA130" s="672" t="str">
        <f t="shared" si="32"/>
        <v/>
      </c>
      <c r="AC130" s="672" t="str">
        <f t="shared" si="33"/>
        <v/>
      </c>
      <c r="AE130" s="672" t="str">
        <f t="shared" si="34"/>
        <v/>
      </c>
      <c r="AG130" s="672" t="str">
        <f t="shared" si="35"/>
        <v/>
      </c>
      <c r="AI130" s="672" t="str">
        <f t="shared" si="36"/>
        <v/>
      </c>
      <c r="AK130" s="672" t="str">
        <f t="shared" si="37"/>
        <v/>
      </c>
      <c r="AM130" s="672" t="str">
        <f t="shared" si="38"/>
        <v/>
      </c>
      <c r="AO130" s="672" t="str">
        <f t="shared" si="39"/>
        <v/>
      </c>
      <c r="AQ130" s="672" t="str">
        <f t="shared" si="40"/>
        <v/>
      </c>
    </row>
    <row r="131" spans="5:43">
      <c r="E131" s="672" t="str">
        <f t="shared" si="43"/>
        <v/>
      </c>
      <c r="G131" s="672" t="str">
        <f t="shared" si="43"/>
        <v/>
      </c>
      <c r="I131" s="672" t="str">
        <f t="shared" si="23"/>
        <v/>
      </c>
      <c r="K131" s="672" t="str">
        <f t="shared" si="24"/>
        <v/>
      </c>
      <c r="M131" s="672" t="str">
        <f t="shared" si="25"/>
        <v/>
      </c>
      <c r="O131" s="672" t="str">
        <f t="shared" si="26"/>
        <v/>
      </c>
      <c r="Q131" s="672" t="str">
        <f t="shared" si="27"/>
        <v/>
      </c>
      <c r="S131" s="672" t="str">
        <f t="shared" si="28"/>
        <v/>
      </c>
      <c r="U131" s="672" t="str">
        <f t="shared" si="29"/>
        <v/>
      </c>
      <c r="W131" s="672" t="str">
        <f t="shared" si="30"/>
        <v/>
      </c>
      <c r="Y131" s="672" t="str">
        <f t="shared" si="31"/>
        <v/>
      </c>
      <c r="AA131" s="672" t="str">
        <f t="shared" si="32"/>
        <v/>
      </c>
      <c r="AC131" s="672" t="str">
        <f t="shared" si="33"/>
        <v/>
      </c>
      <c r="AE131" s="672" t="str">
        <f t="shared" si="34"/>
        <v/>
      </c>
      <c r="AG131" s="672" t="str">
        <f t="shared" si="35"/>
        <v/>
      </c>
      <c r="AI131" s="672" t="str">
        <f t="shared" si="36"/>
        <v/>
      </c>
      <c r="AK131" s="672" t="str">
        <f t="shared" si="37"/>
        <v/>
      </c>
      <c r="AM131" s="672" t="str">
        <f t="shared" si="38"/>
        <v/>
      </c>
      <c r="AO131" s="672" t="str">
        <f t="shared" si="39"/>
        <v/>
      </c>
      <c r="AQ131" s="672" t="str">
        <f t="shared" si="40"/>
        <v/>
      </c>
    </row>
    <row r="132" spans="5:43">
      <c r="E132" s="672" t="str">
        <f t="shared" si="43"/>
        <v/>
      </c>
      <c r="G132" s="672" t="str">
        <f t="shared" si="43"/>
        <v/>
      </c>
      <c r="I132" s="672" t="str">
        <f t="shared" si="23"/>
        <v/>
      </c>
      <c r="K132" s="672" t="str">
        <f t="shared" si="24"/>
        <v/>
      </c>
      <c r="M132" s="672" t="str">
        <f t="shared" si="25"/>
        <v/>
      </c>
      <c r="O132" s="672" t="str">
        <f t="shared" si="26"/>
        <v/>
      </c>
      <c r="Q132" s="672" t="str">
        <f t="shared" si="27"/>
        <v/>
      </c>
      <c r="S132" s="672" t="str">
        <f t="shared" si="28"/>
        <v/>
      </c>
      <c r="U132" s="672" t="str">
        <f t="shared" si="29"/>
        <v/>
      </c>
      <c r="W132" s="672" t="str">
        <f t="shared" si="30"/>
        <v/>
      </c>
      <c r="Y132" s="672" t="str">
        <f t="shared" si="31"/>
        <v/>
      </c>
      <c r="AA132" s="672" t="str">
        <f t="shared" si="32"/>
        <v/>
      </c>
      <c r="AC132" s="672" t="str">
        <f t="shared" si="33"/>
        <v/>
      </c>
      <c r="AE132" s="672" t="str">
        <f t="shared" si="34"/>
        <v/>
      </c>
      <c r="AG132" s="672" t="str">
        <f t="shared" si="35"/>
        <v/>
      </c>
      <c r="AI132" s="672" t="str">
        <f t="shared" si="36"/>
        <v/>
      </c>
      <c r="AK132" s="672" t="str">
        <f t="shared" si="37"/>
        <v/>
      </c>
      <c r="AM132" s="672" t="str">
        <f t="shared" si="38"/>
        <v/>
      </c>
      <c r="AO132" s="672" t="str">
        <f t="shared" si="39"/>
        <v/>
      </c>
      <c r="AQ132" s="672" t="str">
        <f t="shared" si="40"/>
        <v/>
      </c>
    </row>
    <row r="133" spans="5:43">
      <c r="E133" s="672" t="str">
        <f t="shared" si="43"/>
        <v/>
      </c>
      <c r="G133" s="672" t="str">
        <f t="shared" si="43"/>
        <v/>
      </c>
      <c r="I133" s="672" t="str">
        <f t="shared" si="23"/>
        <v/>
      </c>
      <c r="K133" s="672" t="str">
        <f t="shared" si="24"/>
        <v/>
      </c>
      <c r="M133" s="672" t="str">
        <f t="shared" si="25"/>
        <v/>
      </c>
      <c r="O133" s="672" t="str">
        <f t="shared" si="26"/>
        <v/>
      </c>
      <c r="Q133" s="672" t="str">
        <f t="shared" si="27"/>
        <v/>
      </c>
      <c r="S133" s="672" t="str">
        <f t="shared" si="28"/>
        <v/>
      </c>
      <c r="U133" s="672" t="str">
        <f t="shared" si="29"/>
        <v/>
      </c>
      <c r="W133" s="672" t="str">
        <f t="shared" si="30"/>
        <v/>
      </c>
      <c r="Y133" s="672" t="str">
        <f t="shared" si="31"/>
        <v/>
      </c>
      <c r="AA133" s="672" t="str">
        <f t="shared" si="32"/>
        <v/>
      </c>
      <c r="AC133" s="672" t="str">
        <f t="shared" si="33"/>
        <v/>
      </c>
      <c r="AE133" s="672" t="str">
        <f t="shared" si="34"/>
        <v/>
      </c>
      <c r="AG133" s="672" t="str">
        <f t="shared" si="35"/>
        <v/>
      </c>
      <c r="AI133" s="672" t="str">
        <f t="shared" si="36"/>
        <v/>
      </c>
      <c r="AK133" s="672" t="str">
        <f t="shared" si="37"/>
        <v/>
      </c>
      <c r="AM133" s="672" t="str">
        <f t="shared" si="38"/>
        <v/>
      </c>
      <c r="AO133" s="672" t="str">
        <f t="shared" si="39"/>
        <v/>
      </c>
      <c r="AQ133" s="672" t="str">
        <f t="shared" si="40"/>
        <v/>
      </c>
    </row>
    <row r="134" spans="5:43">
      <c r="E134" s="672" t="str">
        <f t="shared" si="43"/>
        <v/>
      </c>
      <c r="G134" s="672" t="str">
        <f t="shared" si="43"/>
        <v/>
      </c>
      <c r="I134" s="672" t="str">
        <f t="shared" si="23"/>
        <v/>
      </c>
      <c r="K134" s="672" t="str">
        <f t="shared" si="24"/>
        <v/>
      </c>
      <c r="M134" s="672" t="str">
        <f t="shared" si="25"/>
        <v/>
      </c>
      <c r="O134" s="672" t="str">
        <f t="shared" si="26"/>
        <v/>
      </c>
      <c r="Q134" s="672" t="str">
        <f t="shared" si="27"/>
        <v/>
      </c>
      <c r="S134" s="672" t="str">
        <f t="shared" si="28"/>
        <v/>
      </c>
      <c r="U134" s="672" t="str">
        <f t="shared" si="29"/>
        <v/>
      </c>
      <c r="W134" s="672" t="str">
        <f t="shared" si="30"/>
        <v/>
      </c>
      <c r="Y134" s="672" t="str">
        <f t="shared" si="31"/>
        <v/>
      </c>
      <c r="AA134" s="672" t="str">
        <f t="shared" si="32"/>
        <v/>
      </c>
      <c r="AC134" s="672" t="str">
        <f t="shared" si="33"/>
        <v/>
      </c>
      <c r="AE134" s="672" t="str">
        <f t="shared" si="34"/>
        <v/>
      </c>
      <c r="AG134" s="672" t="str">
        <f t="shared" si="35"/>
        <v/>
      </c>
      <c r="AI134" s="672" t="str">
        <f t="shared" si="36"/>
        <v/>
      </c>
      <c r="AK134" s="672" t="str">
        <f t="shared" si="37"/>
        <v/>
      </c>
      <c r="AM134" s="672" t="str">
        <f t="shared" si="38"/>
        <v/>
      </c>
      <c r="AO134" s="672" t="str">
        <f t="shared" si="39"/>
        <v/>
      </c>
      <c r="AQ134" s="672" t="str">
        <f t="shared" si="40"/>
        <v/>
      </c>
    </row>
    <row r="135" spans="5:43">
      <c r="E135" s="672" t="str">
        <f t="shared" si="43"/>
        <v/>
      </c>
      <c r="G135" s="672" t="str">
        <f t="shared" si="43"/>
        <v/>
      </c>
      <c r="I135" s="672" t="str">
        <f t="shared" si="23"/>
        <v/>
      </c>
      <c r="K135" s="672" t="str">
        <f t="shared" si="24"/>
        <v/>
      </c>
      <c r="M135" s="672" t="str">
        <f t="shared" si="25"/>
        <v/>
      </c>
      <c r="O135" s="672" t="str">
        <f t="shared" si="26"/>
        <v/>
      </c>
      <c r="Q135" s="672" t="str">
        <f t="shared" si="27"/>
        <v/>
      </c>
      <c r="S135" s="672" t="str">
        <f t="shared" si="28"/>
        <v/>
      </c>
      <c r="U135" s="672" t="str">
        <f t="shared" si="29"/>
        <v/>
      </c>
      <c r="W135" s="672" t="str">
        <f t="shared" si="30"/>
        <v/>
      </c>
      <c r="Y135" s="672" t="str">
        <f t="shared" si="31"/>
        <v/>
      </c>
      <c r="AA135" s="672" t="str">
        <f t="shared" si="32"/>
        <v/>
      </c>
      <c r="AC135" s="672" t="str">
        <f t="shared" si="33"/>
        <v/>
      </c>
      <c r="AE135" s="672" t="str">
        <f t="shared" si="34"/>
        <v/>
      </c>
      <c r="AG135" s="672" t="str">
        <f t="shared" si="35"/>
        <v/>
      </c>
      <c r="AI135" s="672" t="str">
        <f t="shared" si="36"/>
        <v/>
      </c>
      <c r="AK135" s="672" t="str">
        <f t="shared" si="37"/>
        <v/>
      </c>
      <c r="AM135" s="672" t="str">
        <f t="shared" si="38"/>
        <v/>
      </c>
      <c r="AO135" s="672" t="str">
        <f t="shared" si="39"/>
        <v/>
      </c>
      <c r="AQ135" s="672" t="str">
        <f t="shared" si="40"/>
        <v/>
      </c>
    </row>
    <row r="136" spans="5:43">
      <c r="E136" s="672" t="str">
        <f t="shared" si="43"/>
        <v/>
      </c>
      <c r="G136" s="672" t="str">
        <f t="shared" si="43"/>
        <v/>
      </c>
      <c r="I136" s="672" t="str">
        <f t="shared" si="23"/>
        <v/>
      </c>
      <c r="K136" s="672" t="str">
        <f t="shared" si="24"/>
        <v/>
      </c>
      <c r="M136" s="672" t="str">
        <f t="shared" si="25"/>
        <v/>
      </c>
      <c r="O136" s="672" t="str">
        <f t="shared" si="26"/>
        <v/>
      </c>
      <c r="Q136" s="672" t="str">
        <f t="shared" si="27"/>
        <v/>
      </c>
      <c r="S136" s="672" t="str">
        <f t="shared" si="28"/>
        <v/>
      </c>
      <c r="U136" s="672" t="str">
        <f t="shared" si="29"/>
        <v/>
      </c>
      <c r="W136" s="672" t="str">
        <f t="shared" si="30"/>
        <v/>
      </c>
      <c r="Y136" s="672" t="str">
        <f t="shared" si="31"/>
        <v/>
      </c>
      <c r="AA136" s="672" t="str">
        <f t="shared" si="32"/>
        <v/>
      </c>
      <c r="AC136" s="672" t="str">
        <f t="shared" si="33"/>
        <v/>
      </c>
      <c r="AE136" s="672" t="str">
        <f t="shared" si="34"/>
        <v/>
      </c>
      <c r="AG136" s="672" t="str">
        <f t="shared" si="35"/>
        <v/>
      </c>
      <c r="AI136" s="672" t="str">
        <f t="shared" si="36"/>
        <v/>
      </c>
      <c r="AK136" s="672" t="str">
        <f t="shared" si="37"/>
        <v/>
      </c>
      <c r="AM136" s="672" t="str">
        <f t="shared" si="38"/>
        <v/>
      </c>
      <c r="AO136" s="672" t="str">
        <f t="shared" si="39"/>
        <v/>
      </c>
      <c r="AQ136" s="672" t="str">
        <f t="shared" si="40"/>
        <v/>
      </c>
    </row>
    <row r="137" spans="5:43">
      <c r="E137" s="672" t="str">
        <f t="shared" si="43"/>
        <v/>
      </c>
      <c r="G137" s="672" t="str">
        <f t="shared" si="43"/>
        <v/>
      </c>
      <c r="I137" s="672" t="str">
        <f t="shared" si="23"/>
        <v/>
      </c>
      <c r="K137" s="672" t="str">
        <f t="shared" si="24"/>
        <v/>
      </c>
      <c r="M137" s="672" t="str">
        <f t="shared" si="25"/>
        <v/>
      </c>
      <c r="O137" s="672" t="str">
        <f t="shared" si="26"/>
        <v/>
      </c>
      <c r="Q137" s="672" t="str">
        <f t="shared" si="27"/>
        <v/>
      </c>
      <c r="S137" s="672" t="str">
        <f t="shared" si="28"/>
        <v/>
      </c>
      <c r="U137" s="672" t="str">
        <f t="shared" si="29"/>
        <v/>
      </c>
      <c r="W137" s="672" t="str">
        <f t="shared" si="30"/>
        <v/>
      </c>
      <c r="Y137" s="672" t="str">
        <f t="shared" si="31"/>
        <v/>
      </c>
      <c r="AA137" s="672" t="str">
        <f t="shared" si="32"/>
        <v/>
      </c>
      <c r="AC137" s="672" t="str">
        <f t="shared" si="33"/>
        <v/>
      </c>
      <c r="AE137" s="672" t="str">
        <f t="shared" si="34"/>
        <v/>
      </c>
      <c r="AG137" s="672" t="str">
        <f t="shared" si="35"/>
        <v/>
      </c>
      <c r="AI137" s="672" t="str">
        <f t="shared" si="36"/>
        <v/>
      </c>
      <c r="AK137" s="672" t="str">
        <f t="shared" si="37"/>
        <v/>
      </c>
      <c r="AM137" s="672" t="str">
        <f t="shared" si="38"/>
        <v/>
      </c>
      <c r="AO137" s="672" t="str">
        <f t="shared" si="39"/>
        <v/>
      </c>
      <c r="AQ137" s="672" t="str">
        <f t="shared" si="40"/>
        <v/>
      </c>
    </row>
    <row r="138" spans="5:43">
      <c r="E138" s="672" t="str">
        <f t="shared" si="43"/>
        <v/>
      </c>
      <c r="G138" s="672" t="str">
        <f t="shared" si="43"/>
        <v/>
      </c>
      <c r="I138" s="672" t="str">
        <f t="shared" si="23"/>
        <v/>
      </c>
      <c r="K138" s="672" t="str">
        <f t="shared" si="24"/>
        <v/>
      </c>
      <c r="M138" s="672" t="str">
        <f t="shared" si="25"/>
        <v/>
      </c>
      <c r="O138" s="672" t="str">
        <f t="shared" si="26"/>
        <v/>
      </c>
      <c r="Q138" s="672" t="str">
        <f t="shared" si="27"/>
        <v/>
      </c>
      <c r="S138" s="672" t="str">
        <f t="shared" si="28"/>
        <v/>
      </c>
      <c r="U138" s="672" t="str">
        <f t="shared" si="29"/>
        <v/>
      </c>
      <c r="W138" s="672" t="str">
        <f t="shared" si="30"/>
        <v/>
      </c>
      <c r="Y138" s="672" t="str">
        <f t="shared" si="31"/>
        <v/>
      </c>
      <c r="AA138" s="672" t="str">
        <f t="shared" si="32"/>
        <v/>
      </c>
      <c r="AC138" s="672" t="str">
        <f t="shared" si="33"/>
        <v/>
      </c>
      <c r="AE138" s="672" t="str">
        <f t="shared" si="34"/>
        <v/>
      </c>
      <c r="AG138" s="672" t="str">
        <f t="shared" si="35"/>
        <v/>
      </c>
      <c r="AI138" s="672" t="str">
        <f t="shared" si="36"/>
        <v/>
      </c>
      <c r="AK138" s="672" t="str">
        <f t="shared" si="37"/>
        <v/>
      </c>
      <c r="AM138" s="672" t="str">
        <f t="shared" si="38"/>
        <v/>
      </c>
      <c r="AO138" s="672" t="str">
        <f t="shared" si="39"/>
        <v/>
      </c>
      <c r="AQ138" s="672" t="str">
        <f t="shared" si="40"/>
        <v/>
      </c>
    </row>
    <row r="139" spans="5:43">
      <c r="E139" s="672" t="str">
        <f t="shared" si="43"/>
        <v/>
      </c>
      <c r="G139" s="672" t="str">
        <f t="shared" si="43"/>
        <v/>
      </c>
      <c r="I139" s="672" t="str">
        <f t="shared" si="23"/>
        <v/>
      </c>
      <c r="K139" s="672" t="str">
        <f t="shared" si="24"/>
        <v/>
      </c>
      <c r="M139" s="672" t="str">
        <f t="shared" si="25"/>
        <v/>
      </c>
      <c r="O139" s="672" t="str">
        <f t="shared" si="26"/>
        <v/>
      </c>
      <c r="Q139" s="672" t="str">
        <f t="shared" si="27"/>
        <v/>
      </c>
      <c r="S139" s="672" t="str">
        <f t="shared" si="28"/>
        <v/>
      </c>
      <c r="U139" s="672" t="str">
        <f t="shared" si="29"/>
        <v/>
      </c>
      <c r="W139" s="672" t="str">
        <f t="shared" si="30"/>
        <v/>
      </c>
      <c r="Y139" s="672" t="str">
        <f t="shared" si="31"/>
        <v/>
      </c>
      <c r="AA139" s="672" t="str">
        <f t="shared" si="32"/>
        <v/>
      </c>
      <c r="AC139" s="672" t="str">
        <f t="shared" si="33"/>
        <v/>
      </c>
      <c r="AE139" s="672" t="str">
        <f t="shared" si="34"/>
        <v/>
      </c>
      <c r="AG139" s="672" t="str">
        <f t="shared" si="35"/>
        <v/>
      </c>
      <c r="AI139" s="672" t="str">
        <f t="shared" si="36"/>
        <v/>
      </c>
      <c r="AK139" s="672" t="str">
        <f t="shared" si="37"/>
        <v/>
      </c>
      <c r="AM139" s="672" t="str">
        <f t="shared" si="38"/>
        <v/>
      </c>
      <c r="AO139" s="672" t="str">
        <f t="shared" si="39"/>
        <v/>
      </c>
      <c r="AQ139" s="672" t="str">
        <f t="shared" si="40"/>
        <v/>
      </c>
    </row>
    <row r="140" spans="5:43">
      <c r="E140" s="672" t="str">
        <f t="shared" si="43"/>
        <v/>
      </c>
      <c r="G140" s="672" t="str">
        <f t="shared" si="43"/>
        <v/>
      </c>
      <c r="I140" s="672" t="str">
        <f t="shared" si="23"/>
        <v/>
      </c>
      <c r="K140" s="672" t="str">
        <f t="shared" si="24"/>
        <v/>
      </c>
      <c r="M140" s="672" t="str">
        <f t="shared" si="25"/>
        <v/>
      </c>
      <c r="O140" s="672" t="str">
        <f t="shared" si="26"/>
        <v/>
      </c>
      <c r="Q140" s="672" t="str">
        <f t="shared" si="27"/>
        <v/>
      </c>
      <c r="S140" s="672" t="str">
        <f t="shared" si="28"/>
        <v/>
      </c>
      <c r="U140" s="672" t="str">
        <f t="shared" si="29"/>
        <v/>
      </c>
      <c r="W140" s="672" t="str">
        <f t="shared" si="30"/>
        <v/>
      </c>
      <c r="Y140" s="672" t="str">
        <f t="shared" si="31"/>
        <v/>
      </c>
      <c r="AA140" s="672" t="str">
        <f t="shared" si="32"/>
        <v/>
      </c>
      <c r="AC140" s="672" t="str">
        <f t="shared" si="33"/>
        <v/>
      </c>
      <c r="AE140" s="672" t="str">
        <f t="shared" si="34"/>
        <v/>
      </c>
      <c r="AG140" s="672" t="str">
        <f t="shared" si="35"/>
        <v/>
      </c>
      <c r="AI140" s="672" t="str">
        <f t="shared" si="36"/>
        <v/>
      </c>
      <c r="AK140" s="672" t="str">
        <f t="shared" si="37"/>
        <v/>
      </c>
      <c r="AM140" s="672" t="str">
        <f t="shared" si="38"/>
        <v/>
      </c>
      <c r="AO140" s="672" t="str">
        <f t="shared" si="39"/>
        <v/>
      </c>
      <c r="AQ140" s="672" t="str">
        <f t="shared" si="40"/>
        <v/>
      </c>
    </row>
    <row r="141" spans="5:43">
      <c r="E141" s="672" t="str">
        <f t="shared" ref="E141:G156" si="44">IF(OR($B141=0,D141=0),"",D141/$B141)</f>
        <v/>
      </c>
      <c r="G141" s="672" t="str">
        <f t="shared" si="44"/>
        <v/>
      </c>
      <c r="I141" s="672" t="str">
        <f t="shared" ref="I141:I204" si="45">IF(OR($B141=0,H141=0),"",H141/$B141)</f>
        <v/>
      </c>
      <c r="K141" s="672" t="str">
        <f t="shared" ref="K141:K204" si="46">IF(OR($B141=0,J141=0),"",J141/$B141)</f>
        <v/>
      </c>
      <c r="M141" s="672" t="str">
        <f t="shared" ref="M141:M204" si="47">IF(OR($B141=0,L141=0),"",L141/$B141)</f>
        <v/>
      </c>
      <c r="O141" s="672" t="str">
        <f t="shared" ref="O141:O204" si="48">IF(OR($B141=0,N141=0),"",N141/$B141)</f>
        <v/>
      </c>
      <c r="Q141" s="672" t="str">
        <f t="shared" ref="Q141:Q204" si="49">IF(OR($B141=0,P141=0),"",P141/$B141)</f>
        <v/>
      </c>
      <c r="S141" s="672" t="str">
        <f t="shared" ref="S141:S204" si="50">IF(OR($B141=0,R141=0),"",R141/$B141)</f>
        <v/>
      </c>
      <c r="U141" s="672" t="str">
        <f t="shared" ref="U141:U204" si="51">IF(OR($B141=0,T141=0),"",T141/$B141)</f>
        <v/>
      </c>
      <c r="W141" s="672" t="str">
        <f t="shared" ref="W141:W204" si="52">IF(OR($B141=0,V141=0),"",V141/$B141)</f>
        <v/>
      </c>
      <c r="Y141" s="672" t="str">
        <f t="shared" ref="Y141:Y204" si="53">IF(OR($B141=0,X141=0),"",X141/$B141)</f>
        <v/>
      </c>
      <c r="AA141" s="672" t="str">
        <f t="shared" ref="AA141:AA204" si="54">IF(OR($B141=0,Z141=0),"",Z141/$B141)</f>
        <v/>
      </c>
      <c r="AC141" s="672" t="str">
        <f t="shared" ref="AC141:AC204" si="55">IF(OR($B141=0,AB141=0),"",AB141/$B141)</f>
        <v/>
      </c>
      <c r="AE141" s="672" t="str">
        <f t="shared" ref="AE141:AE204" si="56">IF(OR($B141=0,AD141=0),"",AD141/$B141)</f>
        <v/>
      </c>
      <c r="AG141" s="672" t="str">
        <f t="shared" ref="AG141:AG204" si="57">IF(OR($B141=0,AF141=0),"",AF141/$B141)</f>
        <v/>
      </c>
      <c r="AI141" s="672" t="str">
        <f t="shared" ref="AI141:AI204" si="58">IF(OR($B141=0,AH141=0),"",AH141/$B141)</f>
        <v/>
      </c>
      <c r="AK141" s="672" t="str">
        <f t="shared" ref="AK141:AK204" si="59">IF(OR($B141=0,AJ141=0),"",AJ141/$B141)</f>
        <v/>
      </c>
      <c r="AM141" s="672" t="str">
        <f t="shared" ref="AM141:AM204" si="60">IF(OR($B141=0,AL141=0),"",AL141/$B141)</f>
        <v/>
      </c>
      <c r="AO141" s="672" t="str">
        <f t="shared" ref="AO141:AO204" si="61">IF(OR($B141=0,AN141=0),"",AN141/$B141)</f>
        <v/>
      </c>
      <c r="AQ141" s="672" t="str">
        <f t="shared" ref="AQ141:AQ204" si="62">IF(OR($B141=0,AP141=0),"",AP141/$B141)</f>
        <v/>
      </c>
    </row>
    <row r="142" spans="5:43">
      <c r="E142" s="672" t="str">
        <f t="shared" si="44"/>
        <v/>
      </c>
      <c r="G142" s="672" t="str">
        <f t="shared" si="44"/>
        <v/>
      </c>
      <c r="I142" s="672" t="str">
        <f t="shared" si="45"/>
        <v/>
      </c>
      <c r="K142" s="672" t="str">
        <f t="shared" si="46"/>
        <v/>
      </c>
      <c r="M142" s="672" t="str">
        <f t="shared" si="47"/>
        <v/>
      </c>
      <c r="O142" s="672" t="str">
        <f t="shared" si="48"/>
        <v/>
      </c>
      <c r="Q142" s="672" t="str">
        <f t="shared" si="49"/>
        <v/>
      </c>
      <c r="S142" s="672" t="str">
        <f t="shared" si="50"/>
        <v/>
      </c>
      <c r="U142" s="672" t="str">
        <f t="shared" si="51"/>
        <v/>
      </c>
      <c r="W142" s="672" t="str">
        <f t="shared" si="52"/>
        <v/>
      </c>
      <c r="Y142" s="672" t="str">
        <f t="shared" si="53"/>
        <v/>
      </c>
      <c r="AA142" s="672" t="str">
        <f t="shared" si="54"/>
        <v/>
      </c>
      <c r="AC142" s="672" t="str">
        <f t="shared" si="55"/>
        <v/>
      </c>
      <c r="AE142" s="672" t="str">
        <f t="shared" si="56"/>
        <v/>
      </c>
      <c r="AG142" s="672" t="str">
        <f t="shared" si="57"/>
        <v/>
      </c>
      <c r="AI142" s="672" t="str">
        <f t="shared" si="58"/>
        <v/>
      </c>
      <c r="AK142" s="672" t="str">
        <f t="shared" si="59"/>
        <v/>
      </c>
      <c r="AM142" s="672" t="str">
        <f t="shared" si="60"/>
        <v/>
      </c>
      <c r="AO142" s="672" t="str">
        <f t="shared" si="61"/>
        <v/>
      </c>
      <c r="AQ142" s="672" t="str">
        <f t="shared" si="62"/>
        <v/>
      </c>
    </row>
    <row r="143" spans="5:43">
      <c r="E143" s="672" t="str">
        <f t="shared" si="44"/>
        <v/>
      </c>
      <c r="G143" s="672" t="str">
        <f t="shared" si="44"/>
        <v/>
      </c>
      <c r="I143" s="672" t="str">
        <f t="shared" si="45"/>
        <v/>
      </c>
      <c r="K143" s="672" t="str">
        <f t="shared" si="46"/>
        <v/>
      </c>
      <c r="M143" s="672" t="str">
        <f t="shared" si="47"/>
        <v/>
      </c>
      <c r="O143" s="672" t="str">
        <f t="shared" si="48"/>
        <v/>
      </c>
      <c r="Q143" s="672" t="str">
        <f t="shared" si="49"/>
        <v/>
      </c>
      <c r="S143" s="672" t="str">
        <f t="shared" si="50"/>
        <v/>
      </c>
      <c r="U143" s="672" t="str">
        <f t="shared" si="51"/>
        <v/>
      </c>
      <c r="W143" s="672" t="str">
        <f t="shared" si="52"/>
        <v/>
      </c>
      <c r="Y143" s="672" t="str">
        <f t="shared" si="53"/>
        <v/>
      </c>
      <c r="AA143" s="672" t="str">
        <f t="shared" si="54"/>
        <v/>
      </c>
      <c r="AC143" s="672" t="str">
        <f t="shared" si="55"/>
        <v/>
      </c>
      <c r="AE143" s="672" t="str">
        <f t="shared" si="56"/>
        <v/>
      </c>
      <c r="AG143" s="672" t="str">
        <f t="shared" si="57"/>
        <v/>
      </c>
      <c r="AI143" s="672" t="str">
        <f t="shared" si="58"/>
        <v/>
      </c>
      <c r="AK143" s="672" t="str">
        <f t="shared" si="59"/>
        <v/>
      </c>
      <c r="AM143" s="672" t="str">
        <f t="shared" si="60"/>
        <v/>
      </c>
      <c r="AO143" s="672" t="str">
        <f t="shared" si="61"/>
        <v/>
      </c>
      <c r="AQ143" s="672" t="str">
        <f t="shared" si="62"/>
        <v/>
      </c>
    </row>
    <row r="144" spans="5:43">
      <c r="E144" s="672" t="str">
        <f t="shared" si="44"/>
        <v/>
      </c>
      <c r="G144" s="672" t="str">
        <f t="shared" si="44"/>
        <v/>
      </c>
      <c r="I144" s="672" t="str">
        <f t="shared" si="45"/>
        <v/>
      </c>
      <c r="K144" s="672" t="str">
        <f t="shared" si="46"/>
        <v/>
      </c>
      <c r="M144" s="672" t="str">
        <f t="shared" si="47"/>
        <v/>
      </c>
      <c r="O144" s="672" t="str">
        <f t="shared" si="48"/>
        <v/>
      </c>
      <c r="Q144" s="672" t="str">
        <f t="shared" si="49"/>
        <v/>
      </c>
      <c r="S144" s="672" t="str">
        <f t="shared" si="50"/>
        <v/>
      </c>
      <c r="U144" s="672" t="str">
        <f t="shared" si="51"/>
        <v/>
      </c>
      <c r="W144" s="672" t="str">
        <f t="shared" si="52"/>
        <v/>
      </c>
      <c r="Y144" s="672" t="str">
        <f t="shared" si="53"/>
        <v/>
      </c>
      <c r="AA144" s="672" t="str">
        <f t="shared" si="54"/>
        <v/>
      </c>
      <c r="AC144" s="672" t="str">
        <f t="shared" si="55"/>
        <v/>
      </c>
      <c r="AE144" s="672" t="str">
        <f t="shared" si="56"/>
        <v/>
      </c>
      <c r="AG144" s="672" t="str">
        <f t="shared" si="57"/>
        <v/>
      </c>
      <c r="AI144" s="672" t="str">
        <f t="shared" si="58"/>
        <v/>
      </c>
      <c r="AK144" s="672" t="str">
        <f t="shared" si="59"/>
        <v/>
      </c>
      <c r="AM144" s="672" t="str">
        <f t="shared" si="60"/>
        <v/>
      </c>
      <c r="AO144" s="672" t="str">
        <f t="shared" si="61"/>
        <v/>
      </c>
      <c r="AQ144" s="672" t="str">
        <f t="shared" si="62"/>
        <v/>
      </c>
    </row>
    <row r="145" spans="5:43">
      <c r="E145" s="672" t="str">
        <f t="shared" si="44"/>
        <v/>
      </c>
      <c r="G145" s="672" t="str">
        <f t="shared" si="44"/>
        <v/>
      </c>
      <c r="I145" s="672" t="str">
        <f t="shared" si="45"/>
        <v/>
      </c>
      <c r="K145" s="672" t="str">
        <f t="shared" si="46"/>
        <v/>
      </c>
      <c r="M145" s="672" t="str">
        <f t="shared" si="47"/>
        <v/>
      </c>
      <c r="O145" s="672" t="str">
        <f t="shared" si="48"/>
        <v/>
      </c>
      <c r="Q145" s="672" t="str">
        <f t="shared" si="49"/>
        <v/>
      </c>
      <c r="S145" s="672" t="str">
        <f t="shared" si="50"/>
        <v/>
      </c>
      <c r="U145" s="672" t="str">
        <f t="shared" si="51"/>
        <v/>
      </c>
      <c r="W145" s="672" t="str">
        <f t="shared" si="52"/>
        <v/>
      </c>
      <c r="Y145" s="672" t="str">
        <f t="shared" si="53"/>
        <v/>
      </c>
      <c r="AA145" s="672" t="str">
        <f t="shared" si="54"/>
        <v/>
      </c>
      <c r="AC145" s="672" t="str">
        <f t="shared" si="55"/>
        <v/>
      </c>
      <c r="AE145" s="672" t="str">
        <f t="shared" si="56"/>
        <v/>
      </c>
      <c r="AG145" s="672" t="str">
        <f t="shared" si="57"/>
        <v/>
      </c>
      <c r="AI145" s="672" t="str">
        <f t="shared" si="58"/>
        <v/>
      </c>
      <c r="AK145" s="672" t="str">
        <f t="shared" si="59"/>
        <v/>
      </c>
      <c r="AM145" s="672" t="str">
        <f t="shared" si="60"/>
        <v/>
      </c>
      <c r="AO145" s="672" t="str">
        <f t="shared" si="61"/>
        <v/>
      </c>
      <c r="AQ145" s="672" t="str">
        <f t="shared" si="62"/>
        <v/>
      </c>
    </row>
    <row r="146" spans="5:43">
      <c r="E146" s="672" t="str">
        <f t="shared" si="44"/>
        <v/>
      </c>
      <c r="G146" s="672" t="str">
        <f t="shared" si="44"/>
        <v/>
      </c>
      <c r="I146" s="672" t="str">
        <f t="shared" si="45"/>
        <v/>
      </c>
      <c r="K146" s="672" t="str">
        <f t="shared" si="46"/>
        <v/>
      </c>
      <c r="M146" s="672" t="str">
        <f t="shared" si="47"/>
        <v/>
      </c>
      <c r="O146" s="672" t="str">
        <f t="shared" si="48"/>
        <v/>
      </c>
      <c r="Q146" s="672" t="str">
        <f t="shared" si="49"/>
        <v/>
      </c>
      <c r="S146" s="672" t="str">
        <f t="shared" si="50"/>
        <v/>
      </c>
      <c r="U146" s="672" t="str">
        <f t="shared" si="51"/>
        <v/>
      </c>
      <c r="W146" s="672" t="str">
        <f t="shared" si="52"/>
        <v/>
      </c>
      <c r="Y146" s="672" t="str">
        <f t="shared" si="53"/>
        <v/>
      </c>
      <c r="AA146" s="672" t="str">
        <f t="shared" si="54"/>
        <v/>
      </c>
      <c r="AC146" s="672" t="str">
        <f t="shared" si="55"/>
        <v/>
      </c>
      <c r="AE146" s="672" t="str">
        <f t="shared" si="56"/>
        <v/>
      </c>
      <c r="AG146" s="672" t="str">
        <f t="shared" si="57"/>
        <v/>
      </c>
      <c r="AI146" s="672" t="str">
        <f t="shared" si="58"/>
        <v/>
      </c>
      <c r="AK146" s="672" t="str">
        <f t="shared" si="59"/>
        <v/>
      </c>
      <c r="AM146" s="672" t="str">
        <f t="shared" si="60"/>
        <v/>
      </c>
      <c r="AO146" s="672" t="str">
        <f t="shared" si="61"/>
        <v/>
      </c>
      <c r="AQ146" s="672" t="str">
        <f t="shared" si="62"/>
        <v/>
      </c>
    </row>
    <row r="147" spans="5:43">
      <c r="E147" s="672" t="str">
        <f t="shared" si="44"/>
        <v/>
      </c>
      <c r="G147" s="672" t="str">
        <f t="shared" si="44"/>
        <v/>
      </c>
      <c r="I147" s="672" t="str">
        <f t="shared" si="45"/>
        <v/>
      </c>
      <c r="K147" s="672" t="str">
        <f t="shared" si="46"/>
        <v/>
      </c>
      <c r="M147" s="672" t="str">
        <f t="shared" si="47"/>
        <v/>
      </c>
      <c r="O147" s="672" t="str">
        <f t="shared" si="48"/>
        <v/>
      </c>
      <c r="Q147" s="672" t="str">
        <f t="shared" si="49"/>
        <v/>
      </c>
      <c r="S147" s="672" t="str">
        <f t="shared" si="50"/>
        <v/>
      </c>
      <c r="U147" s="672" t="str">
        <f t="shared" si="51"/>
        <v/>
      </c>
      <c r="W147" s="672" t="str">
        <f t="shared" si="52"/>
        <v/>
      </c>
      <c r="Y147" s="672" t="str">
        <f t="shared" si="53"/>
        <v/>
      </c>
      <c r="AA147" s="672" t="str">
        <f t="shared" si="54"/>
        <v/>
      </c>
      <c r="AC147" s="672" t="str">
        <f t="shared" si="55"/>
        <v/>
      </c>
      <c r="AE147" s="672" t="str">
        <f t="shared" si="56"/>
        <v/>
      </c>
      <c r="AG147" s="672" t="str">
        <f t="shared" si="57"/>
        <v/>
      </c>
      <c r="AI147" s="672" t="str">
        <f t="shared" si="58"/>
        <v/>
      </c>
      <c r="AK147" s="672" t="str">
        <f t="shared" si="59"/>
        <v/>
      </c>
      <c r="AM147" s="672" t="str">
        <f t="shared" si="60"/>
        <v/>
      </c>
      <c r="AO147" s="672" t="str">
        <f t="shared" si="61"/>
        <v/>
      </c>
      <c r="AQ147" s="672" t="str">
        <f t="shared" si="62"/>
        <v/>
      </c>
    </row>
    <row r="148" spans="5:43">
      <c r="E148" s="672" t="str">
        <f t="shared" si="44"/>
        <v/>
      </c>
      <c r="G148" s="672" t="str">
        <f t="shared" si="44"/>
        <v/>
      </c>
      <c r="I148" s="672" t="str">
        <f t="shared" si="45"/>
        <v/>
      </c>
      <c r="K148" s="672" t="str">
        <f t="shared" si="46"/>
        <v/>
      </c>
      <c r="M148" s="672" t="str">
        <f t="shared" si="47"/>
        <v/>
      </c>
      <c r="O148" s="672" t="str">
        <f t="shared" si="48"/>
        <v/>
      </c>
      <c r="Q148" s="672" t="str">
        <f t="shared" si="49"/>
        <v/>
      </c>
      <c r="S148" s="672" t="str">
        <f t="shared" si="50"/>
        <v/>
      </c>
      <c r="U148" s="672" t="str">
        <f t="shared" si="51"/>
        <v/>
      </c>
      <c r="W148" s="672" t="str">
        <f t="shared" si="52"/>
        <v/>
      </c>
      <c r="Y148" s="672" t="str">
        <f t="shared" si="53"/>
        <v/>
      </c>
      <c r="AA148" s="672" t="str">
        <f t="shared" si="54"/>
        <v/>
      </c>
      <c r="AC148" s="672" t="str">
        <f t="shared" si="55"/>
        <v/>
      </c>
      <c r="AE148" s="672" t="str">
        <f t="shared" si="56"/>
        <v/>
      </c>
      <c r="AG148" s="672" t="str">
        <f t="shared" si="57"/>
        <v/>
      </c>
      <c r="AI148" s="672" t="str">
        <f t="shared" si="58"/>
        <v/>
      </c>
      <c r="AK148" s="672" t="str">
        <f t="shared" si="59"/>
        <v/>
      </c>
      <c r="AM148" s="672" t="str">
        <f t="shared" si="60"/>
        <v/>
      </c>
      <c r="AO148" s="672" t="str">
        <f t="shared" si="61"/>
        <v/>
      </c>
      <c r="AQ148" s="672" t="str">
        <f t="shared" si="62"/>
        <v/>
      </c>
    </row>
    <row r="149" spans="5:43">
      <c r="E149" s="672" t="str">
        <f t="shared" si="44"/>
        <v/>
      </c>
      <c r="G149" s="672" t="str">
        <f t="shared" si="44"/>
        <v/>
      </c>
      <c r="I149" s="672" t="str">
        <f t="shared" si="45"/>
        <v/>
      </c>
      <c r="K149" s="672" t="str">
        <f t="shared" si="46"/>
        <v/>
      </c>
      <c r="M149" s="672" t="str">
        <f t="shared" si="47"/>
        <v/>
      </c>
      <c r="O149" s="672" t="str">
        <f t="shared" si="48"/>
        <v/>
      </c>
      <c r="Q149" s="672" t="str">
        <f t="shared" si="49"/>
        <v/>
      </c>
      <c r="S149" s="672" t="str">
        <f t="shared" si="50"/>
        <v/>
      </c>
      <c r="U149" s="672" t="str">
        <f t="shared" si="51"/>
        <v/>
      </c>
      <c r="W149" s="672" t="str">
        <f t="shared" si="52"/>
        <v/>
      </c>
      <c r="Y149" s="672" t="str">
        <f t="shared" si="53"/>
        <v/>
      </c>
      <c r="AA149" s="672" t="str">
        <f t="shared" si="54"/>
        <v/>
      </c>
      <c r="AC149" s="672" t="str">
        <f t="shared" si="55"/>
        <v/>
      </c>
      <c r="AE149" s="672" t="str">
        <f t="shared" si="56"/>
        <v/>
      </c>
      <c r="AG149" s="672" t="str">
        <f t="shared" si="57"/>
        <v/>
      </c>
      <c r="AI149" s="672" t="str">
        <f t="shared" si="58"/>
        <v/>
      </c>
      <c r="AK149" s="672" t="str">
        <f t="shared" si="59"/>
        <v/>
      </c>
      <c r="AM149" s="672" t="str">
        <f t="shared" si="60"/>
        <v/>
      </c>
      <c r="AO149" s="672" t="str">
        <f t="shared" si="61"/>
        <v/>
      </c>
      <c r="AQ149" s="672" t="str">
        <f t="shared" si="62"/>
        <v/>
      </c>
    </row>
    <row r="150" spans="5:43">
      <c r="E150" s="672" t="str">
        <f t="shared" si="44"/>
        <v/>
      </c>
      <c r="G150" s="672" t="str">
        <f t="shared" si="44"/>
        <v/>
      </c>
      <c r="I150" s="672" t="str">
        <f t="shared" si="45"/>
        <v/>
      </c>
      <c r="K150" s="672" t="str">
        <f t="shared" si="46"/>
        <v/>
      </c>
      <c r="M150" s="672" t="str">
        <f t="shared" si="47"/>
        <v/>
      </c>
      <c r="O150" s="672" t="str">
        <f t="shared" si="48"/>
        <v/>
      </c>
      <c r="Q150" s="672" t="str">
        <f t="shared" si="49"/>
        <v/>
      </c>
      <c r="S150" s="672" t="str">
        <f t="shared" si="50"/>
        <v/>
      </c>
      <c r="U150" s="672" t="str">
        <f t="shared" si="51"/>
        <v/>
      </c>
      <c r="W150" s="672" t="str">
        <f t="shared" si="52"/>
        <v/>
      </c>
      <c r="Y150" s="672" t="str">
        <f t="shared" si="53"/>
        <v/>
      </c>
      <c r="AA150" s="672" t="str">
        <f t="shared" si="54"/>
        <v/>
      </c>
      <c r="AC150" s="672" t="str">
        <f t="shared" si="55"/>
        <v/>
      </c>
      <c r="AE150" s="672" t="str">
        <f t="shared" si="56"/>
        <v/>
      </c>
      <c r="AG150" s="672" t="str">
        <f t="shared" si="57"/>
        <v/>
      </c>
      <c r="AI150" s="672" t="str">
        <f t="shared" si="58"/>
        <v/>
      </c>
      <c r="AK150" s="672" t="str">
        <f t="shared" si="59"/>
        <v/>
      </c>
      <c r="AM150" s="672" t="str">
        <f t="shared" si="60"/>
        <v/>
      </c>
      <c r="AO150" s="672" t="str">
        <f t="shared" si="61"/>
        <v/>
      </c>
      <c r="AQ150" s="672" t="str">
        <f t="shared" si="62"/>
        <v/>
      </c>
    </row>
    <row r="151" spans="5:43">
      <c r="E151" s="672" t="str">
        <f t="shared" si="44"/>
        <v/>
      </c>
      <c r="G151" s="672" t="str">
        <f t="shared" si="44"/>
        <v/>
      </c>
      <c r="I151" s="672" t="str">
        <f t="shared" si="45"/>
        <v/>
      </c>
      <c r="K151" s="672" t="str">
        <f t="shared" si="46"/>
        <v/>
      </c>
      <c r="M151" s="672" t="str">
        <f t="shared" si="47"/>
        <v/>
      </c>
      <c r="O151" s="672" t="str">
        <f t="shared" si="48"/>
        <v/>
      </c>
      <c r="Q151" s="672" t="str">
        <f t="shared" si="49"/>
        <v/>
      </c>
      <c r="S151" s="672" t="str">
        <f t="shared" si="50"/>
        <v/>
      </c>
      <c r="U151" s="672" t="str">
        <f t="shared" si="51"/>
        <v/>
      </c>
      <c r="W151" s="672" t="str">
        <f t="shared" si="52"/>
        <v/>
      </c>
      <c r="Y151" s="672" t="str">
        <f t="shared" si="53"/>
        <v/>
      </c>
      <c r="AA151" s="672" t="str">
        <f t="shared" si="54"/>
        <v/>
      </c>
      <c r="AC151" s="672" t="str">
        <f t="shared" si="55"/>
        <v/>
      </c>
      <c r="AE151" s="672" t="str">
        <f t="shared" si="56"/>
        <v/>
      </c>
      <c r="AG151" s="672" t="str">
        <f t="shared" si="57"/>
        <v/>
      </c>
      <c r="AI151" s="672" t="str">
        <f t="shared" si="58"/>
        <v/>
      </c>
      <c r="AK151" s="672" t="str">
        <f t="shared" si="59"/>
        <v/>
      </c>
      <c r="AM151" s="672" t="str">
        <f t="shared" si="60"/>
        <v/>
      </c>
      <c r="AO151" s="672" t="str">
        <f t="shared" si="61"/>
        <v/>
      </c>
      <c r="AQ151" s="672" t="str">
        <f t="shared" si="62"/>
        <v/>
      </c>
    </row>
    <row r="152" spans="5:43">
      <c r="E152" s="672" t="str">
        <f t="shared" si="44"/>
        <v/>
      </c>
      <c r="G152" s="672" t="str">
        <f t="shared" si="44"/>
        <v/>
      </c>
      <c r="I152" s="672" t="str">
        <f t="shared" si="45"/>
        <v/>
      </c>
      <c r="K152" s="672" t="str">
        <f t="shared" si="46"/>
        <v/>
      </c>
      <c r="M152" s="672" t="str">
        <f t="shared" si="47"/>
        <v/>
      </c>
      <c r="O152" s="672" t="str">
        <f t="shared" si="48"/>
        <v/>
      </c>
      <c r="Q152" s="672" t="str">
        <f t="shared" si="49"/>
        <v/>
      </c>
      <c r="S152" s="672" t="str">
        <f t="shared" si="50"/>
        <v/>
      </c>
      <c r="U152" s="672" t="str">
        <f t="shared" si="51"/>
        <v/>
      </c>
      <c r="W152" s="672" t="str">
        <f t="shared" si="52"/>
        <v/>
      </c>
      <c r="Y152" s="672" t="str">
        <f t="shared" si="53"/>
        <v/>
      </c>
      <c r="AA152" s="672" t="str">
        <f t="shared" si="54"/>
        <v/>
      </c>
      <c r="AC152" s="672" t="str">
        <f t="shared" si="55"/>
        <v/>
      </c>
      <c r="AE152" s="672" t="str">
        <f t="shared" si="56"/>
        <v/>
      </c>
      <c r="AG152" s="672" t="str">
        <f t="shared" si="57"/>
        <v/>
      </c>
      <c r="AI152" s="672" t="str">
        <f t="shared" si="58"/>
        <v/>
      </c>
      <c r="AK152" s="672" t="str">
        <f t="shared" si="59"/>
        <v/>
      </c>
      <c r="AM152" s="672" t="str">
        <f t="shared" si="60"/>
        <v/>
      </c>
      <c r="AO152" s="672" t="str">
        <f t="shared" si="61"/>
        <v/>
      </c>
      <c r="AQ152" s="672" t="str">
        <f t="shared" si="62"/>
        <v/>
      </c>
    </row>
    <row r="153" spans="5:43">
      <c r="E153" s="672" t="str">
        <f t="shared" si="44"/>
        <v/>
      </c>
      <c r="G153" s="672" t="str">
        <f t="shared" si="44"/>
        <v/>
      </c>
      <c r="I153" s="672" t="str">
        <f t="shared" si="45"/>
        <v/>
      </c>
      <c r="K153" s="672" t="str">
        <f t="shared" si="46"/>
        <v/>
      </c>
      <c r="M153" s="672" t="str">
        <f t="shared" si="47"/>
        <v/>
      </c>
      <c r="O153" s="672" t="str">
        <f t="shared" si="48"/>
        <v/>
      </c>
      <c r="Q153" s="672" t="str">
        <f t="shared" si="49"/>
        <v/>
      </c>
      <c r="S153" s="672" t="str">
        <f t="shared" si="50"/>
        <v/>
      </c>
      <c r="U153" s="672" t="str">
        <f t="shared" si="51"/>
        <v/>
      </c>
      <c r="W153" s="672" t="str">
        <f t="shared" si="52"/>
        <v/>
      </c>
      <c r="Y153" s="672" t="str">
        <f t="shared" si="53"/>
        <v/>
      </c>
      <c r="AA153" s="672" t="str">
        <f t="shared" si="54"/>
        <v/>
      </c>
      <c r="AC153" s="672" t="str">
        <f t="shared" si="55"/>
        <v/>
      </c>
      <c r="AE153" s="672" t="str">
        <f t="shared" si="56"/>
        <v/>
      </c>
      <c r="AG153" s="672" t="str">
        <f t="shared" si="57"/>
        <v/>
      </c>
      <c r="AI153" s="672" t="str">
        <f t="shared" si="58"/>
        <v/>
      </c>
      <c r="AK153" s="672" t="str">
        <f t="shared" si="59"/>
        <v/>
      </c>
      <c r="AM153" s="672" t="str">
        <f t="shared" si="60"/>
        <v/>
      </c>
      <c r="AO153" s="672" t="str">
        <f t="shared" si="61"/>
        <v/>
      </c>
      <c r="AQ153" s="672" t="str">
        <f t="shared" si="62"/>
        <v/>
      </c>
    </row>
    <row r="154" spans="5:43">
      <c r="E154" s="672" t="str">
        <f t="shared" si="44"/>
        <v/>
      </c>
      <c r="G154" s="672" t="str">
        <f t="shared" si="44"/>
        <v/>
      </c>
      <c r="I154" s="672" t="str">
        <f t="shared" si="45"/>
        <v/>
      </c>
      <c r="K154" s="672" t="str">
        <f t="shared" si="46"/>
        <v/>
      </c>
      <c r="M154" s="672" t="str">
        <f t="shared" si="47"/>
        <v/>
      </c>
      <c r="O154" s="672" t="str">
        <f t="shared" si="48"/>
        <v/>
      </c>
      <c r="Q154" s="672" t="str">
        <f t="shared" si="49"/>
        <v/>
      </c>
      <c r="S154" s="672" t="str">
        <f t="shared" si="50"/>
        <v/>
      </c>
      <c r="U154" s="672" t="str">
        <f t="shared" si="51"/>
        <v/>
      </c>
      <c r="W154" s="672" t="str">
        <f t="shared" si="52"/>
        <v/>
      </c>
      <c r="Y154" s="672" t="str">
        <f t="shared" si="53"/>
        <v/>
      </c>
      <c r="AA154" s="672" t="str">
        <f t="shared" si="54"/>
        <v/>
      </c>
      <c r="AC154" s="672" t="str">
        <f t="shared" si="55"/>
        <v/>
      </c>
      <c r="AE154" s="672" t="str">
        <f t="shared" si="56"/>
        <v/>
      </c>
      <c r="AG154" s="672" t="str">
        <f t="shared" si="57"/>
        <v/>
      </c>
      <c r="AI154" s="672" t="str">
        <f t="shared" si="58"/>
        <v/>
      </c>
      <c r="AK154" s="672" t="str">
        <f t="shared" si="59"/>
        <v/>
      </c>
      <c r="AM154" s="672" t="str">
        <f t="shared" si="60"/>
        <v/>
      </c>
      <c r="AO154" s="672" t="str">
        <f t="shared" si="61"/>
        <v/>
      </c>
      <c r="AQ154" s="672" t="str">
        <f t="shared" si="62"/>
        <v/>
      </c>
    </row>
    <row r="155" spans="5:43">
      <c r="E155" s="672" t="str">
        <f t="shared" si="44"/>
        <v/>
      </c>
      <c r="G155" s="672" t="str">
        <f t="shared" si="44"/>
        <v/>
      </c>
      <c r="I155" s="672" t="str">
        <f t="shared" si="45"/>
        <v/>
      </c>
      <c r="K155" s="672" t="str">
        <f t="shared" si="46"/>
        <v/>
      </c>
      <c r="M155" s="672" t="str">
        <f t="shared" si="47"/>
        <v/>
      </c>
      <c r="O155" s="672" t="str">
        <f t="shared" si="48"/>
        <v/>
      </c>
      <c r="Q155" s="672" t="str">
        <f t="shared" si="49"/>
        <v/>
      </c>
      <c r="S155" s="672" t="str">
        <f t="shared" si="50"/>
        <v/>
      </c>
      <c r="U155" s="672" t="str">
        <f t="shared" si="51"/>
        <v/>
      </c>
      <c r="W155" s="672" t="str">
        <f t="shared" si="52"/>
        <v/>
      </c>
      <c r="Y155" s="672" t="str">
        <f t="shared" si="53"/>
        <v/>
      </c>
      <c r="AA155" s="672" t="str">
        <f t="shared" si="54"/>
        <v/>
      </c>
      <c r="AC155" s="672" t="str">
        <f t="shared" si="55"/>
        <v/>
      </c>
      <c r="AE155" s="672" t="str">
        <f t="shared" si="56"/>
        <v/>
      </c>
      <c r="AG155" s="672" t="str">
        <f t="shared" si="57"/>
        <v/>
      </c>
      <c r="AI155" s="672" t="str">
        <f t="shared" si="58"/>
        <v/>
      </c>
      <c r="AK155" s="672" t="str">
        <f t="shared" si="59"/>
        <v/>
      </c>
      <c r="AM155" s="672" t="str">
        <f t="shared" si="60"/>
        <v/>
      </c>
      <c r="AO155" s="672" t="str">
        <f t="shared" si="61"/>
        <v/>
      </c>
      <c r="AQ155" s="672" t="str">
        <f t="shared" si="62"/>
        <v/>
      </c>
    </row>
    <row r="156" spans="5:43">
      <c r="E156" s="672" t="str">
        <f t="shared" si="44"/>
        <v/>
      </c>
      <c r="G156" s="672" t="str">
        <f t="shared" si="44"/>
        <v/>
      </c>
      <c r="I156" s="672" t="str">
        <f t="shared" si="45"/>
        <v/>
      </c>
      <c r="K156" s="672" t="str">
        <f t="shared" si="46"/>
        <v/>
      </c>
      <c r="M156" s="672" t="str">
        <f t="shared" si="47"/>
        <v/>
      </c>
      <c r="O156" s="672" t="str">
        <f t="shared" si="48"/>
        <v/>
      </c>
      <c r="Q156" s="672" t="str">
        <f t="shared" si="49"/>
        <v/>
      </c>
      <c r="S156" s="672" t="str">
        <f t="shared" si="50"/>
        <v/>
      </c>
      <c r="U156" s="672" t="str">
        <f t="shared" si="51"/>
        <v/>
      </c>
      <c r="W156" s="672" t="str">
        <f t="shared" si="52"/>
        <v/>
      </c>
      <c r="Y156" s="672" t="str">
        <f t="shared" si="53"/>
        <v/>
      </c>
      <c r="AA156" s="672" t="str">
        <f t="shared" si="54"/>
        <v/>
      </c>
      <c r="AC156" s="672" t="str">
        <f t="shared" si="55"/>
        <v/>
      </c>
      <c r="AE156" s="672" t="str">
        <f t="shared" si="56"/>
        <v/>
      </c>
      <c r="AG156" s="672" t="str">
        <f t="shared" si="57"/>
        <v/>
      </c>
      <c r="AI156" s="672" t="str">
        <f t="shared" si="58"/>
        <v/>
      </c>
      <c r="AK156" s="672" t="str">
        <f t="shared" si="59"/>
        <v/>
      </c>
      <c r="AM156" s="672" t="str">
        <f t="shared" si="60"/>
        <v/>
      </c>
      <c r="AO156" s="672" t="str">
        <f t="shared" si="61"/>
        <v/>
      </c>
      <c r="AQ156" s="672" t="str">
        <f t="shared" si="62"/>
        <v/>
      </c>
    </row>
    <row r="157" spans="5:43">
      <c r="E157" s="672" t="str">
        <f t="shared" ref="E157:G172" si="63">IF(OR($B157=0,D157=0),"",D157/$B157)</f>
        <v/>
      </c>
      <c r="G157" s="672" t="str">
        <f t="shared" si="63"/>
        <v/>
      </c>
      <c r="I157" s="672" t="str">
        <f t="shared" si="45"/>
        <v/>
      </c>
      <c r="K157" s="672" t="str">
        <f t="shared" si="46"/>
        <v/>
      </c>
      <c r="M157" s="672" t="str">
        <f t="shared" si="47"/>
        <v/>
      </c>
      <c r="O157" s="672" t="str">
        <f t="shared" si="48"/>
        <v/>
      </c>
      <c r="Q157" s="672" t="str">
        <f t="shared" si="49"/>
        <v/>
      </c>
      <c r="S157" s="672" t="str">
        <f t="shared" si="50"/>
        <v/>
      </c>
      <c r="U157" s="672" t="str">
        <f t="shared" si="51"/>
        <v/>
      </c>
      <c r="W157" s="672" t="str">
        <f t="shared" si="52"/>
        <v/>
      </c>
      <c r="Y157" s="672" t="str">
        <f t="shared" si="53"/>
        <v/>
      </c>
      <c r="AA157" s="672" t="str">
        <f t="shared" si="54"/>
        <v/>
      </c>
      <c r="AC157" s="672" t="str">
        <f t="shared" si="55"/>
        <v/>
      </c>
      <c r="AE157" s="672" t="str">
        <f t="shared" si="56"/>
        <v/>
      </c>
      <c r="AG157" s="672" t="str">
        <f t="shared" si="57"/>
        <v/>
      </c>
      <c r="AI157" s="672" t="str">
        <f t="shared" si="58"/>
        <v/>
      </c>
      <c r="AK157" s="672" t="str">
        <f t="shared" si="59"/>
        <v/>
      </c>
      <c r="AM157" s="672" t="str">
        <f t="shared" si="60"/>
        <v/>
      </c>
      <c r="AO157" s="672" t="str">
        <f t="shared" si="61"/>
        <v/>
      </c>
      <c r="AQ157" s="672" t="str">
        <f t="shared" si="62"/>
        <v/>
      </c>
    </row>
    <row r="158" spans="5:43">
      <c r="E158" s="672" t="str">
        <f t="shared" si="63"/>
        <v/>
      </c>
      <c r="G158" s="672" t="str">
        <f t="shared" si="63"/>
        <v/>
      </c>
      <c r="I158" s="672" t="str">
        <f t="shared" si="45"/>
        <v/>
      </c>
      <c r="K158" s="672" t="str">
        <f t="shared" si="46"/>
        <v/>
      </c>
      <c r="M158" s="672" t="str">
        <f t="shared" si="47"/>
        <v/>
      </c>
      <c r="O158" s="672" t="str">
        <f t="shared" si="48"/>
        <v/>
      </c>
      <c r="Q158" s="672" t="str">
        <f t="shared" si="49"/>
        <v/>
      </c>
      <c r="S158" s="672" t="str">
        <f t="shared" si="50"/>
        <v/>
      </c>
      <c r="U158" s="672" t="str">
        <f t="shared" si="51"/>
        <v/>
      </c>
      <c r="W158" s="672" t="str">
        <f t="shared" si="52"/>
        <v/>
      </c>
      <c r="Y158" s="672" t="str">
        <f t="shared" si="53"/>
        <v/>
      </c>
      <c r="AA158" s="672" t="str">
        <f t="shared" si="54"/>
        <v/>
      </c>
      <c r="AC158" s="672" t="str">
        <f t="shared" si="55"/>
        <v/>
      </c>
      <c r="AE158" s="672" t="str">
        <f t="shared" si="56"/>
        <v/>
      </c>
      <c r="AG158" s="672" t="str">
        <f t="shared" si="57"/>
        <v/>
      </c>
      <c r="AI158" s="672" t="str">
        <f t="shared" si="58"/>
        <v/>
      </c>
      <c r="AK158" s="672" t="str">
        <f t="shared" si="59"/>
        <v/>
      </c>
      <c r="AM158" s="672" t="str">
        <f t="shared" si="60"/>
        <v/>
      </c>
      <c r="AO158" s="672" t="str">
        <f t="shared" si="61"/>
        <v/>
      </c>
      <c r="AQ158" s="672" t="str">
        <f t="shared" si="62"/>
        <v/>
      </c>
    </row>
    <row r="159" spans="5:43">
      <c r="E159" s="672" t="str">
        <f t="shared" si="63"/>
        <v/>
      </c>
      <c r="G159" s="672" t="str">
        <f t="shared" si="63"/>
        <v/>
      </c>
      <c r="I159" s="672" t="str">
        <f t="shared" si="45"/>
        <v/>
      </c>
      <c r="K159" s="672" t="str">
        <f t="shared" si="46"/>
        <v/>
      </c>
      <c r="M159" s="672" t="str">
        <f t="shared" si="47"/>
        <v/>
      </c>
      <c r="O159" s="672" t="str">
        <f t="shared" si="48"/>
        <v/>
      </c>
      <c r="Q159" s="672" t="str">
        <f t="shared" si="49"/>
        <v/>
      </c>
      <c r="S159" s="672" t="str">
        <f t="shared" si="50"/>
        <v/>
      </c>
      <c r="U159" s="672" t="str">
        <f t="shared" si="51"/>
        <v/>
      </c>
      <c r="W159" s="672" t="str">
        <f t="shared" si="52"/>
        <v/>
      </c>
      <c r="Y159" s="672" t="str">
        <f t="shared" si="53"/>
        <v/>
      </c>
      <c r="AA159" s="672" t="str">
        <f t="shared" si="54"/>
        <v/>
      </c>
      <c r="AC159" s="672" t="str">
        <f t="shared" si="55"/>
        <v/>
      </c>
      <c r="AE159" s="672" t="str">
        <f t="shared" si="56"/>
        <v/>
      </c>
      <c r="AG159" s="672" t="str">
        <f t="shared" si="57"/>
        <v/>
      </c>
      <c r="AI159" s="672" t="str">
        <f t="shared" si="58"/>
        <v/>
      </c>
      <c r="AK159" s="672" t="str">
        <f t="shared" si="59"/>
        <v/>
      </c>
      <c r="AM159" s="672" t="str">
        <f t="shared" si="60"/>
        <v/>
      </c>
      <c r="AO159" s="672" t="str">
        <f t="shared" si="61"/>
        <v/>
      </c>
      <c r="AQ159" s="672" t="str">
        <f t="shared" si="62"/>
        <v/>
      </c>
    </row>
    <row r="160" spans="5:43">
      <c r="E160" s="672" t="str">
        <f t="shared" si="63"/>
        <v/>
      </c>
      <c r="G160" s="672" t="str">
        <f t="shared" si="63"/>
        <v/>
      </c>
      <c r="I160" s="672" t="str">
        <f t="shared" si="45"/>
        <v/>
      </c>
      <c r="K160" s="672" t="str">
        <f t="shared" si="46"/>
        <v/>
      </c>
      <c r="M160" s="672" t="str">
        <f t="shared" si="47"/>
        <v/>
      </c>
      <c r="O160" s="672" t="str">
        <f t="shared" si="48"/>
        <v/>
      </c>
      <c r="Q160" s="672" t="str">
        <f t="shared" si="49"/>
        <v/>
      </c>
      <c r="S160" s="672" t="str">
        <f t="shared" si="50"/>
        <v/>
      </c>
      <c r="U160" s="672" t="str">
        <f t="shared" si="51"/>
        <v/>
      </c>
      <c r="W160" s="672" t="str">
        <f t="shared" si="52"/>
        <v/>
      </c>
      <c r="Y160" s="672" t="str">
        <f t="shared" si="53"/>
        <v/>
      </c>
      <c r="AA160" s="672" t="str">
        <f t="shared" si="54"/>
        <v/>
      </c>
      <c r="AC160" s="672" t="str">
        <f t="shared" si="55"/>
        <v/>
      </c>
      <c r="AE160" s="672" t="str">
        <f t="shared" si="56"/>
        <v/>
      </c>
      <c r="AG160" s="672" t="str">
        <f t="shared" si="57"/>
        <v/>
      </c>
      <c r="AI160" s="672" t="str">
        <f t="shared" si="58"/>
        <v/>
      </c>
      <c r="AK160" s="672" t="str">
        <f t="shared" si="59"/>
        <v/>
      </c>
      <c r="AM160" s="672" t="str">
        <f t="shared" si="60"/>
        <v/>
      </c>
      <c r="AO160" s="672" t="str">
        <f t="shared" si="61"/>
        <v/>
      </c>
      <c r="AQ160" s="672" t="str">
        <f t="shared" si="62"/>
        <v/>
      </c>
    </row>
    <row r="161" spans="5:43">
      <c r="E161" s="672" t="str">
        <f t="shared" si="63"/>
        <v/>
      </c>
      <c r="G161" s="672" t="str">
        <f t="shared" si="63"/>
        <v/>
      </c>
      <c r="I161" s="672" t="str">
        <f t="shared" si="45"/>
        <v/>
      </c>
      <c r="K161" s="672" t="str">
        <f t="shared" si="46"/>
        <v/>
      </c>
      <c r="M161" s="672" t="str">
        <f t="shared" si="47"/>
        <v/>
      </c>
      <c r="O161" s="672" t="str">
        <f t="shared" si="48"/>
        <v/>
      </c>
      <c r="Q161" s="672" t="str">
        <f t="shared" si="49"/>
        <v/>
      </c>
      <c r="S161" s="672" t="str">
        <f t="shared" si="50"/>
        <v/>
      </c>
      <c r="U161" s="672" t="str">
        <f t="shared" si="51"/>
        <v/>
      </c>
      <c r="W161" s="672" t="str">
        <f t="shared" si="52"/>
        <v/>
      </c>
      <c r="Y161" s="672" t="str">
        <f t="shared" si="53"/>
        <v/>
      </c>
      <c r="AA161" s="672" t="str">
        <f t="shared" si="54"/>
        <v/>
      </c>
      <c r="AC161" s="672" t="str">
        <f t="shared" si="55"/>
        <v/>
      </c>
      <c r="AE161" s="672" t="str">
        <f t="shared" si="56"/>
        <v/>
      </c>
      <c r="AG161" s="672" t="str">
        <f t="shared" si="57"/>
        <v/>
      </c>
      <c r="AI161" s="672" t="str">
        <f t="shared" si="58"/>
        <v/>
      </c>
      <c r="AK161" s="672" t="str">
        <f t="shared" si="59"/>
        <v/>
      </c>
      <c r="AM161" s="672" t="str">
        <f t="shared" si="60"/>
        <v/>
      </c>
      <c r="AO161" s="672" t="str">
        <f t="shared" si="61"/>
        <v/>
      </c>
      <c r="AQ161" s="672" t="str">
        <f t="shared" si="62"/>
        <v/>
      </c>
    </row>
    <row r="162" spans="5:43">
      <c r="E162" s="672" t="str">
        <f t="shared" si="63"/>
        <v/>
      </c>
      <c r="G162" s="672" t="str">
        <f t="shared" si="63"/>
        <v/>
      </c>
      <c r="I162" s="672" t="str">
        <f t="shared" si="45"/>
        <v/>
      </c>
      <c r="K162" s="672" t="str">
        <f t="shared" si="46"/>
        <v/>
      </c>
      <c r="M162" s="672" t="str">
        <f t="shared" si="47"/>
        <v/>
      </c>
      <c r="O162" s="672" t="str">
        <f t="shared" si="48"/>
        <v/>
      </c>
      <c r="Q162" s="672" t="str">
        <f t="shared" si="49"/>
        <v/>
      </c>
      <c r="S162" s="672" t="str">
        <f t="shared" si="50"/>
        <v/>
      </c>
      <c r="U162" s="672" t="str">
        <f t="shared" si="51"/>
        <v/>
      </c>
      <c r="W162" s="672" t="str">
        <f t="shared" si="52"/>
        <v/>
      </c>
      <c r="Y162" s="672" t="str">
        <f t="shared" si="53"/>
        <v/>
      </c>
      <c r="AA162" s="672" t="str">
        <f t="shared" si="54"/>
        <v/>
      </c>
      <c r="AC162" s="672" t="str">
        <f t="shared" si="55"/>
        <v/>
      </c>
      <c r="AE162" s="672" t="str">
        <f t="shared" si="56"/>
        <v/>
      </c>
      <c r="AG162" s="672" t="str">
        <f t="shared" si="57"/>
        <v/>
      </c>
      <c r="AI162" s="672" t="str">
        <f t="shared" si="58"/>
        <v/>
      </c>
      <c r="AK162" s="672" t="str">
        <f t="shared" si="59"/>
        <v/>
      </c>
      <c r="AM162" s="672" t="str">
        <f t="shared" si="60"/>
        <v/>
      </c>
      <c r="AO162" s="672" t="str">
        <f t="shared" si="61"/>
        <v/>
      </c>
      <c r="AQ162" s="672" t="str">
        <f t="shared" si="62"/>
        <v/>
      </c>
    </row>
    <row r="163" spans="5:43">
      <c r="E163" s="672" t="str">
        <f t="shared" si="63"/>
        <v/>
      </c>
      <c r="G163" s="672" t="str">
        <f t="shared" si="63"/>
        <v/>
      </c>
      <c r="I163" s="672" t="str">
        <f t="shared" si="45"/>
        <v/>
      </c>
      <c r="K163" s="672" t="str">
        <f t="shared" si="46"/>
        <v/>
      </c>
      <c r="M163" s="672" t="str">
        <f t="shared" si="47"/>
        <v/>
      </c>
      <c r="O163" s="672" t="str">
        <f t="shared" si="48"/>
        <v/>
      </c>
      <c r="Q163" s="672" t="str">
        <f t="shared" si="49"/>
        <v/>
      </c>
      <c r="S163" s="672" t="str">
        <f t="shared" si="50"/>
        <v/>
      </c>
      <c r="U163" s="672" t="str">
        <f t="shared" si="51"/>
        <v/>
      </c>
      <c r="W163" s="672" t="str">
        <f t="shared" si="52"/>
        <v/>
      </c>
      <c r="Y163" s="672" t="str">
        <f t="shared" si="53"/>
        <v/>
      </c>
      <c r="AA163" s="672" t="str">
        <f t="shared" si="54"/>
        <v/>
      </c>
      <c r="AC163" s="672" t="str">
        <f t="shared" si="55"/>
        <v/>
      </c>
      <c r="AE163" s="672" t="str">
        <f t="shared" si="56"/>
        <v/>
      </c>
      <c r="AG163" s="672" t="str">
        <f t="shared" si="57"/>
        <v/>
      </c>
      <c r="AI163" s="672" t="str">
        <f t="shared" si="58"/>
        <v/>
      </c>
      <c r="AK163" s="672" t="str">
        <f t="shared" si="59"/>
        <v/>
      </c>
      <c r="AM163" s="672" t="str">
        <f t="shared" si="60"/>
        <v/>
      </c>
      <c r="AO163" s="672" t="str">
        <f t="shared" si="61"/>
        <v/>
      </c>
      <c r="AQ163" s="672" t="str">
        <f t="shared" si="62"/>
        <v/>
      </c>
    </row>
    <row r="164" spans="5:43">
      <c r="E164" s="672" t="str">
        <f t="shared" si="63"/>
        <v/>
      </c>
      <c r="G164" s="672" t="str">
        <f t="shared" si="63"/>
        <v/>
      </c>
      <c r="I164" s="672" t="str">
        <f t="shared" si="45"/>
        <v/>
      </c>
      <c r="K164" s="672" t="str">
        <f t="shared" si="46"/>
        <v/>
      </c>
      <c r="M164" s="672" t="str">
        <f t="shared" si="47"/>
        <v/>
      </c>
      <c r="O164" s="672" t="str">
        <f t="shared" si="48"/>
        <v/>
      </c>
      <c r="Q164" s="672" t="str">
        <f t="shared" si="49"/>
        <v/>
      </c>
      <c r="S164" s="672" t="str">
        <f t="shared" si="50"/>
        <v/>
      </c>
      <c r="U164" s="672" t="str">
        <f t="shared" si="51"/>
        <v/>
      </c>
      <c r="W164" s="672" t="str">
        <f t="shared" si="52"/>
        <v/>
      </c>
      <c r="Y164" s="672" t="str">
        <f t="shared" si="53"/>
        <v/>
      </c>
      <c r="AA164" s="672" t="str">
        <f t="shared" si="54"/>
        <v/>
      </c>
      <c r="AC164" s="672" t="str">
        <f t="shared" si="55"/>
        <v/>
      </c>
      <c r="AE164" s="672" t="str">
        <f t="shared" si="56"/>
        <v/>
      </c>
      <c r="AG164" s="672" t="str">
        <f t="shared" si="57"/>
        <v/>
      </c>
      <c r="AI164" s="672" t="str">
        <f t="shared" si="58"/>
        <v/>
      </c>
      <c r="AK164" s="672" t="str">
        <f t="shared" si="59"/>
        <v/>
      </c>
      <c r="AM164" s="672" t="str">
        <f t="shared" si="60"/>
        <v/>
      </c>
      <c r="AO164" s="672" t="str">
        <f t="shared" si="61"/>
        <v/>
      </c>
      <c r="AQ164" s="672" t="str">
        <f t="shared" si="62"/>
        <v/>
      </c>
    </row>
    <row r="165" spans="5:43">
      <c r="E165" s="672" t="str">
        <f t="shared" si="63"/>
        <v/>
      </c>
      <c r="G165" s="672" t="str">
        <f t="shared" si="63"/>
        <v/>
      </c>
      <c r="I165" s="672" t="str">
        <f t="shared" si="45"/>
        <v/>
      </c>
      <c r="K165" s="672" t="str">
        <f t="shared" si="46"/>
        <v/>
      </c>
      <c r="M165" s="672" t="str">
        <f t="shared" si="47"/>
        <v/>
      </c>
      <c r="O165" s="672" t="str">
        <f t="shared" si="48"/>
        <v/>
      </c>
      <c r="Q165" s="672" t="str">
        <f t="shared" si="49"/>
        <v/>
      </c>
      <c r="S165" s="672" t="str">
        <f t="shared" si="50"/>
        <v/>
      </c>
      <c r="U165" s="672" t="str">
        <f t="shared" si="51"/>
        <v/>
      </c>
      <c r="W165" s="672" t="str">
        <f t="shared" si="52"/>
        <v/>
      </c>
      <c r="Y165" s="672" t="str">
        <f t="shared" si="53"/>
        <v/>
      </c>
      <c r="AA165" s="672" t="str">
        <f t="shared" si="54"/>
        <v/>
      </c>
      <c r="AC165" s="672" t="str">
        <f t="shared" si="55"/>
        <v/>
      </c>
      <c r="AE165" s="672" t="str">
        <f t="shared" si="56"/>
        <v/>
      </c>
      <c r="AG165" s="672" t="str">
        <f t="shared" si="57"/>
        <v/>
      </c>
      <c r="AI165" s="672" t="str">
        <f t="shared" si="58"/>
        <v/>
      </c>
      <c r="AK165" s="672" t="str">
        <f t="shared" si="59"/>
        <v/>
      </c>
      <c r="AM165" s="672" t="str">
        <f t="shared" si="60"/>
        <v/>
      </c>
      <c r="AO165" s="672" t="str">
        <f t="shared" si="61"/>
        <v/>
      </c>
      <c r="AQ165" s="672" t="str">
        <f t="shared" si="62"/>
        <v/>
      </c>
    </row>
    <row r="166" spans="5:43">
      <c r="E166" s="672" t="str">
        <f t="shared" si="63"/>
        <v/>
      </c>
      <c r="G166" s="672" t="str">
        <f t="shared" si="63"/>
        <v/>
      </c>
      <c r="I166" s="672" t="str">
        <f t="shared" si="45"/>
        <v/>
      </c>
      <c r="K166" s="672" t="str">
        <f t="shared" si="46"/>
        <v/>
      </c>
      <c r="M166" s="672" t="str">
        <f t="shared" si="47"/>
        <v/>
      </c>
      <c r="O166" s="672" t="str">
        <f t="shared" si="48"/>
        <v/>
      </c>
      <c r="Q166" s="672" t="str">
        <f t="shared" si="49"/>
        <v/>
      </c>
      <c r="S166" s="672" t="str">
        <f t="shared" si="50"/>
        <v/>
      </c>
      <c r="U166" s="672" t="str">
        <f t="shared" si="51"/>
        <v/>
      </c>
      <c r="W166" s="672" t="str">
        <f t="shared" si="52"/>
        <v/>
      </c>
      <c r="Y166" s="672" t="str">
        <f t="shared" si="53"/>
        <v/>
      </c>
      <c r="AA166" s="672" t="str">
        <f t="shared" si="54"/>
        <v/>
      </c>
      <c r="AC166" s="672" t="str">
        <f t="shared" si="55"/>
        <v/>
      </c>
      <c r="AE166" s="672" t="str">
        <f t="shared" si="56"/>
        <v/>
      </c>
      <c r="AG166" s="672" t="str">
        <f t="shared" si="57"/>
        <v/>
      </c>
      <c r="AI166" s="672" t="str">
        <f t="shared" si="58"/>
        <v/>
      </c>
      <c r="AK166" s="672" t="str">
        <f t="shared" si="59"/>
        <v/>
      </c>
      <c r="AM166" s="672" t="str">
        <f t="shared" si="60"/>
        <v/>
      </c>
      <c r="AO166" s="672" t="str">
        <f t="shared" si="61"/>
        <v/>
      </c>
      <c r="AQ166" s="672" t="str">
        <f t="shared" si="62"/>
        <v/>
      </c>
    </row>
    <row r="167" spans="5:43">
      <c r="E167" s="672" t="str">
        <f t="shared" si="63"/>
        <v/>
      </c>
      <c r="G167" s="672" t="str">
        <f t="shared" si="63"/>
        <v/>
      </c>
      <c r="I167" s="672" t="str">
        <f t="shared" si="45"/>
        <v/>
      </c>
      <c r="K167" s="672" t="str">
        <f t="shared" si="46"/>
        <v/>
      </c>
      <c r="M167" s="672" t="str">
        <f t="shared" si="47"/>
        <v/>
      </c>
      <c r="O167" s="672" t="str">
        <f t="shared" si="48"/>
        <v/>
      </c>
      <c r="Q167" s="672" t="str">
        <f t="shared" si="49"/>
        <v/>
      </c>
      <c r="S167" s="672" t="str">
        <f t="shared" si="50"/>
        <v/>
      </c>
      <c r="U167" s="672" t="str">
        <f t="shared" si="51"/>
        <v/>
      </c>
      <c r="W167" s="672" t="str">
        <f t="shared" si="52"/>
        <v/>
      </c>
      <c r="Y167" s="672" t="str">
        <f t="shared" si="53"/>
        <v/>
      </c>
      <c r="AA167" s="672" t="str">
        <f t="shared" si="54"/>
        <v/>
      </c>
      <c r="AC167" s="672" t="str">
        <f t="shared" si="55"/>
        <v/>
      </c>
      <c r="AE167" s="672" t="str">
        <f t="shared" si="56"/>
        <v/>
      </c>
      <c r="AG167" s="672" t="str">
        <f t="shared" si="57"/>
        <v/>
      </c>
      <c r="AI167" s="672" t="str">
        <f t="shared" si="58"/>
        <v/>
      </c>
      <c r="AK167" s="672" t="str">
        <f t="shared" si="59"/>
        <v/>
      </c>
      <c r="AM167" s="672" t="str">
        <f t="shared" si="60"/>
        <v/>
      </c>
      <c r="AO167" s="672" t="str">
        <f t="shared" si="61"/>
        <v/>
      </c>
      <c r="AQ167" s="672" t="str">
        <f t="shared" si="62"/>
        <v/>
      </c>
    </row>
    <row r="168" spans="5:43">
      <c r="E168" s="672" t="str">
        <f t="shared" si="63"/>
        <v/>
      </c>
      <c r="G168" s="672" t="str">
        <f t="shared" si="63"/>
        <v/>
      </c>
      <c r="I168" s="672" t="str">
        <f t="shared" si="45"/>
        <v/>
      </c>
      <c r="K168" s="672" t="str">
        <f t="shared" si="46"/>
        <v/>
      </c>
      <c r="M168" s="672" t="str">
        <f t="shared" si="47"/>
        <v/>
      </c>
      <c r="O168" s="672" t="str">
        <f t="shared" si="48"/>
        <v/>
      </c>
      <c r="Q168" s="672" t="str">
        <f t="shared" si="49"/>
        <v/>
      </c>
      <c r="S168" s="672" t="str">
        <f t="shared" si="50"/>
        <v/>
      </c>
      <c r="U168" s="672" t="str">
        <f t="shared" si="51"/>
        <v/>
      </c>
      <c r="W168" s="672" t="str">
        <f t="shared" si="52"/>
        <v/>
      </c>
      <c r="Y168" s="672" t="str">
        <f t="shared" si="53"/>
        <v/>
      </c>
      <c r="AA168" s="672" t="str">
        <f t="shared" si="54"/>
        <v/>
      </c>
      <c r="AC168" s="672" t="str">
        <f t="shared" si="55"/>
        <v/>
      </c>
      <c r="AE168" s="672" t="str">
        <f t="shared" si="56"/>
        <v/>
      </c>
      <c r="AG168" s="672" t="str">
        <f t="shared" si="57"/>
        <v/>
      </c>
      <c r="AI168" s="672" t="str">
        <f t="shared" si="58"/>
        <v/>
      </c>
      <c r="AK168" s="672" t="str">
        <f t="shared" si="59"/>
        <v/>
      </c>
      <c r="AM168" s="672" t="str">
        <f t="shared" si="60"/>
        <v/>
      </c>
      <c r="AO168" s="672" t="str">
        <f t="shared" si="61"/>
        <v/>
      </c>
      <c r="AQ168" s="672" t="str">
        <f t="shared" si="62"/>
        <v/>
      </c>
    </row>
    <row r="169" spans="5:43">
      <c r="E169" s="672" t="str">
        <f t="shared" si="63"/>
        <v/>
      </c>
      <c r="G169" s="672" t="str">
        <f t="shared" si="63"/>
        <v/>
      </c>
      <c r="I169" s="672" t="str">
        <f t="shared" si="45"/>
        <v/>
      </c>
      <c r="K169" s="672" t="str">
        <f t="shared" si="46"/>
        <v/>
      </c>
      <c r="M169" s="672" t="str">
        <f t="shared" si="47"/>
        <v/>
      </c>
      <c r="O169" s="672" t="str">
        <f t="shared" si="48"/>
        <v/>
      </c>
      <c r="Q169" s="672" t="str">
        <f t="shared" si="49"/>
        <v/>
      </c>
      <c r="S169" s="672" t="str">
        <f t="shared" si="50"/>
        <v/>
      </c>
      <c r="U169" s="672" t="str">
        <f t="shared" si="51"/>
        <v/>
      </c>
      <c r="W169" s="672" t="str">
        <f t="shared" si="52"/>
        <v/>
      </c>
      <c r="Y169" s="672" t="str">
        <f t="shared" si="53"/>
        <v/>
      </c>
      <c r="AA169" s="672" t="str">
        <f t="shared" si="54"/>
        <v/>
      </c>
      <c r="AC169" s="672" t="str">
        <f t="shared" si="55"/>
        <v/>
      </c>
      <c r="AE169" s="672" t="str">
        <f t="shared" si="56"/>
        <v/>
      </c>
      <c r="AG169" s="672" t="str">
        <f t="shared" si="57"/>
        <v/>
      </c>
      <c r="AI169" s="672" t="str">
        <f t="shared" si="58"/>
        <v/>
      </c>
      <c r="AK169" s="672" t="str">
        <f t="shared" si="59"/>
        <v/>
      </c>
      <c r="AM169" s="672" t="str">
        <f t="shared" si="60"/>
        <v/>
      </c>
      <c r="AO169" s="672" t="str">
        <f t="shared" si="61"/>
        <v/>
      </c>
      <c r="AQ169" s="672" t="str">
        <f t="shared" si="62"/>
        <v/>
      </c>
    </row>
    <row r="170" spans="5:43">
      <c r="E170" s="672" t="str">
        <f t="shared" si="63"/>
        <v/>
      </c>
      <c r="G170" s="672" t="str">
        <f t="shared" si="63"/>
        <v/>
      </c>
      <c r="I170" s="672" t="str">
        <f t="shared" si="45"/>
        <v/>
      </c>
      <c r="K170" s="672" t="str">
        <f t="shared" si="46"/>
        <v/>
      </c>
      <c r="M170" s="672" t="str">
        <f t="shared" si="47"/>
        <v/>
      </c>
      <c r="O170" s="672" t="str">
        <f t="shared" si="48"/>
        <v/>
      </c>
      <c r="Q170" s="672" t="str">
        <f t="shared" si="49"/>
        <v/>
      </c>
      <c r="S170" s="672" t="str">
        <f t="shared" si="50"/>
        <v/>
      </c>
      <c r="U170" s="672" t="str">
        <f t="shared" si="51"/>
        <v/>
      </c>
      <c r="W170" s="672" t="str">
        <f t="shared" si="52"/>
        <v/>
      </c>
      <c r="Y170" s="672" t="str">
        <f t="shared" si="53"/>
        <v/>
      </c>
      <c r="AA170" s="672" t="str">
        <f t="shared" si="54"/>
        <v/>
      </c>
      <c r="AC170" s="672" t="str">
        <f t="shared" si="55"/>
        <v/>
      </c>
      <c r="AE170" s="672" t="str">
        <f t="shared" si="56"/>
        <v/>
      </c>
      <c r="AG170" s="672" t="str">
        <f t="shared" si="57"/>
        <v/>
      </c>
      <c r="AI170" s="672" t="str">
        <f t="shared" si="58"/>
        <v/>
      </c>
      <c r="AK170" s="672" t="str">
        <f t="shared" si="59"/>
        <v/>
      </c>
      <c r="AM170" s="672" t="str">
        <f t="shared" si="60"/>
        <v/>
      </c>
      <c r="AO170" s="672" t="str">
        <f t="shared" si="61"/>
        <v/>
      </c>
      <c r="AQ170" s="672" t="str">
        <f t="shared" si="62"/>
        <v/>
      </c>
    </row>
    <row r="171" spans="5:43">
      <c r="E171" s="672" t="str">
        <f t="shared" si="63"/>
        <v/>
      </c>
      <c r="G171" s="672" t="str">
        <f t="shared" si="63"/>
        <v/>
      </c>
      <c r="I171" s="672" t="str">
        <f t="shared" si="45"/>
        <v/>
      </c>
      <c r="K171" s="672" t="str">
        <f t="shared" si="46"/>
        <v/>
      </c>
      <c r="M171" s="672" t="str">
        <f t="shared" si="47"/>
        <v/>
      </c>
      <c r="O171" s="672" t="str">
        <f t="shared" si="48"/>
        <v/>
      </c>
      <c r="Q171" s="672" t="str">
        <f t="shared" si="49"/>
        <v/>
      </c>
      <c r="S171" s="672" t="str">
        <f t="shared" si="50"/>
        <v/>
      </c>
      <c r="U171" s="672" t="str">
        <f t="shared" si="51"/>
        <v/>
      </c>
      <c r="W171" s="672" t="str">
        <f t="shared" si="52"/>
        <v/>
      </c>
      <c r="Y171" s="672" t="str">
        <f t="shared" si="53"/>
        <v/>
      </c>
      <c r="AA171" s="672" t="str">
        <f t="shared" si="54"/>
        <v/>
      </c>
      <c r="AC171" s="672" t="str">
        <f t="shared" si="55"/>
        <v/>
      </c>
      <c r="AE171" s="672" t="str">
        <f t="shared" si="56"/>
        <v/>
      </c>
      <c r="AG171" s="672" t="str">
        <f t="shared" si="57"/>
        <v/>
      </c>
      <c r="AI171" s="672" t="str">
        <f t="shared" si="58"/>
        <v/>
      </c>
      <c r="AK171" s="672" t="str">
        <f t="shared" si="59"/>
        <v/>
      </c>
      <c r="AM171" s="672" t="str">
        <f t="shared" si="60"/>
        <v/>
      </c>
      <c r="AO171" s="672" t="str">
        <f t="shared" si="61"/>
        <v/>
      </c>
      <c r="AQ171" s="672" t="str">
        <f t="shared" si="62"/>
        <v/>
      </c>
    </row>
    <row r="172" spans="5:43">
      <c r="E172" s="672" t="str">
        <f t="shared" si="63"/>
        <v/>
      </c>
      <c r="G172" s="672" t="str">
        <f t="shared" si="63"/>
        <v/>
      </c>
      <c r="I172" s="672" t="str">
        <f t="shared" si="45"/>
        <v/>
      </c>
      <c r="K172" s="672" t="str">
        <f t="shared" si="46"/>
        <v/>
      </c>
      <c r="M172" s="672" t="str">
        <f t="shared" si="47"/>
        <v/>
      </c>
      <c r="O172" s="672" t="str">
        <f t="shared" si="48"/>
        <v/>
      </c>
      <c r="Q172" s="672" t="str">
        <f t="shared" si="49"/>
        <v/>
      </c>
      <c r="S172" s="672" t="str">
        <f t="shared" si="50"/>
        <v/>
      </c>
      <c r="U172" s="672" t="str">
        <f t="shared" si="51"/>
        <v/>
      </c>
      <c r="W172" s="672" t="str">
        <f t="shared" si="52"/>
        <v/>
      </c>
      <c r="Y172" s="672" t="str">
        <f t="shared" si="53"/>
        <v/>
      </c>
      <c r="AA172" s="672" t="str">
        <f t="shared" si="54"/>
        <v/>
      </c>
      <c r="AC172" s="672" t="str">
        <f t="shared" si="55"/>
        <v/>
      </c>
      <c r="AE172" s="672" t="str">
        <f t="shared" si="56"/>
        <v/>
      </c>
      <c r="AG172" s="672" t="str">
        <f t="shared" si="57"/>
        <v/>
      </c>
      <c r="AI172" s="672" t="str">
        <f t="shared" si="58"/>
        <v/>
      </c>
      <c r="AK172" s="672" t="str">
        <f t="shared" si="59"/>
        <v/>
      </c>
      <c r="AM172" s="672" t="str">
        <f t="shared" si="60"/>
        <v/>
      </c>
      <c r="AO172" s="672" t="str">
        <f t="shared" si="61"/>
        <v/>
      </c>
      <c r="AQ172" s="672" t="str">
        <f t="shared" si="62"/>
        <v/>
      </c>
    </row>
    <row r="173" spans="5:43">
      <c r="E173" s="672" t="str">
        <f t="shared" ref="E173:G188" si="64">IF(OR($B173=0,D173=0),"",D173/$B173)</f>
        <v/>
      </c>
      <c r="G173" s="672" t="str">
        <f t="shared" si="64"/>
        <v/>
      </c>
      <c r="I173" s="672" t="str">
        <f t="shared" si="45"/>
        <v/>
      </c>
      <c r="K173" s="672" t="str">
        <f t="shared" si="46"/>
        <v/>
      </c>
      <c r="M173" s="672" t="str">
        <f t="shared" si="47"/>
        <v/>
      </c>
      <c r="O173" s="672" t="str">
        <f t="shared" si="48"/>
        <v/>
      </c>
      <c r="Q173" s="672" t="str">
        <f t="shared" si="49"/>
        <v/>
      </c>
      <c r="S173" s="672" t="str">
        <f t="shared" si="50"/>
        <v/>
      </c>
      <c r="U173" s="672" t="str">
        <f t="shared" si="51"/>
        <v/>
      </c>
      <c r="W173" s="672" t="str">
        <f t="shared" si="52"/>
        <v/>
      </c>
      <c r="Y173" s="672" t="str">
        <f t="shared" si="53"/>
        <v/>
      </c>
      <c r="AA173" s="672" t="str">
        <f t="shared" si="54"/>
        <v/>
      </c>
      <c r="AC173" s="672" t="str">
        <f t="shared" si="55"/>
        <v/>
      </c>
      <c r="AE173" s="672" t="str">
        <f t="shared" si="56"/>
        <v/>
      </c>
      <c r="AG173" s="672" t="str">
        <f t="shared" si="57"/>
        <v/>
      </c>
      <c r="AI173" s="672" t="str">
        <f t="shared" si="58"/>
        <v/>
      </c>
      <c r="AK173" s="672" t="str">
        <f t="shared" si="59"/>
        <v/>
      </c>
      <c r="AM173" s="672" t="str">
        <f t="shared" si="60"/>
        <v/>
      </c>
      <c r="AO173" s="672" t="str">
        <f t="shared" si="61"/>
        <v/>
      </c>
      <c r="AQ173" s="672" t="str">
        <f t="shared" si="62"/>
        <v/>
      </c>
    </row>
    <row r="174" spans="5:43">
      <c r="E174" s="672" t="str">
        <f t="shared" si="64"/>
        <v/>
      </c>
      <c r="G174" s="672" t="str">
        <f t="shared" si="64"/>
        <v/>
      </c>
      <c r="I174" s="672" t="str">
        <f t="shared" si="45"/>
        <v/>
      </c>
      <c r="K174" s="672" t="str">
        <f t="shared" si="46"/>
        <v/>
      </c>
      <c r="M174" s="672" t="str">
        <f t="shared" si="47"/>
        <v/>
      </c>
      <c r="O174" s="672" t="str">
        <f t="shared" si="48"/>
        <v/>
      </c>
      <c r="Q174" s="672" t="str">
        <f t="shared" si="49"/>
        <v/>
      </c>
      <c r="S174" s="672" t="str">
        <f t="shared" si="50"/>
        <v/>
      </c>
      <c r="U174" s="672" t="str">
        <f t="shared" si="51"/>
        <v/>
      </c>
      <c r="W174" s="672" t="str">
        <f t="shared" si="52"/>
        <v/>
      </c>
      <c r="Y174" s="672" t="str">
        <f t="shared" si="53"/>
        <v/>
      </c>
      <c r="AA174" s="672" t="str">
        <f t="shared" si="54"/>
        <v/>
      </c>
      <c r="AC174" s="672" t="str">
        <f t="shared" si="55"/>
        <v/>
      </c>
      <c r="AE174" s="672" t="str">
        <f t="shared" si="56"/>
        <v/>
      </c>
      <c r="AG174" s="672" t="str">
        <f t="shared" si="57"/>
        <v/>
      </c>
      <c r="AI174" s="672" t="str">
        <f t="shared" si="58"/>
        <v/>
      </c>
      <c r="AK174" s="672" t="str">
        <f t="shared" si="59"/>
        <v/>
      </c>
      <c r="AM174" s="672" t="str">
        <f t="shared" si="60"/>
        <v/>
      </c>
      <c r="AO174" s="672" t="str">
        <f t="shared" si="61"/>
        <v/>
      </c>
      <c r="AQ174" s="672" t="str">
        <f t="shared" si="62"/>
        <v/>
      </c>
    </row>
    <row r="175" spans="5:43">
      <c r="E175" s="672" t="str">
        <f t="shared" si="64"/>
        <v/>
      </c>
      <c r="G175" s="672" t="str">
        <f t="shared" si="64"/>
        <v/>
      </c>
      <c r="I175" s="672" t="str">
        <f t="shared" si="45"/>
        <v/>
      </c>
      <c r="K175" s="672" t="str">
        <f t="shared" si="46"/>
        <v/>
      </c>
      <c r="M175" s="672" t="str">
        <f t="shared" si="47"/>
        <v/>
      </c>
      <c r="O175" s="672" t="str">
        <f t="shared" si="48"/>
        <v/>
      </c>
      <c r="Q175" s="672" t="str">
        <f t="shared" si="49"/>
        <v/>
      </c>
      <c r="S175" s="672" t="str">
        <f t="shared" si="50"/>
        <v/>
      </c>
      <c r="U175" s="672" t="str">
        <f t="shared" si="51"/>
        <v/>
      </c>
      <c r="W175" s="672" t="str">
        <f t="shared" si="52"/>
        <v/>
      </c>
      <c r="Y175" s="672" t="str">
        <f t="shared" si="53"/>
        <v/>
      </c>
      <c r="AA175" s="672" t="str">
        <f t="shared" si="54"/>
        <v/>
      </c>
      <c r="AC175" s="672" t="str">
        <f t="shared" si="55"/>
        <v/>
      </c>
      <c r="AE175" s="672" t="str">
        <f t="shared" si="56"/>
        <v/>
      </c>
      <c r="AG175" s="672" t="str">
        <f t="shared" si="57"/>
        <v/>
      </c>
      <c r="AI175" s="672" t="str">
        <f t="shared" si="58"/>
        <v/>
      </c>
      <c r="AK175" s="672" t="str">
        <f t="shared" si="59"/>
        <v/>
      </c>
      <c r="AM175" s="672" t="str">
        <f t="shared" si="60"/>
        <v/>
      </c>
      <c r="AO175" s="672" t="str">
        <f t="shared" si="61"/>
        <v/>
      </c>
      <c r="AQ175" s="672" t="str">
        <f t="shared" si="62"/>
        <v/>
      </c>
    </row>
    <row r="176" spans="5:43">
      <c r="E176" s="672" t="str">
        <f t="shared" si="64"/>
        <v/>
      </c>
      <c r="G176" s="672" t="str">
        <f t="shared" si="64"/>
        <v/>
      </c>
      <c r="I176" s="672" t="str">
        <f t="shared" si="45"/>
        <v/>
      </c>
      <c r="K176" s="672" t="str">
        <f t="shared" si="46"/>
        <v/>
      </c>
      <c r="M176" s="672" t="str">
        <f t="shared" si="47"/>
        <v/>
      </c>
      <c r="O176" s="672" t="str">
        <f t="shared" si="48"/>
        <v/>
      </c>
      <c r="Q176" s="672" t="str">
        <f t="shared" si="49"/>
        <v/>
      </c>
      <c r="S176" s="672" t="str">
        <f t="shared" si="50"/>
        <v/>
      </c>
      <c r="U176" s="672" t="str">
        <f t="shared" si="51"/>
        <v/>
      </c>
      <c r="W176" s="672" t="str">
        <f t="shared" si="52"/>
        <v/>
      </c>
      <c r="Y176" s="672" t="str">
        <f t="shared" si="53"/>
        <v/>
      </c>
      <c r="AA176" s="672" t="str">
        <f t="shared" si="54"/>
        <v/>
      </c>
      <c r="AC176" s="672" t="str">
        <f t="shared" si="55"/>
        <v/>
      </c>
      <c r="AE176" s="672" t="str">
        <f t="shared" si="56"/>
        <v/>
      </c>
      <c r="AG176" s="672" t="str">
        <f t="shared" si="57"/>
        <v/>
      </c>
      <c r="AI176" s="672" t="str">
        <f t="shared" si="58"/>
        <v/>
      </c>
      <c r="AK176" s="672" t="str">
        <f t="shared" si="59"/>
        <v/>
      </c>
      <c r="AM176" s="672" t="str">
        <f t="shared" si="60"/>
        <v/>
      </c>
      <c r="AO176" s="672" t="str">
        <f t="shared" si="61"/>
        <v/>
      </c>
      <c r="AQ176" s="672" t="str">
        <f t="shared" si="62"/>
        <v/>
      </c>
    </row>
    <row r="177" spans="5:43">
      <c r="E177" s="672" t="str">
        <f t="shared" si="64"/>
        <v/>
      </c>
      <c r="G177" s="672" t="str">
        <f t="shared" si="64"/>
        <v/>
      </c>
      <c r="I177" s="672" t="str">
        <f t="shared" si="45"/>
        <v/>
      </c>
      <c r="K177" s="672" t="str">
        <f t="shared" si="46"/>
        <v/>
      </c>
      <c r="M177" s="672" t="str">
        <f t="shared" si="47"/>
        <v/>
      </c>
      <c r="O177" s="672" t="str">
        <f t="shared" si="48"/>
        <v/>
      </c>
      <c r="Q177" s="672" t="str">
        <f t="shared" si="49"/>
        <v/>
      </c>
      <c r="S177" s="672" t="str">
        <f t="shared" si="50"/>
        <v/>
      </c>
      <c r="U177" s="672" t="str">
        <f t="shared" si="51"/>
        <v/>
      </c>
      <c r="W177" s="672" t="str">
        <f t="shared" si="52"/>
        <v/>
      </c>
      <c r="Y177" s="672" t="str">
        <f t="shared" si="53"/>
        <v/>
      </c>
      <c r="AA177" s="672" t="str">
        <f t="shared" si="54"/>
        <v/>
      </c>
      <c r="AC177" s="672" t="str">
        <f t="shared" si="55"/>
        <v/>
      </c>
      <c r="AE177" s="672" t="str">
        <f t="shared" si="56"/>
        <v/>
      </c>
      <c r="AG177" s="672" t="str">
        <f t="shared" si="57"/>
        <v/>
      </c>
      <c r="AI177" s="672" t="str">
        <f t="shared" si="58"/>
        <v/>
      </c>
      <c r="AK177" s="672" t="str">
        <f t="shared" si="59"/>
        <v/>
      </c>
      <c r="AM177" s="672" t="str">
        <f t="shared" si="60"/>
        <v/>
      </c>
      <c r="AO177" s="672" t="str">
        <f t="shared" si="61"/>
        <v/>
      </c>
      <c r="AQ177" s="672" t="str">
        <f t="shared" si="62"/>
        <v/>
      </c>
    </row>
    <row r="178" spans="5:43">
      <c r="E178" s="672" t="str">
        <f t="shared" si="64"/>
        <v/>
      </c>
      <c r="G178" s="672" t="str">
        <f t="shared" si="64"/>
        <v/>
      </c>
      <c r="I178" s="672" t="str">
        <f t="shared" si="45"/>
        <v/>
      </c>
      <c r="K178" s="672" t="str">
        <f t="shared" si="46"/>
        <v/>
      </c>
      <c r="M178" s="672" t="str">
        <f t="shared" si="47"/>
        <v/>
      </c>
      <c r="O178" s="672" t="str">
        <f t="shared" si="48"/>
        <v/>
      </c>
      <c r="Q178" s="672" t="str">
        <f t="shared" si="49"/>
        <v/>
      </c>
      <c r="S178" s="672" t="str">
        <f t="shared" si="50"/>
        <v/>
      </c>
      <c r="U178" s="672" t="str">
        <f t="shared" si="51"/>
        <v/>
      </c>
      <c r="W178" s="672" t="str">
        <f t="shared" si="52"/>
        <v/>
      </c>
      <c r="Y178" s="672" t="str">
        <f t="shared" si="53"/>
        <v/>
      </c>
      <c r="AA178" s="672" t="str">
        <f t="shared" si="54"/>
        <v/>
      </c>
      <c r="AC178" s="672" t="str">
        <f t="shared" si="55"/>
        <v/>
      </c>
      <c r="AE178" s="672" t="str">
        <f t="shared" si="56"/>
        <v/>
      </c>
      <c r="AG178" s="672" t="str">
        <f t="shared" si="57"/>
        <v/>
      </c>
      <c r="AI178" s="672" t="str">
        <f t="shared" si="58"/>
        <v/>
      </c>
      <c r="AK178" s="672" t="str">
        <f t="shared" si="59"/>
        <v/>
      </c>
      <c r="AM178" s="672" t="str">
        <f t="shared" si="60"/>
        <v/>
      </c>
      <c r="AO178" s="672" t="str">
        <f t="shared" si="61"/>
        <v/>
      </c>
      <c r="AQ178" s="672" t="str">
        <f t="shared" si="62"/>
        <v/>
      </c>
    </row>
    <row r="179" spans="5:43">
      <c r="E179" s="672" t="str">
        <f t="shared" si="64"/>
        <v/>
      </c>
      <c r="G179" s="672" t="str">
        <f t="shared" si="64"/>
        <v/>
      </c>
      <c r="I179" s="672" t="str">
        <f t="shared" si="45"/>
        <v/>
      </c>
      <c r="K179" s="672" t="str">
        <f t="shared" si="46"/>
        <v/>
      </c>
      <c r="M179" s="672" t="str">
        <f t="shared" si="47"/>
        <v/>
      </c>
      <c r="O179" s="672" t="str">
        <f t="shared" si="48"/>
        <v/>
      </c>
      <c r="Q179" s="672" t="str">
        <f t="shared" si="49"/>
        <v/>
      </c>
      <c r="S179" s="672" t="str">
        <f t="shared" si="50"/>
        <v/>
      </c>
      <c r="U179" s="672" t="str">
        <f t="shared" si="51"/>
        <v/>
      </c>
      <c r="W179" s="672" t="str">
        <f t="shared" si="52"/>
        <v/>
      </c>
      <c r="Y179" s="672" t="str">
        <f t="shared" si="53"/>
        <v/>
      </c>
      <c r="AA179" s="672" t="str">
        <f t="shared" si="54"/>
        <v/>
      </c>
      <c r="AC179" s="672" t="str">
        <f t="shared" si="55"/>
        <v/>
      </c>
      <c r="AE179" s="672" t="str">
        <f t="shared" si="56"/>
        <v/>
      </c>
      <c r="AG179" s="672" t="str">
        <f t="shared" si="57"/>
        <v/>
      </c>
      <c r="AI179" s="672" t="str">
        <f t="shared" si="58"/>
        <v/>
      </c>
      <c r="AK179" s="672" t="str">
        <f t="shared" si="59"/>
        <v/>
      </c>
      <c r="AM179" s="672" t="str">
        <f t="shared" si="60"/>
        <v/>
      </c>
      <c r="AO179" s="672" t="str">
        <f t="shared" si="61"/>
        <v/>
      </c>
      <c r="AQ179" s="672" t="str">
        <f t="shared" si="62"/>
        <v/>
      </c>
    </row>
    <row r="180" spans="5:43">
      <c r="E180" s="672" t="str">
        <f t="shared" si="64"/>
        <v/>
      </c>
      <c r="G180" s="672" t="str">
        <f t="shared" si="64"/>
        <v/>
      </c>
      <c r="I180" s="672" t="str">
        <f t="shared" si="45"/>
        <v/>
      </c>
      <c r="K180" s="672" t="str">
        <f t="shared" si="46"/>
        <v/>
      </c>
      <c r="M180" s="672" t="str">
        <f t="shared" si="47"/>
        <v/>
      </c>
      <c r="O180" s="672" t="str">
        <f t="shared" si="48"/>
        <v/>
      </c>
      <c r="Q180" s="672" t="str">
        <f t="shared" si="49"/>
        <v/>
      </c>
      <c r="S180" s="672" t="str">
        <f t="shared" si="50"/>
        <v/>
      </c>
      <c r="U180" s="672" t="str">
        <f t="shared" si="51"/>
        <v/>
      </c>
      <c r="W180" s="672" t="str">
        <f t="shared" si="52"/>
        <v/>
      </c>
      <c r="Y180" s="672" t="str">
        <f t="shared" si="53"/>
        <v/>
      </c>
      <c r="AA180" s="672" t="str">
        <f t="shared" si="54"/>
        <v/>
      </c>
      <c r="AC180" s="672" t="str">
        <f t="shared" si="55"/>
        <v/>
      </c>
      <c r="AE180" s="672" t="str">
        <f t="shared" si="56"/>
        <v/>
      </c>
      <c r="AG180" s="672" t="str">
        <f t="shared" si="57"/>
        <v/>
      </c>
      <c r="AI180" s="672" t="str">
        <f t="shared" si="58"/>
        <v/>
      </c>
      <c r="AK180" s="672" t="str">
        <f t="shared" si="59"/>
        <v/>
      </c>
      <c r="AM180" s="672" t="str">
        <f t="shared" si="60"/>
        <v/>
      </c>
      <c r="AO180" s="672" t="str">
        <f t="shared" si="61"/>
        <v/>
      </c>
      <c r="AQ180" s="672" t="str">
        <f t="shared" si="62"/>
        <v/>
      </c>
    </row>
    <row r="181" spans="5:43">
      <c r="E181" s="672" t="str">
        <f t="shared" si="64"/>
        <v/>
      </c>
      <c r="G181" s="672" t="str">
        <f t="shared" si="64"/>
        <v/>
      </c>
      <c r="I181" s="672" t="str">
        <f t="shared" si="45"/>
        <v/>
      </c>
      <c r="K181" s="672" t="str">
        <f t="shared" si="46"/>
        <v/>
      </c>
      <c r="M181" s="672" t="str">
        <f t="shared" si="47"/>
        <v/>
      </c>
      <c r="O181" s="672" t="str">
        <f t="shared" si="48"/>
        <v/>
      </c>
      <c r="Q181" s="672" t="str">
        <f t="shared" si="49"/>
        <v/>
      </c>
      <c r="S181" s="672" t="str">
        <f t="shared" si="50"/>
        <v/>
      </c>
      <c r="U181" s="672" t="str">
        <f t="shared" si="51"/>
        <v/>
      </c>
      <c r="W181" s="672" t="str">
        <f t="shared" si="52"/>
        <v/>
      </c>
      <c r="Y181" s="672" t="str">
        <f t="shared" si="53"/>
        <v/>
      </c>
      <c r="AA181" s="672" t="str">
        <f t="shared" si="54"/>
        <v/>
      </c>
      <c r="AC181" s="672" t="str">
        <f t="shared" si="55"/>
        <v/>
      </c>
      <c r="AE181" s="672" t="str">
        <f t="shared" si="56"/>
        <v/>
      </c>
      <c r="AG181" s="672" t="str">
        <f t="shared" si="57"/>
        <v/>
      </c>
      <c r="AI181" s="672" t="str">
        <f t="shared" si="58"/>
        <v/>
      </c>
      <c r="AK181" s="672" t="str">
        <f t="shared" si="59"/>
        <v/>
      </c>
      <c r="AM181" s="672" t="str">
        <f t="shared" si="60"/>
        <v/>
      </c>
      <c r="AO181" s="672" t="str">
        <f t="shared" si="61"/>
        <v/>
      </c>
      <c r="AQ181" s="672" t="str">
        <f t="shared" si="62"/>
        <v/>
      </c>
    </row>
    <row r="182" spans="5:43">
      <c r="E182" s="672" t="str">
        <f t="shared" si="64"/>
        <v/>
      </c>
      <c r="G182" s="672" t="str">
        <f t="shared" si="64"/>
        <v/>
      </c>
      <c r="I182" s="672" t="str">
        <f t="shared" si="45"/>
        <v/>
      </c>
      <c r="K182" s="672" t="str">
        <f t="shared" si="46"/>
        <v/>
      </c>
      <c r="M182" s="672" t="str">
        <f t="shared" si="47"/>
        <v/>
      </c>
      <c r="O182" s="672" t="str">
        <f t="shared" si="48"/>
        <v/>
      </c>
      <c r="Q182" s="672" t="str">
        <f t="shared" si="49"/>
        <v/>
      </c>
      <c r="S182" s="672" t="str">
        <f t="shared" si="50"/>
        <v/>
      </c>
      <c r="U182" s="672" t="str">
        <f t="shared" si="51"/>
        <v/>
      </c>
      <c r="W182" s="672" t="str">
        <f t="shared" si="52"/>
        <v/>
      </c>
      <c r="Y182" s="672" t="str">
        <f t="shared" si="53"/>
        <v/>
      </c>
      <c r="AA182" s="672" t="str">
        <f t="shared" si="54"/>
        <v/>
      </c>
      <c r="AC182" s="672" t="str">
        <f t="shared" si="55"/>
        <v/>
      </c>
      <c r="AE182" s="672" t="str">
        <f t="shared" si="56"/>
        <v/>
      </c>
      <c r="AG182" s="672" t="str">
        <f t="shared" si="57"/>
        <v/>
      </c>
      <c r="AI182" s="672" t="str">
        <f t="shared" si="58"/>
        <v/>
      </c>
      <c r="AK182" s="672" t="str">
        <f t="shared" si="59"/>
        <v/>
      </c>
      <c r="AM182" s="672" t="str">
        <f t="shared" si="60"/>
        <v/>
      </c>
      <c r="AO182" s="672" t="str">
        <f t="shared" si="61"/>
        <v/>
      </c>
      <c r="AQ182" s="672" t="str">
        <f t="shared" si="62"/>
        <v/>
      </c>
    </row>
    <row r="183" spans="5:43">
      <c r="E183" s="672" t="str">
        <f t="shared" si="64"/>
        <v/>
      </c>
      <c r="G183" s="672" t="str">
        <f t="shared" si="64"/>
        <v/>
      </c>
      <c r="I183" s="672" t="str">
        <f t="shared" si="45"/>
        <v/>
      </c>
      <c r="K183" s="672" t="str">
        <f t="shared" si="46"/>
        <v/>
      </c>
      <c r="M183" s="672" t="str">
        <f t="shared" si="47"/>
        <v/>
      </c>
      <c r="O183" s="672" t="str">
        <f t="shared" si="48"/>
        <v/>
      </c>
      <c r="Q183" s="672" t="str">
        <f t="shared" si="49"/>
        <v/>
      </c>
      <c r="S183" s="672" t="str">
        <f t="shared" si="50"/>
        <v/>
      </c>
      <c r="U183" s="672" t="str">
        <f t="shared" si="51"/>
        <v/>
      </c>
      <c r="W183" s="672" t="str">
        <f t="shared" si="52"/>
        <v/>
      </c>
      <c r="Y183" s="672" t="str">
        <f t="shared" si="53"/>
        <v/>
      </c>
      <c r="AA183" s="672" t="str">
        <f t="shared" si="54"/>
        <v/>
      </c>
      <c r="AC183" s="672" t="str">
        <f t="shared" si="55"/>
        <v/>
      </c>
      <c r="AE183" s="672" t="str">
        <f t="shared" si="56"/>
        <v/>
      </c>
      <c r="AG183" s="672" t="str">
        <f t="shared" si="57"/>
        <v/>
      </c>
      <c r="AI183" s="672" t="str">
        <f t="shared" si="58"/>
        <v/>
      </c>
      <c r="AK183" s="672" t="str">
        <f t="shared" si="59"/>
        <v/>
      </c>
      <c r="AM183" s="672" t="str">
        <f t="shared" si="60"/>
        <v/>
      </c>
      <c r="AO183" s="672" t="str">
        <f t="shared" si="61"/>
        <v/>
      </c>
      <c r="AQ183" s="672" t="str">
        <f t="shared" si="62"/>
        <v/>
      </c>
    </row>
    <row r="184" spans="5:43">
      <c r="E184" s="672" t="str">
        <f t="shared" si="64"/>
        <v/>
      </c>
      <c r="G184" s="672" t="str">
        <f t="shared" si="64"/>
        <v/>
      </c>
      <c r="I184" s="672" t="str">
        <f t="shared" si="45"/>
        <v/>
      </c>
      <c r="K184" s="672" t="str">
        <f t="shared" si="46"/>
        <v/>
      </c>
      <c r="M184" s="672" t="str">
        <f t="shared" si="47"/>
        <v/>
      </c>
      <c r="O184" s="672" t="str">
        <f t="shared" si="48"/>
        <v/>
      </c>
      <c r="Q184" s="672" t="str">
        <f t="shared" si="49"/>
        <v/>
      </c>
      <c r="S184" s="672" t="str">
        <f t="shared" si="50"/>
        <v/>
      </c>
      <c r="U184" s="672" t="str">
        <f t="shared" si="51"/>
        <v/>
      </c>
      <c r="W184" s="672" t="str">
        <f t="shared" si="52"/>
        <v/>
      </c>
      <c r="Y184" s="672" t="str">
        <f t="shared" si="53"/>
        <v/>
      </c>
      <c r="AA184" s="672" t="str">
        <f t="shared" si="54"/>
        <v/>
      </c>
      <c r="AC184" s="672" t="str">
        <f t="shared" si="55"/>
        <v/>
      </c>
      <c r="AE184" s="672" t="str">
        <f t="shared" si="56"/>
        <v/>
      </c>
      <c r="AG184" s="672" t="str">
        <f t="shared" si="57"/>
        <v/>
      </c>
      <c r="AI184" s="672" t="str">
        <f t="shared" si="58"/>
        <v/>
      </c>
      <c r="AK184" s="672" t="str">
        <f t="shared" si="59"/>
        <v/>
      </c>
      <c r="AM184" s="672" t="str">
        <f t="shared" si="60"/>
        <v/>
      </c>
      <c r="AO184" s="672" t="str">
        <f t="shared" si="61"/>
        <v/>
      </c>
      <c r="AQ184" s="672" t="str">
        <f t="shared" si="62"/>
        <v/>
      </c>
    </row>
    <row r="185" spans="5:43">
      <c r="E185" s="672" t="str">
        <f t="shared" si="64"/>
        <v/>
      </c>
      <c r="G185" s="672" t="str">
        <f t="shared" si="64"/>
        <v/>
      </c>
      <c r="I185" s="672" t="str">
        <f t="shared" si="45"/>
        <v/>
      </c>
      <c r="K185" s="672" t="str">
        <f t="shared" si="46"/>
        <v/>
      </c>
      <c r="M185" s="672" t="str">
        <f t="shared" si="47"/>
        <v/>
      </c>
      <c r="O185" s="672" t="str">
        <f t="shared" si="48"/>
        <v/>
      </c>
      <c r="Q185" s="672" t="str">
        <f t="shared" si="49"/>
        <v/>
      </c>
      <c r="S185" s="672" t="str">
        <f t="shared" si="50"/>
        <v/>
      </c>
      <c r="U185" s="672" t="str">
        <f t="shared" si="51"/>
        <v/>
      </c>
      <c r="W185" s="672" t="str">
        <f t="shared" si="52"/>
        <v/>
      </c>
      <c r="Y185" s="672" t="str">
        <f t="shared" si="53"/>
        <v/>
      </c>
      <c r="AA185" s="672" t="str">
        <f t="shared" si="54"/>
        <v/>
      </c>
      <c r="AC185" s="672" t="str">
        <f t="shared" si="55"/>
        <v/>
      </c>
      <c r="AE185" s="672" t="str">
        <f t="shared" si="56"/>
        <v/>
      </c>
      <c r="AG185" s="672" t="str">
        <f t="shared" si="57"/>
        <v/>
      </c>
      <c r="AI185" s="672" t="str">
        <f t="shared" si="58"/>
        <v/>
      </c>
      <c r="AK185" s="672" t="str">
        <f t="shared" si="59"/>
        <v/>
      </c>
      <c r="AM185" s="672" t="str">
        <f t="shared" si="60"/>
        <v/>
      </c>
      <c r="AO185" s="672" t="str">
        <f t="shared" si="61"/>
        <v/>
      </c>
      <c r="AQ185" s="672" t="str">
        <f t="shared" si="62"/>
        <v/>
      </c>
    </row>
    <row r="186" spans="5:43">
      <c r="E186" s="672" t="str">
        <f t="shared" si="64"/>
        <v/>
      </c>
      <c r="G186" s="672" t="str">
        <f t="shared" si="64"/>
        <v/>
      </c>
      <c r="I186" s="672" t="str">
        <f t="shared" si="45"/>
        <v/>
      </c>
      <c r="K186" s="672" t="str">
        <f t="shared" si="46"/>
        <v/>
      </c>
      <c r="M186" s="672" t="str">
        <f t="shared" si="47"/>
        <v/>
      </c>
      <c r="O186" s="672" t="str">
        <f t="shared" si="48"/>
        <v/>
      </c>
      <c r="Q186" s="672" t="str">
        <f t="shared" si="49"/>
        <v/>
      </c>
      <c r="S186" s="672" t="str">
        <f t="shared" si="50"/>
        <v/>
      </c>
      <c r="U186" s="672" t="str">
        <f t="shared" si="51"/>
        <v/>
      </c>
      <c r="W186" s="672" t="str">
        <f t="shared" si="52"/>
        <v/>
      </c>
      <c r="Y186" s="672" t="str">
        <f t="shared" si="53"/>
        <v/>
      </c>
      <c r="AA186" s="672" t="str">
        <f t="shared" si="54"/>
        <v/>
      </c>
      <c r="AC186" s="672" t="str">
        <f t="shared" si="55"/>
        <v/>
      </c>
      <c r="AE186" s="672" t="str">
        <f t="shared" si="56"/>
        <v/>
      </c>
      <c r="AG186" s="672" t="str">
        <f t="shared" si="57"/>
        <v/>
      </c>
      <c r="AI186" s="672" t="str">
        <f t="shared" si="58"/>
        <v/>
      </c>
      <c r="AK186" s="672" t="str">
        <f t="shared" si="59"/>
        <v/>
      </c>
      <c r="AM186" s="672" t="str">
        <f t="shared" si="60"/>
        <v/>
      </c>
      <c r="AO186" s="672" t="str">
        <f t="shared" si="61"/>
        <v/>
      </c>
      <c r="AQ186" s="672" t="str">
        <f t="shared" si="62"/>
        <v/>
      </c>
    </row>
    <row r="187" spans="5:43">
      <c r="E187" s="672" t="str">
        <f t="shared" si="64"/>
        <v/>
      </c>
      <c r="G187" s="672" t="str">
        <f t="shared" si="64"/>
        <v/>
      </c>
      <c r="I187" s="672" t="str">
        <f t="shared" si="45"/>
        <v/>
      </c>
      <c r="K187" s="672" t="str">
        <f t="shared" si="46"/>
        <v/>
      </c>
      <c r="M187" s="672" t="str">
        <f t="shared" si="47"/>
        <v/>
      </c>
      <c r="O187" s="672" t="str">
        <f t="shared" si="48"/>
        <v/>
      </c>
      <c r="Q187" s="672" t="str">
        <f t="shared" si="49"/>
        <v/>
      </c>
      <c r="S187" s="672" t="str">
        <f t="shared" si="50"/>
        <v/>
      </c>
      <c r="U187" s="672" t="str">
        <f t="shared" si="51"/>
        <v/>
      </c>
      <c r="W187" s="672" t="str">
        <f t="shared" si="52"/>
        <v/>
      </c>
      <c r="Y187" s="672" t="str">
        <f t="shared" si="53"/>
        <v/>
      </c>
      <c r="AA187" s="672" t="str">
        <f t="shared" si="54"/>
        <v/>
      </c>
      <c r="AC187" s="672" t="str">
        <f t="shared" si="55"/>
        <v/>
      </c>
      <c r="AE187" s="672" t="str">
        <f t="shared" si="56"/>
        <v/>
      </c>
      <c r="AG187" s="672" t="str">
        <f t="shared" si="57"/>
        <v/>
      </c>
      <c r="AI187" s="672" t="str">
        <f t="shared" si="58"/>
        <v/>
      </c>
      <c r="AK187" s="672" t="str">
        <f t="shared" si="59"/>
        <v/>
      </c>
      <c r="AM187" s="672" t="str">
        <f t="shared" si="60"/>
        <v/>
      </c>
      <c r="AO187" s="672" t="str">
        <f t="shared" si="61"/>
        <v/>
      </c>
      <c r="AQ187" s="672" t="str">
        <f t="shared" si="62"/>
        <v/>
      </c>
    </row>
    <row r="188" spans="5:43">
      <c r="E188" s="672" t="str">
        <f t="shared" si="64"/>
        <v/>
      </c>
      <c r="G188" s="672" t="str">
        <f t="shared" si="64"/>
        <v/>
      </c>
      <c r="I188" s="672" t="str">
        <f t="shared" si="45"/>
        <v/>
      </c>
      <c r="K188" s="672" t="str">
        <f t="shared" si="46"/>
        <v/>
      </c>
      <c r="M188" s="672" t="str">
        <f t="shared" si="47"/>
        <v/>
      </c>
      <c r="O188" s="672" t="str">
        <f t="shared" si="48"/>
        <v/>
      </c>
      <c r="Q188" s="672" t="str">
        <f t="shared" si="49"/>
        <v/>
      </c>
      <c r="S188" s="672" t="str">
        <f t="shared" si="50"/>
        <v/>
      </c>
      <c r="U188" s="672" t="str">
        <f t="shared" si="51"/>
        <v/>
      </c>
      <c r="W188" s="672" t="str">
        <f t="shared" si="52"/>
        <v/>
      </c>
      <c r="Y188" s="672" t="str">
        <f t="shared" si="53"/>
        <v/>
      </c>
      <c r="AA188" s="672" t="str">
        <f t="shared" si="54"/>
        <v/>
      </c>
      <c r="AC188" s="672" t="str">
        <f t="shared" si="55"/>
        <v/>
      </c>
      <c r="AE188" s="672" t="str">
        <f t="shared" si="56"/>
        <v/>
      </c>
      <c r="AG188" s="672" t="str">
        <f t="shared" si="57"/>
        <v/>
      </c>
      <c r="AI188" s="672" t="str">
        <f t="shared" si="58"/>
        <v/>
      </c>
      <c r="AK188" s="672" t="str">
        <f t="shared" si="59"/>
        <v/>
      </c>
      <c r="AM188" s="672" t="str">
        <f t="shared" si="60"/>
        <v/>
      </c>
      <c r="AO188" s="672" t="str">
        <f t="shared" si="61"/>
        <v/>
      </c>
      <c r="AQ188" s="672" t="str">
        <f t="shared" si="62"/>
        <v/>
      </c>
    </row>
    <row r="189" spans="5:43">
      <c r="E189" s="672" t="str">
        <f t="shared" ref="E189:G204" si="65">IF(OR($B189=0,D189=0),"",D189/$B189)</f>
        <v/>
      </c>
      <c r="G189" s="672" t="str">
        <f t="shared" si="65"/>
        <v/>
      </c>
      <c r="I189" s="672" t="str">
        <f t="shared" si="45"/>
        <v/>
      </c>
      <c r="K189" s="672" t="str">
        <f t="shared" si="46"/>
        <v/>
      </c>
      <c r="M189" s="672" t="str">
        <f t="shared" si="47"/>
        <v/>
      </c>
      <c r="O189" s="672" t="str">
        <f t="shared" si="48"/>
        <v/>
      </c>
      <c r="Q189" s="672" t="str">
        <f t="shared" si="49"/>
        <v/>
      </c>
      <c r="S189" s="672" t="str">
        <f t="shared" si="50"/>
        <v/>
      </c>
      <c r="U189" s="672" t="str">
        <f t="shared" si="51"/>
        <v/>
      </c>
      <c r="W189" s="672" t="str">
        <f t="shared" si="52"/>
        <v/>
      </c>
      <c r="Y189" s="672" t="str">
        <f t="shared" si="53"/>
        <v/>
      </c>
      <c r="AA189" s="672" t="str">
        <f t="shared" si="54"/>
        <v/>
      </c>
      <c r="AC189" s="672" t="str">
        <f t="shared" si="55"/>
        <v/>
      </c>
      <c r="AE189" s="672" t="str">
        <f t="shared" si="56"/>
        <v/>
      </c>
      <c r="AG189" s="672" t="str">
        <f t="shared" si="57"/>
        <v/>
      </c>
      <c r="AI189" s="672" t="str">
        <f t="shared" si="58"/>
        <v/>
      </c>
      <c r="AK189" s="672" t="str">
        <f t="shared" si="59"/>
        <v/>
      </c>
      <c r="AM189" s="672" t="str">
        <f t="shared" si="60"/>
        <v/>
      </c>
      <c r="AO189" s="672" t="str">
        <f t="shared" si="61"/>
        <v/>
      </c>
      <c r="AQ189" s="672" t="str">
        <f t="shared" si="62"/>
        <v/>
      </c>
    </row>
    <row r="190" spans="5:43">
      <c r="E190" s="672" t="str">
        <f t="shared" si="65"/>
        <v/>
      </c>
      <c r="G190" s="672" t="str">
        <f t="shared" si="65"/>
        <v/>
      </c>
      <c r="I190" s="672" t="str">
        <f t="shared" si="45"/>
        <v/>
      </c>
      <c r="K190" s="672" t="str">
        <f t="shared" si="46"/>
        <v/>
      </c>
      <c r="M190" s="672" t="str">
        <f t="shared" si="47"/>
        <v/>
      </c>
      <c r="O190" s="672" t="str">
        <f t="shared" si="48"/>
        <v/>
      </c>
      <c r="Q190" s="672" t="str">
        <f t="shared" si="49"/>
        <v/>
      </c>
      <c r="S190" s="672" t="str">
        <f t="shared" si="50"/>
        <v/>
      </c>
      <c r="U190" s="672" t="str">
        <f t="shared" si="51"/>
        <v/>
      </c>
      <c r="W190" s="672" t="str">
        <f t="shared" si="52"/>
        <v/>
      </c>
      <c r="Y190" s="672" t="str">
        <f t="shared" si="53"/>
        <v/>
      </c>
      <c r="AA190" s="672" t="str">
        <f t="shared" si="54"/>
        <v/>
      </c>
      <c r="AC190" s="672" t="str">
        <f t="shared" si="55"/>
        <v/>
      </c>
      <c r="AE190" s="672" t="str">
        <f t="shared" si="56"/>
        <v/>
      </c>
      <c r="AG190" s="672" t="str">
        <f t="shared" si="57"/>
        <v/>
      </c>
      <c r="AI190" s="672" t="str">
        <f t="shared" si="58"/>
        <v/>
      </c>
      <c r="AK190" s="672" t="str">
        <f t="shared" si="59"/>
        <v/>
      </c>
      <c r="AM190" s="672" t="str">
        <f t="shared" si="60"/>
        <v/>
      </c>
      <c r="AO190" s="672" t="str">
        <f t="shared" si="61"/>
        <v/>
      </c>
      <c r="AQ190" s="672" t="str">
        <f t="shared" si="62"/>
        <v/>
      </c>
    </row>
    <row r="191" spans="5:43">
      <c r="E191" s="672" t="str">
        <f t="shared" si="65"/>
        <v/>
      </c>
      <c r="G191" s="672" t="str">
        <f t="shared" si="65"/>
        <v/>
      </c>
      <c r="I191" s="672" t="str">
        <f t="shared" si="45"/>
        <v/>
      </c>
      <c r="K191" s="672" t="str">
        <f t="shared" si="46"/>
        <v/>
      </c>
      <c r="M191" s="672" t="str">
        <f t="shared" si="47"/>
        <v/>
      </c>
      <c r="O191" s="672" t="str">
        <f t="shared" si="48"/>
        <v/>
      </c>
      <c r="Q191" s="672" t="str">
        <f t="shared" si="49"/>
        <v/>
      </c>
      <c r="S191" s="672" t="str">
        <f t="shared" si="50"/>
        <v/>
      </c>
      <c r="U191" s="672" t="str">
        <f t="shared" si="51"/>
        <v/>
      </c>
      <c r="W191" s="672" t="str">
        <f t="shared" si="52"/>
        <v/>
      </c>
      <c r="Y191" s="672" t="str">
        <f t="shared" si="53"/>
        <v/>
      </c>
      <c r="AA191" s="672" t="str">
        <f t="shared" si="54"/>
        <v/>
      </c>
      <c r="AC191" s="672" t="str">
        <f t="shared" si="55"/>
        <v/>
      </c>
      <c r="AE191" s="672" t="str">
        <f t="shared" si="56"/>
        <v/>
      </c>
      <c r="AG191" s="672" t="str">
        <f t="shared" si="57"/>
        <v/>
      </c>
      <c r="AI191" s="672" t="str">
        <f t="shared" si="58"/>
        <v/>
      </c>
      <c r="AK191" s="672" t="str">
        <f t="shared" si="59"/>
        <v/>
      </c>
      <c r="AM191" s="672" t="str">
        <f t="shared" si="60"/>
        <v/>
      </c>
      <c r="AO191" s="672" t="str">
        <f t="shared" si="61"/>
        <v/>
      </c>
      <c r="AQ191" s="672" t="str">
        <f t="shared" si="62"/>
        <v/>
      </c>
    </row>
    <row r="192" spans="5:43">
      <c r="E192" s="672" t="str">
        <f t="shared" si="65"/>
        <v/>
      </c>
      <c r="G192" s="672" t="str">
        <f t="shared" si="65"/>
        <v/>
      </c>
      <c r="I192" s="672" t="str">
        <f t="shared" si="45"/>
        <v/>
      </c>
      <c r="K192" s="672" t="str">
        <f t="shared" si="46"/>
        <v/>
      </c>
      <c r="M192" s="672" t="str">
        <f t="shared" si="47"/>
        <v/>
      </c>
      <c r="O192" s="672" t="str">
        <f t="shared" si="48"/>
        <v/>
      </c>
      <c r="Q192" s="672" t="str">
        <f t="shared" si="49"/>
        <v/>
      </c>
      <c r="S192" s="672" t="str">
        <f t="shared" si="50"/>
        <v/>
      </c>
      <c r="U192" s="672" t="str">
        <f t="shared" si="51"/>
        <v/>
      </c>
      <c r="W192" s="672" t="str">
        <f t="shared" si="52"/>
        <v/>
      </c>
      <c r="Y192" s="672" t="str">
        <f t="shared" si="53"/>
        <v/>
      </c>
      <c r="AA192" s="672" t="str">
        <f t="shared" si="54"/>
        <v/>
      </c>
      <c r="AC192" s="672" t="str">
        <f t="shared" si="55"/>
        <v/>
      </c>
      <c r="AE192" s="672" t="str">
        <f t="shared" si="56"/>
        <v/>
      </c>
      <c r="AG192" s="672" t="str">
        <f t="shared" si="57"/>
        <v/>
      </c>
      <c r="AI192" s="672" t="str">
        <f t="shared" si="58"/>
        <v/>
      </c>
      <c r="AK192" s="672" t="str">
        <f t="shared" si="59"/>
        <v/>
      </c>
      <c r="AM192" s="672" t="str">
        <f t="shared" si="60"/>
        <v/>
      </c>
      <c r="AO192" s="672" t="str">
        <f t="shared" si="61"/>
        <v/>
      </c>
      <c r="AQ192" s="672" t="str">
        <f t="shared" si="62"/>
        <v/>
      </c>
    </row>
    <row r="193" spans="5:43">
      <c r="E193" s="672" t="str">
        <f t="shared" si="65"/>
        <v/>
      </c>
      <c r="G193" s="672" t="str">
        <f t="shared" si="65"/>
        <v/>
      </c>
      <c r="I193" s="672" t="str">
        <f t="shared" si="45"/>
        <v/>
      </c>
      <c r="K193" s="672" t="str">
        <f t="shared" si="46"/>
        <v/>
      </c>
      <c r="M193" s="672" t="str">
        <f t="shared" si="47"/>
        <v/>
      </c>
      <c r="O193" s="672" t="str">
        <f t="shared" si="48"/>
        <v/>
      </c>
      <c r="Q193" s="672" t="str">
        <f t="shared" si="49"/>
        <v/>
      </c>
      <c r="S193" s="672" t="str">
        <f t="shared" si="50"/>
        <v/>
      </c>
      <c r="U193" s="672" t="str">
        <f t="shared" si="51"/>
        <v/>
      </c>
      <c r="W193" s="672" t="str">
        <f t="shared" si="52"/>
        <v/>
      </c>
      <c r="Y193" s="672" t="str">
        <f t="shared" si="53"/>
        <v/>
      </c>
      <c r="AA193" s="672" t="str">
        <f t="shared" si="54"/>
        <v/>
      </c>
      <c r="AC193" s="672" t="str">
        <f t="shared" si="55"/>
        <v/>
      </c>
      <c r="AE193" s="672" t="str">
        <f t="shared" si="56"/>
        <v/>
      </c>
      <c r="AG193" s="672" t="str">
        <f t="shared" si="57"/>
        <v/>
      </c>
      <c r="AI193" s="672" t="str">
        <f t="shared" si="58"/>
        <v/>
      </c>
      <c r="AK193" s="672" t="str">
        <f t="shared" si="59"/>
        <v/>
      </c>
      <c r="AM193" s="672" t="str">
        <f t="shared" si="60"/>
        <v/>
      </c>
      <c r="AO193" s="672" t="str">
        <f t="shared" si="61"/>
        <v/>
      </c>
      <c r="AQ193" s="672" t="str">
        <f t="shared" si="62"/>
        <v/>
      </c>
    </row>
    <row r="194" spans="5:43">
      <c r="E194" s="672" t="str">
        <f t="shared" si="65"/>
        <v/>
      </c>
      <c r="G194" s="672" t="str">
        <f t="shared" si="65"/>
        <v/>
      </c>
      <c r="I194" s="672" t="str">
        <f t="shared" si="45"/>
        <v/>
      </c>
      <c r="K194" s="672" t="str">
        <f t="shared" si="46"/>
        <v/>
      </c>
      <c r="M194" s="672" t="str">
        <f t="shared" si="47"/>
        <v/>
      </c>
      <c r="O194" s="672" t="str">
        <f t="shared" si="48"/>
        <v/>
      </c>
      <c r="Q194" s="672" t="str">
        <f t="shared" si="49"/>
        <v/>
      </c>
      <c r="S194" s="672" t="str">
        <f t="shared" si="50"/>
        <v/>
      </c>
      <c r="U194" s="672" t="str">
        <f t="shared" si="51"/>
        <v/>
      </c>
      <c r="W194" s="672" t="str">
        <f t="shared" si="52"/>
        <v/>
      </c>
      <c r="Y194" s="672" t="str">
        <f t="shared" si="53"/>
        <v/>
      </c>
      <c r="AA194" s="672" t="str">
        <f t="shared" si="54"/>
        <v/>
      </c>
      <c r="AC194" s="672" t="str">
        <f t="shared" si="55"/>
        <v/>
      </c>
      <c r="AE194" s="672" t="str">
        <f t="shared" si="56"/>
        <v/>
      </c>
      <c r="AG194" s="672" t="str">
        <f t="shared" si="57"/>
        <v/>
      </c>
      <c r="AI194" s="672" t="str">
        <f t="shared" si="58"/>
        <v/>
      </c>
      <c r="AK194" s="672" t="str">
        <f t="shared" si="59"/>
        <v/>
      </c>
      <c r="AM194" s="672" t="str">
        <f t="shared" si="60"/>
        <v/>
      </c>
      <c r="AO194" s="672" t="str">
        <f t="shared" si="61"/>
        <v/>
      </c>
      <c r="AQ194" s="672" t="str">
        <f t="shared" si="62"/>
        <v/>
      </c>
    </row>
    <row r="195" spans="5:43">
      <c r="E195" s="672" t="str">
        <f t="shared" si="65"/>
        <v/>
      </c>
      <c r="G195" s="672" t="str">
        <f t="shared" si="65"/>
        <v/>
      </c>
      <c r="I195" s="672" t="str">
        <f t="shared" si="45"/>
        <v/>
      </c>
      <c r="K195" s="672" t="str">
        <f t="shared" si="46"/>
        <v/>
      </c>
      <c r="M195" s="672" t="str">
        <f t="shared" si="47"/>
        <v/>
      </c>
      <c r="O195" s="672" t="str">
        <f t="shared" si="48"/>
        <v/>
      </c>
      <c r="Q195" s="672" t="str">
        <f t="shared" si="49"/>
        <v/>
      </c>
      <c r="S195" s="672" t="str">
        <f t="shared" si="50"/>
        <v/>
      </c>
      <c r="U195" s="672" t="str">
        <f t="shared" si="51"/>
        <v/>
      </c>
      <c r="W195" s="672" t="str">
        <f t="shared" si="52"/>
        <v/>
      </c>
      <c r="Y195" s="672" t="str">
        <f t="shared" si="53"/>
        <v/>
      </c>
      <c r="AA195" s="672" t="str">
        <f t="shared" si="54"/>
        <v/>
      </c>
      <c r="AC195" s="672" t="str">
        <f t="shared" si="55"/>
        <v/>
      </c>
      <c r="AE195" s="672" t="str">
        <f t="shared" si="56"/>
        <v/>
      </c>
      <c r="AG195" s="672" t="str">
        <f t="shared" si="57"/>
        <v/>
      </c>
      <c r="AI195" s="672" t="str">
        <f t="shared" si="58"/>
        <v/>
      </c>
      <c r="AK195" s="672" t="str">
        <f t="shared" si="59"/>
        <v/>
      </c>
      <c r="AM195" s="672" t="str">
        <f t="shared" si="60"/>
        <v/>
      </c>
      <c r="AO195" s="672" t="str">
        <f t="shared" si="61"/>
        <v/>
      </c>
      <c r="AQ195" s="672" t="str">
        <f t="shared" si="62"/>
        <v/>
      </c>
    </row>
    <row r="196" spans="5:43">
      <c r="E196" s="672" t="str">
        <f t="shared" si="65"/>
        <v/>
      </c>
      <c r="G196" s="672" t="str">
        <f t="shared" si="65"/>
        <v/>
      </c>
      <c r="I196" s="672" t="str">
        <f t="shared" si="45"/>
        <v/>
      </c>
      <c r="K196" s="672" t="str">
        <f t="shared" si="46"/>
        <v/>
      </c>
      <c r="M196" s="672" t="str">
        <f t="shared" si="47"/>
        <v/>
      </c>
      <c r="O196" s="672" t="str">
        <f t="shared" si="48"/>
        <v/>
      </c>
      <c r="Q196" s="672" t="str">
        <f t="shared" si="49"/>
        <v/>
      </c>
      <c r="S196" s="672" t="str">
        <f t="shared" si="50"/>
        <v/>
      </c>
      <c r="U196" s="672" t="str">
        <f t="shared" si="51"/>
        <v/>
      </c>
      <c r="W196" s="672" t="str">
        <f t="shared" si="52"/>
        <v/>
      </c>
      <c r="Y196" s="672" t="str">
        <f t="shared" si="53"/>
        <v/>
      </c>
      <c r="AA196" s="672" t="str">
        <f t="shared" si="54"/>
        <v/>
      </c>
      <c r="AC196" s="672" t="str">
        <f t="shared" si="55"/>
        <v/>
      </c>
      <c r="AE196" s="672" t="str">
        <f t="shared" si="56"/>
        <v/>
      </c>
      <c r="AG196" s="672" t="str">
        <f t="shared" si="57"/>
        <v/>
      </c>
      <c r="AI196" s="672" t="str">
        <f t="shared" si="58"/>
        <v/>
      </c>
      <c r="AK196" s="672" t="str">
        <f t="shared" si="59"/>
        <v/>
      </c>
      <c r="AM196" s="672" t="str">
        <f t="shared" si="60"/>
        <v/>
      </c>
      <c r="AO196" s="672" t="str">
        <f t="shared" si="61"/>
        <v/>
      </c>
      <c r="AQ196" s="672" t="str">
        <f t="shared" si="62"/>
        <v/>
      </c>
    </row>
    <row r="197" spans="5:43">
      <c r="E197" s="672" t="str">
        <f t="shared" si="65"/>
        <v/>
      </c>
      <c r="G197" s="672" t="str">
        <f t="shared" si="65"/>
        <v/>
      </c>
      <c r="I197" s="672" t="str">
        <f t="shared" si="45"/>
        <v/>
      </c>
      <c r="K197" s="672" t="str">
        <f t="shared" si="46"/>
        <v/>
      </c>
      <c r="M197" s="672" t="str">
        <f t="shared" si="47"/>
        <v/>
      </c>
      <c r="O197" s="672" t="str">
        <f t="shared" si="48"/>
        <v/>
      </c>
      <c r="Q197" s="672" t="str">
        <f t="shared" si="49"/>
        <v/>
      </c>
      <c r="S197" s="672" t="str">
        <f t="shared" si="50"/>
        <v/>
      </c>
      <c r="U197" s="672" t="str">
        <f t="shared" si="51"/>
        <v/>
      </c>
      <c r="W197" s="672" t="str">
        <f t="shared" si="52"/>
        <v/>
      </c>
      <c r="Y197" s="672" t="str">
        <f t="shared" si="53"/>
        <v/>
      </c>
      <c r="AA197" s="672" t="str">
        <f t="shared" si="54"/>
        <v/>
      </c>
      <c r="AC197" s="672" t="str">
        <f t="shared" si="55"/>
        <v/>
      </c>
      <c r="AE197" s="672" t="str">
        <f t="shared" si="56"/>
        <v/>
      </c>
      <c r="AG197" s="672" t="str">
        <f t="shared" si="57"/>
        <v/>
      </c>
      <c r="AI197" s="672" t="str">
        <f t="shared" si="58"/>
        <v/>
      </c>
      <c r="AK197" s="672" t="str">
        <f t="shared" si="59"/>
        <v/>
      </c>
      <c r="AM197" s="672" t="str">
        <f t="shared" si="60"/>
        <v/>
      </c>
      <c r="AO197" s="672" t="str">
        <f t="shared" si="61"/>
        <v/>
      </c>
      <c r="AQ197" s="672" t="str">
        <f t="shared" si="62"/>
        <v/>
      </c>
    </row>
    <row r="198" spans="5:43">
      <c r="E198" s="672" t="str">
        <f t="shared" si="65"/>
        <v/>
      </c>
      <c r="G198" s="672" t="str">
        <f t="shared" si="65"/>
        <v/>
      </c>
      <c r="I198" s="672" t="str">
        <f t="shared" si="45"/>
        <v/>
      </c>
      <c r="K198" s="672" t="str">
        <f t="shared" si="46"/>
        <v/>
      </c>
      <c r="M198" s="672" t="str">
        <f t="shared" si="47"/>
        <v/>
      </c>
      <c r="O198" s="672" t="str">
        <f t="shared" si="48"/>
        <v/>
      </c>
      <c r="Q198" s="672" t="str">
        <f t="shared" si="49"/>
        <v/>
      </c>
      <c r="S198" s="672" t="str">
        <f t="shared" si="50"/>
        <v/>
      </c>
      <c r="U198" s="672" t="str">
        <f t="shared" si="51"/>
        <v/>
      </c>
      <c r="W198" s="672" t="str">
        <f t="shared" si="52"/>
        <v/>
      </c>
      <c r="Y198" s="672" t="str">
        <f t="shared" si="53"/>
        <v/>
      </c>
      <c r="AA198" s="672" t="str">
        <f t="shared" si="54"/>
        <v/>
      </c>
      <c r="AC198" s="672" t="str">
        <f t="shared" si="55"/>
        <v/>
      </c>
      <c r="AE198" s="672" t="str">
        <f t="shared" si="56"/>
        <v/>
      </c>
      <c r="AG198" s="672" t="str">
        <f t="shared" si="57"/>
        <v/>
      </c>
      <c r="AI198" s="672" t="str">
        <f t="shared" si="58"/>
        <v/>
      </c>
      <c r="AK198" s="672" t="str">
        <f t="shared" si="59"/>
        <v/>
      </c>
      <c r="AM198" s="672" t="str">
        <f t="shared" si="60"/>
        <v/>
      </c>
      <c r="AO198" s="672" t="str">
        <f t="shared" si="61"/>
        <v/>
      </c>
      <c r="AQ198" s="672" t="str">
        <f t="shared" si="62"/>
        <v/>
      </c>
    </row>
    <row r="199" spans="5:43">
      <c r="E199" s="672" t="str">
        <f t="shared" si="65"/>
        <v/>
      </c>
      <c r="G199" s="672" t="str">
        <f t="shared" si="65"/>
        <v/>
      </c>
      <c r="I199" s="672" t="str">
        <f t="shared" si="45"/>
        <v/>
      </c>
      <c r="K199" s="672" t="str">
        <f t="shared" si="46"/>
        <v/>
      </c>
      <c r="M199" s="672" t="str">
        <f t="shared" si="47"/>
        <v/>
      </c>
      <c r="O199" s="672" t="str">
        <f t="shared" si="48"/>
        <v/>
      </c>
      <c r="Q199" s="672" t="str">
        <f t="shared" si="49"/>
        <v/>
      </c>
      <c r="S199" s="672" t="str">
        <f t="shared" si="50"/>
        <v/>
      </c>
      <c r="U199" s="672" t="str">
        <f t="shared" si="51"/>
        <v/>
      </c>
      <c r="W199" s="672" t="str">
        <f t="shared" si="52"/>
        <v/>
      </c>
      <c r="Y199" s="672" t="str">
        <f t="shared" si="53"/>
        <v/>
      </c>
      <c r="AA199" s="672" t="str">
        <f t="shared" si="54"/>
        <v/>
      </c>
      <c r="AC199" s="672" t="str">
        <f t="shared" si="55"/>
        <v/>
      </c>
      <c r="AE199" s="672" t="str">
        <f t="shared" si="56"/>
        <v/>
      </c>
      <c r="AG199" s="672" t="str">
        <f t="shared" si="57"/>
        <v/>
      </c>
      <c r="AI199" s="672" t="str">
        <f t="shared" si="58"/>
        <v/>
      </c>
      <c r="AK199" s="672" t="str">
        <f t="shared" si="59"/>
        <v/>
      </c>
      <c r="AM199" s="672" t="str">
        <f t="shared" si="60"/>
        <v/>
      </c>
      <c r="AO199" s="672" t="str">
        <f t="shared" si="61"/>
        <v/>
      </c>
      <c r="AQ199" s="672" t="str">
        <f t="shared" si="62"/>
        <v/>
      </c>
    </row>
    <row r="200" spans="5:43">
      <c r="E200" s="672" t="str">
        <f t="shared" si="65"/>
        <v/>
      </c>
      <c r="G200" s="672" t="str">
        <f t="shared" si="65"/>
        <v/>
      </c>
      <c r="I200" s="672" t="str">
        <f t="shared" si="45"/>
        <v/>
      </c>
      <c r="K200" s="672" t="str">
        <f t="shared" si="46"/>
        <v/>
      </c>
      <c r="M200" s="672" t="str">
        <f t="shared" si="47"/>
        <v/>
      </c>
      <c r="O200" s="672" t="str">
        <f t="shared" si="48"/>
        <v/>
      </c>
      <c r="Q200" s="672" t="str">
        <f t="shared" si="49"/>
        <v/>
      </c>
      <c r="S200" s="672" t="str">
        <f t="shared" si="50"/>
        <v/>
      </c>
      <c r="U200" s="672" t="str">
        <f t="shared" si="51"/>
        <v/>
      </c>
      <c r="W200" s="672" t="str">
        <f t="shared" si="52"/>
        <v/>
      </c>
      <c r="Y200" s="672" t="str">
        <f t="shared" si="53"/>
        <v/>
      </c>
      <c r="AA200" s="672" t="str">
        <f t="shared" si="54"/>
        <v/>
      </c>
      <c r="AC200" s="672" t="str">
        <f t="shared" si="55"/>
        <v/>
      </c>
      <c r="AE200" s="672" t="str">
        <f t="shared" si="56"/>
        <v/>
      </c>
      <c r="AG200" s="672" t="str">
        <f t="shared" si="57"/>
        <v/>
      </c>
      <c r="AI200" s="672" t="str">
        <f t="shared" si="58"/>
        <v/>
      </c>
      <c r="AK200" s="672" t="str">
        <f t="shared" si="59"/>
        <v/>
      </c>
      <c r="AM200" s="672" t="str">
        <f t="shared" si="60"/>
        <v/>
      </c>
      <c r="AO200" s="672" t="str">
        <f t="shared" si="61"/>
        <v/>
      </c>
      <c r="AQ200" s="672" t="str">
        <f t="shared" si="62"/>
        <v/>
      </c>
    </row>
    <row r="201" spans="5:43">
      <c r="E201" s="672" t="str">
        <f t="shared" si="65"/>
        <v/>
      </c>
      <c r="G201" s="672" t="str">
        <f t="shared" si="65"/>
        <v/>
      </c>
      <c r="I201" s="672" t="str">
        <f t="shared" si="45"/>
        <v/>
      </c>
      <c r="K201" s="672" t="str">
        <f t="shared" si="46"/>
        <v/>
      </c>
      <c r="M201" s="672" t="str">
        <f t="shared" si="47"/>
        <v/>
      </c>
      <c r="O201" s="672" t="str">
        <f t="shared" si="48"/>
        <v/>
      </c>
      <c r="Q201" s="672" t="str">
        <f t="shared" si="49"/>
        <v/>
      </c>
      <c r="S201" s="672" t="str">
        <f t="shared" si="50"/>
        <v/>
      </c>
      <c r="U201" s="672" t="str">
        <f t="shared" si="51"/>
        <v/>
      </c>
      <c r="W201" s="672" t="str">
        <f t="shared" si="52"/>
        <v/>
      </c>
      <c r="Y201" s="672" t="str">
        <f t="shared" si="53"/>
        <v/>
      </c>
      <c r="AA201" s="672" t="str">
        <f t="shared" si="54"/>
        <v/>
      </c>
      <c r="AC201" s="672" t="str">
        <f t="shared" si="55"/>
        <v/>
      </c>
      <c r="AE201" s="672" t="str">
        <f t="shared" si="56"/>
        <v/>
      </c>
      <c r="AG201" s="672" t="str">
        <f t="shared" si="57"/>
        <v/>
      </c>
      <c r="AI201" s="672" t="str">
        <f t="shared" si="58"/>
        <v/>
      </c>
      <c r="AK201" s="672" t="str">
        <f t="shared" si="59"/>
        <v/>
      </c>
      <c r="AM201" s="672" t="str">
        <f t="shared" si="60"/>
        <v/>
      </c>
      <c r="AO201" s="672" t="str">
        <f t="shared" si="61"/>
        <v/>
      </c>
      <c r="AQ201" s="672" t="str">
        <f t="shared" si="62"/>
        <v/>
      </c>
    </row>
    <row r="202" spans="5:43">
      <c r="E202" s="672" t="str">
        <f t="shared" si="65"/>
        <v/>
      </c>
      <c r="G202" s="672" t="str">
        <f t="shared" si="65"/>
        <v/>
      </c>
      <c r="I202" s="672" t="str">
        <f t="shared" si="45"/>
        <v/>
      </c>
      <c r="K202" s="672" t="str">
        <f t="shared" si="46"/>
        <v/>
      </c>
      <c r="M202" s="672" t="str">
        <f t="shared" si="47"/>
        <v/>
      </c>
      <c r="O202" s="672" t="str">
        <f t="shared" si="48"/>
        <v/>
      </c>
      <c r="Q202" s="672" t="str">
        <f t="shared" si="49"/>
        <v/>
      </c>
      <c r="S202" s="672" t="str">
        <f t="shared" si="50"/>
        <v/>
      </c>
      <c r="U202" s="672" t="str">
        <f t="shared" si="51"/>
        <v/>
      </c>
      <c r="W202" s="672" t="str">
        <f t="shared" si="52"/>
        <v/>
      </c>
      <c r="Y202" s="672" t="str">
        <f t="shared" si="53"/>
        <v/>
      </c>
      <c r="AA202" s="672" t="str">
        <f t="shared" si="54"/>
        <v/>
      </c>
      <c r="AC202" s="672" t="str">
        <f t="shared" si="55"/>
        <v/>
      </c>
      <c r="AE202" s="672" t="str">
        <f t="shared" si="56"/>
        <v/>
      </c>
      <c r="AG202" s="672" t="str">
        <f t="shared" si="57"/>
        <v/>
      </c>
      <c r="AI202" s="672" t="str">
        <f t="shared" si="58"/>
        <v/>
      </c>
      <c r="AK202" s="672" t="str">
        <f t="shared" si="59"/>
        <v/>
      </c>
      <c r="AM202" s="672" t="str">
        <f t="shared" si="60"/>
        <v/>
      </c>
      <c r="AO202" s="672" t="str">
        <f t="shared" si="61"/>
        <v/>
      </c>
      <c r="AQ202" s="672" t="str">
        <f t="shared" si="62"/>
        <v/>
      </c>
    </row>
    <row r="203" spans="5:43">
      <c r="E203" s="672" t="str">
        <f t="shared" si="65"/>
        <v/>
      </c>
      <c r="G203" s="672" t="str">
        <f t="shared" si="65"/>
        <v/>
      </c>
      <c r="I203" s="672" t="str">
        <f t="shared" si="45"/>
        <v/>
      </c>
      <c r="K203" s="672" t="str">
        <f t="shared" si="46"/>
        <v/>
      </c>
      <c r="M203" s="672" t="str">
        <f t="shared" si="47"/>
        <v/>
      </c>
      <c r="O203" s="672" t="str">
        <f t="shared" si="48"/>
        <v/>
      </c>
      <c r="Q203" s="672" t="str">
        <f t="shared" si="49"/>
        <v/>
      </c>
      <c r="S203" s="672" t="str">
        <f t="shared" si="50"/>
        <v/>
      </c>
      <c r="U203" s="672" t="str">
        <f t="shared" si="51"/>
        <v/>
      </c>
      <c r="W203" s="672" t="str">
        <f t="shared" si="52"/>
        <v/>
      </c>
      <c r="Y203" s="672" t="str">
        <f t="shared" si="53"/>
        <v/>
      </c>
      <c r="AA203" s="672" t="str">
        <f t="shared" si="54"/>
        <v/>
      </c>
      <c r="AC203" s="672" t="str">
        <f t="shared" si="55"/>
        <v/>
      </c>
      <c r="AE203" s="672" t="str">
        <f t="shared" si="56"/>
        <v/>
      </c>
      <c r="AG203" s="672" t="str">
        <f t="shared" si="57"/>
        <v/>
      </c>
      <c r="AI203" s="672" t="str">
        <f t="shared" si="58"/>
        <v/>
      </c>
      <c r="AK203" s="672" t="str">
        <f t="shared" si="59"/>
        <v/>
      </c>
      <c r="AM203" s="672" t="str">
        <f t="shared" si="60"/>
        <v/>
      </c>
      <c r="AO203" s="672" t="str">
        <f t="shared" si="61"/>
        <v/>
      </c>
      <c r="AQ203" s="672" t="str">
        <f t="shared" si="62"/>
        <v/>
      </c>
    </row>
    <row r="204" spans="5:43">
      <c r="E204" s="672" t="str">
        <f t="shared" si="65"/>
        <v/>
      </c>
      <c r="G204" s="672" t="str">
        <f t="shared" si="65"/>
        <v/>
      </c>
      <c r="I204" s="672" t="str">
        <f t="shared" si="45"/>
        <v/>
      </c>
      <c r="K204" s="672" t="str">
        <f t="shared" si="46"/>
        <v/>
      </c>
      <c r="M204" s="672" t="str">
        <f t="shared" si="47"/>
        <v/>
      </c>
      <c r="O204" s="672" t="str">
        <f t="shared" si="48"/>
        <v/>
      </c>
      <c r="Q204" s="672" t="str">
        <f t="shared" si="49"/>
        <v/>
      </c>
      <c r="S204" s="672" t="str">
        <f t="shared" si="50"/>
        <v/>
      </c>
      <c r="U204" s="672" t="str">
        <f t="shared" si="51"/>
        <v/>
      </c>
      <c r="W204" s="672" t="str">
        <f t="shared" si="52"/>
        <v/>
      </c>
      <c r="Y204" s="672" t="str">
        <f t="shared" si="53"/>
        <v/>
      </c>
      <c r="AA204" s="672" t="str">
        <f t="shared" si="54"/>
        <v/>
      </c>
      <c r="AC204" s="672" t="str">
        <f t="shared" si="55"/>
        <v/>
      </c>
      <c r="AE204" s="672" t="str">
        <f t="shared" si="56"/>
        <v/>
      </c>
      <c r="AG204" s="672" t="str">
        <f t="shared" si="57"/>
        <v/>
      </c>
      <c r="AI204" s="672" t="str">
        <f t="shared" si="58"/>
        <v/>
      </c>
      <c r="AK204" s="672" t="str">
        <f t="shared" si="59"/>
        <v/>
      </c>
      <c r="AM204" s="672" t="str">
        <f t="shared" si="60"/>
        <v/>
      </c>
      <c r="AO204" s="672" t="str">
        <f t="shared" si="61"/>
        <v/>
      </c>
      <c r="AQ204" s="672" t="str">
        <f t="shared" si="62"/>
        <v/>
      </c>
    </row>
    <row r="205" spans="5:43">
      <c r="E205" s="672" t="str">
        <f t="shared" ref="E205:G220" si="66">IF(OR($B205=0,D205=0),"",D205/$B205)</f>
        <v/>
      </c>
      <c r="G205" s="672" t="str">
        <f t="shared" si="66"/>
        <v/>
      </c>
      <c r="I205" s="672" t="str">
        <f t="shared" ref="I205:I268" si="67">IF(OR($B205=0,H205=0),"",H205/$B205)</f>
        <v/>
      </c>
      <c r="K205" s="672" t="str">
        <f t="shared" ref="K205:K268" si="68">IF(OR($B205=0,J205=0),"",J205/$B205)</f>
        <v/>
      </c>
      <c r="M205" s="672" t="str">
        <f t="shared" ref="M205:M268" si="69">IF(OR($B205=0,L205=0),"",L205/$B205)</f>
        <v/>
      </c>
      <c r="O205" s="672" t="str">
        <f t="shared" ref="O205:O268" si="70">IF(OR($B205=0,N205=0),"",N205/$B205)</f>
        <v/>
      </c>
      <c r="Q205" s="672" t="str">
        <f t="shared" ref="Q205:Q268" si="71">IF(OR($B205=0,P205=0),"",P205/$B205)</f>
        <v/>
      </c>
      <c r="S205" s="672" t="str">
        <f t="shared" ref="S205:S268" si="72">IF(OR($B205=0,R205=0),"",R205/$B205)</f>
        <v/>
      </c>
      <c r="U205" s="672" t="str">
        <f t="shared" ref="U205:U268" si="73">IF(OR($B205=0,T205=0),"",T205/$B205)</f>
        <v/>
      </c>
      <c r="W205" s="672" t="str">
        <f t="shared" ref="W205:W268" si="74">IF(OR($B205=0,V205=0),"",V205/$B205)</f>
        <v/>
      </c>
      <c r="Y205" s="672" t="str">
        <f t="shared" ref="Y205:Y268" si="75">IF(OR($B205=0,X205=0),"",X205/$B205)</f>
        <v/>
      </c>
      <c r="AA205" s="672" t="str">
        <f t="shared" ref="AA205:AA268" si="76">IF(OR($B205=0,Z205=0),"",Z205/$B205)</f>
        <v/>
      </c>
      <c r="AC205" s="672" t="str">
        <f t="shared" ref="AC205:AC268" si="77">IF(OR($B205=0,AB205=0),"",AB205/$B205)</f>
        <v/>
      </c>
      <c r="AE205" s="672" t="str">
        <f t="shared" ref="AE205:AE268" si="78">IF(OR($B205=0,AD205=0),"",AD205/$B205)</f>
        <v/>
      </c>
      <c r="AG205" s="672" t="str">
        <f t="shared" ref="AG205:AG268" si="79">IF(OR($B205=0,AF205=0),"",AF205/$B205)</f>
        <v/>
      </c>
      <c r="AI205" s="672" t="str">
        <f t="shared" ref="AI205:AI268" si="80">IF(OR($B205=0,AH205=0),"",AH205/$B205)</f>
        <v/>
      </c>
      <c r="AK205" s="672" t="str">
        <f t="shared" ref="AK205:AK268" si="81">IF(OR($B205=0,AJ205=0),"",AJ205/$B205)</f>
        <v/>
      </c>
      <c r="AM205" s="672" t="str">
        <f t="shared" ref="AM205:AM268" si="82">IF(OR($B205=0,AL205=0),"",AL205/$B205)</f>
        <v/>
      </c>
      <c r="AO205" s="672" t="str">
        <f t="shared" ref="AO205:AO268" si="83">IF(OR($B205=0,AN205=0),"",AN205/$B205)</f>
        <v/>
      </c>
      <c r="AQ205" s="672" t="str">
        <f t="shared" ref="AQ205:AQ268" si="84">IF(OR($B205=0,AP205=0),"",AP205/$B205)</f>
        <v/>
      </c>
    </row>
    <row r="206" spans="5:43">
      <c r="E206" s="672" t="str">
        <f t="shared" si="66"/>
        <v/>
      </c>
      <c r="G206" s="672" t="str">
        <f t="shared" si="66"/>
        <v/>
      </c>
      <c r="I206" s="672" t="str">
        <f t="shared" si="67"/>
        <v/>
      </c>
      <c r="K206" s="672" t="str">
        <f t="shared" si="68"/>
        <v/>
      </c>
      <c r="M206" s="672" t="str">
        <f t="shared" si="69"/>
        <v/>
      </c>
      <c r="O206" s="672" t="str">
        <f t="shared" si="70"/>
        <v/>
      </c>
      <c r="Q206" s="672" t="str">
        <f t="shared" si="71"/>
        <v/>
      </c>
      <c r="S206" s="672" t="str">
        <f t="shared" si="72"/>
        <v/>
      </c>
      <c r="U206" s="672" t="str">
        <f t="shared" si="73"/>
        <v/>
      </c>
      <c r="W206" s="672" t="str">
        <f t="shared" si="74"/>
        <v/>
      </c>
      <c r="Y206" s="672" t="str">
        <f t="shared" si="75"/>
        <v/>
      </c>
      <c r="AA206" s="672" t="str">
        <f t="shared" si="76"/>
        <v/>
      </c>
      <c r="AC206" s="672" t="str">
        <f t="shared" si="77"/>
        <v/>
      </c>
      <c r="AE206" s="672" t="str">
        <f t="shared" si="78"/>
        <v/>
      </c>
      <c r="AG206" s="672" t="str">
        <f t="shared" si="79"/>
        <v/>
      </c>
      <c r="AI206" s="672" t="str">
        <f t="shared" si="80"/>
        <v/>
      </c>
      <c r="AK206" s="672" t="str">
        <f t="shared" si="81"/>
        <v/>
      </c>
      <c r="AM206" s="672" t="str">
        <f t="shared" si="82"/>
        <v/>
      </c>
      <c r="AO206" s="672" t="str">
        <f t="shared" si="83"/>
        <v/>
      </c>
      <c r="AQ206" s="672" t="str">
        <f t="shared" si="84"/>
        <v/>
      </c>
    </row>
    <row r="207" spans="5:43">
      <c r="E207" s="672" t="str">
        <f t="shared" si="66"/>
        <v/>
      </c>
      <c r="G207" s="672" t="str">
        <f t="shared" si="66"/>
        <v/>
      </c>
      <c r="I207" s="672" t="str">
        <f t="shared" si="67"/>
        <v/>
      </c>
      <c r="K207" s="672" t="str">
        <f t="shared" si="68"/>
        <v/>
      </c>
      <c r="M207" s="672" t="str">
        <f t="shared" si="69"/>
        <v/>
      </c>
      <c r="O207" s="672" t="str">
        <f t="shared" si="70"/>
        <v/>
      </c>
      <c r="Q207" s="672" t="str">
        <f t="shared" si="71"/>
        <v/>
      </c>
      <c r="S207" s="672" t="str">
        <f t="shared" si="72"/>
        <v/>
      </c>
      <c r="U207" s="672" t="str">
        <f t="shared" si="73"/>
        <v/>
      </c>
      <c r="W207" s="672" t="str">
        <f t="shared" si="74"/>
        <v/>
      </c>
      <c r="Y207" s="672" t="str">
        <f t="shared" si="75"/>
        <v/>
      </c>
      <c r="AA207" s="672" t="str">
        <f t="shared" si="76"/>
        <v/>
      </c>
      <c r="AC207" s="672" t="str">
        <f t="shared" si="77"/>
        <v/>
      </c>
      <c r="AE207" s="672" t="str">
        <f t="shared" si="78"/>
        <v/>
      </c>
      <c r="AG207" s="672" t="str">
        <f t="shared" si="79"/>
        <v/>
      </c>
      <c r="AI207" s="672" t="str">
        <f t="shared" si="80"/>
        <v/>
      </c>
      <c r="AK207" s="672" t="str">
        <f t="shared" si="81"/>
        <v/>
      </c>
      <c r="AM207" s="672" t="str">
        <f t="shared" si="82"/>
        <v/>
      </c>
      <c r="AO207" s="672" t="str">
        <f t="shared" si="83"/>
        <v/>
      </c>
      <c r="AQ207" s="672" t="str">
        <f t="shared" si="84"/>
        <v/>
      </c>
    </row>
    <row r="208" spans="5:43">
      <c r="E208" s="672" t="str">
        <f t="shared" si="66"/>
        <v/>
      </c>
      <c r="G208" s="672" t="str">
        <f t="shared" si="66"/>
        <v/>
      </c>
      <c r="I208" s="672" t="str">
        <f t="shared" si="67"/>
        <v/>
      </c>
      <c r="K208" s="672" t="str">
        <f t="shared" si="68"/>
        <v/>
      </c>
      <c r="M208" s="672" t="str">
        <f t="shared" si="69"/>
        <v/>
      </c>
      <c r="O208" s="672" t="str">
        <f t="shared" si="70"/>
        <v/>
      </c>
      <c r="Q208" s="672" t="str">
        <f t="shared" si="71"/>
        <v/>
      </c>
      <c r="S208" s="672" t="str">
        <f t="shared" si="72"/>
        <v/>
      </c>
      <c r="U208" s="672" t="str">
        <f t="shared" si="73"/>
        <v/>
      </c>
      <c r="W208" s="672" t="str">
        <f t="shared" si="74"/>
        <v/>
      </c>
      <c r="Y208" s="672" t="str">
        <f t="shared" si="75"/>
        <v/>
      </c>
      <c r="AA208" s="672" t="str">
        <f t="shared" si="76"/>
        <v/>
      </c>
      <c r="AC208" s="672" t="str">
        <f t="shared" si="77"/>
        <v/>
      </c>
      <c r="AE208" s="672" t="str">
        <f t="shared" si="78"/>
        <v/>
      </c>
      <c r="AG208" s="672" t="str">
        <f t="shared" si="79"/>
        <v/>
      </c>
      <c r="AI208" s="672" t="str">
        <f t="shared" si="80"/>
        <v/>
      </c>
      <c r="AK208" s="672" t="str">
        <f t="shared" si="81"/>
        <v/>
      </c>
      <c r="AM208" s="672" t="str">
        <f t="shared" si="82"/>
        <v/>
      </c>
      <c r="AO208" s="672" t="str">
        <f t="shared" si="83"/>
        <v/>
      </c>
      <c r="AQ208" s="672" t="str">
        <f t="shared" si="84"/>
        <v/>
      </c>
    </row>
    <row r="209" spans="5:43">
      <c r="E209" s="672" t="str">
        <f t="shared" si="66"/>
        <v/>
      </c>
      <c r="G209" s="672" t="str">
        <f t="shared" si="66"/>
        <v/>
      </c>
      <c r="I209" s="672" t="str">
        <f t="shared" si="67"/>
        <v/>
      </c>
      <c r="K209" s="672" t="str">
        <f t="shared" si="68"/>
        <v/>
      </c>
      <c r="M209" s="672" t="str">
        <f t="shared" si="69"/>
        <v/>
      </c>
      <c r="O209" s="672" t="str">
        <f t="shared" si="70"/>
        <v/>
      </c>
      <c r="Q209" s="672" t="str">
        <f t="shared" si="71"/>
        <v/>
      </c>
      <c r="S209" s="672" t="str">
        <f t="shared" si="72"/>
        <v/>
      </c>
      <c r="U209" s="672" t="str">
        <f t="shared" si="73"/>
        <v/>
      </c>
      <c r="W209" s="672" t="str">
        <f t="shared" si="74"/>
        <v/>
      </c>
      <c r="Y209" s="672" t="str">
        <f t="shared" si="75"/>
        <v/>
      </c>
      <c r="AA209" s="672" t="str">
        <f t="shared" si="76"/>
        <v/>
      </c>
      <c r="AC209" s="672" t="str">
        <f t="shared" si="77"/>
        <v/>
      </c>
      <c r="AE209" s="672" t="str">
        <f t="shared" si="78"/>
        <v/>
      </c>
      <c r="AG209" s="672" t="str">
        <f t="shared" si="79"/>
        <v/>
      </c>
      <c r="AI209" s="672" t="str">
        <f t="shared" si="80"/>
        <v/>
      </c>
      <c r="AK209" s="672" t="str">
        <f t="shared" si="81"/>
        <v/>
      </c>
      <c r="AM209" s="672" t="str">
        <f t="shared" si="82"/>
        <v/>
      </c>
      <c r="AO209" s="672" t="str">
        <f t="shared" si="83"/>
        <v/>
      </c>
      <c r="AQ209" s="672" t="str">
        <f t="shared" si="84"/>
        <v/>
      </c>
    </row>
    <row r="210" spans="5:43">
      <c r="E210" s="672" t="str">
        <f t="shared" si="66"/>
        <v/>
      </c>
      <c r="G210" s="672" t="str">
        <f t="shared" si="66"/>
        <v/>
      </c>
      <c r="I210" s="672" t="str">
        <f t="shared" si="67"/>
        <v/>
      </c>
      <c r="K210" s="672" t="str">
        <f t="shared" si="68"/>
        <v/>
      </c>
      <c r="M210" s="672" t="str">
        <f t="shared" si="69"/>
        <v/>
      </c>
      <c r="O210" s="672" t="str">
        <f t="shared" si="70"/>
        <v/>
      </c>
      <c r="Q210" s="672" t="str">
        <f t="shared" si="71"/>
        <v/>
      </c>
      <c r="S210" s="672" t="str">
        <f t="shared" si="72"/>
        <v/>
      </c>
      <c r="U210" s="672" t="str">
        <f t="shared" si="73"/>
        <v/>
      </c>
      <c r="W210" s="672" t="str">
        <f t="shared" si="74"/>
        <v/>
      </c>
      <c r="Y210" s="672" t="str">
        <f t="shared" si="75"/>
        <v/>
      </c>
      <c r="AA210" s="672" t="str">
        <f t="shared" si="76"/>
        <v/>
      </c>
      <c r="AC210" s="672" t="str">
        <f t="shared" si="77"/>
        <v/>
      </c>
      <c r="AE210" s="672" t="str">
        <f t="shared" si="78"/>
        <v/>
      </c>
      <c r="AG210" s="672" t="str">
        <f t="shared" si="79"/>
        <v/>
      </c>
      <c r="AI210" s="672" t="str">
        <f t="shared" si="80"/>
        <v/>
      </c>
      <c r="AK210" s="672" t="str">
        <f t="shared" si="81"/>
        <v/>
      </c>
      <c r="AM210" s="672" t="str">
        <f t="shared" si="82"/>
        <v/>
      </c>
      <c r="AO210" s="672" t="str">
        <f t="shared" si="83"/>
        <v/>
      </c>
      <c r="AQ210" s="672" t="str">
        <f t="shared" si="84"/>
        <v/>
      </c>
    </row>
    <row r="211" spans="5:43">
      <c r="E211" s="672" t="str">
        <f t="shared" si="66"/>
        <v/>
      </c>
      <c r="G211" s="672" t="str">
        <f t="shared" si="66"/>
        <v/>
      </c>
      <c r="I211" s="672" t="str">
        <f t="shared" si="67"/>
        <v/>
      </c>
      <c r="K211" s="672" t="str">
        <f t="shared" si="68"/>
        <v/>
      </c>
      <c r="M211" s="672" t="str">
        <f t="shared" si="69"/>
        <v/>
      </c>
      <c r="O211" s="672" t="str">
        <f t="shared" si="70"/>
        <v/>
      </c>
      <c r="Q211" s="672" t="str">
        <f t="shared" si="71"/>
        <v/>
      </c>
      <c r="S211" s="672" t="str">
        <f t="shared" si="72"/>
        <v/>
      </c>
      <c r="U211" s="672" t="str">
        <f t="shared" si="73"/>
        <v/>
      </c>
      <c r="W211" s="672" t="str">
        <f t="shared" si="74"/>
        <v/>
      </c>
      <c r="Y211" s="672" t="str">
        <f t="shared" si="75"/>
        <v/>
      </c>
      <c r="AA211" s="672" t="str">
        <f t="shared" si="76"/>
        <v/>
      </c>
      <c r="AC211" s="672" t="str">
        <f t="shared" si="77"/>
        <v/>
      </c>
      <c r="AE211" s="672" t="str">
        <f t="shared" si="78"/>
        <v/>
      </c>
      <c r="AG211" s="672" t="str">
        <f t="shared" si="79"/>
        <v/>
      </c>
      <c r="AI211" s="672" t="str">
        <f t="shared" si="80"/>
        <v/>
      </c>
      <c r="AK211" s="672" t="str">
        <f t="shared" si="81"/>
        <v/>
      </c>
      <c r="AM211" s="672" t="str">
        <f t="shared" si="82"/>
        <v/>
      </c>
      <c r="AO211" s="672" t="str">
        <f t="shared" si="83"/>
        <v/>
      </c>
      <c r="AQ211" s="672" t="str">
        <f t="shared" si="84"/>
        <v/>
      </c>
    </row>
    <row r="212" spans="5:43">
      <c r="E212" s="672" t="str">
        <f t="shared" si="66"/>
        <v/>
      </c>
      <c r="G212" s="672" t="str">
        <f t="shared" si="66"/>
        <v/>
      </c>
      <c r="I212" s="672" t="str">
        <f t="shared" si="67"/>
        <v/>
      </c>
      <c r="K212" s="672" t="str">
        <f t="shared" si="68"/>
        <v/>
      </c>
      <c r="M212" s="672" t="str">
        <f t="shared" si="69"/>
        <v/>
      </c>
      <c r="O212" s="672" t="str">
        <f t="shared" si="70"/>
        <v/>
      </c>
      <c r="Q212" s="672" t="str">
        <f t="shared" si="71"/>
        <v/>
      </c>
      <c r="S212" s="672" t="str">
        <f t="shared" si="72"/>
        <v/>
      </c>
      <c r="U212" s="672" t="str">
        <f t="shared" si="73"/>
        <v/>
      </c>
      <c r="W212" s="672" t="str">
        <f t="shared" si="74"/>
        <v/>
      </c>
      <c r="Y212" s="672" t="str">
        <f t="shared" si="75"/>
        <v/>
      </c>
      <c r="AA212" s="672" t="str">
        <f t="shared" si="76"/>
        <v/>
      </c>
      <c r="AC212" s="672" t="str">
        <f t="shared" si="77"/>
        <v/>
      </c>
      <c r="AE212" s="672" t="str">
        <f t="shared" si="78"/>
        <v/>
      </c>
      <c r="AG212" s="672" t="str">
        <f t="shared" si="79"/>
        <v/>
      </c>
      <c r="AI212" s="672" t="str">
        <f t="shared" si="80"/>
        <v/>
      </c>
      <c r="AK212" s="672" t="str">
        <f t="shared" si="81"/>
        <v/>
      </c>
      <c r="AM212" s="672" t="str">
        <f t="shared" si="82"/>
        <v/>
      </c>
      <c r="AO212" s="672" t="str">
        <f t="shared" si="83"/>
        <v/>
      </c>
      <c r="AQ212" s="672" t="str">
        <f t="shared" si="84"/>
        <v/>
      </c>
    </row>
    <row r="213" spans="5:43">
      <c r="E213" s="672" t="str">
        <f t="shared" si="66"/>
        <v/>
      </c>
      <c r="G213" s="672" t="str">
        <f t="shared" si="66"/>
        <v/>
      </c>
      <c r="I213" s="672" t="str">
        <f t="shared" si="67"/>
        <v/>
      </c>
      <c r="K213" s="672" t="str">
        <f t="shared" si="68"/>
        <v/>
      </c>
      <c r="M213" s="672" t="str">
        <f t="shared" si="69"/>
        <v/>
      </c>
      <c r="O213" s="672" t="str">
        <f t="shared" si="70"/>
        <v/>
      </c>
      <c r="Q213" s="672" t="str">
        <f t="shared" si="71"/>
        <v/>
      </c>
      <c r="S213" s="672" t="str">
        <f t="shared" si="72"/>
        <v/>
      </c>
      <c r="U213" s="672" t="str">
        <f t="shared" si="73"/>
        <v/>
      </c>
      <c r="W213" s="672" t="str">
        <f t="shared" si="74"/>
        <v/>
      </c>
      <c r="Y213" s="672" t="str">
        <f t="shared" si="75"/>
        <v/>
      </c>
      <c r="AA213" s="672" t="str">
        <f t="shared" si="76"/>
        <v/>
      </c>
      <c r="AC213" s="672" t="str">
        <f t="shared" si="77"/>
        <v/>
      </c>
      <c r="AE213" s="672" t="str">
        <f t="shared" si="78"/>
        <v/>
      </c>
      <c r="AG213" s="672" t="str">
        <f t="shared" si="79"/>
        <v/>
      </c>
      <c r="AI213" s="672" t="str">
        <f t="shared" si="80"/>
        <v/>
      </c>
      <c r="AK213" s="672" t="str">
        <f t="shared" si="81"/>
        <v/>
      </c>
      <c r="AM213" s="672" t="str">
        <f t="shared" si="82"/>
        <v/>
      </c>
      <c r="AO213" s="672" t="str">
        <f t="shared" si="83"/>
        <v/>
      </c>
      <c r="AQ213" s="672" t="str">
        <f t="shared" si="84"/>
        <v/>
      </c>
    </row>
    <row r="214" spans="5:43">
      <c r="E214" s="672" t="str">
        <f t="shared" si="66"/>
        <v/>
      </c>
      <c r="G214" s="672" t="str">
        <f t="shared" si="66"/>
        <v/>
      </c>
      <c r="I214" s="672" t="str">
        <f t="shared" si="67"/>
        <v/>
      </c>
      <c r="K214" s="672" t="str">
        <f t="shared" si="68"/>
        <v/>
      </c>
      <c r="M214" s="672" t="str">
        <f t="shared" si="69"/>
        <v/>
      </c>
      <c r="O214" s="672" t="str">
        <f t="shared" si="70"/>
        <v/>
      </c>
      <c r="Q214" s="672" t="str">
        <f t="shared" si="71"/>
        <v/>
      </c>
      <c r="S214" s="672" t="str">
        <f t="shared" si="72"/>
        <v/>
      </c>
      <c r="U214" s="672" t="str">
        <f t="shared" si="73"/>
        <v/>
      </c>
      <c r="W214" s="672" t="str">
        <f t="shared" si="74"/>
        <v/>
      </c>
      <c r="Y214" s="672" t="str">
        <f t="shared" si="75"/>
        <v/>
      </c>
      <c r="AA214" s="672" t="str">
        <f t="shared" si="76"/>
        <v/>
      </c>
      <c r="AC214" s="672" t="str">
        <f t="shared" si="77"/>
        <v/>
      </c>
      <c r="AE214" s="672" t="str">
        <f t="shared" si="78"/>
        <v/>
      </c>
      <c r="AG214" s="672" t="str">
        <f t="shared" si="79"/>
        <v/>
      </c>
      <c r="AI214" s="672" t="str">
        <f t="shared" si="80"/>
        <v/>
      </c>
      <c r="AK214" s="672" t="str">
        <f t="shared" si="81"/>
        <v/>
      </c>
      <c r="AM214" s="672" t="str">
        <f t="shared" si="82"/>
        <v/>
      </c>
      <c r="AO214" s="672" t="str">
        <f t="shared" si="83"/>
        <v/>
      </c>
      <c r="AQ214" s="672" t="str">
        <f t="shared" si="84"/>
        <v/>
      </c>
    </row>
    <row r="215" spans="5:43">
      <c r="E215" s="672" t="str">
        <f t="shared" si="66"/>
        <v/>
      </c>
      <c r="G215" s="672" t="str">
        <f t="shared" si="66"/>
        <v/>
      </c>
      <c r="I215" s="672" t="str">
        <f t="shared" si="67"/>
        <v/>
      </c>
      <c r="K215" s="672" t="str">
        <f t="shared" si="68"/>
        <v/>
      </c>
      <c r="M215" s="672" t="str">
        <f t="shared" si="69"/>
        <v/>
      </c>
      <c r="O215" s="672" t="str">
        <f t="shared" si="70"/>
        <v/>
      </c>
      <c r="Q215" s="672" t="str">
        <f t="shared" si="71"/>
        <v/>
      </c>
      <c r="S215" s="672" t="str">
        <f t="shared" si="72"/>
        <v/>
      </c>
      <c r="U215" s="672" t="str">
        <f t="shared" si="73"/>
        <v/>
      </c>
      <c r="W215" s="672" t="str">
        <f t="shared" si="74"/>
        <v/>
      </c>
      <c r="Y215" s="672" t="str">
        <f t="shared" si="75"/>
        <v/>
      </c>
      <c r="AA215" s="672" t="str">
        <f t="shared" si="76"/>
        <v/>
      </c>
      <c r="AC215" s="672" t="str">
        <f t="shared" si="77"/>
        <v/>
      </c>
      <c r="AE215" s="672" t="str">
        <f t="shared" si="78"/>
        <v/>
      </c>
      <c r="AG215" s="672" t="str">
        <f t="shared" si="79"/>
        <v/>
      </c>
      <c r="AI215" s="672" t="str">
        <f t="shared" si="80"/>
        <v/>
      </c>
      <c r="AK215" s="672" t="str">
        <f t="shared" si="81"/>
        <v/>
      </c>
      <c r="AM215" s="672" t="str">
        <f t="shared" si="82"/>
        <v/>
      </c>
      <c r="AO215" s="672" t="str">
        <f t="shared" si="83"/>
        <v/>
      </c>
      <c r="AQ215" s="672" t="str">
        <f t="shared" si="84"/>
        <v/>
      </c>
    </row>
    <row r="216" spans="5:43">
      <c r="E216" s="672" t="str">
        <f t="shared" si="66"/>
        <v/>
      </c>
      <c r="G216" s="672" t="str">
        <f t="shared" si="66"/>
        <v/>
      </c>
      <c r="I216" s="672" t="str">
        <f t="shared" si="67"/>
        <v/>
      </c>
      <c r="K216" s="672" t="str">
        <f t="shared" si="68"/>
        <v/>
      </c>
      <c r="M216" s="672" t="str">
        <f t="shared" si="69"/>
        <v/>
      </c>
      <c r="O216" s="672" t="str">
        <f t="shared" si="70"/>
        <v/>
      </c>
      <c r="Q216" s="672" t="str">
        <f t="shared" si="71"/>
        <v/>
      </c>
      <c r="S216" s="672" t="str">
        <f t="shared" si="72"/>
        <v/>
      </c>
      <c r="U216" s="672" t="str">
        <f t="shared" si="73"/>
        <v/>
      </c>
      <c r="W216" s="672" t="str">
        <f t="shared" si="74"/>
        <v/>
      </c>
      <c r="Y216" s="672" t="str">
        <f t="shared" si="75"/>
        <v/>
      </c>
      <c r="AA216" s="672" t="str">
        <f t="shared" si="76"/>
        <v/>
      </c>
      <c r="AC216" s="672" t="str">
        <f t="shared" si="77"/>
        <v/>
      </c>
      <c r="AE216" s="672" t="str">
        <f t="shared" si="78"/>
        <v/>
      </c>
      <c r="AG216" s="672" t="str">
        <f t="shared" si="79"/>
        <v/>
      </c>
      <c r="AI216" s="672" t="str">
        <f t="shared" si="80"/>
        <v/>
      </c>
      <c r="AK216" s="672" t="str">
        <f t="shared" si="81"/>
        <v/>
      </c>
      <c r="AM216" s="672" t="str">
        <f t="shared" si="82"/>
        <v/>
      </c>
      <c r="AO216" s="672" t="str">
        <f t="shared" si="83"/>
        <v/>
      </c>
      <c r="AQ216" s="672" t="str">
        <f t="shared" si="84"/>
        <v/>
      </c>
    </row>
    <row r="217" spans="5:43">
      <c r="E217" s="672" t="str">
        <f t="shared" si="66"/>
        <v/>
      </c>
      <c r="G217" s="672" t="str">
        <f t="shared" si="66"/>
        <v/>
      </c>
      <c r="I217" s="672" t="str">
        <f t="shared" si="67"/>
        <v/>
      </c>
      <c r="K217" s="672" t="str">
        <f t="shared" si="68"/>
        <v/>
      </c>
      <c r="M217" s="672" t="str">
        <f t="shared" si="69"/>
        <v/>
      </c>
      <c r="O217" s="672" t="str">
        <f t="shared" si="70"/>
        <v/>
      </c>
      <c r="Q217" s="672" t="str">
        <f t="shared" si="71"/>
        <v/>
      </c>
      <c r="S217" s="672" t="str">
        <f t="shared" si="72"/>
        <v/>
      </c>
      <c r="U217" s="672" t="str">
        <f t="shared" si="73"/>
        <v/>
      </c>
      <c r="W217" s="672" t="str">
        <f t="shared" si="74"/>
        <v/>
      </c>
      <c r="Y217" s="672" t="str">
        <f t="shared" si="75"/>
        <v/>
      </c>
      <c r="AA217" s="672" t="str">
        <f t="shared" si="76"/>
        <v/>
      </c>
      <c r="AC217" s="672" t="str">
        <f t="shared" si="77"/>
        <v/>
      </c>
      <c r="AE217" s="672" t="str">
        <f t="shared" si="78"/>
        <v/>
      </c>
      <c r="AG217" s="672" t="str">
        <f t="shared" si="79"/>
        <v/>
      </c>
      <c r="AI217" s="672" t="str">
        <f t="shared" si="80"/>
        <v/>
      </c>
      <c r="AK217" s="672" t="str">
        <f t="shared" si="81"/>
        <v/>
      </c>
      <c r="AM217" s="672" t="str">
        <f t="shared" si="82"/>
        <v/>
      </c>
      <c r="AO217" s="672" t="str">
        <f t="shared" si="83"/>
        <v/>
      </c>
      <c r="AQ217" s="672" t="str">
        <f t="shared" si="84"/>
        <v/>
      </c>
    </row>
    <row r="218" spans="5:43">
      <c r="E218" s="672" t="str">
        <f t="shared" si="66"/>
        <v/>
      </c>
      <c r="G218" s="672" t="str">
        <f t="shared" si="66"/>
        <v/>
      </c>
      <c r="I218" s="672" t="str">
        <f t="shared" si="67"/>
        <v/>
      </c>
      <c r="K218" s="672" t="str">
        <f t="shared" si="68"/>
        <v/>
      </c>
      <c r="M218" s="672" t="str">
        <f t="shared" si="69"/>
        <v/>
      </c>
      <c r="O218" s="672" t="str">
        <f t="shared" si="70"/>
        <v/>
      </c>
      <c r="Q218" s="672" t="str">
        <f t="shared" si="71"/>
        <v/>
      </c>
      <c r="S218" s="672" t="str">
        <f t="shared" si="72"/>
        <v/>
      </c>
      <c r="U218" s="672" t="str">
        <f t="shared" si="73"/>
        <v/>
      </c>
      <c r="W218" s="672" t="str">
        <f t="shared" si="74"/>
        <v/>
      </c>
      <c r="Y218" s="672" t="str">
        <f t="shared" si="75"/>
        <v/>
      </c>
      <c r="AA218" s="672" t="str">
        <f t="shared" si="76"/>
        <v/>
      </c>
      <c r="AC218" s="672" t="str">
        <f t="shared" si="77"/>
        <v/>
      </c>
      <c r="AE218" s="672" t="str">
        <f t="shared" si="78"/>
        <v/>
      </c>
      <c r="AG218" s="672" t="str">
        <f t="shared" si="79"/>
        <v/>
      </c>
      <c r="AI218" s="672" t="str">
        <f t="shared" si="80"/>
        <v/>
      </c>
      <c r="AK218" s="672" t="str">
        <f t="shared" si="81"/>
        <v/>
      </c>
      <c r="AM218" s="672" t="str">
        <f t="shared" si="82"/>
        <v/>
      </c>
      <c r="AO218" s="672" t="str">
        <f t="shared" si="83"/>
        <v/>
      </c>
      <c r="AQ218" s="672" t="str">
        <f t="shared" si="84"/>
        <v/>
      </c>
    </row>
    <row r="219" spans="5:43">
      <c r="E219" s="672" t="str">
        <f t="shared" si="66"/>
        <v/>
      </c>
      <c r="G219" s="672" t="str">
        <f t="shared" si="66"/>
        <v/>
      </c>
      <c r="I219" s="672" t="str">
        <f t="shared" si="67"/>
        <v/>
      </c>
      <c r="K219" s="672" t="str">
        <f t="shared" si="68"/>
        <v/>
      </c>
      <c r="M219" s="672" t="str">
        <f t="shared" si="69"/>
        <v/>
      </c>
      <c r="O219" s="672" t="str">
        <f t="shared" si="70"/>
        <v/>
      </c>
      <c r="Q219" s="672" t="str">
        <f t="shared" si="71"/>
        <v/>
      </c>
      <c r="S219" s="672" t="str">
        <f t="shared" si="72"/>
        <v/>
      </c>
      <c r="U219" s="672" t="str">
        <f t="shared" si="73"/>
        <v/>
      </c>
      <c r="W219" s="672" t="str">
        <f t="shared" si="74"/>
        <v/>
      </c>
      <c r="Y219" s="672" t="str">
        <f t="shared" si="75"/>
        <v/>
      </c>
      <c r="AA219" s="672" t="str">
        <f t="shared" si="76"/>
        <v/>
      </c>
      <c r="AC219" s="672" t="str">
        <f t="shared" si="77"/>
        <v/>
      </c>
      <c r="AE219" s="672" t="str">
        <f t="shared" si="78"/>
        <v/>
      </c>
      <c r="AG219" s="672" t="str">
        <f t="shared" si="79"/>
        <v/>
      </c>
      <c r="AI219" s="672" t="str">
        <f t="shared" si="80"/>
        <v/>
      </c>
      <c r="AK219" s="672" t="str">
        <f t="shared" si="81"/>
        <v/>
      </c>
      <c r="AM219" s="672" t="str">
        <f t="shared" si="82"/>
        <v/>
      </c>
      <c r="AO219" s="672" t="str">
        <f t="shared" si="83"/>
        <v/>
      </c>
      <c r="AQ219" s="672" t="str">
        <f t="shared" si="84"/>
        <v/>
      </c>
    </row>
    <row r="220" spans="5:43">
      <c r="E220" s="672" t="str">
        <f t="shared" si="66"/>
        <v/>
      </c>
      <c r="G220" s="672" t="str">
        <f t="shared" si="66"/>
        <v/>
      </c>
      <c r="I220" s="672" t="str">
        <f t="shared" si="67"/>
        <v/>
      </c>
      <c r="K220" s="672" t="str">
        <f t="shared" si="68"/>
        <v/>
      </c>
      <c r="M220" s="672" t="str">
        <f t="shared" si="69"/>
        <v/>
      </c>
      <c r="O220" s="672" t="str">
        <f t="shared" si="70"/>
        <v/>
      </c>
      <c r="Q220" s="672" t="str">
        <f t="shared" si="71"/>
        <v/>
      </c>
      <c r="S220" s="672" t="str">
        <f t="shared" si="72"/>
        <v/>
      </c>
      <c r="U220" s="672" t="str">
        <f t="shared" si="73"/>
        <v/>
      </c>
      <c r="W220" s="672" t="str">
        <f t="shared" si="74"/>
        <v/>
      </c>
      <c r="Y220" s="672" t="str">
        <f t="shared" si="75"/>
        <v/>
      </c>
      <c r="AA220" s="672" t="str">
        <f t="shared" si="76"/>
        <v/>
      </c>
      <c r="AC220" s="672" t="str">
        <f t="shared" si="77"/>
        <v/>
      </c>
      <c r="AE220" s="672" t="str">
        <f t="shared" si="78"/>
        <v/>
      </c>
      <c r="AG220" s="672" t="str">
        <f t="shared" si="79"/>
        <v/>
      </c>
      <c r="AI220" s="672" t="str">
        <f t="shared" si="80"/>
        <v/>
      </c>
      <c r="AK220" s="672" t="str">
        <f t="shared" si="81"/>
        <v/>
      </c>
      <c r="AM220" s="672" t="str">
        <f t="shared" si="82"/>
        <v/>
      </c>
      <c r="AO220" s="672" t="str">
        <f t="shared" si="83"/>
        <v/>
      </c>
      <c r="AQ220" s="672" t="str">
        <f t="shared" si="84"/>
        <v/>
      </c>
    </row>
    <row r="221" spans="5:43">
      <c r="E221" s="672" t="str">
        <f t="shared" ref="E221:G236" si="85">IF(OR($B221=0,D221=0),"",D221/$B221)</f>
        <v/>
      </c>
      <c r="G221" s="672" t="str">
        <f t="shared" si="85"/>
        <v/>
      </c>
      <c r="I221" s="672" t="str">
        <f t="shared" si="67"/>
        <v/>
      </c>
      <c r="K221" s="672" t="str">
        <f t="shared" si="68"/>
        <v/>
      </c>
      <c r="M221" s="672" t="str">
        <f t="shared" si="69"/>
        <v/>
      </c>
      <c r="O221" s="672" t="str">
        <f t="shared" si="70"/>
        <v/>
      </c>
      <c r="Q221" s="672" t="str">
        <f t="shared" si="71"/>
        <v/>
      </c>
      <c r="S221" s="672" t="str">
        <f t="shared" si="72"/>
        <v/>
      </c>
      <c r="U221" s="672" t="str">
        <f t="shared" si="73"/>
        <v/>
      </c>
      <c r="W221" s="672" t="str">
        <f t="shared" si="74"/>
        <v/>
      </c>
      <c r="Y221" s="672" t="str">
        <f t="shared" si="75"/>
        <v/>
      </c>
      <c r="AA221" s="672" t="str">
        <f t="shared" si="76"/>
        <v/>
      </c>
      <c r="AC221" s="672" t="str">
        <f t="shared" si="77"/>
        <v/>
      </c>
      <c r="AE221" s="672" t="str">
        <f t="shared" si="78"/>
        <v/>
      </c>
      <c r="AG221" s="672" t="str">
        <f t="shared" si="79"/>
        <v/>
      </c>
      <c r="AI221" s="672" t="str">
        <f t="shared" si="80"/>
        <v/>
      </c>
      <c r="AK221" s="672" t="str">
        <f t="shared" si="81"/>
        <v/>
      </c>
      <c r="AM221" s="672" t="str">
        <f t="shared" si="82"/>
        <v/>
      </c>
      <c r="AO221" s="672" t="str">
        <f t="shared" si="83"/>
        <v/>
      </c>
      <c r="AQ221" s="672" t="str">
        <f t="shared" si="84"/>
        <v/>
      </c>
    </row>
    <row r="222" spans="5:43">
      <c r="E222" s="672" t="str">
        <f t="shared" si="85"/>
        <v/>
      </c>
      <c r="G222" s="672" t="str">
        <f t="shared" si="85"/>
        <v/>
      </c>
      <c r="I222" s="672" t="str">
        <f t="shared" si="67"/>
        <v/>
      </c>
      <c r="K222" s="672" t="str">
        <f t="shared" si="68"/>
        <v/>
      </c>
      <c r="M222" s="672" t="str">
        <f t="shared" si="69"/>
        <v/>
      </c>
      <c r="O222" s="672" t="str">
        <f t="shared" si="70"/>
        <v/>
      </c>
      <c r="Q222" s="672" t="str">
        <f t="shared" si="71"/>
        <v/>
      </c>
      <c r="S222" s="672" t="str">
        <f t="shared" si="72"/>
        <v/>
      </c>
      <c r="U222" s="672" t="str">
        <f t="shared" si="73"/>
        <v/>
      </c>
      <c r="W222" s="672" t="str">
        <f t="shared" si="74"/>
        <v/>
      </c>
      <c r="Y222" s="672" t="str">
        <f t="shared" si="75"/>
        <v/>
      </c>
      <c r="AA222" s="672" t="str">
        <f t="shared" si="76"/>
        <v/>
      </c>
      <c r="AC222" s="672" t="str">
        <f t="shared" si="77"/>
        <v/>
      </c>
      <c r="AE222" s="672" t="str">
        <f t="shared" si="78"/>
        <v/>
      </c>
      <c r="AG222" s="672" t="str">
        <f t="shared" si="79"/>
        <v/>
      </c>
      <c r="AI222" s="672" t="str">
        <f t="shared" si="80"/>
        <v/>
      </c>
      <c r="AK222" s="672" t="str">
        <f t="shared" si="81"/>
        <v/>
      </c>
      <c r="AM222" s="672" t="str">
        <f t="shared" si="82"/>
        <v/>
      </c>
      <c r="AO222" s="672" t="str">
        <f t="shared" si="83"/>
        <v/>
      </c>
      <c r="AQ222" s="672" t="str">
        <f t="shared" si="84"/>
        <v/>
      </c>
    </row>
    <row r="223" spans="5:43">
      <c r="E223" s="672" t="str">
        <f t="shared" si="85"/>
        <v/>
      </c>
      <c r="G223" s="672" t="str">
        <f t="shared" si="85"/>
        <v/>
      </c>
      <c r="I223" s="672" t="str">
        <f t="shared" si="67"/>
        <v/>
      </c>
      <c r="K223" s="672" t="str">
        <f t="shared" si="68"/>
        <v/>
      </c>
      <c r="M223" s="672" t="str">
        <f t="shared" si="69"/>
        <v/>
      </c>
      <c r="O223" s="672" t="str">
        <f t="shared" si="70"/>
        <v/>
      </c>
      <c r="Q223" s="672" t="str">
        <f t="shared" si="71"/>
        <v/>
      </c>
      <c r="S223" s="672" t="str">
        <f t="shared" si="72"/>
        <v/>
      </c>
      <c r="U223" s="672" t="str">
        <f t="shared" si="73"/>
        <v/>
      </c>
      <c r="W223" s="672" t="str">
        <f t="shared" si="74"/>
        <v/>
      </c>
      <c r="Y223" s="672" t="str">
        <f t="shared" si="75"/>
        <v/>
      </c>
      <c r="AA223" s="672" t="str">
        <f t="shared" si="76"/>
        <v/>
      </c>
      <c r="AC223" s="672" t="str">
        <f t="shared" si="77"/>
        <v/>
      </c>
      <c r="AE223" s="672" t="str">
        <f t="shared" si="78"/>
        <v/>
      </c>
      <c r="AG223" s="672" t="str">
        <f t="shared" si="79"/>
        <v/>
      </c>
      <c r="AI223" s="672" t="str">
        <f t="shared" si="80"/>
        <v/>
      </c>
      <c r="AK223" s="672" t="str">
        <f t="shared" si="81"/>
        <v/>
      </c>
      <c r="AM223" s="672" t="str">
        <f t="shared" si="82"/>
        <v/>
      </c>
      <c r="AO223" s="672" t="str">
        <f t="shared" si="83"/>
        <v/>
      </c>
      <c r="AQ223" s="672" t="str">
        <f t="shared" si="84"/>
        <v/>
      </c>
    </row>
    <row r="224" spans="5:43">
      <c r="E224" s="672" t="str">
        <f t="shared" si="85"/>
        <v/>
      </c>
      <c r="G224" s="672" t="str">
        <f t="shared" si="85"/>
        <v/>
      </c>
      <c r="I224" s="672" t="str">
        <f t="shared" si="67"/>
        <v/>
      </c>
      <c r="K224" s="672" t="str">
        <f t="shared" si="68"/>
        <v/>
      </c>
      <c r="M224" s="672" t="str">
        <f t="shared" si="69"/>
        <v/>
      </c>
      <c r="O224" s="672" t="str">
        <f t="shared" si="70"/>
        <v/>
      </c>
      <c r="Q224" s="672" t="str">
        <f t="shared" si="71"/>
        <v/>
      </c>
      <c r="S224" s="672" t="str">
        <f t="shared" si="72"/>
        <v/>
      </c>
      <c r="U224" s="672" t="str">
        <f t="shared" si="73"/>
        <v/>
      </c>
      <c r="W224" s="672" t="str">
        <f t="shared" si="74"/>
        <v/>
      </c>
      <c r="Y224" s="672" t="str">
        <f t="shared" si="75"/>
        <v/>
      </c>
      <c r="AA224" s="672" t="str">
        <f t="shared" si="76"/>
        <v/>
      </c>
      <c r="AC224" s="672" t="str">
        <f t="shared" si="77"/>
        <v/>
      </c>
      <c r="AE224" s="672" t="str">
        <f t="shared" si="78"/>
        <v/>
      </c>
      <c r="AG224" s="672" t="str">
        <f t="shared" si="79"/>
        <v/>
      </c>
      <c r="AI224" s="672" t="str">
        <f t="shared" si="80"/>
        <v/>
      </c>
      <c r="AK224" s="672" t="str">
        <f t="shared" si="81"/>
        <v/>
      </c>
      <c r="AM224" s="672" t="str">
        <f t="shared" si="82"/>
        <v/>
      </c>
      <c r="AO224" s="672" t="str">
        <f t="shared" si="83"/>
        <v/>
      </c>
      <c r="AQ224" s="672" t="str">
        <f t="shared" si="84"/>
        <v/>
      </c>
    </row>
    <row r="225" spans="5:43">
      <c r="E225" s="672" t="str">
        <f t="shared" si="85"/>
        <v/>
      </c>
      <c r="G225" s="672" t="str">
        <f t="shared" si="85"/>
        <v/>
      </c>
      <c r="I225" s="672" t="str">
        <f t="shared" si="67"/>
        <v/>
      </c>
      <c r="K225" s="672" t="str">
        <f t="shared" si="68"/>
        <v/>
      </c>
      <c r="M225" s="672" t="str">
        <f t="shared" si="69"/>
        <v/>
      </c>
      <c r="O225" s="672" t="str">
        <f t="shared" si="70"/>
        <v/>
      </c>
      <c r="Q225" s="672" t="str">
        <f t="shared" si="71"/>
        <v/>
      </c>
      <c r="S225" s="672" t="str">
        <f t="shared" si="72"/>
        <v/>
      </c>
      <c r="U225" s="672" t="str">
        <f t="shared" si="73"/>
        <v/>
      </c>
      <c r="W225" s="672" t="str">
        <f t="shared" si="74"/>
        <v/>
      </c>
      <c r="Y225" s="672" t="str">
        <f t="shared" si="75"/>
        <v/>
      </c>
      <c r="AA225" s="672" t="str">
        <f t="shared" si="76"/>
        <v/>
      </c>
      <c r="AC225" s="672" t="str">
        <f t="shared" si="77"/>
        <v/>
      </c>
      <c r="AE225" s="672" t="str">
        <f t="shared" si="78"/>
        <v/>
      </c>
      <c r="AG225" s="672" t="str">
        <f t="shared" si="79"/>
        <v/>
      </c>
      <c r="AI225" s="672" t="str">
        <f t="shared" si="80"/>
        <v/>
      </c>
      <c r="AK225" s="672" t="str">
        <f t="shared" si="81"/>
        <v/>
      </c>
      <c r="AM225" s="672" t="str">
        <f t="shared" si="82"/>
        <v/>
      </c>
      <c r="AO225" s="672" t="str">
        <f t="shared" si="83"/>
        <v/>
      </c>
      <c r="AQ225" s="672" t="str">
        <f t="shared" si="84"/>
        <v/>
      </c>
    </row>
    <row r="226" spans="5:43">
      <c r="E226" s="672" t="str">
        <f t="shared" si="85"/>
        <v/>
      </c>
      <c r="G226" s="672" t="str">
        <f t="shared" si="85"/>
        <v/>
      </c>
      <c r="I226" s="672" t="str">
        <f t="shared" si="67"/>
        <v/>
      </c>
      <c r="K226" s="672" t="str">
        <f t="shared" si="68"/>
        <v/>
      </c>
      <c r="M226" s="672" t="str">
        <f t="shared" si="69"/>
        <v/>
      </c>
      <c r="O226" s="672" t="str">
        <f t="shared" si="70"/>
        <v/>
      </c>
      <c r="Q226" s="672" t="str">
        <f t="shared" si="71"/>
        <v/>
      </c>
      <c r="S226" s="672" t="str">
        <f t="shared" si="72"/>
        <v/>
      </c>
      <c r="U226" s="672" t="str">
        <f t="shared" si="73"/>
        <v/>
      </c>
      <c r="W226" s="672" t="str">
        <f t="shared" si="74"/>
        <v/>
      </c>
      <c r="Y226" s="672" t="str">
        <f t="shared" si="75"/>
        <v/>
      </c>
      <c r="AA226" s="672" t="str">
        <f t="shared" si="76"/>
        <v/>
      </c>
      <c r="AC226" s="672" t="str">
        <f t="shared" si="77"/>
        <v/>
      </c>
      <c r="AE226" s="672" t="str">
        <f t="shared" si="78"/>
        <v/>
      </c>
      <c r="AG226" s="672" t="str">
        <f t="shared" si="79"/>
        <v/>
      </c>
      <c r="AI226" s="672" t="str">
        <f t="shared" si="80"/>
        <v/>
      </c>
      <c r="AK226" s="672" t="str">
        <f t="shared" si="81"/>
        <v/>
      </c>
      <c r="AM226" s="672" t="str">
        <f t="shared" si="82"/>
        <v/>
      </c>
      <c r="AO226" s="672" t="str">
        <f t="shared" si="83"/>
        <v/>
      </c>
      <c r="AQ226" s="672" t="str">
        <f t="shared" si="84"/>
        <v/>
      </c>
    </row>
    <row r="227" spans="5:43">
      <c r="E227" s="672" t="str">
        <f t="shared" si="85"/>
        <v/>
      </c>
      <c r="G227" s="672" t="str">
        <f t="shared" si="85"/>
        <v/>
      </c>
      <c r="I227" s="672" t="str">
        <f t="shared" si="67"/>
        <v/>
      </c>
      <c r="K227" s="672" t="str">
        <f t="shared" si="68"/>
        <v/>
      </c>
      <c r="M227" s="672" t="str">
        <f t="shared" si="69"/>
        <v/>
      </c>
      <c r="O227" s="672" t="str">
        <f t="shared" si="70"/>
        <v/>
      </c>
      <c r="Q227" s="672" t="str">
        <f t="shared" si="71"/>
        <v/>
      </c>
      <c r="S227" s="672" t="str">
        <f t="shared" si="72"/>
        <v/>
      </c>
      <c r="U227" s="672" t="str">
        <f t="shared" si="73"/>
        <v/>
      </c>
      <c r="W227" s="672" t="str">
        <f t="shared" si="74"/>
        <v/>
      </c>
      <c r="Y227" s="672" t="str">
        <f t="shared" si="75"/>
        <v/>
      </c>
      <c r="AA227" s="672" t="str">
        <f t="shared" si="76"/>
        <v/>
      </c>
      <c r="AC227" s="672" t="str">
        <f t="shared" si="77"/>
        <v/>
      </c>
      <c r="AE227" s="672" t="str">
        <f t="shared" si="78"/>
        <v/>
      </c>
      <c r="AG227" s="672" t="str">
        <f t="shared" si="79"/>
        <v/>
      </c>
      <c r="AI227" s="672" t="str">
        <f t="shared" si="80"/>
        <v/>
      </c>
      <c r="AK227" s="672" t="str">
        <f t="shared" si="81"/>
        <v/>
      </c>
      <c r="AM227" s="672" t="str">
        <f t="shared" si="82"/>
        <v/>
      </c>
      <c r="AO227" s="672" t="str">
        <f t="shared" si="83"/>
        <v/>
      </c>
      <c r="AQ227" s="672" t="str">
        <f t="shared" si="84"/>
        <v/>
      </c>
    </row>
    <row r="228" spans="5:43">
      <c r="E228" s="672" t="str">
        <f t="shared" si="85"/>
        <v/>
      </c>
      <c r="G228" s="672" t="str">
        <f t="shared" si="85"/>
        <v/>
      </c>
      <c r="I228" s="672" t="str">
        <f t="shared" si="67"/>
        <v/>
      </c>
      <c r="K228" s="672" t="str">
        <f t="shared" si="68"/>
        <v/>
      </c>
      <c r="M228" s="672" t="str">
        <f t="shared" si="69"/>
        <v/>
      </c>
      <c r="O228" s="672" t="str">
        <f t="shared" si="70"/>
        <v/>
      </c>
      <c r="Q228" s="672" t="str">
        <f t="shared" si="71"/>
        <v/>
      </c>
      <c r="S228" s="672" t="str">
        <f t="shared" si="72"/>
        <v/>
      </c>
      <c r="U228" s="672" t="str">
        <f t="shared" si="73"/>
        <v/>
      </c>
      <c r="W228" s="672" t="str">
        <f t="shared" si="74"/>
        <v/>
      </c>
      <c r="Y228" s="672" t="str">
        <f t="shared" si="75"/>
        <v/>
      </c>
      <c r="AA228" s="672" t="str">
        <f t="shared" si="76"/>
        <v/>
      </c>
      <c r="AC228" s="672" t="str">
        <f t="shared" si="77"/>
        <v/>
      </c>
      <c r="AE228" s="672" t="str">
        <f t="shared" si="78"/>
        <v/>
      </c>
      <c r="AG228" s="672" t="str">
        <f t="shared" si="79"/>
        <v/>
      </c>
      <c r="AI228" s="672" t="str">
        <f t="shared" si="80"/>
        <v/>
      </c>
      <c r="AK228" s="672" t="str">
        <f t="shared" si="81"/>
        <v/>
      </c>
      <c r="AM228" s="672" t="str">
        <f t="shared" si="82"/>
        <v/>
      </c>
      <c r="AO228" s="672" t="str">
        <f t="shared" si="83"/>
        <v/>
      </c>
      <c r="AQ228" s="672" t="str">
        <f t="shared" si="84"/>
        <v/>
      </c>
    </row>
    <row r="229" spans="5:43">
      <c r="E229" s="672" t="str">
        <f t="shared" si="85"/>
        <v/>
      </c>
      <c r="G229" s="672" t="str">
        <f t="shared" si="85"/>
        <v/>
      </c>
      <c r="I229" s="672" t="str">
        <f t="shared" si="67"/>
        <v/>
      </c>
      <c r="K229" s="672" t="str">
        <f t="shared" si="68"/>
        <v/>
      </c>
      <c r="M229" s="672" t="str">
        <f t="shared" si="69"/>
        <v/>
      </c>
      <c r="O229" s="672" t="str">
        <f t="shared" si="70"/>
        <v/>
      </c>
      <c r="Q229" s="672" t="str">
        <f t="shared" si="71"/>
        <v/>
      </c>
      <c r="S229" s="672" t="str">
        <f t="shared" si="72"/>
        <v/>
      </c>
      <c r="U229" s="672" t="str">
        <f t="shared" si="73"/>
        <v/>
      </c>
      <c r="W229" s="672" t="str">
        <f t="shared" si="74"/>
        <v/>
      </c>
      <c r="Y229" s="672" t="str">
        <f t="shared" si="75"/>
        <v/>
      </c>
      <c r="AA229" s="672" t="str">
        <f t="shared" si="76"/>
        <v/>
      </c>
      <c r="AC229" s="672" t="str">
        <f t="shared" si="77"/>
        <v/>
      </c>
      <c r="AE229" s="672" t="str">
        <f t="shared" si="78"/>
        <v/>
      </c>
      <c r="AG229" s="672" t="str">
        <f t="shared" si="79"/>
        <v/>
      </c>
      <c r="AI229" s="672" t="str">
        <f t="shared" si="80"/>
        <v/>
      </c>
      <c r="AK229" s="672" t="str">
        <f t="shared" si="81"/>
        <v/>
      </c>
      <c r="AM229" s="672" t="str">
        <f t="shared" si="82"/>
        <v/>
      </c>
      <c r="AO229" s="672" t="str">
        <f t="shared" si="83"/>
        <v/>
      </c>
      <c r="AQ229" s="672" t="str">
        <f t="shared" si="84"/>
        <v/>
      </c>
    </row>
    <row r="230" spans="5:43">
      <c r="E230" s="672" t="str">
        <f t="shared" si="85"/>
        <v/>
      </c>
      <c r="G230" s="672" t="str">
        <f t="shared" si="85"/>
        <v/>
      </c>
      <c r="I230" s="672" t="str">
        <f t="shared" si="67"/>
        <v/>
      </c>
      <c r="K230" s="672" t="str">
        <f t="shared" si="68"/>
        <v/>
      </c>
      <c r="M230" s="672" t="str">
        <f t="shared" si="69"/>
        <v/>
      </c>
      <c r="O230" s="672" t="str">
        <f t="shared" si="70"/>
        <v/>
      </c>
      <c r="Q230" s="672" t="str">
        <f t="shared" si="71"/>
        <v/>
      </c>
      <c r="S230" s="672" t="str">
        <f t="shared" si="72"/>
        <v/>
      </c>
      <c r="U230" s="672" t="str">
        <f t="shared" si="73"/>
        <v/>
      </c>
      <c r="W230" s="672" t="str">
        <f t="shared" si="74"/>
        <v/>
      </c>
      <c r="Y230" s="672" t="str">
        <f t="shared" si="75"/>
        <v/>
      </c>
      <c r="AA230" s="672" t="str">
        <f t="shared" si="76"/>
        <v/>
      </c>
      <c r="AC230" s="672" t="str">
        <f t="shared" si="77"/>
        <v/>
      </c>
      <c r="AE230" s="672" t="str">
        <f t="shared" si="78"/>
        <v/>
      </c>
      <c r="AG230" s="672" t="str">
        <f t="shared" si="79"/>
        <v/>
      </c>
      <c r="AI230" s="672" t="str">
        <f t="shared" si="80"/>
        <v/>
      </c>
      <c r="AK230" s="672" t="str">
        <f t="shared" si="81"/>
        <v/>
      </c>
      <c r="AM230" s="672" t="str">
        <f t="shared" si="82"/>
        <v/>
      </c>
      <c r="AO230" s="672" t="str">
        <f t="shared" si="83"/>
        <v/>
      </c>
      <c r="AQ230" s="672" t="str">
        <f t="shared" si="84"/>
        <v/>
      </c>
    </row>
    <row r="231" spans="5:43">
      <c r="E231" s="672" t="str">
        <f t="shared" si="85"/>
        <v/>
      </c>
      <c r="G231" s="672" t="str">
        <f t="shared" si="85"/>
        <v/>
      </c>
      <c r="I231" s="672" t="str">
        <f t="shared" si="67"/>
        <v/>
      </c>
      <c r="K231" s="672" t="str">
        <f t="shared" si="68"/>
        <v/>
      </c>
      <c r="M231" s="672" t="str">
        <f t="shared" si="69"/>
        <v/>
      </c>
      <c r="O231" s="672" t="str">
        <f t="shared" si="70"/>
        <v/>
      </c>
      <c r="Q231" s="672" t="str">
        <f t="shared" si="71"/>
        <v/>
      </c>
      <c r="S231" s="672" t="str">
        <f t="shared" si="72"/>
        <v/>
      </c>
      <c r="U231" s="672" t="str">
        <f t="shared" si="73"/>
        <v/>
      </c>
      <c r="W231" s="672" t="str">
        <f t="shared" si="74"/>
        <v/>
      </c>
      <c r="Y231" s="672" t="str">
        <f t="shared" si="75"/>
        <v/>
      </c>
      <c r="AA231" s="672" t="str">
        <f t="shared" si="76"/>
        <v/>
      </c>
      <c r="AC231" s="672" t="str">
        <f t="shared" si="77"/>
        <v/>
      </c>
      <c r="AE231" s="672" t="str">
        <f t="shared" si="78"/>
        <v/>
      </c>
      <c r="AG231" s="672" t="str">
        <f t="shared" si="79"/>
        <v/>
      </c>
      <c r="AI231" s="672" t="str">
        <f t="shared" si="80"/>
        <v/>
      </c>
      <c r="AK231" s="672" t="str">
        <f t="shared" si="81"/>
        <v/>
      </c>
      <c r="AM231" s="672" t="str">
        <f t="shared" si="82"/>
        <v/>
      </c>
      <c r="AO231" s="672" t="str">
        <f t="shared" si="83"/>
        <v/>
      </c>
      <c r="AQ231" s="672" t="str">
        <f t="shared" si="84"/>
        <v/>
      </c>
    </row>
    <row r="232" spans="5:43">
      <c r="E232" s="672" t="str">
        <f t="shared" si="85"/>
        <v/>
      </c>
      <c r="G232" s="672" t="str">
        <f t="shared" si="85"/>
        <v/>
      </c>
      <c r="I232" s="672" t="str">
        <f t="shared" si="67"/>
        <v/>
      </c>
      <c r="K232" s="672" t="str">
        <f t="shared" si="68"/>
        <v/>
      </c>
      <c r="M232" s="672" t="str">
        <f t="shared" si="69"/>
        <v/>
      </c>
      <c r="O232" s="672" t="str">
        <f t="shared" si="70"/>
        <v/>
      </c>
      <c r="Q232" s="672" t="str">
        <f t="shared" si="71"/>
        <v/>
      </c>
      <c r="S232" s="672" t="str">
        <f t="shared" si="72"/>
        <v/>
      </c>
      <c r="U232" s="672" t="str">
        <f t="shared" si="73"/>
        <v/>
      </c>
      <c r="W232" s="672" t="str">
        <f t="shared" si="74"/>
        <v/>
      </c>
      <c r="Y232" s="672" t="str">
        <f t="shared" si="75"/>
        <v/>
      </c>
      <c r="AA232" s="672" t="str">
        <f t="shared" si="76"/>
        <v/>
      </c>
      <c r="AC232" s="672" t="str">
        <f t="shared" si="77"/>
        <v/>
      </c>
      <c r="AE232" s="672" t="str">
        <f t="shared" si="78"/>
        <v/>
      </c>
      <c r="AG232" s="672" t="str">
        <f t="shared" si="79"/>
        <v/>
      </c>
      <c r="AI232" s="672" t="str">
        <f t="shared" si="80"/>
        <v/>
      </c>
      <c r="AK232" s="672" t="str">
        <f t="shared" si="81"/>
        <v/>
      </c>
      <c r="AM232" s="672" t="str">
        <f t="shared" si="82"/>
        <v/>
      </c>
      <c r="AO232" s="672" t="str">
        <f t="shared" si="83"/>
        <v/>
      </c>
      <c r="AQ232" s="672" t="str">
        <f t="shared" si="84"/>
        <v/>
      </c>
    </row>
    <row r="233" spans="5:43">
      <c r="E233" s="672" t="str">
        <f t="shared" si="85"/>
        <v/>
      </c>
      <c r="G233" s="672" t="str">
        <f t="shared" si="85"/>
        <v/>
      </c>
      <c r="I233" s="672" t="str">
        <f t="shared" si="67"/>
        <v/>
      </c>
      <c r="K233" s="672" t="str">
        <f t="shared" si="68"/>
        <v/>
      </c>
      <c r="M233" s="672" t="str">
        <f t="shared" si="69"/>
        <v/>
      </c>
      <c r="O233" s="672" t="str">
        <f t="shared" si="70"/>
        <v/>
      </c>
      <c r="Q233" s="672" t="str">
        <f t="shared" si="71"/>
        <v/>
      </c>
      <c r="S233" s="672" t="str">
        <f t="shared" si="72"/>
        <v/>
      </c>
      <c r="U233" s="672" t="str">
        <f t="shared" si="73"/>
        <v/>
      </c>
      <c r="W233" s="672" t="str">
        <f t="shared" si="74"/>
        <v/>
      </c>
      <c r="Y233" s="672" t="str">
        <f t="shared" si="75"/>
        <v/>
      </c>
      <c r="AA233" s="672" t="str">
        <f t="shared" si="76"/>
        <v/>
      </c>
      <c r="AC233" s="672" t="str">
        <f t="shared" si="77"/>
        <v/>
      </c>
      <c r="AE233" s="672" t="str">
        <f t="shared" si="78"/>
        <v/>
      </c>
      <c r="AG233" s="672" t="str">
        <f t="shared" si="79"/>
        <v/>
      </c>
      <c r="AI233" s="672" t="str">
        <f t="shared" si="80"/>
        <v/>
      </c>
      <c r="AK233" s="672" t="str">
        <f t="shared" si="81"/>
        <v/>
      </c>
      <c r="AM233" s="672" t="str">
        <f t="shared" si="82"/>
        <v/>
      </c>
      <c r="AO233" s="672" t="str">
        <f t="shared" si="83"/>
        <v/>
      </c>
      <c r="AQ233" s="672" t="str">
        <f t="shared" si="84"/>
        <v/>
      </c>
    </row>
    <row r="234" spans="5:43">
      <c r="E234" s="672" t="str">
        <f t="shared" si="85"/>
        <v/>
      </c>
      <c r="G234" s="672" t="str">
        <f t="shared" si="85"/>
        <v/>
      </c>
      <c r="I234" s="672" t="str">
        <f t="shared" si="67"/>
        <v/>
      </c>
      <c r="K234" s="672" t="str">
        <f t="shared" si="68"/>
        <v/>
      </c>
      <c r="M234" s="672" t="str">
        <f t="shared" si="69"/>
        <v/>
      </c>
      <c r="O234" s="672" t="str">
        <f t="shared" si="70"/>
        <v/>
      </c>
      <c r="Q234" s="672" t="str">
        <f t="shared" si="71"/>
        <v/>
      </c>
      <c r="S234" s="672" t="str">
        <f t="shared" si="72"/>
        <v/>
      </c>
      <c r="U234" s="672" t="str">
        <f t="shared" si="73"/>
        <v/>
      </c>
      <c r="W234" s="672" t="str">
        <f t="shared" si="74"/>
        <v/>
      </c>
      <c r="Y234" s="672" t="str">
        <f t="shared" si="75"/>
        <v/>
      </c>
      <c r="AA234" s="672" t="str">
        <f t="shared" si="76"/>
        <v/>
      </c>
      <c r="AC234" s="672" t="str">
        <f t="shared" si="77"/>
        <v/>
      </c>
      <c r="AE234" s="672" t="str">
        <f t="shared" si="78"/>
        <v/>
      </c>
      <c r="AG234" s="672" t="str">
        <f t="shared" si="79"/>
        <v/>
      </c>
      <c r="AI234" s="672" t="str">
        <f t="shared" si="80"/>
        <v/>
      </c>
      <c r="AK234" s="672" t="str">
        <f t="shared" si="81"/>
        <v/>
      </c>
      <c r="AM234" s="672" t="str">
        <f t="shared" si="82"/>
        <v/>
      </c>
      <c r="AO234" s="672" t="str">
        <f t="shared" si="83"/>
        <v/>
      </c>
      <c r="AQ234" s="672" t="str">
        <f t="shared" si="84"/>
        <v/>
      </c>
    </row>
    <row r="235" spans="5:43">
      <c r="E235" s="672" t="str">
        <f t="shared" si="85"/>
        <v/>
      </c>
      <c r="G235" s="672" t="str">
        <f t="shared" si="85"/>
        <v/>
      </c>
      <c r="I235" s="672" t="str">
        <f t="shared" si="67"/>
        <v/>
      </c>
      <c r="K235" s="672" t="str">
        <f t="shared" si="68"/>
        <v/>
      </c>
      <c r="M235" s="672" t="str">
        <f t="shared" si="69"/>
        <v/>
      </c>
      <c r="O235" s="672" t="str">
        <f t="shared" si="70"/>
        <v/>
      </c>
      <c r="Q235" s="672" t="str">
        <f t="shared" si="71"/>
        <v/>
      </c>
      <c r="S235" s="672" t="str">
        <f t="shared" si="72"/>
        <v/>
      </c>
      <c r="U235" s="672" t="str">
        <f t="shared" si="73"/>
        <v/>
      </c>
      <c r="W235" s="672" t="str">
        <f t="shared" si="74"/>
        <v/>
      </c>
      <c r="Y235" s="672" t="str">
        <f t="shared" si="75"/>
        <v/>
      </c>
      <c r="AA235" s="672" t="str">
        <f t="shared" si="76"/>
        <v/>
      </c>
      <c r="AC235" s="672" t="str">
        <f t="shared" si="77"/>
        <v/>
      </c>
      <c r="AE235" s="672" t="str">
        <f t="shared" si="78"/>
        <v/>
      </c>
      <c r="AG235" s="672" t="str">
        <f t="shared" si="79"/>
        <v/>
      </c>
      <c r="AI235" s="672" t="str">
        <f t="shared" si="80"/>
        <v/>
      </c>
      <c r="AK235" s="672" t="str">
        <f t="shared" si="81"/>
        <v/>
      </c>
      <c r="AM235" s="672" t="str">
        <f t="shared" si="82"/>
        <v/>
      </c>
      <c r="AO235" s="672" t="str">
        <f t="shared" si="83"/>
        <v/>
      </c>
      <c r="AQ235" s="672" t="str">
        <f t="shared" si="84"/>
        <v/>
      </c>
    </row>
    <row r="236" spans="5:43">
      <c r="E236" s="672" t="str">
        <f t="shared" si="85"/>
        <v/>
      </c>
      <c r="G236" s="672" t="str">
        <f t="shared" si="85"/>
        <v/>
      </c>
      <c r="I236" s="672" t="str">
        <f t="shared" si="67"/>
        <v/>
      </c>
      <c r="K236" s="672" t="str">
        <f t="shared" si="68"/>
        <v/>
      </c>
      <c r="M236" s="672" t="str">
        <f t="shared" si="69"/>
        <v/>
      </c>
      <c r="O236" s="672" t="str">
        <f t="shared" si="70"/>
        <v/>
      </c>
      <c r="Q236" s="672" t="str">
        <f t="shared" si="71"/>
        <v/>
      </c>
      <c r="S236" s="672" t="str">
        <f t="shared" si="72"/>
        <v/>
      </c>
      <c r="U236" s="672" t="str">
        <f t="shared" si="73"/>
        <v/>
      </c>
      <c r="W236" s="672" t="str">
        <f t="shared" si="74"/>
        <v/>
      </c>
      <c r="Y236" s="672" t="str">
        <f t="shared" si="75"/>
        <v/>
      </c>
      <c r="AA236" s="672" t="str">
        <f t="shared" si="76"/>
        <v/>
      </c>
      <c r="AC236" s="672" t="str">
        <f t="shared" si="77"/>
        <v/>
      </c>
      <c r="AE236" s="672" t="str">
        <f t="shared" si="78"/>
        <v/>
      </c>
      <c r="AG236" s="672" t="str">
        <f t="shared" si="79"/>
        <v/>
      </c>
      <c r="AI236" s="672" t="str">
        <f t="shared" si="80"/>
        <v/>
      </c>
      <c r="AK236" s="672" t="str">
        <f t="shared" si="81"/>
        <v/>
      </c>
      <c r="AM236" s="672" t="str">
        <f t="shared" si="82"/>
        <v/>
      </c>
      <c r="AO236" s="672" t="str">
        <f t="shared" si="83"/>
        <v/>
      </c>
      <c r="AQ236" s="672" t="str">
        <f t="shared" si="84"/>
        <v/>
      </c>
    </row>
    <row r="237" spans="5:43">
      <c r="E237" s="672" t="str">
        <f t="shared" ref="E237:G252" si="86">IF(OR($B237=0,D237=0),"",D237/$B237)</f>
        <v/>
      </c>
      <c r="G237" s="672" t="str">
        <f t="shared" si="86"/>
        <v/>
      </c>
      <c r="I237" s="672" t="str">
        <f t="shared" si="67"/>
        <v/>
      </c>
      <c r="K237" s="672" t="str">
        <f t="shared" si="68"/>
        <v/>
      </c>
      <c r="M237" s="672" t="str">
        <f t="shared" si="69"/>
        <v/>
      </c>
      <c r="O237" s="672" t="str">
        <f t="shared" si="70"/>
        <v/>
      </c>
      <c r="Q237" s="672" t="str">
        <f t="shared" si="71"/>
        <v/>
      </c>
      <c r="S237" s="672" t="str">
        <f t="shared" si="72"/>
        <v/>
      </c>
      <c r="U237" s="672" t="str">
        <f t="shared" si="73"/>
        <v/>
      </c>
      <c r="W237" s="672" t="str">
        <f t="shared" si="74"/>
        <v/>
      </c>
      <c r="Y237" s="672" t="str">
        <f t="shared" si="75"/>
        <v/>
      </c>
      <c r="AA237" s="672" t="str">
        <f t="shared" si="76"/>
        <v/>
      </c>
      <c r="AC237" s="672" t="str">
        <f t="shared" si="77"/>
        <v/>
      </c>
      <c r="AE237" s="672" t="str">
        <f t="shared" si="78"/>
        <v/>
      </c>
      <c r="AG237" s="672" t="str">
        <f t="shared" si="79"/>
        <v/>
      </c>
      <c r="AI237" s="672" t="str">
        <f t="shared" si="80"/>
        <v/>
      </c>
      <c r="AK237" s="672" t="str">
        <f t="shared" si="81"/>
        <v/>
      </c>
      <c r="AM237" s="672" t="str">
        <f t="shared" si="82"/>
        <v/>
      </c>
      <c r="AO237" s="672" t="str">
        <f t="shared" si="83"/>
        <v/>
      </c>
      <c r="AQ237" s="672" t="str">
        <f t="shared" si="84"/>
        <v/>
      </c>
    </row>
    <row r="238" spans="5:43">
      <c r="E238" s="672" t="str">
        <f t="shared" si="86"/>
        <v/>
      </c>
      <c r="G238" s="672" t="str">
        <f t="shared" si="86"/>
        <v/>
      </c>
      <c r="I238" s="672" t="str">
        <f t="shared" si="67"/>
        <v/>
      </c>
      <c r="K238" s="672" t="str">
        <f t="shared" si="68"/>
        <v/>
      </c>
      <c r="M238" s="672" t="str">
        <f t="shared" si="69"/>
        <v/>
      </c>
      <c r="O238" s="672" t="str">
        <f t="shared" si="70"/>
        <v/>
      </c>
      <c r="Q238" s="672" t="str">
        <f t="shared" si="71"/>
        <v/>
      </c>
      <c r="S238" s="672" t="str">
        <f t="shared" si="72"/>
        <v/>
      </c>
      <c r="U238" s="672" t="str">
        <f t="shared" si="73"/>
        <v/>
      </c>
      <c r="W238" s="672" t="str">
        <f t="shared" si="74"/>
        <v/>
      </c>
      <c r="Y238" s="672" t="str">
        <f t="shared" si="75"/>
        <v/>
      </c>
      <c r="AA238" s="672" t="str">
        <f t="shared" si="76"/>
        <v/>
      </c>
      <c r="AC238" s="672" t="str">
        <f t="shared" si="77"/>
        <v/>
      </c>
      <c r="AE238" s="672" t="str">
        <f t="shared" si="78"/>
        <v/>
      </c>
      <c r="AG238" s="672" t="str">
        <f t="shared" si="79"/>
        <v/>
      </c>
      <c r="AI238" s="672" t="str">
        <f t="shared" si="80"/>
        <v/>
      </c>
      <c r="AK238" s="672" t="str">
        <f t="shared" si="81"/>
        <v/>
      </c>
      <c r="AM238" s="672" t="str">
        <f t="shared" si="82"/>
        <v/>
      </c>
      <c r="AO238" s="672" t="str">
        <f t="shared" si="83"/>
        <v/>
      </c>
      <c r="AQ238" s="672" t="str">
        <f t="shared" si="84"/>
        <v/>
      </c>
    </row>
    <row r="239" spans="5:43">
      <c r="E239" s="672" t="str">
        <f t="shared" si="86"/>
        <v/>
      </c>
      <c r="G239" s="672" t="str">
        <f t="shared" si="86"/>
        <v/>
      </c>
      <c r="I239" s="672" t="str">
        <f t="shared" si="67"/>
        <v/>
      </c>
      <c r="K239" s="672" t="str">
        <f t="shared" si="68"/>
        <v/>
      </c>
      <c r="M239" s="672" t="str">
        <f t="shared" si="69"/>
        <v/>
      </c>
      <c r="O239" s="672" t="str">
        <f t="shared" si="70"/>
        <v/>
      </c>
      <c r="Q239" s="672" t="str">
        <f t="shared" si="71"/>
        <v/>
      </c>
      <c r="S239" s="672" t="str">
        <f t="shared" si="72"/>
        <v/>
      </c>
      <c r="U239" s="672" t="str">
        <f t="shared" si="73"/>
        <v/>
      </c>
      <c r="W239" s="672" t="str">
        <f t="shared" si="74"/>
        <v/>
      </c>
      <c r="Y239" s="672" t="str">
        <f t="shared" si="75"/>
        <v/>
      </c>
      <c r="AA239" s="672" t="str">
        <f t="shared" si="76"/>
        <v/>
      </c>
      <c r="AC239" s="672" t="str">
        <f t="shared" si="77"/>
        <v/>
      </c>
      <c r="AE239" s="672" t="str">
        <f t="shared" si="78"/>
        <v/>
      </c>
      <c r="AG239" s="672" t="str">
        <f t="shared" si="79"/>
        <v/>
      </c>
      <c r="AI239" s="672" t="str">
        <f t="shared" si="80"/>
        <v/>
      </c>
      <c r="AK239" s="672" t="str">
        <f t="shared" si="81"/>
        <v/>
      </c>
      <c r="AM239" s="672" t="str">
        <f t="shared" si="82"/>
        <v/>
      </c>
      <c r="AO239" s="672" t="str">
        <f t="shared" si="83"/>
        <v/>
      </c>
      <c r="AQ239" s="672" t="str">
        <f t="shared" si="84"/>
        <v/>
      </c>
    </row>
    <row r="240" spans="5:43">
      <c r="E240" s="672" t="str">
        <f t="shared" si="86"/>
        <v/>
      </c>
      <c r="G240" s="672" t="str">
        <f t="shared" si="86"/>
        <v/>
      </c>
      <c r="I240" s="672" t="str">
        <f t="shared" si="67"/>
        <v/>
      </c>
      <c r="K240" s="672" t="str">
        <f t="shared" si="68"/>
        <v/>
      </c>
      <c r="M240" s="672" t="str">
        <f t="shared" si="69"/>
        <v/>
      </c>
      <c r="O240" s="672" t="str">
        <f t="shared" si="70"/>
        <v/>
      </c>
      <c r="Q240" s="672" t="str">
        <f t="shared" si="71"/>
        <v/>
      </c>
      <c r="S240" s="672" t="str">
        <f t="shared" si="72"/>
        <v/>
      </c>
      <c r="U240" s="672" t="str">
        <f t="shared" si="73"/>
        <v/>
      </c>
      <c r="W240" s="672" t="str">
        <f t="shared" si="74"/>
        <v/>
      </c>
      <c r="Y240" s="672" t="str">
        <f t="shared" si="75"/>
        <v/>
      </c>
      <c r="AA240" s="672" t="str">
        <f t="shared" si="76"/>
        <v/>
      </c>
      <c r="AC240" s="672" t="str">
        <f t="shared" si="77"/>
        <v/>
      </c>
      <c r="AE240" s="672" t="str">
        <f t="shared" si="78"/>
        <v/>
      </c>
      <c r="AG240" s="672" t="str">
        <f t="shared" si="79"/>
        <v/>
      </c>
      <c r="AI240" s="672" t="str">
        <f t="shared" si="80"/>
        <v/>
      </c>
      <c r="AK240" s="672" t="str">
        <f t="shared" si="81"/>
        <v/>
      </c>
      <c r="AM240" s="672" t="str">
        <f t="shared" si="82"/>
        <v/>
      </c>
      <c r="AO240" s="672" t="str">
        <f t="shared" si="83"/>
        <v/>
      </c>
      <c r="AQ240" s="672" t="str">
        <f t="shared" si="84"/>
        <v/>
      </c>
    </row>
    <row r="241" spans="5:43">
      <c r="E241" s="672" t="str">
        <f t="shared" si="86"/>
        <v/>
      </c>
      <c r="G241" s="672" t="str">
        <f t="shared" si="86"/>
        <v/>
      </c>
      <c r="I241" s="672" t="str">
        <f t="shared" si="67"/>
        <v/>
      </c>
      <c r="K241" s="672" t="str">
        <f t="shared" si="68"/>
        <v/>
      </c>
      <c r="M241" s="672" t="str">
        <f t="shared" si="69"/>
        <v/>
      </c>
      <c r="O241" s="672" t="str">
        <f t="shared" si="70"/>
        <v/>
      </c>
      <c r="Q241" s="672" t="str">
        <f t="shared" si="71"/>
        <v/>
      </c>
      <c r="S241" s="672" t="str">
        <f t="shared" si="72"/>
        <v/>
      </c>
      <c r="U241" s="672" t="str">
        <f t="shared" si="73"/>
        <v/>
      </c>
      <c r="W241" s="672" t="str">
        <f t="shared" si="74"/>
        <v/>
      </c>
      <c r="Y241" s="672" t="str">
        <f t="shared" si="75"/>
        <v/>
      </c>
      <c r="AA241" s="672" t="str">
        <f t="shared" si="76"/>
        <v/>
      </c>
      <c r="AC241" s="672" t="str">
        <f t="shared" si="77"/>
        <v/>
      </c>
      <c r="AE241" s="672" t="str">
        <f t="shared" si="78"/>
        <v/>
      </c>
      <c r="AG241" s="672" t="str">
        <f t="shared" si="79"/>
        <v/>
      </c>
      <c r="AI241" s="672" t="str">
        <f t="shared" si="80"/>
        <v/>
      </c>
      <c r="AK241" s="672" t="str">
        <f t="shared" si="81"/>
        <v/>
      </c>
      <c r="AM241" s="672" t="str">
        <f t="shared" si="82"/>
        <v/>
      </c>
      <c r="AO241" s="672" t="str">
        <f t="shared" si="83"/>
        <v/>
      </c>
      <c r="AQ241" s="672" t="str">
        <f t="shared" si="84"/>
        <v/>
      </c>
    </row>
    <row r="242" spans="5:43">
      <c r="E242" s="672" t="str">
        <f t="shared" si="86"/>
        <v/>
      </c>
      <c r="G242" s="672" t="str">
        <f t="shared" si="86"/>
        <v/>
      </c>
      <c r="I242" s="672" t="str">
        <f t="shared" si="67"/>
        <v/>
      </c>
      <c r="K242" s="672" t="str">
        <f t="shared" si="68"/>
        <v/>
      </c>
      <c r="M242" s="672" t="str">
        <f t="shared" si="69"/>
        <v/>
      </c>
      <c r="O242" s="672" t="str">
        <f t="shared" si="70"/>
        <v/>
      </c>
      <c r="Q242" s="672" t="str">
        <f t="shared" si="71"/>
        <v/>
      </c>
      <c r="S242" s="672" t="str">
        <f t="shared" si="72"/>
        <v/>
      </c>
      <c r="U242" s="672" t="str">
        <f t="shared" si="73"/>
        <v/>
      </c>
      <c r="W242" s="672" t="str">
        <f t="shared" si="74"/>
        <v/>
      </c>
      <c r="Y242" s="672" t="str">
        <f t="shared" si="75"/>
        <v/>
      </c>
      <c r="AA242" s="672" t="str">
        <f t="shared" si="76"/>
        <v/>
      </c>
      <c r="AC242" s="672" t="str">
        <f t="shared" si="77"/>
        <v/>
      </c>
      <c r="AE242" s="672" t="str">
        <f t="shared" si="78"/>
        <v/>
      </c>
      <c r="AG242" s="672" t="str">
        <f t="shared" si="79"/>
        <v/>
      </c>
      <c r="AI242" s="672" t="str">
        <f t="shared" si="80"/>
        <v/>
      </c>
      <c r="AK242" s="672" t="str">
        <f t="shared" si="81"/>
        <v/>
      </c>
      <c r="AM242" s="672" t="str">
        <f t="shared" si="82"/>
        <v/>
      </c>
      <c r="AO242" s="672" t="str">
        <f t="shared" si="83"/>
        <v/>
      </c>
      <c r="AQ242" s="672" t="str">
        <f t="shared" si="84"/>
        <v/>
      </c>
    </row>
    <row r="243" spans="5:43">
      <c r="E243" s="672" t="str">
        <f t="shared" si="86"/>
        <v/>
      </c>
      <c r="G243" s="672" t="str">
        <f t="shared" si="86"/>
        <v/>
      </c>
      <c r="I243" s="672" t="str">
        <f t="shared" si="67"/>
        <v/>
      </c>
      <c r="K243" s="672" t="str">
        <f t="shared" si="68"/>
        <v/>
      </c>
      <c r="M243" s="672" t="str">
        <f t="shared" si="69"/>
        <v/>
      </c>
      <c r="O243" s="672" t="str">
        <f t="shared" si="70"/>
        <v/>
      </c>
      <c r="Q243" s="672" t="str">
        <f t="shared" si="71"/>
        <v/>
      </c>
      <c r="S243" s="672" t="str">
        <f t="shared" si="72"/>
        <v/>
      </c>
      <c r="U243" s="672" t="str">
        <f t="shared" si="73"/>
        <v/>
      </c>
      <c r="W243" s="672" t="str">
        <f t="shared" si="74"/>
        <v/>
      </c>
      <c r="Y243" s="672" t="str">
        <f t="shared" si="75"/>
        <v/>
      </c>
      <c r="AA243" s="672" t="str">
        <f t="shared" si="76"/>
        <v/>
      </c>
      <c r="AC243" s="672" t="str">
        <f t="shared" si="77"/>
        <v/>
      </c>
      <c r="AE243" s="672" t="str">
        <f t="shared" si="78"/>
        <v/>
      </c>
      <c r="AG243" s="672" t="str">
        <f t="shared" si="79"/>
        <v/>
      </c>
      <c r="AI243" s="672" t="str">
        <f t="shared" si="80"/>
        <v/>
      </c>
      <c r="AK243" s="672" t="str">
        <f t="shared" si="81"/>
        <v/>
      </c>
      <c r="AM243" s="672" t="str">
        <f t="shared" si="82"/>
        <v/>
      </c>
      <c r="AO243" s="672" t="str">
        <f t="shared" si="83"/>
        <v/>
      </c>
      <c r="AQ243" s="672" t="str">
        <f t="shared" si="84"/>
        <v/>
      </c>
    </row>
    <row r="244" spans="5:43">
      <c r="E244" s="672" t="str">
        <f t="shared" si="86"/>
        <v/>
      </c>
      <c r="G244" s="672" t="str">
        <f t="shared" si="86"/>
        <v/>
      </c>
      <c r="I244" s="672" t="str">
        <f t="shared" si="67"/>
        <v/>
      </c>
      <c r="K244" s="672" t="str">
        <f t="shared" si="68"/>
        <v/>
      </c>
      <c r="M244" s="672" t="str">
        <f t="shared" si="69"/>
        <v/>
      </c>
      <c r="O244" s="672" t="str">
        <f t="shared" si="70"/>
        <v/>
      </c>
      <c r="Q244" s="672" t="str">
        <f t="shared" si="71"/>
        <v/>
      </c>
      <c r="S244" s="672" t="str">
        <f t="shared" si="72"/>
        <v/>
      </c>
      <c r="U244" s="672" t="str">
        <f t="shared" si="73"/>
        <v/>
      </c>
      <c r="W244" s="672" t="str">
        <f t="shared" si="74"/>
        <v/>
      </c>
      <c r="Y244" s="672" t="str">
        <f t="shared" si="75"/>
        <v/>
      </c>
      <c r="AA244" s="672" t="str">
        <f t="shared" si="76"/>
        <v/>
      </c>
      <c r="AC244" s="672" t="str">
        <f t="shared" si="77"/>
        <v/>
      </c>
      <c r="AE244" s="672" t="str">
        <f t="shared" si="78"/>
        <v/>
      </c>
      <c r="AG244" s="672" t="str">
        <f t="shared" si="79"/>
        <v/>
      </c>
      <c r="AI244" s="672" t="str">
        <f t="shared" si="80"/>
        <v/>
      </c>
      <c r="AK244" s="672" t="str">
        <f t="shared" si="81"/>
        <v/>
      </c>
      <c r="AM244" s="672" t="str">
        <f t="shared" si="82"/>
        <v/>
      </c>
      <c r="AO244" s="672" t="str">
        <f t="shared" si="83"/>
        <v/>
      </c>
      <c r="AQ244" s="672" t="str">
        <f t="shared" si="84"/>
        <v/>
      </c>
    </row>
    <row r="245" spans="5:43">
      <c r="E245" s="672" t="str">
        <f t="shared" si="86"/>
        <v/>
      </c>
      <c r="G245" s="672" t="str">
        <f t="shared" si="86"/>
        <v/>
      </c>
      <c r="I245" s="672" t="str">
        <f t="shared" si="67"/>
        <v/>
      </c>
      <c r="K245" s="672" t="str">
        <f t="shared" si="68"/>
        <v/>
      </c>
      <c r="M245" s="672" t="str">
        <f t="shared" si="69"/>
        <v/>
      </c>
      <c r="O245" s="672" t="str">
        <f t="shared" si="70"/>
        <v/>
      </c>
      <c r="Q245" s="672" t="str">
        <f t="shared" si="71"/>
        <v/>
      </c>
      <c r="S245" s="672" t="str">
        <f t="shared" si="72"/>
        <v/>
      </c>
      <c r="U245" s="672" t="str">
        <f t="shared" si="73"/>
        <v/>
      </c>
      <c r="W245" s="672" t="str">
        <f t="shared" si="74"/>
        <v/>
      </c>
      <c r="Y245" s="672" t="str">
        <f t="shared" si="75"/>
        <v/>
      </c>
      <c r="AA245" s="672" t="str">
        <f t="shared" si="76"/>
        <v/>
      </c>
      <c r="AC245" s="672" t="str">
        <f t="shared" si="77"/>
        <v/>
      </c>
      <c r="AE245" s="672" t="str">
        <f t="shared" si="78"/>
        <v/>
      </c>
      <c r="AG245" s="672" t="str">
        <f t="shared" si="79"/>
        <v/>
      </c>
      <c r="AI245" s="672" t="str">
        <f t="shared" si="80"/>
        <v/>
      </c>
      <c r="AK245" s="672" t="str">
        <f t="shared" si="81"/>
        <v/>
      </c>
      <c r="AM245" s="672" t="str">
        <f t="shared" si="82"/>
        <v/>
      </c>
      <c r="AO245" s="672" t="str">
        <f t="shared" si="83"/>
        <v/>
      </c>
      <c r="AQ245" s="672" t="str">
        <f t="shared" si="84"/>
        <v/>
      </c>
    </row>
    <row r="246" spans="5:43">
      <c r="E246" s="672" t="str">
        <f t="shared" si="86"/>
        <v/>
      </c>
      <c r="G246" s="672" t="str">
        <f t="shared" si="86"/>
        <v/>
      </c>
      <c r="I246" s="672" t="str">
        <f t="shared" si="67"/>
        <v/>
      </c>
      <c r="K246" s="672" t="str">
        <f t="shared" si="68"/>
        <v/>
      </c>
      <c r="M246" s="672" t="str">
        <f t="shared" si="69"/>
        <v/>
      </c>
      <c r="O246" s="672" t="str">
        <f t="shared" si="70"/>
        <v/>
      </c>
      <c r="Q246" s="672" t="str">
        <f t="shared" si="71"/>
        <v/>
      </c>
      <c r="S246" s="672" t="str">
        <f t="shared" si="72"/>
        <v/>
      </c>
      <c r="U246" s="672" t="str">
        <f t="shared" si="73"/>
        <v/>
      </c>
      <c r="W246" s="672" t="str">
        <f t="shared" si="74"/>
        <v/>
      </c>
      <c r="Y246" s="672" t="str">
        <f t="shared" si="75"/>
        <v/>
      </c>
      <c r="AA246" s="672" t="str">
        <f t="shared" si="76"/>
        <v/>
      </c>
      <c r="AC246" s="672" t="str">
        <f t="shared" si="77"/>
        <v/>
      </c>
      <c r="AE246" s="672" t="str">
        <f t="shared" si="78"/>
        <v/>
      </c>
      <c r="AG246" s="672" t="str">
        <f t="shared" si="79"/>
        <v/>
      </c>
      <c r="AI246" s="672" t="str">
        <f t="shared" si="80"/>
        <v/>
      </c>
      <c r="AK246" s="672" t="str">
        <f t="shared" si="81"/>
        <v/>
      </c>
      <c r="AM246" s="672" t="str">
        <f t="shared" si="82"/>
        <v/>
      </c>
      <c r="AO246" s="672" t="str">
        <f t="shared" si="83"/>
        <v/>
      </c>
      <c r="AQ246" s="672" t="str">
        <f t="shared" si="84"/>
        <v/>
      </c>
    </row>
    <row r="247" spans="5:43">
      <c r="E247" s="672" t="str">
        <f t="shared" si="86"/>
        <v/>
      </c>
      <c r="G247" s="672" t="str">
        <f t="shared" si="86"/>
        <v/>
      </c>
      <c r="I247" s="672" t="str">
        <f t="shared" si="67"/>
        <v/>
      </c>
      <c r="K247" s="672" t="str">
        <f t="shared" si="68"/>
        <v/>
      </c>
      <c r="M247" s="672" t="str">
        <f t="shared" si="69"/>
        <v/>
      </c>
      <c r="O247" s="672" t="str">
        <f t="shared" si="70"/>
        <v/>
      </c>
      <c r="Q247" s="672" t="str">
        <f t="shared" si="71"/>
        <v/>
      </c>
      <c r="S247" s="672" t="str">
        <f t="shared" si="72"/>
        <v/>
      </c>
      <c r="U247" s="672" t="str">
        <f t="shared" si="73"/>
        <v/>
      </c>
      <c r="W247" s="672" t="str">
        <f t="shared" si="74"/>
        <v/>
      </c>
      <c r="Y247" s="672" t="str">
        <f t="shared" si="75"/>
        <v/>
      </c>
      <c r="AA247" s="672" t="str">
        <f t="shared" si="76"/>
        <v/>
      </c>
      <c r="AC247" s="672" t="str">
        <f t="shared" si="77"/>
        <v/>
      </c>
      <c r="AE247" s="672" t="str">
        <f t="shared" si="78"/>
        <v/>
      </c>
      <c r="AG247" s="672" t="str">
        <f t="shared" si="79"/>
        <v/>
      </c>
      <c r="AI247" s="672" t="str">
        <f t="shared" si="80"/>
        <v/>
      </c>
      <c r="AK247" s="672" t="str">
        <f t="shared" si="81"/>
        <v/>
      </c>
      <c r="AM247" s="672" t="str">
        <f t="shared" si="82"/>
        <v/>
      </c>
      <c r="AO247" s="672" t="str">
        <f t="shared" si="83"/>
        <v/>
      </c>
      <c r="AQ247" s="672" t="str">
        <f t="shared" si="84"/>
        <v/>
      </c>
    </row>
    <row r="248" spans="5:43">
      <c r="E248" s="672" t="str">
        <f t="shared" si="86"/>
        <v/>
      </c>
      <c r="G248" s="672" t="str">
        <f t="shared" si="86"/>
        <v/>
      </c>
      <c r="I248" s="672" t="str">
        <f t="shared" si="67"/>
        <v/>
      </c>
      <c r="K248" s="672" t="str">
        <f t="shared" si="68"/>
        <v/>
      </c>
      <c r="M248" s="672" t="str">
        <f t="shared" si="69"/>
        <v/>
      </c>
      <c r="O248" s="672" t="str">
        <f t="shared" si="70"/>
        <v/>
      </c>
      <c r="Q248" s="672" t="str">
        <f t="shared" si="71"/>
        <v/>
      </c>
      <c r="S248" s="672" t="str">
        <f t="shared" si="72"/>
        <v/>
      </c>
      <c r="U248" s="672" t="str">
        <f t="shared" si="73"/>
        <v/>
      </c>
      <c r="W248" s="672" t="str">
        <f t="shared" si="74"/>
        <v/>
      </c>
      <c r="Y248" s="672" t="str">
        <f t="shared" si="75"/>
        <v/>
      </c>
      <c r="AA248" s="672" t="str">
        <f t="shared" si="76"/>
        <v/>
      </c>
      <c r="AC248" s="672" t="str">
        <f t="shared" si="77"/>
        <v/>
      </c>
      <c r="AE248" s="672" t="str">
        <f t="shared" si="78"/>
        <v/>
      </c>
      <c r="AG248" s="672" t="str">
        <f t="shared" si="79"/>
        <v/>
      </c>
      <c r="AI248" s="672" t="str">
        <f t="shared" si="80"/>
        <v/>
      </c>
      <c r="AK248" s="672" t="str">
        <f t="shared" si="81"/>
        <v/>
      </c>
      <c r="AM248" s="672" t="str">
        <f t="shared" si="82"/>
        <v/>
      </c>
      <c r="AO248" s="672" t="str">
        <f t="shared" si="83"/>
        <v/>
      </c>
      <c r="AQ248" s="672" t="str">
        <f t="shared" si="84"/>
        <v/>
      </c>
    </row>
    <row r="249" spans="5:43">
      <c r="E249" s="672" t="str">
        <f t="shared" si="86"/>
        <v/>
      </c>
      <c r="G249" s="672" t="str">
        <f t="shared" si="86"/>
        <v/>
      </c>
      <c r="I249" s="672" t="str">
        <f t="shared" si="67"/>
        <v/>
      </c>
      <c r="K249" s="672" t="str">
        <f t="shared" si="68"/>
        <v/>
      </c>
      <c r="M249" s="672" t="str">
        <f t="shared" si="69"/>
        <v/>
      </c>
      <c r="O249" s="672" t="str">
        <f t="shared" si="70"/>
        <v/>
      </c>
      <c r="Q249" s="672" t="str">
        <f t="shared" si="71"/>
        <v/>
      </c>
      <c r="S249" s="672" t="str">
        <f t="shared" si="72"/>
        <v/>
      </c>
      <c r="U249" s="672" t="str">
        <f t="shared" si="73"/>
        <v/>
      </c>
      <c r="W249" s="672" t="str">
        <f t="shared" si="74"/>
        <v/>
      </c>
      <c r="Y249" s="672" t="str">
        <f t="shared" si="75"/>
        <v/>
      </c>
      <c r="AA249" s="672" t="str">
        <f t="shared" si="76"/>
        <v/>
      </c>
      <c r="AC249" s="672" t="str">
        <f t="shared" si="77"/>
        <v/>
      </c>
      <c r="AE249" s="672" t="str">
        <f t="shared" si="78"/>
        <v/>
      </c>
      <c r="AG249" s="672" t="str">
        <f t="shared" si="79"/>
        <v/>
      </c>
      <c r="AI249" s="672" t="str">
        <f t="shared" si="80"/>
        <v/>
      </c>
      <c r="AK249" s="672" t="str">
        <f t="shared" si="81"/>
        <v/>
      </c>
      <c r="AM249" s="672" t="str">
        <f t="shared" si="82"/>
        <v/>
      </c>
      <c r="AO249" s="672" t="str">
        <f t="shared" si="83"/>
        <v/>
      </c>
      <c r="AQ249" s="672" t="str">
        <f t="shared" si="84"/>
        <v/>
      </c>
    </row>
    <row r="250" spans="5:43">
      <c r="E250" s="672" t="str">
        <f t="shared" si="86"/>
        <v/>
      </c>
      <c r="G250" s="672" t="str">
        <f t="shared" si="86"/>
        <v/>
      </c>
      <c r="I250" s="672" t="str">
        <f t="shared" si="67"/>
        <v/>
      </c>
      <c r="K250" s="672" t="str">
        <f t="shared" si="68"/>
        <v/>
      </c>
      <c r="M250" s="672" t="str">
        <f t="shared" si="69"/>
        <v/>
      </c>
      <c r="O250" s="672" t="str">
        <f t="shared" si="70"/>
        <v/>
      </c>
      <c r="Q250" s="672" t="str">
        <f t="shared" si="71"/>
        <v/>
      </c>
      <c r="S250" s="672" t="str">
        <f t="shared" si="72"/>
        <v/>
      </c>
      <c r="U250" s="672" t="str">
        <f t="shared" si="73"/>
        <v/>
      </c>
      <c r="W250" s="672" t="str">
        <f t="shared" si="74"/>
        <v/>
      </c>
      <c r="Y250" s="672" t="str">
        <f t="shared" si="75"/>
        <v/>
      </c>
      <c r="AA250" s="672" t="str">
        <f t="shared" si="76"/>
        <v/>
      </c>
      <c r="AC250" s="672" t="str">
        <f t="shared" si="77"/>
        <v/>
      </c>
      <c r="AE250" s="672" t="str">
        <f t="shared" si="78"/>
        <v/>
      </c>
      <c r="AG250" s="672" t="str">
        <f t="shared" si="79"/>
        <v/>
      </c>
      <c r="AI250" s="672" t="str">
        <f t="shared" si="80"/>
        <v/>
      </c>
      <c r="AK250" s="672" t="str">
        <f t="shared" si="81"/>
        <v/>
      </c>
      <c r="AM250" s="672" t="str">
        <f t="shared" si="82"/>
        <v/>
      </c>
      <c r="AO250" s="672" t="str">
        <f t="shared" si="83"/>
        <v/>
      </c>
      <c r="AQ250" s="672" t="str">
        <f t="shared" si="84"/>
        <v/>
      </c>
    </row>
    <row r="251" spans="5:43">
      <c r="E251" s="672" t="str">
        <f t="shared" si="86"/>
        <v/>
      </c>
      <c r="G251" s="672" t="str">
        <f t="shared" si="86"/>
        <v/>
      </c>
      <c r="I251" s="672" t="str">
        <f t="shared" si="67"/>
        <v/>
      </c>
      <c r="K251" s="672" t="str">
        <f t="shared" si="68"/>
        <v/>
      </c>
      <c r="M251" s="672" t="str">
        <f t="shared" si="69"/>
        <v/>
      </c>
      <c r="O251" s="672" t="str">
        <f t="shared" si="70"/>
        <v/>
      </c>
      <c r="Q251" s="672" t="str">
        <f t="shared" si="71"/>
        <v/>
      </c>
      <c r="S251" s="672" t="str">
        <f t="shared" si="72"/>
        <v/>
      </c>
      <c r="U251" s="672" t="str">
        <f t="shared" si="73"/>
        <v/>
      </c>
      <c r="W251" s="672" t="str">
        <f t="shared" si="74"/>
        <v/>
      </c>
      <c r="Y251" s="672" t="str">
        <f t="shared" si="75"/>
        <v/>
      </c>
      <c r="AA251" s="672" t="str">
        <f t="shared" si="76"/>
        <v/>
      </c>
      <c r="AC251" s="672" t="str">
        <f t="shared" si="77"/>
        <v/>
      </c>
      <c r="AE251" s="672" t="str">
        <f t="shared" si="78"/>
        <v/>
      </c>
      <c r="AG251" s="672" t="str">
        <f t="shared" si="79"/>
        <v/>
      </c>
      <c r="AI251" s="672" t="str">
        <f t="shared" si="80"/>
        <v/>
      </c>
      <c r="AK251" s="672" t="str">
        <f t="shared" si="81"/>
        <v/>
      </c>
      <c r="AM251" s="672" t="str">
        <f t="shared" si="82"/>
        <v/>
      </c>
      <c r="AO251" s="672" t="str">
        <f t="shared" si="83"/>
        <v/>
      </c>
      <c r="AQ251" s="672" t="str">
        <f t="shared" si="84"/>
        <v/>
      </c>
    </row>
    <row r="252" spans="5:43">
      <c r="E252" s="672" t="str">
        <f t="shared" si="86"/>
        <v/>
      </c>
      <c r="G252" s="672" t="str">
        <f t="shared" si="86"/>
        <v/>
      </c>
      <c r="I252" s="672" t="str">
        <f t="shared" si="67"/>
        <v/>
      </c>
      <c r="K252" s="672" t="str">
        <f t="shared" si="68"/>
        <v/>
      </c>
      <c r="M252" s="672" t="str">
        <f t="shared" si="69"/>
        <v/>
      </c>
      <c r="O252" s="672" t="str">
        <f t="shared" si="70"/>
        <v/>
      </c>
      <c r="Q252" s="672" t="str">
        <f t="shared" si="71"/>
        <v/>
      </c>
      <c r="S252" s="672" t="str">
        <f t="shared" si="72"/>
        <v/>
      </c>
      <c r="U252" s="672" t="str">
        <f t="shared" si="73"/>
        <v/>
      </c>
      <c r="W252" s="672" t="str">
        <f t="shared" si="74"/>
        <v/>
      </c>
      <c r="Y252" s="672" t="str">
        <f t="shared" si="75"/>
        <v/>
      </c>
      <c r="AA252" s="672" t="str">
        <f t="shared" si="76"/>
        <v/>
      </c>
      <c r="AC252" s="672" t="str">
        <f t="shared" si="77"/>
        <v/>
      </c>
      <c r="AE252" s="672" t="str">
        <f t="shared" si="78"/>
        <v/>
      </c>
      <c r="AG252" s="672" t="str">
        <f t="shared" si="79"/>
        <v/>
      </c>
      <c r="AI252" s="672" t="str">
        <f t="shared" si="80"/>
        <v/>
      </c>
      <c r="AK252" s="672" t="str">
        <f t="shared" si="81"/>
        <v/>
      </c>
      <c r="AM252" s="672" t="str">
        <f t="shared" si="82"/>
        <v/>
      </c>
      <c r="AO252" s="672" t="str">
        <f t="shared" si="83"/>
        <v/>
      </c>
      <c r="AQ252" s="672" t="str">
        <f t="shared" si="84"/>
        <v/>
      </c>
    </row>
    <row r="253" spans="5:43">
      <c r="E253" s="672" t="str">
        <f t="shared" ref="E253:G268" si="87">IF(OR($B253=0,D253=0),"",D253/$B253)</f>
        <v/>
      </c>
      <c r="G253" s="672" t="str">
        <f t="shared" si="87"/>
        <v/>
      </c>
      <c r="I253" s="672" t="str">
        <f t="shared" si="67"/>
        <v/>
      </c>
      <c r="K253" s="672" t="str">
        <f t="shared" si="68"/>
        <v/>
      </c>
      <c r="M253" s="672" t="str">
        <f t="shared" si="69"/>
        <v/>
      </c>
      <c r="O253" s="672" t="str">
        <f t="shared" si="70"/>
        <v/>
      </c>
      <c r="Q253" s="672" t="str">
        <f t="shared" si="71"/>
        <v/>
      </c>
      <c r="S253" s="672" t="str">
        <f t="shared" si="72"/>
        <v/>
      </c>
      <c r="U253" s="672" t="str">
        <f t="shared" si="73"/>
        <v/>
      </c>
      <c r="W253" s="672" t="str">
        <f t="shared" si="74"/>
        <v/>
      </c>
      <c r="Y253" s="672" t="str">
        <f t="shared" si="75"/>
        <v/>
      </c>
      <c r="AA253" s="672" t="str">
        <f t="shared" si="76"/>
        <v/>
      </c>
      <c r="AC253" s="672" t="str">
        <f t="shared" si="77"/>
        <v/>
      </c>
      <c r="AE253" s="672" t="str">
        <f t="shared" si="78"/>
        <v/>
      </c>
      <c r="AG253" s="672" t="str">
        <f t="shared" si="79"/>
        <v/>
      </c>
      <c r="AI253" s="672" t="str">
        <f t="shared" si="80"/>
        <v/>
      </c>
      <c r="AK253" s="672" t="str">
        <f t="shared" si="81"/>
        <v/>
      </c>
      <c r="AM253" s="672" t="str">
        <f t="shared" si="82"/>
        <v/>
      </c>
      <c r="AO253" s="672" t="str">
        <f t="shared" si="83"/>
        <v/>
      </c>
      <c r="AQ253" s="672" t="str">
        <f t="shared" si="84"/>
        <v/>
      </c>
    </row>
    <row r="254" spans="5:43">
      <c r="E254" s="672" t="str">
        <f t="shared" si="87"/>
        <v/>
      </c>
      <c r="G254" s="672" t="str">
        <f t="shared" si="87"/>
        <v/>
      </c>
      <c r="I254" s="672" t="str">
        <f t="shared" si="67"/>
        <v/>
      </c>
      <c r="K254" s="672" t="str">
        <f t="shared" si="68"/>
        <v/>
      </c>
      <c r="M254" s="672" t="str">
        <f t="shared" si="69"/>
        <v/>
      </c>
      <c r="O254" s="672" t="str">
        <f t="shared" si="70"/>
        <v/>
      </c>
      <c r="Q254" s="672" t="str">
        <f t="shared" si="71"/>
        <v/>
      </c>
      <c r="S254" s="672" t="str">
        <f t="shared" si="72"/>
        <v/>
      </c>
      <c r="U254" s="672" t="str">
        <f t="shared" si="73"/>
        <v/>
      </c>
      <c r="W254" s="672" t="str">
        <f t="shared" si="74"/>
        <v/>
      </c>
      <c r="Y254" s="672" t="str">
        <f t="shared" si="75"/>
        <v/>
      </c>
      <c r="AA254" s="672" t="str">
        <f t="shared" si="76"/>
        <v/>
      </c>
      <c r="AC254" s="672" t="str">
        <f t="shared" si="77"/>
        <v/>
      </c>
      <c r="AE254" s="672" t="str">
        <f t="shared" si="78"/>
        <v/>
      </c>
      <c r="AG254" s="672" t="str">
        <f t="shared" si="79"/>
        <v/>
      </c>
      <c r="AI254" s="672" t="str">
        <f t="shared" si="80"/>
        <v/>
      </c>
      <c r="AK254" s="672" t="str">
        <f t="shared" si="81"/>
        <v/>
      </c>
      <c r="AM254" s="672" t="str">
        <f t="shared" si="82"/>
        <v/>
      </c>
      <c r="AO254" s="672" t="str">
        <f t="shared" si="83"/>
        <v/>
      </c>
      <c r="AQ254" s="672" t="str">
        <f t="shared" si="84"/>
        <v/>
      </c>
    </row>
    <row r="255" spans="5:43">
      <c r="E255" s="672" t="str">
        <f t="shared" si="87"/>
        <v/>
      </c>
      <c r="G255" s="672" t="str">
        <f t="shared" si="87"/>
        <v/>
      </c>
      <c r="I255" s="672" t="str">
        <f t="shared" si="67"/>
        <v/>
      </c>
      <c r="K255" s="672" t="str">
        <f t="shared" si="68"/>
        <v/>
      </c>
      <c r="M255" s="672" t="str">
        <f t="shared" si="69"/>
        <v/>
      </c>
      <c r="O255" s="672" t="str">
        <f t="shared" si="70"/>
        <v/>
      </c>
      <c r="Q255" s="672" t="str">
        <f t="shared" si="71"/>
        <v/>
      </c>
      <c r="S255" s="672" t="str">
        <f t="shared" si="72"/>
        <v/>
      </c>
      <c r="U255" s="672" t="str">
        <f t="shared" si="73"/>
        <v/>
      </c>
      <c r="W255" s="672" t="str">
        <f t="shared" si="74"/>
        <v/>
      </c>
      <c r="Y255" s="672" t="str">
        <f t="shared" si="75"/>
        <v/>
      </c>
      <c r="AA255" s="672" t="str">
        <f t="shared" si="76"/>
        <v/>
      </c>
      <c r="AC255" s="672" t="str">
        <f t="shared" si="77"/>
        <v/>
      </c>
      <c r="AE255" s="672" t="str">
        <f t="shared" si="78"/>
        <v/>
      </c>
      <c r="AG255" s="672" t="str">
        <f t="shared" si="79"/>
        <v/>
      </c>
      <c r="AI255" s="672" t="str">
        <f t="shared" si="80"/>
        <v/>
      </c>
      <c r="AK255" s="672" t="str">
        <f t="shared" si="81"/>
        <v/>
      </c>
      <c r="AM255" s="672" t="str">
        <f t="shared" si="82"/>
        <v/>
      </c>
      <c r="AO255" s="672" t="str">
        <f t="shared" si="83"/>
        <v/>
      </c>
      <c r="AQ255" s="672" t="str">
        <f t="shared" si="84"/>
        <v/>
      </c>
    </row>
    <row r="256" spans="5:43">
      <c r="E256" s="672" t="str">
        <f t="shared" si="87"/>
        <v/>
      </c>
      <c r="G256" s="672" t="str">
        <f t="shared" si="87"/>
        <v/>
      </c>
      <c r="I256" s="672" t="str">
        <f t="shared" si="67"/>
        <v/>
      </c>
      <c r="K256" s="672" t="str">
        <f t="shared" si="68"/>
        <v/>
      </c>
      <c r="M256" s="672" t="str">
        <f t="shared" si="69"/>
        <v/>
      </c>
      <c r="O256" s="672" t="str">
        <f t="shared" si="70"/>
        <v/>
      </c>
      <c r="Q256" s="672" t="str">
        <f t="shared" si="71"/>
        <v/>
      </c>
      <c r="S256" s="672" t="str">
        <f t="shared" si="72"/>
        <v/>
      </c>
      <c r="U256" s="672" t="str">
        <f t="shared" si="73"/>
        <v/>
      </c>
      <c r="W256" s="672" t="str">
        <f t="shared" si="74"/>
        <v/>
      </c>
      <c r="Y256" s="672" t="str">
        <f t="shared" si="75"/>
        <v/>
      </c>
      <c r="AA256" s="672" t="str">
        <f t="shared" si="76"/>
        <v/>
      </c>
      <c r="AC256" s="672" t="str">
        <f t="shared" si="77"/>
        <v/>
      </c>
      <c r="AE256" s="672" t="str">
        <f t="shared" si="78"/>
        <v/>
      </c>
      <c r="AG256" s="672" t="str">
        <f t="shared" si="79"/>
        <v/>
      </c>
      <c r="AI256" s="672" t="str">
        <f t="shared" si="80"/>
        <v/>
      </c>
      <c r="AK256" s="672" t="str">
        <f t="shared" si="81"/>
        <v/>
      </c>
      <c r="AM256" s="672" t="str">
        <f t="shared" si="82"/>
        <v/>
      </c>
      <c r="AO256" s="672" t="str">
        <f t="shared" si="83"/>
        <v/>
      </c>
      <c r="AQ256" s="672" t="str">
        <f t="shared" si="84"/>
        <v/>
      </c>
    </row>
    <row r="257" spans="5:43">
      <c r="E257" s="672" t="str">
        <f t="shared" si="87"/>
        <v/>
      </c>
      <c r="G257" s="672" t="str">
        <f t="shared" si="87"/>
        <v/>
      </c>
      <c r="I257" s="672" t="str">
        <f t="shared" si="67"/>
        <v/>
      </c>
      <c r="K257" s="672" t="str">
        <f t="shared" si="68"/>
        <v/>
      </c>
      <c r="M257" s="672" t="str">
        <f t="shared" si="69"/>
        <v/>
      </c>
      <c r="O257" s="672" t="str">
        <f t="shared" si="70"/>
        <v/>
      </c>
      <c r="Q257" s="672" t="str">
        <f t="shared" si="71"/>
        <v/>
      </c>
      <c r="S257" s="672" t="str">
        <f t="shared" si="72"/>
        <v/>
      </c>
      <c r="U257" s="672" t="str">
        <f t="shared" si="73"/>
        <v/>
      </c>
      <c r="W257" s="672" t="str">
        <f t="shared" si="74"/>
        <v/>
      </c>
      <c r="Y257" s="672" t="str">
        <f t="shared" si="75"/>
        <v/>
      </c>
      <c r="AA257" s="672" t="str">
        <f t="shared" si="76"/>
        <v/>
      </c>
      <c r="AC257" s="672" t="str">
        <f t="shared" si="77"/>
        <v/>
      </c>
      <c r="AE257" s="672" t="str">
        <f t="shared" si="78"/>
        <v/>
      </c>
      <c r="AG257" s="672" t="str">
        <f t="shared" si="79"/>
        <v/>
      </c>
      <c r="AI257" s="672" t="str">
        <f t="shared" si="80"/>
        <v/>
      </c>
      <c r="AK257" s="672" t="str">
        <f t="shared" si="81"/>
        <v/>
      </c>
      <c r="AM257" s="672" t="str">
        <f t="shared" si="82"/>
        <v/>
      </c>
      <c r="AO257" s="672" t="str">
        <f t="shared" si="83"/>
        <v/>
      </c>
      <c r="AQ257" s="672" t="str">
        <f t="shared" si="84"/>
        <v/>
      </c>
    </row>
    <row r="258" spans="5:43">
      <c r="E258" s="672" t="str">
        <f t="shared" si="87"/>
        <v/>
      </c>
      <c r="G258" s="672" t="str">
        <f t="shared" si="87"/>
        <v/>
      </c>
      <c r="I258" s="672" t="str">
        <f t="shared" si="67"/>
        <v/>
      </c>
      <c r="K258" s="672" t="str">
        <f t="shared" si="68"/>
        <v/>
      </c>
      <c r="M258" s="672" t="str">
        <f t="shared" si="69"/>
        <v/>
      </c>
      <c r="O258" s="672" t="str">
        <f t="shared" si="70"/>
        <v/>
      </c>
      <c r="Q258" s="672" t="str">
        <f t="shared" si="71"/>
        <v/>
      </c>
      <c r="S258" s="672" t="str">
        <f t="shared" si="72"/>
        <v/>
      </c>
      <c r="U258" s="672" t="str">
        <f t="shared" si="73"/>
        <v/>
      </c>
      <c r="W258" s="672" t="str">
        <f t="shared" si="74"/>
        <v/>
      </c>
      <c r="Y258" s="672" t="str">
        <f t="shared" si="75"/>
        <v/>
      </c>
      <c r="AA258" s="672" t="str">
        <f t="shared" si="76"/>
        <v/>
      </c>
      <c r="AC258" s="672" t="str">
        <f t="shared" si="77"/>
        <v/>
      </c>
      <c r="AE258" s="672" t="str">
        <f t="shared" si="78"/>
        <v/>
      </c>
      <c r="AG258" s="672" t="str">
        <f t="shared" si="79"/>
        <v/>
      </c>
      <c r="AI258" s="672" t="str">
        <f t="shared" si="80"/>
        <v/>
      </c>
      <c r="AK258" s="672" t="str">
        <f t="shared" si="81"/>
        <v/>
      </c>
      <c r="AM258" s="672" t="str">
        <f t="shared" si="82"/>
        <v/>
      </c>
      <c r="AO258" s="672" t="str">
        <f t="shared" si="83"/>
        <v/>
      </c>
      <c r="AQ258" s="672" t="str">
        <f t="shared" si="84"/>
        <v/>
      </c>
    </row>
    <row r="259" spans="5:43">
      <c r="E259" s="672" t="str">
        <f t="shared" si="87"/>
        <v/>
      </c>
      <c r="G259" s="672" t="str">
        <f t="shared" si="87"/>
        <v/>
      </c>
      <c r="I259" s="672" t="str">
        <f t="shared" si="67"/>
        <v/>
      </c>
      <c r="K259" s="672" t="str">
        <f t="shared" si="68"/>
        <v/>
      </c>
      <c r="M259" s="672" t="str">
        <f t="shared" si="69"/>
        <v/>
      </c>
      <c r="O259" s="672" t="str">
        <f t="shared" si="70"/>
        <v/>
      </c>
      <c r="Q259" s="672" t="str">
        <f t="shared" si="71"/>
        <v/>
      </c>
      <c r="S259" s="672" t="str">
        <f t="shared" si="72"/>
        <v/>
      </c>
      <c r="U259" s="672" t="str">
        <f t="shared" si="73"/>
        <v/>
      </c>
      <c r="W259" s="672" t="str">
        <f t="shared" si="74"/>
        <v/>
      </c>
      <c r="Y259" s="672" t="str">
        <f t="shared" si="75"/>
        <v/>
      </c>
      <c r="AA259" s="672" t="str">
        <f t="shared" si="76"/>
        <v/>
      </c>
      <c r="AC259" s="672" t="str">
        <f t="shared" si="77"/>
        <v/>
      </c>
      <c r="AE259" s="672" t="str">
        <f t="shared" si="78"/>
        <v/>
      </c>
      <c r="AG259" s="672" t="str">
        <f t="shared" si="79"/>
        <v/>
      </c>
      <c r="AI259" s="672" t="str">
        <f t="shared" si="80"/>
        <v/>
      </c>
      <c r="AK259" s="672" t="str">
        <f t="shared" si="81"/>
        <v/>
      </c>
      <c r="AM259" s="672" t="str">
        <f t="shared" si="82"/>
        <v/>
      </c>
      <c r="AO259" s="672" t="str">
        <f t="shared" si="83"/>
        <v/>
      </c>
      <c r="AQ259" s="672" t="str">
        <f t="shared" si="84"/>
        <v/>
      </c>
    </row>
    <row r="260" spans="5:43">
      <c r="E260" s="672" t="str">
        <f t="shared" si="87"/>
        <v/>
      </c>
      <c r="G260" s="672" t="str">
        <f t="shared" si="87"/>
        <v/>
      </c>
      <c r="I260" s="672" t="str">
        <f t="shared" si="67"/>
        <v/>
      </c>
      <c r="K260" s="672" t="str">
        <f t="shared" si="68"/>
        <v/>
      </c>
      <c r="M260" s="672" t="str">
        <f t="shared" si="69"/>
        <v/>
      </c>
      <c r="O260" s="672" t="str">
        <f t="shared" si="70"/>
        <v/>
      </c>
      <c r="Q260" s="672" t="str">
        <f t="shared" si="71"/>
        <v/>
      </c>
      <c r="S260" s="672" t="str">
        <f t="shared" si="72"/>
        <v/>
      </c>
      <c r="U260" s="672" t="str">
        <f t="shared" si="73"/>
        <v/>
      </c>
      <c r="W260" s="672" t="str">
        <f t="shared" si="74"/>
        <v/>
      </c>
      <c r="Y260" s="672" t="str">
        <f t="shared" si="75"/>
        <v/>
      </c>
      <c r="AA260" s="672" t="str">
        <f t="shared" si="76"/>
        <v/>
      </c>
      <c r="AC260" s="672" t="str">
        <f t="shared" si="77"/>
        <v/>
      </c>
      <c r="AE260" s="672" t="str">
        <f t="shared" si="78"/>
        <v/>
      </c>
      <c r="AG260" s="672" t="str">
        <f t="shared" si="79"/>
        <v/>
      </c>
      <c r="AI260" s="672" t="str">
        <f t="shared" si="80"/>
        <v/>
      </c>
      <c r="AK260" s="672" t="str">
        <f t="shared" si="81"/>
        <v/>
      </c>
      <c r="AM260" s="672" t="str">
        <f t="shared" si="82"/>
        <v/>
      </c>
      <c r="AO260" s="672" t="str">
        <f t="shared" si="83"/>
        <v/>
      </c>
      <c r="AQ260" s="672" t="str">
        <f t="shared" si="84"/>
        <v/>
      </c>
    </row>
    <row r="261" spans="5:43">
      <c r="E261" s="672" t="str">
        <f t="shared" si="87"/>
        <v/>
      </c>
      <c r="G261" s="672" t="str">
        <f t="shared" si="87"/>
        <v/>
      </c>
      <c r="I261" s="672" t="str">
        <f t="shared" si="67"/>
        <v/>
      </c>
      <c r="K261" s="672" t="str">
        <f t="shared" si="68"/>
        <v/>
      </c>
      <c r="M261" s="672" t="str">
        <f t="shared" si="69"/>
        <v/>
      </c>
      <c r="O261" s="672" t="str">
        <f t="shared" si="70"/>
        <v/>
      </c>
      <c r="Q261" s="672" t="str">
        <f t="shared" si="71"/>
        <v/>
      </c>
      <c r="S261" s="672" t="str">
        <f t="shared" si="72"/>
        <v/>
      </c>
      <c r="U261" s="672" t="str">
        <f t="shared" si="73"/>
        <v/>
      </c>
      <c r="W261" s="672" t="str">
        <f t="shared" si="74"/>
        <v/>
      </c>
      <c r="Y261" s="672" t="str">
        <f t="shared" si="75"/>
        <v/>
      </c>
      <c r="AA261" s="672" t="str">
        <f t="shared" si="76"/>
        <v/>
      </c>
      <c r="AC261" s="672" t="str">
        <f t="shared" si="77"/>
        <v/>
      </c>
      <c r="AE261" s="672" t="str">
        <f t="shared" si="78"/>
        <v/>
      </c>
      <c r="AG261" s="672" t="str">
        <f t="shared" si="79"/>
        <v/>
      </c>
      <c r="AI261" s="672" t="str">
        <f t="shared" si="80"/>
        <v/>
      </c>
      <c r="AK261" s="672" t="str">
        <f t="shared" si="81"/>
        <v/>
      </c>
      <c r="AM261" s="672" t="str">
        <f t="shared" si="82"/>
        <v/>
      </c>
      <c r="AO261" s="672" t="str">
        <f t="shared" si="83"/>
        <v/>
      </c>
      <c r="AQ261" s="672" t="str">
        <f t="shared" si="84"/>
        <v/>
      </c>
    </row>
    <row r="262" spans="5:43">
      <c r="E262" s="672" t="str">
        <f t="shared" si="87"/>
        <v/>
      </c>
      <c r="G262" s="672" t="str">
        <f t="shared" si="87"/>
        <v/>
      </c>
      <c r="I262" s="672" t="str">
        <f t="shared" si="67"/>
        <v/>
      </c>
      <c r="K262" s="672" t="str">
        <f t="shared" si="68"/>
        <v/>
      </c>
      <c r="M262" s="672" t="str">
        <f t="shared" si="69"/>
        <v/>
      </c>
      <c r="O262" s="672" t="str">
        <f t="shared" si="70"/>
        <v/>
      </c>
      <c r="Q262" s="672" t="str">
        <f t="shared" si="71"/>
        <v/>
      </c>
      <c r="S262" s="672" t="str">
        <f t="shared" si="72"/>
        <v/>
      </c>
      <c r="U262" s="672" t="str">
        <f t="shared" si="73"/>
        <v/>
      </c>
      <c r="W262" s="672" t="str">
        <f t="shared" si="74"/>
        <v/>
      </c>
      <c r="Y262" s="672" t="str">
        <f t="shared" si="75"/>
        <v/>
      </c>
      <c r="AA262" s="672" t="str">
        <f t="shared" si="76"/>
        <v/>
      </c>
      <c r="AC262" s="672" t="str">
        <f t="shared" si="77"/>
        <v/>
      </c>
      <c r="AE262" s="672" t="str">
        <f t="shared" si="78"/>
        <v/>
      </c>
      <c r="AG262" s="672" t="str">
        <f t="shared" si="79"/>
        <v/>
      </c>
      <c r="AI262" s="672" t="str">
        <f t="shared" si="80"/>
        <v/>
      </c>
      <c r="AK262" s="672" t="str">
        <f t="shared" si="81"/>
        <v/>
      </c>
      <c r="AM262" s="672" t="str">
        <f t="shared" si="82"/>
        <v/>
      </c>
      <c r="AO262" s="672" t="str">
        <f t="shared" si="83"/>
        <v/>
      </c>
      <c r="AQ262" s="672" t="str">
        <f t="shared" si="84"/>
        <v/>
      </c>
    </row>
    <row r="263" spans="5:43">
      <c r="E263" s="672" t="str">
        <f t="shared" si="87"/>
        <v/>
      </c>
      <c r="G263" s="672" t="str">
        <f t="shared" si="87"/>
        <v/>
      </c>
      <c r="I263" s="672" t="str">
        <f t="shared" si="67"/>
        <v/>
      </c>
      <c r="K263" s="672" t="str">
        <f t="shared" si="68"/>
        <v/>
      </c>
      <c r="M263" s="672" t="str">
        <f t="shared" si="69"/>
        <v/>
      </c>
      <c r="O263" s="672" t="str">
        <f t="shared" si="70"/>
        <v/>
      </c>
      <c r="Q263" s="672" t="str">
        <f t="shared" si="71"/>
        <v/>
      </c>
      <c r="S263" s="672" t="str">
        <f t="shared" si="72"/>
        <v/>
      </c>
      <c r="U263" s="672" t="str">
        <f t="shared" si="73"/>
        <v/>
      </c>
      <c r="W263" s="672" t="str">
        <f t="shared" si="74"/>
        <v/>
      </c>
      <c r="Y263" s="672" t="str">
        <f t="shared" si="75"/>
        <v/>
      </c>
      <c r="AA263" s="672" t="str">
        <f t="shared" si="76"/>
        <v/>
      </c>
      <c r="AC263" s="672" t="str">
        <f t="shared" si="77"/>
        <v/>
      </c>
      <c r="AE263" s="672" t="str">
        <f t="shared" si="78"/>
        <v/>
      </c>
      <c r="AG263" s="672" t="str">
        <f t="shared" si="79"/>
        <v/>
      </c>
      <c r="AI263" s="672" t="str">
        <f t="shared" si="80"/>
        <v/>
      </c>
      <c r="AK263" s="672" t="str">
        <f t="shared" si="81"/>
        <v/>
      </c>
      <c r="AM263" s="672" t="str">
        <f t="shared" si="82"/>
        <v/>
      </c>
      <c r="AO263" s="672" t="str">
        <f t="shared" si="83"/>
        <v/>
      </c>
      <c r="AQ263" s="672" t="str">
        <f t="shared" si="84"/>
        <v/>
      </c>
    </row>
    <row r="264" spans="5:43">
      <c r="E264" s="672" t="str">
        <f t="shared" si="87"/>
        <v/>
      </c>
      <c r="G264" s="672" t="str">
        <f t="shared" si="87"/>
        <v/>
      </c>
      <c r="I264" s="672" t="str">
        <f t="shared" si="67"/>
        <v/>
      </c>
      <c r="K264" s="672" t="str">
        <f t="shared" si="68"/>
        <v/>
      </c>
      <c r="M264" s="672" t="str">
        <f t="shared" si="69"/>
        <v/>
      </c>
      <c r="O264" s="672" t="str">
        <f t="shared" si="70"/>
        <v/>
      </c>
      <c r="Q264" s="672" t="str">
        <f t="shared" si="71"/>
        <v/>
      </c>
      <c r="S264" s="672" t="str">
        <f t="shared" si="72"/>
        <v/>
      </c>
      <c r="U264" s="672" t="str">
        <f t="shared" si="73"/>
        <v/>
      </c>
      <c r="W264" s="672" t="str">
        <f t="shared" si="74"/>
        <v/>
      </c>
      <c r="Y264" s="672" t="str">
        <f t="shared" si="75"/>
        <v/>
      </c>
      <c r="AA264" s="672" t="str">
        <f t="shared" si="76"/>
        <v/>
      </c>
      <c r="AC264" s="672" t="str">
        <f t="shared" si="77"/>
        <v/>
      </c>
      <c r="AE264" s="672" t="str">
        <f t="shared" si="78"/>
        <v/>
      </c>
      <c r="AG264" s="672" t="str">
        <f t="shared" si="79"/>
        <v/>
      </c>
      <c r="AI264" s="672" t="str">
        <f t="shared" si="80"/>
        <v/>
      </c>
      <c r="AK264" s="672" t="str">
        <f t="shared" si="81"/>
        <v/>
      </c>
      <c r="AM264" s="672" t="str">
        <f t="shared" si="82"/>
        <v/>
      </c>
      <c r="AO264" s="672" t="str">
        <f t="shared" si="83"/>
        <v/>
      </c>
      <c r="AQ264" s="672" t="str">
        <f t="shared" si="84"/>
        <v/>
      </c>
    </row>
    <row r="265" spans="5:43">
      <c r="E265" s="672" t="str">
        <f t="shared" si="87"/>
        <v/>
      </c>
      <c r="G265" s="672" t="str">
        <f t="shared" si="87"/>
        <v/>
      </c>
      <c r="I265" s="672" t="str">
        <f t="shared" si="67"/>
        <v/>
      </c>
      <c r="K265" s="672" t="str">
        <f t="shared" si="68"/>
        <v/>
      </c>
      <c r="M265" s="672" t="str">
        <f t="shared" si="69"/>
        <v/>
      </c>
      <c r="O265" s="672" t="str">
        <f t="shared" si="70"/>
        <v/>
      </c>
      <c r="Q265" s="672" t="str">
        <f t="shared" si="71"/>
        <v/>
      </c>
      <c r="S265" s="672" t="str">
        <f t="shared" si="72"/>
        <v/>
      </c>
      <c r="U265" s="672" t="str">
        <f t="shared" si="73"/>
        <v/>
      </c>
      <c r="W265" s="672" t="str">
        <f t="shared" si="74"/>
        <v/>
      </c>
      <c r="Y265" s="672" t="str">
        <f t="shared" si="75"/>
        <v/>
      </c>
      <c r="AA265" s="672" t="str">
        <f t="shared" si="76"/>
        <v/>
      </c>
      <c r="AC265" s="672" t="str">
        <f t="shared" si="77"/>
        <v/>
      </c>
      <c r="AE265" s="672" t="str">
        <f t="shared" si="78"/>
        <v/>
      </c>
      <c r="AG265" s="672" t="str">
        <f t="shared" si="79"/>
        <v/>
      </c>
      <c r="AI265" s="672" t="str">
        <f t="shared" si="80"/>
        <v/>
      </c>
      <c r="AK265" s="672" t="str">
        <f t="shared" si="81"/>
        <v/>
      </c>
      <c r="AM265" s="672" t="str">
        <f t="shared" si="82"/>
        <v/>
      </c>
      <c r="AO265" s="672" t="str">
        <f t="shared" si="83"/>
        <v/>
      </c>
      <c r="AQ265" s="672" t="str">
        <f t="shared" si="84"/>
        <v/>
      </c>
    </row>
    <row r="266" spans="5:43">
      <c r="E266" s="672" t="str">
        <f t="shared" si="87"/>
        <v/>
      </c>
      <c r="G266" s="672" t="str">
        <f t="shared" si="87"/>
        <v/>
      </c>
      <c r="I266" s="672" t="str">
        <f t="shared" si="67"/>
        <v/>
      </c>
      <c r="K266" s="672" t="str">
        <f t="shared" si="68"/>
        <v/>
      </c>
      <c r="M266" s="672" t="str">
        <f t="shared" si="69"/>
        <v/>
      </c>
      <c r="O266" s="672" t="str">
        <f t="shared" si="70"/>
        <v/>
      </c>
      <c r="Q266" s="672" t="str">
        <f t="shared" si="71"/>
        <v/>
      </c>
      <c r="S266" s="672" t="str">
        <f t="shared" si="72"/>
        <v/>
      </c>
      <c r="U266" s="672" t="str">
        <f t="shared" si="73"/>
        <v/>
      </c>
      <c r="W266" s="672" t="str">
        <f t="shared" si="74"/>
        <v/>
      </c>
      <c r="Y266" s="672" t="str">
        <f t="shared" si="75"/>
        <v/>
      </c>
      <c r="AA266" s="672" t="str">
        <f t="shared" si="76"/>
        <v/>
      </c>
      <c r="AC266" s="672" t="str">
        <f t="shared" si="77"/>
        <v/>
      </c>
      <c r="AE266" s="672" t="str">
        <f t="shared" si="78"/>
        <v/>
      </c>
      <c r="AG266" s="672" t="str">
        <f t="shared" si="79"/>
        <v/>
      </c>
      <c r="AI266" s="672" t="str">
        <f t="shared" si="80"/>
        <v/>
      </c>
      <c r="AK266" s="672" t="str">
        <f t="shared" si="81"/>
        <v/>
      </c>
      <c r="AM266" s="672" t="str">
        <f t="shared" si="82"/>
        <v/>
      </c>
      <c r="AO266" s="672" t="str">
        <f t="shared" si="83"/>
        <v/>
      </c>
      <c r="AQ266" s="672" t="str">
        <f t="shared" si="84"/>
        <v/>
      </c>
    </row>
    <row r="267" spans="5:43">
      <c r="E267" s="672" t="str">
        <f t="shared" si="87"/>
        <v/>
      </c>
      <c r="G267" s="672" t="str">
        <f t="shared" si="87"/>
        <v/>
      </c>
      <c r="I267" s="672" t="str">
        <f t="shared" si="67"/>
        <v/>
      </c>
      <c r="K267" s="672" t="str">
        <f t="shared" si="68"/>
        <v/>
      </c>
      <c r="M267" s="672" t="str">
        <f t="shared" si="69"/>
        <v/>
      </c>
      <c r="O267" s="672" t="str">
        <f t="shared" si="70"/>
        <v/>
      </c>
      <c r="Q267" s="672" t="str">
        <f t="shared" si="71"/>
        <v/>
      </c>
      <c r="S267" s="672" t="str">
        <f t="shared" si="72"/>
        <v/>
      </c>
      <c r="U267" s="672" t="str">
        <f t="shared" si="73"/>
        <v/>
      </c>
      <c r="W267" s="672" t="str">
        <f t="shared" si="74"/>
        <v/>
      </c>
      <c r="Y267" s="672" t="str">
        <f t="shared" si="75"/>
        <v/>
      </c>
      <c r="AA267" s="672" t="str">
        <f t="shared" si="76"/>
        <v/>
      </c>
      <c r="AC267" s="672" t="str">
        <f t="shared" si="77"/>
        <v/>
      </c>
      <c r="AE267" s="672" t="str">
        <f t="shared" si="78"/>
        <v/>
      </c>
      <c r="AG267" s="672" t="str">
        <f t="shared" si="79"/>
        <v/>
      </c>
      <c r="AI267" s="672" t="str">
        <f t="shared" si="80"/>
        <v/>
      </c>
      <c r="AK267" s="672" t="str">
        <f t="shared" si="81"/>
        <v/>
      </c>
      <c r="AM267" s="672" t="str">
        <f t="shared" si="82"/>
        <v/>
      </c>
      <c r="AO267" s="672" t="str">
        <f t="shared" si="83"/>
        <v/>
      </c>
      <c r="AQ267" s="672" t="str">
        <f t="shared" si="84"/>
        <v/>
      </c>
    </row>
    <row r="268" spans="5:43">
      <c r="E268" s="672" t="str">
        <f t="shared" si="87"/>
        <v/>
      </c>
      <c r="G268" s="672" t="str">
        <f t="shared" si="87"/>
        <v/>
      </c>
      <c r="I268" s="672" t="str">
        <f t="shared" si="67"/>
        <v/>
      </c>
      <c r="K268" s="672" t="str">
        <f t="shared" si="68"/>
        <v/>
      </c>
      <c r="M268" s="672" t="str">
        <f t="shared" si="69"/>
        <v/>
      </c>
      <c r="O268" s="672" t="str">
        <f t="shared" si="70"/>
        <v/>
      </c>
      <c r="Q268" s="672" t="str">
        <f t="shared" si="71"/>
        <v/>
      </c>
      <c r="S268" s="672" t="str">
        <f t="shared" si="72"/>
        <v/>
      </c>
      <c r="U268" s="672" t="str">
        <f t="shared" si="73"/>
        <v/>
      </c>
      <c r="W268" s="672" t="str">
        <f t="shared" si="74"/>
        <v/>
      </c>
      <c r="Y268" s="672" t="str">
        <f t="shared" si="75"/>
        <v/>
      </c>
      <c r="AA268" s="672" t="str">
        <f t="shared" si="76"/>
        <v/>
      </c>
      <c r="AC268" s="672" t="str">
        <f t="shared" si="77"/>
        <v/>
      </c>
      <c r="AE268" s="672" t="str">
        <f t="shared" si="78"/>
        <v/>
      </c>
      <c r="AG268" s="672" t="str">
        <f t="shared" si="79"/>
        <v/>
      </c>
      <c r="AI268" s="672" t="str">
        <f t="shared" si="80"/>
        <v/>
      </c>
      <c r="AK268" s="672" t="str">
        <f t="shared" si="81"/>
        <v/>
      </c>
      <c r="AM268" s="672" t="str">
        <f t="shared" si="82"/>
        <v/>
      </c>
      <c r="AO268" s="672" t="str">
        <f t="shared" si="83"/>
        <v/>
      </c>
      <c r="AQ268" s="672" t="str">
        <f t="shared" si="84"/>
        <v/>
      </c>
    </row>
    <row r="269" spans="5:43">
      <c r="E269" s="672" t="str">
        <f t="shared" ref="E269:G284" si="88">IF(OR($B269=0,D269=0),"",D269/$B269)</f>
        <v/>
      </c>
      <c r="G269" s="672" t="str">
        <f t="shared" si="88"/>
        <v/>
      </c>
      <c r="I269" s="672" t="str">
        <f t="shared" ref="I269:I300" si="89">IF(OR($B269=0,H269=0),"",H269/$B269)</f>
        <v/>
      </c>
      <c r="K269" s="672" t="str">
        <f t="shared" ref="K269:K300" si="90">IF(OR($B269=0,J269=0),"",J269/$B269)</f>
        <v/>
      </c>
      <c r="M269" s="672" t="str">
        <f t="shared" ref="M269:M300" si="91">IF(OR($B269=0,L269=0),"",L269/$B269)</f>
        <v/>
      </c>
      <c r="O269" s="672" t="str">
        <f t="shared" ref="O269:O300" si="92">IF(OR($B269=0,N269=0),"",N269/$B269)</f>
        <v/>
      </c>
      <c r="Q269" s="672" t="str">
        <f t="shared" ref="Q269:Q300" si="93">IF(OR($B269=0,P269=0),"",P269/$B269)</f>
        <v/>
      </c>
      <c r="S269" s="672" t="str">
        <f t="shared" ref="S269:S300" si="94">IF(OR($B269=0,R269=0),"",R269/$B269)</f>
        <v/>
      </c>
      <c r="U269" s="672" t="str">
        <f t="shared" ref="U269:U300" si="95">IF(OR($B269=0,T269=0),"",T269/$B269)</f>
        <v/>
      </c>
      <c r="W269" s="672" t="str">
        <f t="shared" ref="W269:W300" si="96">IF(OR($B269=0,V269=0),"",V269/$B269)</f>
        <v/>
      </c>
      <c r="Y269" s="672" t="str">
        <f t="shared" ref="Y269:Y300" si="97">IF(OR($B269=0,X269=0),"",X269/$B269)</f>
        <v/>
      </c>
      <c r="AA269" s="672" t="str">
        <f t="shared" ref="AA269:AA300" si="98">IF(OR($B269=0,Z269=0),"",Z269/$B269)</f>
        <v/>
      </c>
      <c r="AC269" s="672" t="str">
        <f t="shared" ref="AC269:AC300" si="99">IF(OR($B269=0,AB269=0),"",AB269/$B269)</f>
        <v/>
      </c>
      <c r="AE269" s="672" t="str">
        <f t="shared" ref="AE269:AE300" si="100">IF(OR($B269=0,AD269=0),"",AD269/$B269)</f>
        <v/>
      </c>
      <c r="AG269" s="672" t="str">
        <f t="shared" ref="AG269:AG300" si="101">IF(OR($B269=0,AF269=0),"",AF269/$B269)</f>
        <v/>
      </c>
      <c r="AI269" s="672" t="str">
        <f t="shared" ref="AI269:AI300" si="102">IF(OR($B269=0,AH269=0),"",AH269/$B269)</f>
        <v/>
      </c>
      <c r="AK269" s="672" t="str">
        <f t="shared" ref="AK269:AK300" si="103">IF(OR($B269=0,AJ269=0),"",AJ269/$B269)</f>
        <v/>
      </c>
      <c r="AM269" s="672" t="str">
        <f t="shared" ref="AM269:AM300" si="104">IF(OR($B269=0,AL269=0),"",AL269/$B269)</f>
        <v/>
      </c>
      <c r="AO269" s="672" t="str">
        <f t="shared" ref="AO269:AO300" si="105">IF(OR($B269=0,AN269=0),"",AN269/$B269)</f>
        <v/>
      </c>
      <c r="AQ269" s="672" t="str">
        <f t="shared" ref="AQ269:AQ300" si="106">IF(OR($B269=0,AP269=0),"",AP269/$B269)</f>
        <v/>
      </c>
    </row>
    <row r="270" spans="5:43">
      <c r="E270" s="672" t="str">
        <f t="shared" si="88"/>
        <v/>
      </c>
      <c r="G270" s="672" t="str">
        <f t="shared" si="88"/>
        <v/>
      </c>
      <c r="I270" s="672" t="str">
        <f t="shared" si="89"/>
        <v/>
      </c>
      <c r="K270" s="672" t="str">
        <f t="shared" si="90"/>
        <v/>
      </c>
      <c r="M270" s="672" t="str">
        <f t="shared" si="91"/>
        <v/>
      </c>
      <c r="O270" s="672" t="str">
        <f t="shared" si="92"/>
        <v/>
      </c>
      <c r="Q270" s="672" t="str">
        <f t="shared" si="93"/>
        <v/>
      </c>
      <c r="S270" s="672" t="str">
        <f t="shared" si="94"/>
        <v/>
      </c>
      <c r="U270" s="672" t="str">
        <f t="shared" si="95"/>
        <v/>
      </c>
      <c r="W270" s="672" t="str">
        <f t="shared" si="96"/>
        <v/>
      </c>
      <c r="Y270" s="672" t="str">
        <f t="shared" si="97"/>
        <v/>
      </c>
      <c r="AA270" s="672" t="str">
        <f t="shared" si="98"/>
        <v/>
      </c>
      <c r="AC270" s="672" t="str">
        <f t="shared" si="99"/>
        <v/>
      </c>
      <c r="AE270" s="672" t="str">
        <f t="shared" si="100"/>
        <v/>
      </c>
      <c r="AG270" s="672" t="str">
        <f t="shared" si="101"/>
        <v/>
      </c>
      <c r="AI270" s="672" t="str">
        <f t="shared" si="102"/>
        <v/>
      </c>
      <c r="AK270" s="672" t="str">
        <f t="shared" si="103"/>
        <v/>
      </c>
      <c r="AM270" s="672" t="str">
        <f t="shared" si="104"/>
        <v/>
      </c>
      <c r="AO270" s="672" t="str">
        <f t="shared" si="105"/>
        <v/>
      </c>
      <c r="AQ270" s="672" t="str">
        <f t="shared" si="106"/>
        <v/>
      </c>
    </row>
    <row r="271" spans="5:43">
      <c r="E271" s="672" t="str">
        <f t="shared" si="88"/>
        <v/>
      </c>
      <c r="G271" s="672" t="str">
        <f t="shared" si="88"/>
        <v/>
      </c>
      <c r="I271" s="672" t="str">
        <f t="shared" si="89"/>
        <v/>
      </c>
      <c r="K271" s="672" t="str">
        <f t="shared" si="90"/>
        <v/>
      </c>
      <c r="M271" s="672" t="str">
        <f t="shared" si="91"/>
        <v/>
      </c>
      <c r="O271" s="672" t="str">
        <f t="shared" si="92"/>
        <v/>
      </c>
      <c r="Q271" s="672" t="str">
        <f t="shared" si="93"/>
        <v/>
      </c>
      <c r="S271" s="672" t="str">
        <f t="shared" si="94"/>
        <v/>
      </c>
      <c r="U271" s="672" t="str">
        <f t="shared" si="95"/>
        <v/>
      </c>
      <c r="W271" s="672" t="str">
        <f t="shared" si="96"/>
        <v/>
      </c>
      <c r="Y271" s="672" t="str">
        <f t="shared" si="97"/>
        <v/>
      </c>
      <c r="AA271" s="672" t="str">
        <f t="shared" si="98"/>
        <v/>
      </c>
      <c r="AC271" s="672" t="str">
        <f t="shared" si="99"/>
        <v/>
      </c>
      <c r="AE271" s="672" t="str">
        <f t="shared" si="100"/>
        <v/>
      </c>
      <c r="AG271" s="672" t="str">
        <f t="shared" si="101"/>
        <v/>
      </c>
      <c r="AI271" s="672" t="str">
        <f t="shared" si="102"/>
        <v/>
      </c>
      <c r="AK271" s="672" t="str">
        <f t="shared" si="103"/>
        <v/>
      </c>
      <c r="AM271" s="672" t="str">
        <f t="shared" si="104"/>
        <v/>
      </c>
      <c r="AO271" s="672" t="str">
        <f t="shared" si="105"/>
        <v/>
      </c>
      <c r="AQ271" s="672" t="str">
        <f t="shared" si="106"/>
        <v/>
      </c>
    </row>
    <row r="272" spans="5:43">
      <c r="E272" s="672" t="str">
        <f t="shared" si="88"/>
        <v/>
      </c>
      <c r="G272" s="672" t="str">
        <f t="shared" si="88"/>
        <v/>
      </c>
      <c r="I272" s="672" t="str">
        <f t="shared" si="89"/>
        <v/>
      </c>
      <c r="K272" s="672" t="str">
        <f t="shared" si="90"/>
        <v/>
      </c>
      <c r="M272" s="672" t="str">
        <f t="shared" si="91"/>
        <v/>
      </c>
      <c r="O272" s="672" t="str">
        <f t="shared" si="92"/>
        <v/>
      </c>
      <c r="Q272" s="672" t="str">
        <f t="shared" si="93"/>
        <v/>
      </c>
      <c r="S272" s="672" t="str">
        <f t="shared" si="94"/>
        <v/>
      </c>
      <c r="U272" s="672" t="str">
        <f t="shared" si="95"/>
        <v/>
      </c>
      <c r="W272" s="672" t="str">
        <f t="shared" si="96"/>
        <v/>
      </c>
      <c r="Y272" s="672" t="str">
        <f t="shared" si="97"/>
        <v/>
      </c>
      <c r="AA272" s="672" t="str">
        <f t="shared" si="98"/>
        <v/>
      </c>
      <c r="AC272" s="672" t="str">
        <f t="shared" si="99"/>
        <v/>
      </c>
      <c r="AE272" s="672" t="str">
        <f t="shared" si="100"/>
        <v/>
      </c>
      <c r="AG272" s="672" t="str">
        <f t="shared" si="101"/>
        <v/>
      </c>
      <c r="AI272" s="672" t="str">
        <f t="shared" si="102"/>
        <v/>
      </c>
      <c r="AK272" s="672" t="str">
        <f t="shared" si="103"/>
        <v/>
      </c>
      <c r="AM272" s="672" t="str">
        <f t="shared" si="104"/>
        <v/>
      </c>
      <c r="AO272" s="672" t="str">
        <f t="shared" si="105"/>
        <v/>
      </c>
      <c r="AQ272" s="672" t="str">
        <f t="shared" si="106"/>
        <v/>
      </c>
    </row>
    <row r="273" spans="5:43">
      <c r="E273" s="672" t="str">
        <f t="shared" si="88"/>
        <v/>
      </c>
      <c r="G273" s="672" t="str">
        <f t="shared" si="88"/>
        <v/>
      </c>
      <c r="I273" s="672" t="str">
        <f t="shared" si="89"/>
        <v/>
      </c>
      <c r="K273" s="672" t="str">
        <f t="shared" si="90"/>
        <v/>
      </c>
      <c r="M273" s="672" t="str">
        <f t="shared" si="91"/>
        <v/>
      </c>
      <c r="O273" s="672" t="str">
        <f t="shared" si="92"/>
        <v/>
      </c>
      <c r="Q273" s="672" t="str">
        <f t="shared" si="93"/>
        <v/>
      </c>
      <c r="S273" s="672" t="str">
        <f t="shared" si="94"/>
        <v/>
      </c>
      <c r="U273" s="672" t="str">
        <f t="shared" si="95"/>
        <v/>
      </c>
      <c r="W273" s="672" t="str">
        <f t="shared" si="96"/>
        <v/>
      </c>
      <c r="Y273" s="672" t="str">
        <f t="shared" si="97"/>
        <v/>
      </c>
      <c r="AA273" s="672" t="str">
        <f t="shared" si="98"/>
        <v/>
      </c>
      <c r="AC273" s="672" t="str">
        <f t="shared" si="99"/>
        <v/>
      </c>
      <c r="AE273" s="672" t="str">
        <f t="shared" si="100"/>
        <v/>
      </c>
      <c r="AG273" s="672" t="str">
        <f t="shared" si="101"/>
        <v/>
      </c>
      <c r="AI273" s="672" t="str">
        <f t="shared" si="102"/>
        <v/>
      </c>
      <c r="AK273" s="672" t="str">
        <f t="shared" si="103"/>
        <v/>
      </c>
      <c r="AM273" s="672" t="str">
        <f t="shared" si="104"/>
        <v/>
      </c>
      <c r="AO273" s="672" t="str">
        <f t="shared" si="105"/>
        <v/>
      </c>
      <c r="AQ273" s="672" t="str">
        <f t="shared" si="106"/>
        <v/>
      </c>
    </row>
    <row r="274" spans="5:43">
      <c r="E274" s="672" t="str">
        <f t="shared" si="88"/>
        <v/>
      </c>
      <c r="G274" s="672" t="str">
        <f t="shared" si="88"/>
        <v/>
      </c>
      <c r="I274" s="672" t="str">
        <f t="shared" si="89"/>
        <v/>
      </c>
      <c r="K274" s="672" t="str">
        <f t="shared" si="90"/>
        <v/>
      </c>
      <c r="M274" s="672" t="str">
        <f t="shared" si="91"/>
        <v/>
      </c>
      <c r="O274" s="672" t="str">
        <f t="shared" si="92"/>
        <v/>
      </c>
      <c r="Q274" s="672" t="str">
        <f t="shared" si="93"/>
        <v/>
      </c>
      <c r="S274" s="672" t="str">
        <f t="shared" si="94"/>
        <v/>
      </c>
      <c r="U274" s="672" t="str">
        <f t="shared" si="95"/>
        <v/>
      </c>
      <c r="W274" s="672" t="str">
        <f t="shared" si="96"/>
        <v/>
      </c>
      <c r="Y274" s="672" t="str">
        <f t="shared" si="97"/>
        <v/>
      </c>
      <c r="AA274" s="672" t="str">
        <f t="shared" si="98"/>
        <v/>
      </c>
      <c r="AC274" s="672" t="str">
        <f t="shared" si="99"/>
        <v/>
      </c>
      <c r="AE274" s="672" t="str">
        <f t="shared" si="100"/>
        <v/>
      </c>
      <c r="AG274" s="672" t="str">
        <f t="shared" si="101"/>
        <v/>
      </c>
      <c r="AI274" s="672" t="str">
        <f t="shared" si="102"/>
        <v/>
      </c>
      <c r="AK274" s="672" t="str">
        <f t="shared" si="103"/>
        <v/>
      </c>
      <c r="AM274" s="672" t="str">
        <f t="shared" si="104"/>
        <v/>
      </c>
      <c r="AO274" s="672" t="str">
        <f t="shared" si="105"/>
        <v/>
      </c>
      <c r="AQ274" s="672" t="str">
        <f t="shared" si="106"/>
        <v/>
      </c>
    </row>
    <row r="275" spans="5:43">
      <c r="E275" s="672" t="str">
        <f t="shared" si="88"/>
        <v/>
      </c>
      <c r="G275" s="672" t="str">
        <f t="shared" si="88"/>
        <v/>
      </c>
      <c r="I275" s="672" t="str">
        <f t="shared" si="89"/>
        <v/>
      </c>
      <c r="K275" s="672" t="str">
        <f t="shared" si="90"/>
        <v/>
      </c>
      <c r="M275" s="672" t="str">
        <f t="shared" si="91"/>
        <v/>
      </c>
      <c r="O275" s="672" t="str">
        <f t="shared" si="92"/>
        <v/>
      </c>
      <c r="Q275" s="672" t="str">
        <f t="shared" si="93"/>
        <v/>
      </c>
      <c r="S275" s="672" t="str">
        <f t="shared" si="94"/>
        <v/>
      </c>
      <c r="U275" s="672" t="str">
        <f t="shared" si="95"/>
        <v/>
      </c>
      <c r="W275" s="672" t="str">
        <f t="shared" si="96"/>
        <v/>
      </c>
      <c r="Y275" s="672" t="str">
        <f t="shared" si="97"/>
        <v/>
      </c>
      <c r="AA275" s="672" t="str">
        <f t="shared" si="98"/>
        <v/>
      </c>
      <c r="AC275" s="672" t="str">
        <f t="shared" si="99"/>
        <v/>
      </c>
      <c r="AE275" s="672" t="str">
        <f t="shared" si="100"/>
        <v/>
      </c>
      <c r="AG275" s="672" t="str">
        <f t="shared" si="101"/>
        <v/>
      </c>
      <c r="AI275" s="672" t="str">
        <f t="shared" si="102"/>
        <v/>
      </c>
      <c r="AK275" s="672" t="str">
        <f t="shared" si="103"/>
        <v/>
      </c>
      <c r="AM275" s="672" t="str">
        <f t="shared" si="104"/>
        <v/>
      </c>
      <c r="AO275" s="672" t="str">
        <f t="shared" si="105"/>
        <v/>
      </c>
      <c r="AQ275" s="672" t="str">
        <f t="shared" si="106"/>
        <v/>
      </c>
    </row>
    <row r="276" spans="5:43">
      <c r="E276" s="672" t="str">
        <f t="shared" si="88"/>
        <v/>
      </c>
      <c r="G276" s="672" t="str">
        <f t="shared" si="88"/>
        <v/>
      </c>
      <c r="I276" s="672" t="str">
        <f t="shared" si="89"/>
        <v/>
      </c>
      <c r="K276" s="672" t="str">
        <f t="shared" si="90"/>
        <v/>
      </c>
      <c r="M276" s="672" t="str">
        <f t="shared" si="91"/>
        <v/>
      </c>
      <c r="O276" s="672" t="str">
        <f t="shared" si="92"/>
        <v/>
      </c>
      <c r="Q276" s="672" t="str">
        <f t="shared" si="93"/>
        <v/>
      </c>
      <c r="S276" s="672" t="str">
        <f t="shared" si="94"/>
        <v/>
      </c>
      <c r="U276" s="672" t="str">
        <f t="shared" si="95"/>
        <v/>
      </c>
      <c r="W276" s="672" t="str">
        <f t="shared" si="96"/>
        <v/>
      </c>
      <c r="Y276" s="672" t="str">
        <f t="shared" si="97"/>
        <v/>
      </c>
      <c r="AA276" s="672" t="str">
        <f t="shared" si="98"/>
        <v/>
      </c>
      <c r="AC276" s="672" t="str">
        <f t="shared" si="99"/>
        <v/>
      </c>
      <c r="AE276" s="672" t="str">
        <f t="shared" si="100"/>
        <v/>
      </c>
      <c r="AG276" s="672" t="str">
        <f t="shared" si="101"/>
        <v/>
      </c>
      <c r="AI276" s="672" t="str">
        <f t="shared" si="102"/>
        <v/>
      </c>
      <c r="AK276" s="672" t="str">
        <f t="shared" si="103"/>
        <v/>
      </c>
      <c r="AM276" s="672" t="str">
        <f t="shared" si="104"/>
        <v/>
      </c>
      <c r="AO276" s="672" t="str">
        <f t="shared" si="105"/>
        <v/>
      </c>
      <c r="AQ276" s="672" t="str">
        <f t="shared" si="106"/>
        <v/>
      </c>
    </row>
    <row r="277" spans="5:43">
      <c r="E277" s="672" t="str">
        <f t="shared" si="88"/>
        <v/>
      </c>
      <c r="G277" s="672" t="str">
        <f t="shared" si="88"/>
        <v/>
      </c>
      <c r="I277" s="672" t="str">
        <f t="shared" si="89"/>
        <v/>
      </c>
      <c r="K277" s="672" t="str">
        <f t="shared" si="90"/>
        <v/>
      </c>
      <c r="M277" s="672" t="str">
        <f t="shared" si="91"/>
        <v/>
      </c>
      <c r="O277" s="672" t="str">
        <f t="shared" si="92"/>
        <v/>
      </c>
      <c r="Q277" s="672" t="str">
        <f t="shared" si="93"/>
        <v/>
      </c>
      <c r="S277" s="672" t="str">
        <f t="shared" si="94"/>
        <v/>
      </c>
      <c r="U277" s="672" t="str">
        <f t="shared" si="95"/>
        <v/>
      </c>
      <c r="W277" s="672" t="str">
        <f t="shared" si="96"/>
        <v/>
      </c>
      <c r="Y277" s="672" t="str">
        <f t="shared" si="97"/>
        <v/>
      </c>
      <c r="AA277" s="672" t="str">
        <f t="shared" si="98"/>
        <v/>
      </c>
      <c r="AC277" s="672" t="str">
        <f t="shared" si="99"/>
        <v/>
      </c>
      <c r="AE277" s="672" t="str">
        <f t="shared" si="100"/>
        <v/>
      </c>
      <c r="AG277" s="672" t="str">
        <f t="shared" si="101"/>
        <v/>
      </c>
      <c r="AI277" s="672" t="str">
        <f t="shared" si="102"/>
        <v/>
      </c>
      <c r="AK277" s="672" t="str">
        <f t="shared" si="103"/>
        <v/>
      </c>
      <c r="AM277" s="672" t="str">
        <f t="shared" si="104"/>
        <v/>
      </c>
      <c r="AO277" s="672" t="str">
        <f t="shared" si="105"/>
        <v/>
      </c>
      <c r="AQ277" s="672" t="str">
        <f t="shared" si="106"/>
        <v/>
      </c>
    </row>
    <row r="278" spans="5:43">
      <c r="E278" s="672" t="str">
        <f t="shared" si="88"/>
        <v/>
      </c>
      <c r="G278" s="672" t="str">
        <f t="shared" si="88"/>
        <v/>
      </c>
      <c r="I278" s="672" t="str">
        <f t="shared" si="89"/>
        <v/>
      </c>
      <c r="K278" s="672" t="str">
        <f t="shared" si="90"/>
        <v/>
      </c>
      <c r="M278" s="672" t="str">
        <f t="shared" si="91"/>
        <v/>
      </c>
      <c r="O278" s="672" t="str">
        <f t="shared" si="92"/>
        <v/>
      </c>
      <c r="Q278" s="672" t="str">
        <f t="shared" si="93"/>
        <v/>
      </c>
      <c r="S278" s="672" t="str">
        <f t="shared" si="94"/>
        <v/>
      </c>
      <c r="U278" s="672" t="str">
        <f t="shared" si="95"/>
        <v/>
      </c>
      <c r="W278" s="672" t="str">
        <f t="shared" si="96"/>
        <v/>
      </c>
      <c r="Y278" s="672" t="str">
        <f t="shared" si="97"/>
        <v/>
      </c>
      <c r="AA278" s="672" t="str">
        <f t="shared" si="98"/>
        <v/>
      </c>
      <c r="AC278" s="672" t="str">
        <f t="shared" si="99"/>
        <v/>
      </c>
      <c r="AE278" s="672" t="str">
        <f t="shared" si="100"/>
        <v/>
      </c>
      <c r="AG278" s="672" t="str">
        <f t="shared" si="101"/>
        <v/>
      </c>
      <c r="AI278" s="672" t="str">
        <f t="shared" si="102"/>
        <v/>
      </c>
      <c r="AK278" s="672" t="str">
        <f t="shared" si="103"/>
        <v/>
      </c>
      <c r="AM278" s="672" t="str">
        <f t="shared" si="104"/>
        <v/>
      </c>
      <c r="AO278" s="672" t="str">
        <f t="shared" si="105"/>
        <v/>
      </c>
      <c r="AQ278" s="672" t="str">
        <f t="shared" si="106"/>
        <v/>
      </c>
    </row>
    <row r="279" spans="5:43">
      <c r="E279" s="672" t="str">
        <f t="shared" si="88"/>
        <v/>
      </c>
      <c r="G279" s="672" t="str">
        <f t="shared" si="88"/>
        <v/>
      </c>
      <c r="I279" s="672" t="str">
        <f t="shared" si="89"/>
        <v/>
      </c>
      <c r="K279" s="672" t="str">
        <f t="shared" si="90"/>
        <v/>
      </c>
      <c r="M279" s="672" t="str">
        <f t="shared" si="91"/>
        <v/>
      </c>
      <c r="O279" s="672" t="str">
        <f t="shared" si="92"/>
        <v/>
      </c>
      <c r="Q279" s="672" t="str">
        <f t="shared" si="93"/>
        <v/>
      </c>
      <c r="S279" s="672" t="str">
        <f t="shared" si="94"/>
        <v/>
      </c>
      <c r="U279" s="672" t="str">
        <f t="shared" si="95"/>
        <v/>
      </c>
      <c r="W279" s="672" t="str">
        <f t="shared" si="96"/>
        <v/>
      </c>
      <c r="Y279" s="672" t="str">
        <f t="shared" si="97"/>
        <v/>
      </c>
      <c r="AA279" s="672" t="str">
        <f t="shared" si="98"/>
        <v/>
      </c>
      <c r="AC279" s="672" t="str">
        <f t="shared" si="99"/>
        <v/>
      </c>
      <c r="AE279" s="672" t="str">
        <f t="shared" si="100"/>
        <v/>
      </c>
      <c r="AG279" s="672" t="str">
        <f t="shared" si="101"/>
        <v/>
      </c>
      <c r="AI279" s="672" t="str">
        <f t="shared" si="102"/>
        <v/>
      </c>
      <c r="AK279" s="672" t="str">
        <f t="shared" si="103"/>
        <v/>
      </c>
      <c r="AM279" s="672" t="str">
        <f t="shared" si="104"/>
        <v/>
      </c>
      <c r="AO279" s="672" t="str">
        <f t="shared" si="105"/>
        <v/>
      </c>
      <c r="AQ279" s="672" t="str">
        <f t="shared" si="106"/>
        <v/>
      </c>
    </row>
    <row r="280" spans="5:43">
      <c r="E280" s="672" t="str">
        <f t="shared" si="88"/>
        <v/>
      </c>
      <c r="G280" s="672" t="str">
        <f t="shared" si="88"/>
        <v/>
      </c>
      <c r="I280" s="672" t="str">
        <f t="shared" si="89"/>
        <v/>
      </c>
      <c r="K280" s="672" t="str">
        <f t="shared" si="90"/>
        <v/>
      </c>
      <c r="M280" s="672" t="str">
        <f t="shared" si="91"/>
        <v/>
      </c>
      <c r="O280" s="672" t="str">
        <f t="shared" si="92"/>
        <v/>
      </c>
      <c r="Q280" s="672" t="str">
        <f t="shared" si="93"/>
        <v/>
      </c>
      <c r="S280" s="672" t="str">
        <f t="shared" si="94"/>
        <v/>
      </c>
      <c r="U280" s="672" t="str">
        <f t="shared" si="95"/>
        <v/>
      </c>
      <c r="W280" s="672" t="str">
        <f t="shared" si="96"/>
        <v/>
      </c>
      <c r="Y280" s="672" t="str">
        <f t="shared" si="97"/>
        <v/>
      </c>
      <c r="AA280" s="672" t="str">
        <f t="shared" si="98"/>
        <v/>
      </c>
      <c r="AC280" s="672" t="str">
        <f t="shared" si="99"/>
        <v/>
      </c>
      <c r="AE280" s="672" t="str">
        <f t="shared" si="100"/>
        <v/>
      </c>
      <c r="AG280" s="672" t="str">
        <f t="shared" si="101"/>
        <v/>
      </c>
      <c r="AI280" s="672" t="str">
        <f t="shared" si="102"/>
        <v/>
      </c>
      <c r="AK280" s="672" t="str">
        <f t="shared" si="103"/>
        <v/>
      </c>
      <c r="AM280" s="672" t="str">
        <f t="shared" si="104"/>
        <v/>
      </c>
      <c r="AO280" s="672" t="str">
        <f t="shared" si="105"/>
        <v/>
      </c>
      <c r="AQ280" s="672" t="str">
        <f t="shared" si="106"/>
        <v/>
      </c>
    </row>
    <row r="281" spans="5:43">
      <c r="E281" s="672" t="str">
        <f t="shared" si="88"/>
        <v/>
      </c>
      <c r="G281" s="672" t="str">
        <f t="shared" si="88"/>
        <v/>
      </c>
      <c r="I281" s="672" t="str">
        <f t="shared" si="89"/>
        <v/>
      </c>
      <c r="K281" s="672" t="str">
        <f t="shared" si="90"/>
        <v/>
      </c>
      <c r="M281" s="672" t="str">
        <f t="shared" si="91"/>
        <v/>
      </c>
      <c r="O281" s="672" t="str">
        <f t="shared" si="92"/>
        <v/>
      </c>
      <c r="Q281" s="672" t="str">
        <f t="shared" si="93"/>
        <v/>
      </c>
      <c r="S281" s="672" t="str">
        <f t="shared" si="94"/>
        <v/>
      </c>
      <c r="U281" s="672" t="str">
        <f t="shared" si="95"/>
        <v/>
      </c>
      <c r="W281" s="672" t="str">
        <f t="shared" si="96"/>
        <v/>
      </c>
      <c r="Y281" s="672" t="str">
        <f t="shared" si="97"/>
        <v/>
      </c>
      <c r="AA281" s="672" t="str">
        <f t="shared" si="98"/>
        <v/>
      </c>
      <c r="AC281" s="672" t="str">
        <f t="shared" si="99"/>
        <v/>
      </c>
      <c r="AE281" s="672" t="str">
        <f t="shared" si="100"/>
        <v/>
      </c>
      <c r="AG281" s="672" t="str">
        <f t="shared" si="101"/>
        <v/>
      </c>
      <c r="AI281" s="672" t="str">
        <f t="shared" si="102"/>
        <v/>
      </c>
      <c r="AK281" s="672" t="str">
        <f t="shared" si="103"/>
        <v/>
      </c>
      <c r="AM281" s="672" t="str">
        <f t="shared" si="104"/>
        <v/>
      </c>
      <c r="AO281" s="672" t="str">
        <f t="shared" si="105"/>
        <v/>
      </c>
      <c r="AQ281" s="672" t="str">
        <f t="shared" si="106"/>
        <v/>
      </c>
    </row>
    <row r="282" spans="5:43">
      <c r="E282" s="672" t="str">
        <f t="shared" si="88"/>
        <v/>
      </c>
      <c r="G282" s="672" t="str">
        <f t="shared" si="88"/>
        <v/>
      </c>
      <c r="I282" s="672" t="str">
        <f t="shared" si="89"/>
        <v/>
      </c>
      <c r="K282" s="672" t="str">
        <f t="shared" si="90"/>
        <v/>
      </c>
      <c r="M282" s="672" t="str">
        <f t="shared" si="91"/>
        <v/>
      </c>
      <c r="O282" s="672" t="str">
        <f t="shared" si="92"/>
        <v/>
      </c>
      <c r="Q282" s="672" t="str">
        <f t="shared" si="93"/>
        <v/>
      </c>
      <c r="S282" s="672" t="str">
        <f t="shared" si="94"/>
        <v/>
      </c>
      <c r="U282" s="672" t="str">
        <f t="shared" si="95"/>
        <v/>
      </c>
      <c r="W282" s="672" t="str">
        <f t="shared" si="96"/>
        <v/>
      </c>
      <c r="Y282" s="672" t="str">
        <f t="shared" si="97"/>
        <v/>
      </c>
      <c r="AA282" s="672" t="str">
        <f t="shared" si="98"/>
        <v/>
      </c>
      <c r="AC282" s="672" t="str">
        <f t="shared" si="99"/>
        <v/>
      </c>
      <c r="AE282" s="672" t="str">
        <f t="shared" si="100"/>
        <v/>
      </c>
      <c r="AG282" s="672" t="str">
        <f t="shared" si="101"/>
        <v/>
      </c>
      <c r="AI282" s="672" t="str">
        <f t="shared" si="102"/>
        <v/>
      </c>
      <c r="AK282" s="672" t="str">
        <f t="shared" si="103"/>
        <v/>
      </c>
      <c r="AM282" s="672" t="str">
        <f t="shared" si="104"/>
        <v/>
      </c>
      <c r="AO282" s="672" t="str">
        <f t="shared" si="105"/>
        <v/>
      </c>
      <c r="AQ282" s="672" t="str">
        <f t="shared" si="106"/>
        <v/>
      </c>
    </row>
    <row r="283" spans="5:43">
      <c r="E283" s="672" t="str">
        <f t="shared" si="88"/>
        <v/>
      </c>
      <c r="G283" s="672" t="str">
        <f t="shared" si="88"/>
        <v/>
      </c>
      <c r="I283" s="672" t="str">
        <f t="shared" si="89"/>
        <v/>
      </c>
      <c r="K283" s="672" t="str">
        <f t="shared" si="90"/>
        <v/>
      </c>
      <c r="M283" s="672" t="str">
        <f t="shared" si="91"/>
        <v/>
      </c>
      <c r="O283" s="672" t="str">
        <f t="shared" si="92"/>
        <v/>
      </c>
      <c r="Q283" s="672" t="str">
        <f t="shared" si="93"/>
        <v/>
      </c>
      <c r="S283" s="672" t="str">
        <f t="shared" si="94"/>
        <v/>
      </c>
      <c r="U283" s="672" t="str">
        <f t="shared" si="95"/>
        <v/>
      </c>
      <c r="W283" s="672" t="str">
        <f t="shared" si="96"/>
        <v/>
      </c>
      <c r="Y283" s="672" t="str">
        <f t="shared" si="97"/>
        <v/>
      </c>
      <c r="AA283" s="672" t="str">
        <f t="shared" si="98"/>
        <v/>
      </c>
      <c r="AC283" s="672" t="str">
        <f t="shared" si="99"/>
        <v/>
      </c>
      <c r="AE283" s="672" t="str">
        <f t="shared" si="100"/>
        <v/>
      </c>
      <c r="AG283" s="672" t="str">
        <f t="shared" si="101"/>
        <v/>
      </c>
      <c r="AI283" s="672" t="str">
        <f t="shared" si="102"/>
        <v/>
      </c>
      <c r="AK283" s="672" t="str">
        <f t="shared" si="103"/>
        <v/>
      </c>
      <c r="AM283" s="672" t="str">
        <f t="shared" si="104"/>
        <v/>
      </c>
      <c r="AO283" s="672" t="str">
        <f t="shared" si="105"/>
        <v/>
      </c>
      <c r="AQ283" s="672" t="str">
        <f t="shared" si="106"/>
        <v/>
      </c>
    </row>
    <row r="284" spans="5:43">
      <c r="E284" s="672" t="str">
        <f t="shared" si="88"/>
        <v/>
      </c>
      <c r="G284" s="672" t="str">
        <f t="shared" si="88"/>
        <v/>
      </c>
      <c r="I284" s="672" t="str">
        <f t="shared" si="89"/>
        <v/>
      </c>
      <c r="K284" s="672" t="str">
        <f t="shared" si="90"/>
        <v/>
      </c>
      <c r="M284" s="672" t="str">
        <f t="shared" si="91"/>
        <v/>
      </c>
      <c r="O284" s="672" t="str">
        <f t="shared" si="92"/>
        <v/>
      </c>
      <c r="Q284" s="672" t="str">
        <f t="shared" si="93"/>
        <v/>
      </c>
      <c r="S284" s="672" t="str">
        <f t="shared" si="94"/>
        <v/>
      </c>
      <c r="U284" s="672" t="str">
        <f t="shared" si="95"/>
        <v/>
      </c>
      <c r="W284" s="672" t="str">
        <f t="shared" si="96"/>
        <v/>
      </c>
      <c r="Y284" s="672" t="str">
        <f t="shared" si="97"/>
        <v/>
      </c>
      <c r="AA284" s="672" t="str">
        <f t="shared" si="98"/>
        <v/>
      </c>
      <c r="AC284" s="672" t="str">
        <f t="shared" si="99"/>
        <v/>
      </c>
      <c r="AE284" s="672" t="str">
        <f t="shared" si="100"/>
        <v/>
      </c>
      <c r="AG284" s="672" t="str">
        <f t="shared" si="101"/>
        <v/>
      </c>
      <c r="AI284" s="672" t="str">
        <f t="shared" si="102"/>
        <v/>
      </c>
      <c r="AK284" s="672" t="str">
        <f t="shared" si="103"/>
        <v/>
      </c>
      <c r="AM284" s="672" t="str">
        <f t="shared" si="104"/>
        <v/>
      </c>
      <c r="AO284" s="672" t="str">
        <f t="shared" si="105"/>
        <v/>
      </c>
      <c r="AQ284" s="672" t="str">
        <f t="shared" si="106"/>
        <v/>
      </c>
    </row>
    <row r="285" spans="5:43">
      <c r="E285" s="672" t="str">
        <f t="shared" ref="E285:G300" si="107">IF(OR($B285=0,D285=0),"",D285/$B285)</f>
        <v/>
      </c>
      <c r="G285" s="672" t="str">
        <f t="shared" si="107"/>
        <v/>
      </c>
      <c r="I285" s="672" t="str">
        <f t="shared" si="89"/>
        <v/>
      </c>
      <c r="K285" s="672" t="str">
        <f t="shared" si="90"/>
        <v/>
      </c>
      <c r="M285" s="672" t="str">
        <f t="shared" si="91"/>
        <v/>
      </c>
      <c r="O285" s="672" t="str">
        <f t="shared" si="92"/>
        <v/>
      </c>
      <c r="Q285" s="672" t="str">
        <f t="shared" si="93"/>
        <v/>
      </c>
      <c r="S285" s="672" t="str">
        <f t="shared" si="94"/>
        <v/>
      </c>
      <c r="U285" s="672" t="str">
        <f t="shared" si="95"/>
        <v/>
      </c>
      <c r="W285" s="672" t="str">
        <f t="shared" si="96"/>
        <v/>
      </c>
      <c r="Y285" s="672" t="str">
        <f t="shared" si="97"/>
        <v/>
      </c>
      <c r="AA285" s="672" t="str">
        <f t="shared" si="98"/>
        <v/>
      </c>
      <c r="AC285" s="672" t="str">
        <f t="shared" si="99"/>
        <v/>
      </c>
      <c r="AE285" s="672" t="str">
        <f t="shared" si="100"/>
        <v/>
      </c>
      <c r="AG285" s="672" t="str">
        <f t="shared" si="101"/>
        <v/>
      </c>
      <c r="AI285" s="672" t="str">
        <f t="shared" si="102"/>
        <v/>
      </c>
      <c r="AK285" s="672" t="str">
        <f t="shared" si="103"/>
        <v/>
      </c>
      <c r="AM285" s="672" t="str">
        <f t="shared" si="104"/>
        <v/>
      </c>
      <c r="AO285" s="672" t="str">
        <f t="shared" si="105"/>
        <v/>
      </c>
      <c r="AQ285" s="672" t="str">
        <f t="shared" si="106"/>
        <v/>
      </c>
    </row>
    <row r="286" spans="5:43">
      <c r="E286" s="672" t="str">
        <f t="shared" si="107"/>
        <v/>
      </c>
      <c r="G286" s="672" t="str">
        <f t="shared" si="107"/>
        <v/>
      </c>
      <c r="I286" s="672" t="str">
        <f t="shared" si="89"/>
        <v/>
      </c>
      <c r="K286" s="672" t="str">
        <f t="shared" si="90"/>
        <v/>
      </c>
      <c r="M286" s="672" t="str">
        <f t="shared" si="91"/>
        <v/>
      </c>
      <c r="O286" s="672" t="str">
        <f t="shared" si="92"/>
        <v/>
      </c>
      <c r="Q286" s="672" t="str">
        <f t="shared" si="93"/>
        <v/>
      </c>
      <c r="S286" s="672" t="str">
        <f t="shared" si="94"/>
        <v/>
      </c>
      <c r="U286" s="672" t="str">
        <f t="shared" si="95"/>
        <v/>
      </c>
      <c r="W286" s="672" t="str">
        <f t="shared" si="96"/>
        <v/>
      </c>
      <c r="Y286" s="672" t="str">
        <f t="shared" si="97"/>
        <v/>
      </c>
      <c r="AA286" s="672" t="str">
        <f t="shared" si="98"/>
        <v/>
      </c>
      <c r="AC286" s="672" t="str">
        <f t="shared" si="99"/>
        <v/>
      </c>
      <c r="AE286" s="672" t="str">
        <f t="shared" si="100"/>
        <v/>
      </c>
      <c r="AG286" s="672" t="str">
        <f t="shared" si="101"/>
        <v/>
      </c>
      <c r="AI286" s="672" t="str">
        <f t="shared" si="102"/>
        <v/>
      </c>
      <c r="AK286" s="672" t="str">
        <f t="shared" si="103"/>
        <v/>
      </c>
      <c r="AM286" s="672" t="str">
        <f t="shared" si="104"/>
        <v/>
      </c>
      <c r="AO286" s="672" t="str">
        <f t="shared" si="105"/>
        <v/>
      </c>
      <c r="AQ286" s="672" t="str">
        <f t="shared" si="106"/>
        <v/>
      </c>
    </row>
    <row r="287" spans="5:43">
      <c r="E287" s="672" t="str">
        <f t="shared" si="107"/>
        <v/>
      </c>
      <c r="G287" s="672" t="str">
        <f t="shared" si="107"/>
        <v/>
      </c>
      <c r="I287" s="672" t="str">
        <f t="shared" si="89"/>
        <v/>
      </c>
      <c r="K287" s="672" t="str">
        <f t="shared" si="90"/>
        <v/>
      </c>
      <c r="M287" s="672" t="str">
        <f t="shared" si="91"/>
        <v/>
      </c>
      <c r="O287" s="672" t="str">
        <f t="shared" si="92"/>
        <v/>
      </c>
      <c r="Q287" s="672" t="str">
        <f t="shared" si="93"/>
        <v/>
      </c>
      <c r="S287" s="672" t="str">
        <f t="shared" si="94"/>
        <v/>
      </c>
      <c r="U287" s="672" t="str">
        <f t="shared" si="95"/>
        <v/>
      </c>
      <c r="W287" s="672" t="str">
        <f t="shared" si="96"/>
        <v/>
      </c>
      <c r="Y287" s="672" t="str">
        <f t="shared" si="97"/>
        <v/>
      </c>
      <c r="AA287" s="672" t="str">
        <f t="shared" si="98"/>
        <v/>
      </c>
      <c r="AC287" s="672" t="str">
        <f t="shared" si="99"/>
        <v/>
      </c>
      <c r="AE287" s="672" t="str">
        <f t="shared" si="100"/>
        <v/>
      </c>
      <c r="AG287" s="672" t="str">
        <f t="shared" si="101"/>
        <v/>
      </c>
      <c r="AI287" s="672" t="str">
        <f t="shared" si="102"/>
        <v/>
      </c>
      <c r="AK287" s="672" t="str">
        <f t="shared" si="103"/>
        <v/>
      </c>
      <c r="AM287" s="672" t="str">
        <f t="shared" si="104"/>
        <v/>
      </c>
      <c r="AO287" s="672" t="str">
        <f t="shared" si="105"/>
        <v/>
      </c>
      <c r="AQ287" s="672" t="str">
        <f t="shared" si="106"/>
        <v/>
      </c>
    </row>
    <row r="288" spans="5:43">
      <c r="E288" s="672" t="str">
        <f t="shared" si="107"/>
        <v/>
      </c>
      <c r="G288" s="672" t="str">
        <f t="shared" si="107"/>
        <v/>
      </c>
      <c r="I288" s="672" t="str">
        <f t="shared" si="89"/>
        <v/>
      </c>
      <c r="K288" s="672" t="str">
        <f t="shared" si="90"/>
        <v/>
      </c>
      <c r="M288" s="672" t="str">
        <f t="shared" si="91"/>
        <v/>
      </c>
      <c r="O288" s="672" t="str">
        <f t="shared" si="92"/>
        <v/>
      </c>
      <c r="Q288" s="672" t="str">
        <f t="shared" si="93"/>
        <v/>
      </c>
      <c r="S288" s="672" t="str">
        <f t="shared" si="94"/>
        <v/>
      </c>
      <c r="U288" s="672" t="str">
        <f t="shared" si="95"/>
        <v/>
      </c>
      <c r="W288" s="672" t="str">
        <f t="shared" si="96"/>
        <v/>
      </c>
      <c r="Y288" s="672" t="str">
        <f t="shared" si="97"/>
        <v/>
      </c>
      <c r="AA288" s="672" t="str">
        <f t="shared" si="98"/>
        <v/>
      </c>
      <c r="AC288" s="672" t="str">
        <f t="shared" si="99"/>
        <v/>
      </c>
      <c r="AE288" s="672" t="str">
        <f t="shared" si="100"/>
        <v/>
      </c>
      <c r="AG288" s="672" t="str">
        <f t="shared" si="101"/>
        <v/>
      </c>
      <c r="AI288" s="672" t="str">
        <f t="shared" si="102"/>
        <v/>
      </c>
      <c r="AK288" s="672" t="str">
        <f t="shared" si="103"/>
        <v/>
      </c>
      <c r="AM288" s="672" t="str">
        <f t="shared" si="104"/>
        <v/>
      </c>
      <c r="AO288" s="672" t="str">
        <f t="shared" si="105"/>
        <v/>
      </c>
      <c r="AQ288" s="672" t="str">
        <f t="shared" si="106"/>
        <v/>
      </c>
    </row>
    <row r="289" spans="5:43">
      <c r="E289" s="672" t="str">
        <f t="shared" si="107"/>
        <v/>
      </c>
      <c r="G289" s="672" t="str">
        <f t="shared" si="107"/>
        <v/>
      </c>
      <c r="I289" s="672" t="str">
        <f t="shared" si="89"/>
        <v/>
      </c>
      <c r="K289" s="672" t="str">
        <f t="shared" si="90"/>
        <v/>
      </c>
      <c r="M289" s="672" t="str">
        <f t="shared" si="91"/>
        <v/>
      </c>
      <c r="O289" s="672" t="str">
        <f t="shared" si="92"/>
        <v/>
      </c>
      <c r="Q289" s="672" t="str">
        <f t="shared" si="93"/>
        <v/>
      </c>
      <c r="S289" s="672" t="str">
        <f t="shared" si="94"/>
        <v/>
      </c>
      <c r="U289" s="672" t="str">
        <f t="shared" si="95"/>
        <v/>
      </c>
      <c r="W289" s="672" t="str">
        <f t="shared" si="96"/>
        <v/>
      </c>
      <c r="Y289" s="672" t="str">
        <f t="shared" si="97"/>
        <v/>
      </c>
      <c r="AA289" s="672" t="str">
        <f t="shared" si="98"/>
        <v/>
      </c>
      <c r="AC289" s="672" t="str">
        <f t="shared" si="99"/>
        <v/>
      </c>
      <c r="AE289" s="672" t="str">
        <f t="shared" si="100"/>
        <v/>
      </c>
      <c r="AG289" s="672" t="str">
        <f t="shared" si="101"/>
        <v/>
      </c>
      <c r="AI289" s="672" t="str">
        <f t="shared" si="102"/>
        <v/>
      </c>
      <c r="AK289" s="672" t="str">
        <f t="shared" si="103"/>
        <v/>
      </c>
      <c r="AM289" s="672" t="str">
        <f t="shared" si="104"/>
        <v/>
      </c>
      <c r="AO289" s="672" t="str">
        <f t="shared" si="105"/>
        <v/>
      </c>
      <c r="AQ289" s="672" t="str">
        <f t="shared" si="106"/>
        <v/>
      </c>
    </row>
    <row r="290" spans="5:43">
      <c r="E290" s="672" t="str">
        <f t="shared" si="107"/>
        <v/>
      </c>
      <c r="G290" s="672" t="str">
        <f t="shared" si="107"/>
        <v/>
      </c>
      <c r="I290" s="672" t="str">
        <f t="shared" si="89"/>
        <v/>
      </c>
      <c r="K290" s="672" t="str">
        <f t="shared" si="90"/>
        <v/>
      </c>
      <c r="M290" s="672" t="str">
        <f t="shared" si="91"/>
        <v/>
      </c>
      <c r="O290" s="672" t="str">
        <f t="shared" si="92"/>
        <v/>
      </c>
      <c r="Q290" s="672" t="str">
        <f t="shared" si="93"/>
        <v/>
      </c>
      <c r="S290" s="672" t="str">
        <f t="shared" si="94"/>
        <v/>
      </c>
      <c r="U290" s="672" t="str">
        <f t="shared" si="95"/>
        <v/>
      </c>
      <c r="W290" s="672" t="str">
        <f t="shared" si="96"/>
        <v/>
      </c>
      <c r="Y290" s="672" t="str">
        <f t="shared" si="97"/>
        <v/>
      </c>
      <c r="AA290" s="672" t="str">
        <f t="shared" si="98"/>
        <v/>
      </c>
      <c r="AC290" s="672" t="str">
        <f t="shared" si="99"/>
        <v/>
      </c>
      <c r="AE290" s="672" t="str">
        <f t="shared" si="100"/>
        <v/>
      </c>
      <c r="AG290" s="672" t="str">
        <f t="shared" si="101"/>
        <v/>
      </c>
      <c r="AI290" s="672" t="str">
        <f t="shared" si="102"/>
        <v/>
      </c>
      <c r="AK290" s="672" t="str">
        <f t="shared" si="103"/>
        <v/>
      </c>
      <c r="AM290" s="672" t="str">
        <f t="shared" si="104"/>
        <v/>
      </c>
      <c r="AO290" s="672" t="str">
        <f t="shared" si="105"/>
        <v/>
      </c>
      <c r="AQ290" s="672" t="str">
        <f t="shared" si="106"/>
        <v/>
      </c>
    </row>
    <row r="291" spans="5:43">
      <c r="E291" s="672" t="str">
        <f t="shared" si="107"/>
        <v/>
      </c>
      <c r="G291" s="672" t="str">
        <f t="shared" si="107"/>
        <v/>
      </c>
      <c r="I291" s="672" t="str">
        <f t="shared" si="89"/>
        <v/>
      </c>
      <c r="K291" s="672" t="str">
        <f t="shared" si="90"/>
        <v/>
      </c>
      <c r="M291" s="672" t="str">
        <f t="shared" si="91"/>
        <v/>
      </c>
      <c r="O291" s="672" t="str">
        <f t="shared" si="92"/>
        <v/>
      </c>
      <c r="Q291" s="672" t="str">
        <f t="shared" si="93"/>
        <v/>
      </c>
      <c r="S291" s="672" t="str">
        <f t="shared" si="94"/>
        <v/>
      </c>
      <c r="U291" s="672" t="str">
        <f t="shared" si="95"/>
        <v/>
      </c>
      <c r="W291" s="672" t="str">
        <f t="shared" si="96"/>
        <v/>
      </c>
      <c r="Y291" s="672" t="str">
        <f t="shared" si="97"/>
        <v/>
      </c>
      <c r="AA291" s="672" t="str">
        <f t="shared" si="98"/>
        <v/>
      </c>
      <c r="AC291" s="672" t="str">
        <f t="shared" si="99"/>
        <v/>
      </c>
      <c r="AE291" s="672" t="str">
        <f t="shared" si="100"/>
        <v/>
      </c>
      <c r="AG291" s="672" t="str">
        <f t="shared" si="101"/>
        <v/>
      </c>
      <c r="AI291" s="672" t="str">
        <f t="shared" si="102"/>
        <v/>
      </c>
      <c r="AK291" s="672" t="str">
        <f t="shared" si="103"/>
        <v/>
      </c>
      <c r="AM291" s="672" t="str">
        <f t="shared" si="104"/>
        <v/>
      </c>
      <c r="AO291" s="672" t="str">
        <f t="shared" si="105"/>
        <v/>
      </c>
      <c r="AQ291" s="672" t="str">
        <f t="shared" si="106"/>
        <v/>
      </c>
    </row>
    <row r="292" spans="5:43">
      <c r="E292" s="672" t="str">
        <f t="shared" si="107"/>
        <v/>
      </c>
      <c r="G292" s="672" t="str">
        <f t="shared" si="107"/>
        <v/>
      </c>
      <c r="I292" s="672" t="str">
        <f t="shared" si="89"/>
        <v/>
      </c>
      <c r="K292" s="672" t="str">
        <f t="shared" si="90"/>
        <v/>
      </c>
      <c r="M292" s="672" t="str">
        <f t="shared" si="91"/>
        <v/>
      </c>
      <c r="O292" s="672" t="str">
        <f t="shared" si="92"/>
        <v/>
      </c>
      <c r="Q292" s="672" t="str">
        <f t="shared" si="93"/>
        <v/>
      </c>
      <c r="S292" s="672" t="str">
        <f t="shared" si="94"/>
        <v/>
      </c>
      <c r="U292" s="672" t="str">
        <f t="shared" si="95"/>
        <v/>
      </c>
      <c r="W292" s="672" t="str">
        <f t="shared" si="96"/>
        <v/>
      </c>
      <c r="Y292" s="672" t="str">
        <f t="shared" si="97"/>
        <v/>
      </c>
      <c r="AA292" s="672" t="str">
        <f t="shared" si="98"/>
        <v/>
      </c>
      <c r="AC292" s="672" t="str">
        <f t="shared" si="99"/>
        <v/>
      </c>
      <c r="AE292" s="672" t="str">
        <f t="shared" si="100"/>
        <v/>
      </c>
      <c r="AG292" s="672" t="str">
        <f t="shared" si="101"/>
        <v/>
      </c>
      <c r="AI292" s="672" t="str">
        <f t="shared" si="102"/>
        <v/>
      </c>
      <c r="AK292" s="672" t="str">
        <f t="shared" si="103"/>
        <v/>
      </c>
      <c r="AM292" s="672" t="str">
        <f t="shared" si="104"/>
        <v/>
      </c>
      <c r="AO292" s="672" t="str">
        <f t="shared" si="105"/>
        <v/>
      </c>
      <c r="AQ292" s="672" t="str">
        <f t="shared" si="106"/>
        <v/>
      </c>
    </row>
    <row r="293" spans="5:43">
      <c r="E293" s="672" t="str">
        <f t="shared" si="107"/>
        <v/>
      </c>
      <c r="G293" s="672" t="str">
        <f t="shared" si="107"/>
        <v/>
      </c>
      <c r="I293" s="672" t="str">
        <f t="shared" si="89"/>
        <v/>
      </c>
      <c r="K293" s="672" t="str">
        <f t="shared" si="90"/>
        <v/>
      </c>
      <c r="M293" s="672" t="str">
        <f t="shared" si="91"/>
        <v/>
      </c>
      <c r="O293" s="672" t="str">
        <f t="shared" si="92"/>
        <v/>
      </c>
      <c r="Q293" s="672" t="str">
        <f t="shared" si="93"/>
        <v/>
      </c>
      <c r="S293" s="672" t="str">
        <f t="shared" si="94"/>
        <v/>
      </c>
      <c r="U293" s="672" t="str">
        <f t="shared" si="95"/>
        <v/>
      </c>
      <c r="W293" s="672" t="str">
        <f t="shared" si="96"/>
        <v/>
      </c>
      <c r="Y293" s="672" t="str">
        <f t="shared" si="97"/>
        <v/>
      </c>
      <c r="AA293" s="672" t="str">
        <f t="shared" si="98"/>
        <v/>
      </c>
      <c r="AC293" s="672" t="str">
        <f t="shared" si="99"/>
        <v/>
      </c>
      <c r="AE293" s="672" t="str">
        <f t="shared" si="100"/>
        <v/>
      </c>
      <c r="AG293" s="672" t="str">
        <f t="shared" si="101"/>
        <v/>
      </c>
      <c r="AI293" s="672" t="str">
        <f t="shared" si="102"/>
        <v/>
      </c>
      <c r="AK293" s="672" t="str">
        <f t="shared" si="103"/>
        <v/>
      </c>
      <c r="AM293" s="672" t="str">
        <f t="shared" si="104"/>
        <v/>
      </c>
      <c r="AO293" s="672" t="str">
        <f t="shared" si="105"/>
        <v/>
      </c>
      <c r="AQ293" s="672" t="str">
        <f t="shared" si="106"/>
        <v/>
      </c>
    </row>
    <row r="294" spans="5:43">
      <c r="E294" s="672" t="str">
        <f t="shared" si="107"/>
        <v/>
      </c>
      <c r="G294" s="672" t="str">
        <f t="shared" si="107"/>
        <v/>
      </c>
      <c r="I294" s="672" t="str">
        <f t="shared" si="89"/>
        <v/>
      </c>
      <c r="K294" s="672" t="str">
        <f t="shared" si="90"/>
        <v/>
      </c>
      <c r="M294" s="672" t="str">
        <f t="shared" si="91"/>
        <v/>
      </c>
      <c r="O294" s="672" t="str">
        <f t="shared" si="92"/>
        <v/>
      </c>
      <c r="Q294" s="672" t="str">
        <f t="shared" si="93"/>
        <v/>
      </c>
      <c r="S294" s="672" t="str">
        <f t="shared" si="94"/>
        <v/>
      </c>
      <c r="U294" s="672" t="str">
        <f t="shared" si="95"/>
        <v/>
      </c>
      <c r="W294" s="672" t="str">
        <f t="shared" si="96"/>
        <v/>
      </c>
      <c r="Y294" s="672" t="str">
        <f t="shared" si="97"/>
        <v/>
      </c>
      <c r="AA294" s="672" t="str">
        <f t="shared" si="98"/>
        <v/>
      </c>
      <c r="AC294" s="672" t="str">
        <f t="shared" si="99"/>
        <v/>
      </c>
      <c r="AE294" s="672" t="str">
        <f t="shared" si="100"/>
        <v/>
      </c>
      <c r="AG294" s="672" t="str">
        <f t="shared" si="101"/>
        <v/>
      </c>
      <c r="AI294" s="672" t="str">
        <f t="shared" si="102"/>
        <v/>
      </c>
      <c r="AK294" s="672" t="str">
        <f t="shared" si="103"/>
        <v/>
      </c>
      <c r="AM294" s="672" t="str">
        <f t="shared" si="104"/>
        <v/>
      </c>
      <c r="AO294" s="672" t="str">
        <f t="shared" si="105"/>
        <v/>
      </c>
      <c r="AQ294" s="672" t="str">
        <f t="shared" si="106"/>
        <v/>
      </c>
    </row>
    <row r="295" spans="5:43">
      <c r="E295" s="672" t="str">
        <f t="shared" si="107"/>
        <v/>
      </c>
      <c r="G295" s="672" t="str">
        <f t="shared" si="107"/>
        <v/>
      </c>
      <c r="I295" s="672" t="str">
        <f t="shared" si="89"/>
        <v/>
      </c>
      <c r="K295" s="672" t="str">
        <f t="shared" si="90"/>
        <v/>
      </c>
      <c r="M295" s="672" t="str">
        <f t="shared" si="91"/>
        <v/>
      </c>
      <c r="O295" s="672" t="str">
        <f t="shared" si="92"/>
        <v/>
      </c>
      <c r="Q295" s="672" t="str">
        <f t="shared" si="93"/>
        <v/>
      </c>
      <c r="S295" s="672" t="str">
        <f t="shared" si="94"/>
        <v/>
      </c>
      <c r="U295" s="672" t="str">
        <f t="shared" si="95"/>
        <v/>
      </c>
      <c r="W295" s="672" t="str">
        <f t="shared" si="96"/>
        <v/>
      </c>
      <c r="Y295" s="672" t="str">
        <f t="shared" si="97"/>
        <v/>
      </c>
      <c r="AA295" s="672" t="str">
        <f t="shared" si="98"/>
        <v/>
      </c>
      <c r="AC295" s="672" t="str">
        <f t="shared" si="99"/>
        <v/>
      </c>
      <c r="AE295" s="672" t="str">
        <f t="shared" si="100"/>
        <v/>
      </c>
      <c r="AG295" s="672" t="str">
        <f t="shared" si="101"/>
        <v/>
      </c>
      <c r="AI295" s="672" t="str">
        <f t="shared" si="102"/>
        <v/>
      </c>
      <c r="AK295" s="672" t="str">
        <f t="shared" si="103"/>
        <v/>
      </c>
      <c r="AM295" s="672" t="str">
        <f t="shared" si="104"/>
        <v/>
      </c>
      <c r="AO295" s="672" t="str">
        <f t="shared" si="105"/>
        <v/>
      </c>
      <c r="AQ295" s="672" t="str">
        <f t="shared" si="106"/>
        <v/>
      </c>
    </row>
    <row r="296" spans="5:43">
      <c r="E296" s="672" t="str">
        <f t="shared" si="107"/>
        <v/>
      </c>
      <c r="G296" s="672" t="str">
        <f t="shared" si="107"/>
        <v/>
      </c>
      <c r="I296" s="672" t="str">
        <f t="shared" si="89"/>
        <v/>
      </c>
      <c r="K296" s="672" t="str">
        <f t="shared" si="90"/>
        <v/>
      </c>
      <c r="M296" s="672" t="str">
        <f t="shared" si="91"/>
        <v/>
      </c>
      <c r="O296" s="672" t="str">
        <f t="shared" si="92"/>
        <v/>
      </c>
      <c r="Q296" s="672" t="str">
        <f t="shared" si="93"/>
        <v/>
      </c>
      <c r="S296" s="672" t="str">
        <f t="shared" si="94"/>
        <v/>
      </c>
      <c r="U296" s="672" t="str">
        <f t="shared" si="95"/>
        <v/>
      </c>
      <c r="W296" s="672" t="str">
        <f t="shared" si="96"/>
        <v/>
      </c>
      <c r="Y296" s="672" t="str">
        <f t="shared" si="97"/>
        <v/>
      </c>
      <c r="AA296" s="672" t="str">
        <f t="shared" si="98"/>
        <v/>
      </c>
      <c r="AC296" s="672" t="str">
        <f t="shared" si="99"/>
        <v/>
      </c>
      <c r="AE296" s="672" t="str">
        <f t="shared" si="100"/>
        <v/>
      </c>
      <c r="AG296" s="672" t="str">
        <f t="shared" si="101"/>
        <v/>
      </c>
      <c r="AI296" s="672" t="str">
        <f t="shared" si="102"/>
        <v/>
      </c>
      <c r="AK296" s="672" t="str">
        <f t="shared" si="103"/>
        <v/>
      </c>
      <c r="AM296" s="672" t="str">
        <f t="shared" si="104"/>
        <v/>
      </c>
      <c r="AO296" s="672" t="str">
        <f t="shared" si="105"/>
        <v/>
      </c>
      <c r="AQ296" s="672" t="str">
        <f t="shared" si="106"/>
        <v/>
      </c>
    </row>
    <row r="297" spans="5:43">
      <c r="E297" s="672" t="str">
        <f t="shared" si="107"/>
        <v/>
      </c>
      <c r="G297" s="672" t="str">
        <f t="shared" si="107"/>
        <v/>
      </c>
      <c r="I297" s="672" t="str">
        <f t="shared" si="89"/>
        <v/>
      </c>
      <c r="K297" s="672" t="str">
        <f t="shared" si="90"/>
        <v/>
      </c>
      <c r="M297" s="672" t="str">
        <f t="shared" si="91"/>
        <v/>
      </c>
      <c r="O297" s="672" t="str">
        <f t="shared" si="92"/>
        <v/>
      </c>
      <c r="Q297" s="672" t="str">
        <f t="shared" si="93"/>
        <v/>
      </c>
      <c r="S297" s="672" t="str">
        <f t="shared" si="94"/>
        <v/>
      </c>
      <c r="U297" s="672" t="str">
        <f t="shared" si="95"/>
        <v/>
      </c>
      <c r="W297" s="672" t="str">
        <f t="shared" si="96"/>
        <v/>
      </c>
      <c r="Y297" s="672" t="str">
        <f t="shared" si="97"/>
        <v/>
      </c>
      <c r="AA297" s="672" t="str">
        <f t="shared" si="98"/>
        <v/>
      </c>
      <c r="AC297" s="672" t="str">
        <f t="shared" si="99"/>
        <v/>
      </c>
      <c r="AE297" s="672" t="str">
        <f t="shared" si="100"/>
        <v/>
      </c>
      <c r="AG297" s="672" t="str">
        <f t="shared" si="101"/>
        <v/>
      </c>
      <c r="AI297" s="672" t="str">
        <f t="shared" si="102"/>
        <v/>
      </c>
      <c r="AK297" s="672" t="str">
        <f t="shared" si="103"/>
        <v/>
      </c>
      <c r="AM297" s="672" t="str">
        <f t="shared" si="104"/>
        <v/>
      </c>
      <c r="AO297" s="672" t="str">
        <f t="shared" si="105"/>
        <v/>
      </c>
      <c r="AQ297" s="672" t="str">
        <f t="shared" si="106"/>
        <v/>
      </c>
    </row>
    <row r="298" spans="5:43">
      <c r="E298" s="672" t="str">
        <f t="shared" si="107"/>
        <v/>
      </c>
      <c r="G298" s="672" t="str">
        <f t="shared" si="107"/>
        <v/>
      </c>
      <c r="I298" s="672" t="str">
        <f t="shared" si="89"/>
        <v/>
      </c>
      <c r="K298" s="672" t="str">
        <f t="shared" si="90"/>
        <v/>
      </c>
      <c r="M298" s="672" t="str">
        <f t="shared" si="91"/>
        <v/>
      </c>
      <c r="O298" s="672" t="str">
        <f t="shared" si="92"/>
        <v/>
      </c>
      <c r="Q298" s="672" t="str">
        <f t="shared" si="93"/>
        <v/>
      </c>
      <c r="S298" s="672" t="str">
        <f t="shared" si="94"/>
        <v/>
      </c>
      <c r="U298" s="672" t="str">
        <f t="shared" si="95"/>
        <v/>
      </c>
      <c r="W298" s="672" t="str">
        <f t="shared" si="96"/>
        <v/>
      </c>
      <c r="Y298" s="672" t="str">
        <f t="shared" si="97"/>
        <v/>
      </c>
      <c r="AA298" s="672" t="str">
        <f t="shared" si="98"/>
        <v/>
      </c>
      <c r="AC298" s="672" t="str">
        <f t="shared" si="99"/>
        <v/>
      </c>
      <c r="AE298" s="672" t="str">
        <f t="shared" si="100"/>
        <v/>
      </c>
      <c r="AG298" s="672" t="str">
        <f t="shared" si="101"/>
        <v/>
      </c>
      <c r="AI298" s="672" t="str">
        <f t="shared" si="102"/>
        <v/>
      </c>
      <c r="AK298" s="672" t="str">
        <f t="shared" si="103"/>
        <v/>
      </c>
      <c r="AM298" s="672" t="str">
        <f t="shared" si="104"/>
        <v/>
      </c>
      <c r="AO298" s="672" t="str">
        <f t="shared" si="105"/>
        <v/>
      </c>
      <c r="AQ298" s="672" t="str">
        <f t="shared" si="106"/>
        <v/>
      </c>
    </row>
    <row r="299" spans="5:43">
      <c r="E299" s="672" t="str">
        <f t="shared" si="107"/>
        <v/>
      </c>
      <c r="G299" s="672" t="str">
        <f t="shared" si="107"/>
        <v/>
      </c>
      <c r="I299" s="672" t="str">
        <f t="shared" si="89"/>
        <v/>
      </c>
      <c r="K299" s="672" t="str">
        <f t="shared" si="90"/>
        <v/>
      </c>
      <c r="M299" s="672" t="str">
        <f t="shared" si="91"/>
        <v/>
      </c>
      <c r="O299" s="672" t="str">
        <f t="shared" si="92"/>
        <v/>
      </c>
      <c r="Q299" s="672" t="str">
        <f t="shared" si="93"/>
        <v/>
      </c>
      <c r="S299" s="672" t="str">
        <f t="shared" si="94"/>
        <v/>
      </c>
      <c r="U299" s="672" t="str">
        <f t="shared" si="95"/>
        <v/>
      </c>
      <c r="W299" s="672" t="str">
        <f t="shared" si="96"/>
        <v/>
      </c>
      <c r="Y299" s="672" t="str">
        <f t="shared" si="97"/>
        <v/>
      </c>
      <c r="AA299" s="672" t="str">
        <f t="shared" si="98"/>
        <v/>
      </c>
      <c r="AC299" s="672" t="str">
        <f t="shared" si="99"/>
        <v/>
      </c>
      <c r="AE299" s="672" t="str">
        <f t="shared" si="100"/>
        <v/>
      </c>
      <c r="AG299" s="672" t="str">
        <f t="shared" si="101"/>
        <v/>
      </c>
      <c r="AI299" s="672" t="str">
        <f t="shared" si="102"/>
        <v/>
      </c>
      <c r="AK299" s="672" t="str">
        <f t="shared" si="103"/>
        <v/>
      </c>
      <c r="AM299" s="672" t="str">
        <f t="shared" si="104"/>
        <v/>
      </c>
      <c r="AO299" s="672" t="str">
        <f t="shared" si="105"/>
        <v/>
      </c>
      <c r="AQ299" s="672" t="str">
        <f t="shared" si="106"/>
        <v/>
      </c>
    </row>
    <row r="300" spans="5:43">
      <c r="E300" s="672" t="str">
        <f t="shared" si="107"/>
        <v/>
      </c>
      <c r="G300" s="672" t="str">
        <f t="shared" si="107"/>
        <v/>
      </c>
      <c r="I300" s="672" t="str">
        <f t="shared" si="89"/>
        <v/>
      </c>
      <c r="K300" s="672" t="str">
        <f t="shared" si="90"/>
        <v/>
      </c>
      <c r="M300" s="672" t="str">
        <f t="shared" si="91"/>
        <v/>
      </c>
      <c r="O300" s="672" t="str">
        <f t="shared" si="92"/>
        <v/>
      </c>
      <c r="Q300" s="672" t="str">
        <f t="shared" si="93"/>
        <v/>
      </c>
      <c r="S300" s="672" t="str">
        <f t="shared" si="94"/>
        <v/>
      </c>
      <c r="U300" s="672" t="str">
        <f t="shared" si="95"/>
        <v/>
      </c>
      <c r="W300" s="672" t="str">
        <f t="shared" si="96"/>
        <v/>
      </c>
      <c r="Y300" s="672" t="str">
        <f t="shared" si="97"/>
        <v/>
      </c>
      <c r="AA300" s="672" t="str">
        <f t="shared" si="98"/>
        <v/>
      </c>
      <c r="AC300" s="672" t="str">
        <f t="shared" si="99"/>
        <v/>
      </c>
      <c r="AE300" s="672" t="str">
        <f t="shared" si="100"/>
        <v/>
      </c>
      <c r="AG300" s="672" t="str">
        <f t="shared" si="101"/>
        <v/>
      </c>
      <c r="AI300" s="672" t="str">
        <f t="shared" si="102"/>
        <v/>
      </c>
      <c r="AK300" s="672" t="str">
        <f t="shared" si="103"/>
        <v/>
      </c>
      <c r="AM300" s="672" t="str">
        <f t="shared" si="104"/>
        <v/>
      </c>
      <c r="AO300" s="672" t="str">
        <f t="shared" si="105"/>
        <v/>
      </c>
      <c r="AQ300" s="672" t="str">
        <f t="shared" si="106"/>
        <v/>
      </c>
    </row>
  </sheetData>
  <mergeCells count="1">
    <mergeCell ref="A3:A6"/>
  </mergeCells>
  <conditionalFormatting sqref="E12:E300">
    <cfRule type="expression" dxfId="13" priority="2">
      <formula>AND(LEN(E12)&gt;0,OR(E12&lt;E$2,E12&gt;E$3))</formula>
    </cfRule>
  </conditionalFormatting>
  <conditionalFormatting sqref="AQ12:AQ300 AO12:AO300 AM12:AM300 AK12:AK300 AI12:AI300 AG12:AG300 AE12:AE300 AC12:AC300 AA12:AA300 Y12:Y300 W12:W300 U12:U300 S12:S300 Q12:Q300 O12:O300 M12:M300 K12:K300 I12:I300 G12:G300">
    <cfRule type="expression" dxfId="12" priority="1">
      <formula>AND(LEN(G12)&gt;0,OR(G12&lt;G$2,G12&gt;G$3))</formula>
    </cfRule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6B895-C09B-41B1-92FA-AC9AE7787895}">
  <sheetPr>
    <pageSetUpPr fitToPage="1"/>
  </sheetPr>
  <dimension ref="B2:U62"/>
  <sheetViews>
    <sheetView zoomScale="90" zoomScaleNormal="90" workbookViewId="0">
      <selection activeCell="H66" sqref="H66"/>
    </sheetView>
  </sheetViews>
  <sheetFormatPr defaultColWidth="8.7109375" defaultRowHeight="15"/>
  <cols>
    <col min="1" max="1" width="4.85546875" style="1172" customWidth="1"/>
    <col min="2" max="2" width="29.42578125" style="1172" customWidth="1"/>
    <col min="3" max="3" width="13.5703125" style="1171" customWidth="1"/>
    <col min="4" max="4" width="13.28515625" style="1198" hidden="1" customWidth="1"/>
    <col min="5" max="7" width="15.140625" style="1171" hidden="1" customWidth="1"/>
    <col min="8" max="8" width="16" style="1171" customWidth="1"/>
    <col min="9" max="9" width="17.7109375" style="1171" hidden="1" customWidth="1"/>
    <col min="10" max="10" width="17.140625" style="1171" hidden="1" customWidth="1"/>
    <col min="11" max="11" width="15.140625" style="1171" hidden="1" customWidth="1"/>
    <col min="12" max="12" width="17.7109375" style="1171" hidden="1" customWidth="1"/>
    <col min="13" max="13" width="0.85546875" style="1171" hidden="1" customWidth="1"/>
    <col min="14" max="14" width="25.42578125" style="1171" hidden="1" customWidth="1"/>
    <col min="15" max="15" width="17" style="1171" hidden="1" customWidth="1"/>
    <col min="16" max="16" width="12.85546875" style="1172" hidden="1" customWidth="1"/>
    <col min="17" max="17" width="2.7109375" style="1172" hidden="1" customWidth="1"/>
    <col min="18" max="18" width="14.7109375" style="1172" hidden="1" customWidth="1"/>
    <col min="19" max="19" width="12" style="1172" bestFit="1" customWidth="1"/>
    <col min="20" max="20" width="8.7109375" style="1172"/>
    <col min="21" max="21" width="8.7109375" style="1172" customWidth="1"/>
    <col min="22" max="23" width="8.7109375" style="1172"/>
    <col min="24" max="25" width="10" style="1172" bestFit="1" customWidth="1"/>
    <col min="26" max="16384" width="8.7109375" style="1172"/>
  </cols>
  <sheetData>
    <row r="2" spans="2:21" ht="15.75" hidden="1" thickBot="1">
      <c r="B2" s="2027" t="s">
        <v>366</v>
      </c>
      <c r="C2" s="2028"/>
      <c r="D2" s="2029"/>
      <c r="E2" s="2029"/>
      <c r="F2" s="2029"/>
      <c r="G2" s="2029"/>
      <c r="H2" s="2029"/>
      <c r="I2" s="2029"/>
      <c r="J2" s="2029"/>
      <c r="K2" s="2029"/>
      <c r="L2" s="2029"/>
      <c r="M2" s="2029"/>
      <c r="N2" s="2030"/>
    </row>
    <row r="3" spans="2:21" ht="75.75" hidden="1" thickBot="1">
      <c r="B3" s="1173"/>
      <c r="C3" s="1174" t="s">
        <v>276</v>
      </c>
      <c r="D3" s="1175" t="s">
        <v>367</v>
      </c>
      <c r="E3" s="1175" t="s">
        <v>270</v>
      </c>
      <c r="F3" s="1175" t="s">
        <v>368</v>
      </c>
      <c r="G3" s="1175" t="s">
        <v>369</v>
      </c>
      <c r="H3" s="1176" t="s">
        <v>370</v>
      </c>
      <c r="I3" s="1177" t="s">
        <v>371</v>
      </c>
      <c r="J3" s="1177" t="s">
        <v>372</v>
      </c>
      <c r="K3" s="1178" t="s">
        <v>373</v>
      </c>
      <c r="L3" s="1178" t="s">
        <v>374</v>
      </c>
      <c r="M3" s="2031" t="s">
        <v>115</v>
      </c>
      <c r="N3" s="2041"/>
    </row>
    <row r="4" spans="2:21" s="1171" customFormat="1" hidden="1">
      <c r="B4" s="1179" t="s">
        <v>231</v>
      </c>
      <c r="C4" s="1180">
        <f>'[35]M2021 BLS  53%ile'!D6</f>
        <v>39521.664000000004</v>
      </c>
      <c r="D4" s="1180">
        <f>32302</f>
        <v>32302</v>
      </c>
      <c r="E4" s="1180">
        <v>41517</v>
      </c>
      <c r="F4" s="1180">
        <v>78595</v>
      </c>
      <c r="G4" s="1180">
        <v>62200</v>
      </c>
      <c r="H4" s="1181">
        <f>'[35]M2021 BLS  53%ile'!D14</f>
        <v>63584.56</v>
      </c>
      <c r="I4" s="1182">
        <f>'[36]Salary Bench Chart'!C18</f>
        <v>57449.599999999999</v>
      </c>
      <c r="J4" s="1182">
        <f>'[36]Salary Bench Chart'!C20</f>
        <v>86860.800000000003</v>
      </c>
      <c r="K4" s="1182">
        <v>60923</v>
      </c>
      <c r="L4" s="1182">
        <f>'[36]Salary Bench Chart'!C10</f>
        <v>43971.200000000004</v>
      </c>
      <c r="M4" s="2033" t="s">
        <v>375</v>
      </c>
      <c r="N4" s="2034"/>
      <c r="P4" s="1172"/>
      <c r="Q4" s="1172"/>
      <c r="R4" s="1172"/>
      <c r="S4" s="1172"/>
      <c r="T4" s="1172"/>
      <c r="U4" s="1172"/>
    </row>
    <row r="5" spans="2:21" s="1171" customFormat="1" hidden="1">
      <c r="B5" s="1179" t="s">
        <v>251</v>
      </c>
      <c r="C5" s="1183">
        <f>'[35]M2021 BLS  53%ile'!D38</f>
        <v>0.25390000000000001</v>
      </c>
      <c r="D5" s="1183">
        <f>'[36]Salary Bench Chart'!$C$30</f>
        <v>0.224</v>
      </c>
      <c r="E5" s="1183">
        <f>'[36]Salary Bench Chart'!$C$30</f>
        <v>0.224</v>
      </c>
      <c r="F5" s="1183">
        <f>'[36]Salary Bench Chart'!$C$30</f>
        <v>0.224</v>
      </c>
      <c r="G5" s="1183">
        <f>'[36]Salary Bench Chart'!$C$30</f>
        <v>0.224</v>
      </c>
      <c r="H5" s="1184">
        <f>'[35]M2021 BLS  53%ile'!D38</f>
        <v>0.25390000000000001</v>
      </c>
      <c r="I5" s="1185">
        <f>'[35]M2021 BLS  53%ile'!D38</f>
        <v>0.25390000000000001</v>
      </c>
      <c r="J5" s="1185">
        <f>I5</f>
        <v>0.25390000000000001</v>
      </c>
      <c r="K5" s="1185">
        <f>J5</f>
        <v>0.25390000000000001</v>
      </c>
      <c r="L5" s="1185">
        <f>K5</f>
        <v>0.25390000000000001</v>
      </c>
      <c r="M5" s="2035" t="s">
        <v>376</v>
      </c>
      <c r="N5" s="2036"/>
      <c r="P5" s="1172"/>
      <c r="Q5" s="1172"/>
      <c r="R5" s="1172"/>
      <c r="S5" s="1172"/>
      <c r="T5" s="1172"/>
      <c r="U5" s="1172"/>
    </row>
    <row r="6" spans="2:21" s="1171" customFormat="1" hidden="1">
      <c r="B6" s="1179" t="s">
        <v>377</v>
      </c>
      <c r="C6" s="1186">
        <f>C4*C5</f>
        <v>10034.550489600002</v>
      </c>
      <c r="D6" s="1186">
        <f t="shared" ref="D6:L6" si="0">D4*D5</f>
        <v>7235.6480000000001</v>
      </c>
      <c r="E6" s="1186">
        <f t="shared" si="0"/>
        <v>9299.8080000000009</v>
      </c>
      <c r="F6" s="1186">
        <f t="shared" si="0"/>
        <v>17605.28</v>
      </c>
      <c r="G6" s="1186">
        <f>G4*G5</f>
        <v>13932.800000000001</v>
      </c>
      <c r="H6" s="1187">
        <f t="shared" si="0"/>
        <v>16144.119784</v>
      </c>
      <c r="I6" s="1188">
        <f t="shared" si="0"/>
        <v>14586.453440000001</v>
      </c>
      <c r="J6" s="1188">
        <f t="shared" si="0"/>
        <v>22053.957120000003</v>
      </c>
      <c r="K6" s="1188">
        <f t="shared" si="0"/>
        <v>15468.349700000001</v>
      </c>
      <c r="L6" s="1188">
        <f t="shared" si="0"/>
        <v>11164.287680000001</v>
      </c>
      <c r="M6" s="2037"/>
      <c r="N6" s="2038"/>
      <c r="P6" s="1172"/>
      <c r="Q6" s="1172"/>
      <c r="R6" s="1172"/>
      <c r="S6" s="1172"/>
      <c r="T6" s="1172"/>
      <c r="U6" s="1172"/>
    </row>
    <row r="7" spans="2:21" s="1171" customFormat="1" hidden="1">
      <c r="B7" s="1179" t="s">
        <v>239</v>
      </c>
      <c r="C7" s="1186">
        <f>C4+C6</f>
        <v>49556.21448960001</v>
      </c>
      <c r="D7" s="1186">
        <f t="shared" ref="D7:L7" si="1">D4+D6</f>
        <v>39537.648000000001</v>
      </c>
      <c r="E7" s="1186">
        <f t="shared" si="1"/>
        <v>50816.808000000005</v>
      </c>
      <c r="F7" s="1186">
        <f t="shared" si="1"/>
        <v>96200.28</v>
      </c>
      <c r="G7" s="1186">
        <f>G4+G6</f>
        <v>76132.800000000003</v>
      </c>
      <c r="H7" s="1187">
        <f t="shared" si="1"/>
        <v>79728.679783999993</v>
      </c>
      <c r="I7" s="1188">
        <f t="shared" si="1"/>
        <v>72036.053440000003</v>
      </c>
      <c r="J7" s="1188">
        <f t="shared" si="1"/>
        <v>108914.75712000001</v>
      </c>
      <c r="K7" s="1188">
        <f t="shared" si="1"/>
        <v>76391.349700000006</v>
      </c>
      <c r="L7" s="1188">
        <f t="shared" si="1"/>
        <v>55135.487680000006</v>
      </c>
      <c r="M7" s="2037"/>
      <c r="N7" s="2038"/>
      <c r="P7" s="1172"/>
      <c r="Q7" s="1172"/>
      <c r="R7" s="1172"/>
      <c r="S7" s="1172"/>
      <c r="T7" s="1172"/>
      <c r="U7" s="1172"/>
    </row>
    <row r="8" spans="2:21" ht="15.75" hidden="1" thickBot="1">
      <c r="B8" s="1179" t="s">
        <v>112</v>
      </c>
      <c r="C8" s="1186">
        <f>(C7*$O$20)-(C4*$O$20)</f>
        <v>200.69100979200016</v>
      </c>
      <c r="D8" s="1186" t="e">
        <f>(#REF!*$O$20)-(D4*$O$20)</f>
        <v>#REF!</v>
      </c>
      <c r="E8" s="1186" t="e">
        <f>(#REF!*$O$20)-(E4*$O$20)</f>
        <v>#REF!</v>
      </c>
      <c r="F8" s="1186" t="e">
        <f>(#REF!*$O$20)-(F4*$O$20)</f>
        <v>#REF!</v>
      </c>
      <c r="G8" s="1186" t="e">
        <f>(#REF!*$O$20)-(G4*$O$20)</f>
        <v>#REF!</v>
      </c>
      <c r="H8" s="1187">
        <f>(H7*$O$20)-(H4*$O$20)</f>
        <v>322.88239567999995</v>
      </c>
      <c r="I8" s="1189">
        <f>(I7*$O$20)-(I4*$O$20)</f>
        <v>291.72906880000005</v>
      </c>
      <c r="J8" s="1189">
        <f>(J7*$O$20)-(J4*$O$20)</f>
        <v>441.07914240000014</v>
      </c>
      <c r="K8" s="1189">
        <f>(K7*$O$20)-(K4*$O$20)</f>
        <v>309.3669940000002</v>
      </c>
      <c r="L8" s="1189">
        <f>(L7*$O$20)-(L4*$O$20)</f>
        <v>223.28575360000002</v>
      </c>
      <c r="M8" s="2039">
        <f>O20</f>
        <v>0.02</v>
      </c>
      <c r="N8" s="2040"/>
    </row>
    <row r="9" spans="2:21" ht="15.75" hidden="1" thickBot="1">
      <c r="B9" s="1190" t="s">
        <v>508</v>
      </c>
      <c r="C9" s="1191">
        <f>SUM(C7+C8)/12</f>
        <v>4146.4087916160006</v>
      </c>
      <c r="D9" s="1191" t="e">
        <f>SUM(#REF!+D8)/12</f>
        <v>#REF!</v>
      </c>
      <c r="E9" s="1191" t="e">
        <f>SUM(#REF!+E8)/12</f>
        <v>#REF!</v>
      </c>
      <c r="F9" s="1191" t="e">
        <f>SUM(#REF!+F8)/12</f>
        <v>#REF!</v>
      </c>
      <c r="G9" s="1191" t="e">
        <f>SUM(#REF!+G8)/12</f>
        <v>#REF!</v>
      </c>
      <c r="H9" s="1192">
        <f>SUM(H7+H8)/12</f>
        <v>6670.9635149733331</v>
      </c>
      <c r="I9" s="1193">
        <f>SUM(I7+I8)/12</f>
        <v>6027.3152090666672</v>
      </c>
      <c r="J9" s="1193">
        <f>SUM(J7+J8)/12</f>
        <v>9112.9863552000006</v>
      </c>
      <c r="K9" s="1193">
        <f>SUM(K7+K8)/12</f>
        <v>6391.7263911666669</v>
      </c>
      <c r="L9" s="1193">
        <f>SUM(L7+L8)/12</f>
        <v>4613.2311194666672</v>
      </c>
      <c r="M9" s="1194"/>
      <c r="N9" s="1195"/>
    </row>
    <row r="10" spans="2:21" ht="15.75" hidden="1" thickBot="1">
      <c r="B10" s="1190" t="s">
        <v>508</v>
      </c>
      <c r="C10" s="1191">
        <f>C9*0.75</f>
        <v>3109.8065937120004</v>
      </c>
      <c r="D10" s="1191" t="e">
        <f t="shared" ref="D10:L10" si="2">D9*0.75</f>
        <v>#REF!</v>
      </c>
      <c r="E10" s="1191" t="e">
        <f t="shared" si="2"/>
        <v>#REF!</v>
      </c>
      <c r="F10" s="1191" t="e">
        <f t="shared" si="2"/>
        <v>#REF!</v>
      </c>
      <c r="G10" s="1191" t="e">
        <f>G9*0.75</f>
        <v>#REF!</v>
      </c>
      <c r="H10" s="1192">
        <f t="shared" si="2"/>
        <v>5003.2226362299998</v>
      </c>
      <c r="I10" s="1193">
        <f t="shared" si="2"/>
        <v>4520.4864068000006</v>
      </c>
      <c r="J10" s="1193">
        <f t="shared" si="2"/>
        <v>6834.7397664</v>
      </c>
      <c r="K10" s="1193">
        <f t="shared" si="2"/>
        <v>4793.7947933750002</v>
      </c>
      <c r="L10" s="1193">
        <f t="shared" si="2"/>
        <v>3459.9233396000004</v>
      </c>
      <c r="M10" s="1194"/>
      <c r="N10" s="1195"/>
    </row>
    <row r="11" spans="2:21" ht="15.75" hidden="1" thickBot="1">
      <c r="B11" s="1190" t="s">
        <v>508</v>
      </c>
      <c r="C11" s="1191">
        <f>C9*0.5</f>
        <v>2073.2043958080003</v>
      </c>
      <c r="D11" s="1191" t="e">
        <f t="shared" ref="D11:L11" si="3">D9*0.5</f>
        <v>#REF!</v>
      </c>
      <c r="E11" s="1191" t="e">
        <f t="shared" si="3"/>
        <v>#REF!</v>
      </c>
      <c r="F11" s="1191" t="e">
        <f t="shared" si="3"/>
        <v>#REF!</v>
      </c>
      <c r="G11" s="1191" t="e">
        <f>G9*0.5</f>
        <v>#REF!</v>
      </c>
      <c r="H11" s="1192">
        <f t="shared" si="3"/>
        <v>3335.4817574866665</v>
      </c>
      <c r="I11" s="1193">
        <f t="shared" si="3"/>
        <v>3013.6576045333336</v>
      </c>
      <c r="J11" s="1193">
        <f t="shared" si="3"/>
        <v>4556.4931776000003</v>
      </c>
      <c r="K11" s="1193">
        <f t="shared" si="3"/>
        <v>3195.8631955833334</v>
      </c>
      <c r="L11" s="1193">
        <f t="shared" si="3"/>
        <v>2306.6155597333336</v>
      </c>
      <c r="M11" s="1194"/>
      <c r="N11" s="1195"/>
    </row>
    <row r="12" spans="2:21" ht="15.75" hidden="1" thickBot="1">
      <c r="B12" s="1190" t="s">
        <v>508</v>
      </c>
      <c r="C12" s="1196">
        <f>C9*0.25</f>
        <v>1036.6021979040001</v>
      </c>
      <c r="D12" s="1196" t="e">
        <f t="shared" ref="D12:L12" si="4">D9*0.25</f>
        <v>#REF!</v>
      </c>
      <c r="E12" s="1196" t="e">
        <f t="shared" si="4"/>
        <v>#REF!</v>
      </c>
      <c r="F12" s="1196" t="e">
        <f t="shared" si="4"/>
        <v>#REF!</v>
      </c>
      <c r="G12" s="1196" t="e">
        <f>G9*0.25</f>
        <v>#REF!</v>
      </c>
      <c r="H12" s="1197">
        <f t="shared" si="4"/>
        <v>1667.7408787433333</v>
      </c>
      <c r="I12" s="1193">
        <f t="shared" si="4"/>
        <v>1506.8288022666668</v>
      </c>
      <c r="J12" s="1193">
        <f t="shared" si="4"/>
        <v>2278.2465888000002</v>
      </c>
      <c r="K12" s="1193">
        <f t="shared" si="4"/>
        <v>1597.9315977916667</v>
      </c>
      <c r="L12" s="1193">
        <f t="shared" si="4"/>
        <v>1153.3077798666668</v>
      </c>
      <c r="M12" s="1194"/>
      <c r="N12" s="1195"/>
    </row>
    <row r="13" spans="2:21" ht="15.75" thickBot="1"/>
    <row r="14" spans="2:21" ht="15.75" thickBot="1">
      <c r="B14" s="2027" t="s">
        <v>378</v>
      </c>
      <c r="C14" s="2028"/>
      <c r="D14" s="2029"/>
      <c r="E14" s="2029"/>
      <c r="F14" s="2029"/>
      <c r="G14" s="2029"/>
      <c r="H14" s="2029"/>
      <c r="I14" s="2029"/>
      <c r="J14" s="2029"/>
      <c r="K14" s="2029"/>
      <c r="L14" s="2029"/>
      <c r="M14" s="2029"/>
      <c r="N14" s="2030"/>
      <c r="O14" s="1199"/>
      <c r="P14" s="1199"/>
      <c r="Q14" s="1199"/>
    </row>
    <row r="15" spans="2:21" ht="90" customHeight="1" thickBot="1">
      <c r="B15" s="1173"/>
      <c r="C15" s="1200" t="s">
        <v>564</v>
      </c>
      <c r="D15" s="1175" t="s">
        <v>367</v>
      </c>
      <c r="E15" s="1175" t="s">
        <v>270</v>
      </c>
      <c r="F15" s="1175" t="s">
        <v>368</v>
      </c>
      <c r="G15" s="1175" t="s">
        <v>369</v>
      </c>
      <c r="H15" s="1176" t="s">
        <v>555</v>
      </c>
      <c r="I15" s="1177" t="s">
        <v>371</v>
      </c>
      <c r="J15" s="1177" t="s">
        <v>372</v>
      </c>
      <c r="K15" s="1178" t="s">
        <v>379</v>
      </c>
      <c r="L15" s="1178" t="s">
        <v>374</v>
      </c>
      <c r="M15" s="1178" t="s">
        <v>380</v>
      </c>
      <c r="N15" s="1261" t="s">
        <v>381</v>
      </c>
      <c r="O15" s="2031" t="s">
        <v>115</v>
      </c>
      <c r="P15" s="2032"/>
    </row>
    <row r="16" spans="2:21">
      <c r="B16" s="1179" t="s">
        <v>231</v>
      </c>
      <c r="C16" s="1180">
        <f>'[35]TEA Add on Rates '!C16</f>
        <v>39521.664000000004</v>
      </c>
      <c r="D16" s="1180">
        <f>'M2021 BLS  53%ile'!D10</f>
        <v>37457.471999999994</v>
      </c>
      <c r="E16" s="1180">
        <f>'M2021 BLS  53%ile'!D8</f>
        <v>50421.529600000002</v>
      </c>
      <c r="F16" s="1180">
        <f>'M2021 BLS  53%ile'!D24</f>
        <v>80392.207999999999</v>
      </c>
      <c r="G16" s="1180">
        <v>62200</v>
      </c>
      <c r="H16" s="1181">
        <f>'M2021 BLS  53%ile'!D14</f>
        <v>63584.56</v>
      </c>
      <c r="I16" s="1182">
        <f>'M2021 BLS  53%ile'!D16</f>
        <v>60494.720000000001</v>
      </c>
      <c r="J16" s="1182">
        <f>'M2021 BLS  53%ile'!D32</f>
        <v>97987.135999999999</v>
      </c>
      <c r="K16" s="1182">
        <f>'M2021 BLS  53%ile'!D14</f>
        <v>63584.56</v>
      </c>
      <c r="L16" s="1182">
        <f>'M2021 BLS  53%ile'!D12</f>
        <v>50728.703999999998</v>
      </c>
      <c r="M16" s="1182">
        <v>119413</v>
      </c>
      <c r="N16" s="1262">
        <f>'M2021 BLS  53%ile'!D44</f>
        <v>247150</v>
      </c>
      <c r="O16" s="2033" t="s">
        <v>375</v>
      </c>
      <c r="P16" s="2034"/>
    </row>
    <row r="17" spans="2:20">
      <c r="B17" s="1179" t="s">
        <v>251</v>
      </c>
      <c r="C17" s="1183">
        <f>'[35]M2021 BLS  53%ile'!D38</f>
        <v>0.25390000000000001</v>
      </c>
      <c r="D17" s="1183">
        <f>'[36]Salary Bench Chart'!$C$30</f>
        <v>0.224</v>
      </c>
      <c r="E17" s="1183">
        <f>'[36]Salary Bench Chart'!$C$30</f>
        <v>0.224</v>
      </c>
      <c r="F17" s="1183">
        <f>'[36]Salary Bench Chart'!$C$30</f>
        <v>0.224</v>
      </c>
      <c r="G17" s="1183">
        <f>'[36]Salary Bench Chart'!$C$30</f>
        <v>0.224</v>
      </c>
      <c r="H17" s="1184">
        <f>'[35]M2021 BLS  53%ile'!D38</f>
        <v>0.25390000000000001</v>
      </c>
      <c r="I17" s="1185">
        <f>H17</f>
        <v>0.25390000000000001</v>
      </c>
      <c r="J17" s="1185">
        <f t="shared" ref="J17:N17" si="5">I17</f>
        <v>0.25390000000000001</v>
      </c>
      <c r="K17" s="1185">
        <f t="shared" si="5"/>
        <v>0.25390000000000001</v>
      </c>
      <c r="L17" s="1185">
        <f t="shared" si="5"/>
        <v>0.25390000000000001</v>
      </c>
      <c r="M17" s="1185">
        <f t="shared" si="5"/>
        <v>0.25390000000000001</v>
      </c>
      <c r="N17" s="1263">
        <f t="shared" si="5"/>
        <v>0.25390000000000001</v>
      </c>
      <c r="O17" s="2035" t="s">
        <v>537</v>
      </c>
      <c r="P17" s="2036"/>
    </row>
    <row r="18" spans="2:20">
      <c r="B18" s="1179" t="s">
        <v>377</v>
      </c>
      <c r="C18" s="1186">
        <f>C16*C17</f>
        <v>10034.550489600002</v>
      </c>
      <c r="D18" s="1186">
        <f t="shared" ref="D18:N18" si="6">D16*D17</f>
        <v>8390.473727999999</v>
      </c>
      <c r="E18" s="1186">
        <f t="shared" si="6"/>
        <v>11294.4226304</v>
      </c>
      <c r="F18" s="1186">
        <f t="shared" si="6"/>
        <v>18007.854592</v>
      </c>
      <c r="G18" s="1186">
        <f>G16*G17</f>
        <v>13932.800000000001</v>
      </c>
      <c r="H18" s="1187">
        <f t="shared" si="6"/>
        <v>16144.119784</v>
      </c>
      <c r="I18" s="1188">
        <f t="shared" si="6"/>
        <v>15359.609408000002</v>
      </c>
      <c r="J18" s="1188">
        <f t="shared" si="6"/>
        <v>24878.933830400001</v>
      </c>
      <c r="K18" s="1188">
        <f t="shared" si="6"/>
        <v>16144.119784</v>
      </c>
      <c r="L18" s="1188">
        <f t="shared" si="6"/>
        <v>12880.017945600001</v>
      </c>
      <c r="M18" s="1188">
        <f t="shared" si="6"/>
        <v>30318.960700000003</v>
      </c>
      <c r="N18" s="1264">
        <f t="shared" si="6"/>
        <v>62751.385000000002</v>
      </c>
      <c r="O18" s="2037"/>
      <c r="P18" s="2038"/>
      <c r="T18" s="1201"/>
    </row>
    <row r="19" spans="2:20">
      <c r="B19" s="1179" t="s">
        <v>239</v>
      </c>
      <c r="C19" s="1186">
        <f>C16+C18</f>
        <v>49556.21448960001</v>
      </c>
      <c r="D19" s="1186">
        <f t="shared" ref="D19:N19" si="7">D16+D18</f>
        <v>45847.945727999992</v>
      </c>
      <c r="E19" s="1186">
        <f t="shared" si="7"/>
        <v>61715.952230399998</v>
      </c>
      <c r="F19" s="1186">
        <f t="shared" si="7"/>
        <v>98400.062592000002</v>
      </c>
      <c r="G19" s="1186">
        <f>G16+G18</f>
        <v>76132.800000000003</v>
      </c>
      <c r="H19" s="1187">
        <f t="shared" si="7"/>
        <v>79728.679783999993</v>
      </c>
      <c r="I19" s="1188">
        <f t="shared" si="7"/>
        <v>75854.329408000005</v>
      </c>
      <c r="J19" s="1188">
        <f t="shared" si="7"/>
        <v>122866.0698304</v>
      </c>
      <c r="K19" s="1188">
        <f t="shared" si="7"/>
        <v>79728.679783999993</v>
      </c>
      <c r="L19" s="1188">
        <f t="shared" si="7"/>
        <v>63608.721945600002</v>
      </c>
      <c r="M19" s="1188">
        <f t="shared" si="7"/>
        <v>149731.9607</v>
      </c>
      <c r="N19" s="1264">
        <f t="shared" si="7"/>
        <v>309901.38500000001</v>
      </c>
      <c r="O19" s="2037"/>
      <c r="P19" s="2038"/>
    </row>
    <row r="20" spans="2:20">
      <c r="B20" s="1179" t="s">
        <v>535</v>
      </c>
      <c r="C20" s="1186">
        <f>C19*'[35] TEA Models 3389'!J53</f>
        <v>1378.2359257342093</v>
      </c>
      <c r="D20" s="1186">
        <f>((D19*$O$20)-(D16*$O$20))*('[35]FALL CAF 2022'!CJ24+1)</f>
        <v>167.8094745599999</v>
      </c>
      <c r="E20" s="1186">
        <f>((E19*$O$20)-(E16*$O$20))*('[35]FALL CAF 2022'!CK24+1)</f>
        <v>225.88845260799997</v>
      </c>
      <c r="F20" s="1186">
        <f>((F19*$O$20)-(F16*$O$20))*('[35]FALL CAF 2022'!CL24+1)</f>
        <v>360.15709184000002</v>
      </c>
      <c r="G20" s="1186">
        <f>((G19*$O$20)-(G16*$O$20))*('[35]FALL CAF 2022'!CM24+1)</f>
        <v>278.65600000000018</v>
      </c>
      <c r="H20" s="1186">
        <f>H19*'[35] TEA Models 3389'!J53</f>
        <v>2217.3794330623919</v>
      </c>
      <c r="I20" s="1187">
        <f t="shared" ref="I20:N20" si="8">(I19*$O$20)-(I16*$O$20)</f>
        <v>307.19218815999989</v>
      </c>
      <c r="J20" s="1187">
        <f t="shared" si="8"/>
        <v>497.5786766079998</v>
      </c>
      <c r="K20" s="1187">
        <f t="shared" si="8"/>
        <v>322.88239567999995</v>
      </c>
      <c r="L20" s="1187">
        <f t="shared" si="8"/>
        <v>257.60035891200016</v>
      </c>
      <c r="M20" s="1187">
        <f t="shared" si="8"/>
        <v>606.37921399999959</v>
      </c>
      <c r="N20" s="1187">
        <f t="shared" si="8"/>
        <v>1255.0277000000006</v>
      </c>
      <c r="O20" s="2039">
        <v>0.02</v>
      </c>
      <c r="P20" s="2040"/>
    </row>
    <row r="21" spans="2:20" ht="15.75" thickBot="1">
      <c r="B21" s="1179" t="s">
        <v>382</v>
      </c>
      <c r="C21" s="1202">
        <f>E34</f>
        <v>1952</v>
      </c>
      <c r="D21" s="1202">
        <f>$E$34</f>
        <v>1952</v>
      </c>
      <c r="E21" s="1202">
        <f>$E$34</f>
        <v>1952</v>
      </c>
      <c r="F21" s="1202">
        <f>N34</f>
        <v>1760</v>
      </c>
      <c r="G21" s="1202">
        <f>N34</f>
        <v>1760</v>
      </c>
      <c r="H21" s="1203">
        <f>N34</f>
        <v>1760</v>
      </c>
      <c r="I21" s="1204">
        <f t="shared" ref="I21:N21" si="9">$N$34</f>
        <v>1760</v>
      </c>
      <c r="J21" s="1204">
        <f t="shared" si="9"/>
        <v>1760</v>
      </c>
      <c r="K21" s="1204">
        <f t="shared" si="9"/>
        <v>1760</v>
      </c>
      <c r="L21" s="1204">
        <f t="shared" si="9"/>
        <v>1760</v>
      </c>
      <c r="M21" s="1204">
        <f t="shared" si="9"/>
        <v>1760</v>
      </c>
      <c r="N21" s="1265">
        <f t="shared" si="9"/>
        <v>1760</v>
      </c>
      <c r="O21" s="1205"/>
      <c r="P21" s="1206"/>
    </row>
    <row r="22" spans="2:20" ht="16.5" thickTop="1" thickBot="1">
      <c r="B22" s="1207" t="s">
        <v>513</v>
      </c>
      <c r="C22" s="1208">
        <f>(C19+C20)/C21</f>
        <v>26.093468450478596</v>
      </c>
      <c r="D22" s="1208">
        <f t="shared" ref="D22:G22" si="10">(D19+D20)/D21</f>
        <v>23.573645083278684</v>
      </c>
      <c r="E22" s="1208">
        <f t="shared" si="10"/>
        <v>31.732500349901638</v>
      </c>
      <c r="F22" s="1208">
        <f t="shared" si="10"/>
        <v>56.113761183999998</v>
      </c>
      <c r="G22" s="1208">
        <f t="shared" si="10"/>
        <v>43.415600000000005</v>
      </c>
      <c r="H22" s="1208">
        <f>(H19+H20)/H21+0.02</f>
        <v>46.580260918785449</v>
      </c>
      <c r="I22" s="1208">
        <f>(I19+I20)/I21-0.01</f>
        <v>43.263591816000002</v>
      </c>
      <c r="J22" s="1208">
        <f>(J19+J20)/J21+0.01</f>
        <v>70.102982106254544</v>
      </c>
      <c r="K22" s="1208">
        <f>(K19+K20)/K21</f>
        <v>45.483842147545452</v>
      </c>
      <c r="L22" s="1208">
        <f>(L19+L20)/L21-0.01</f>
        <v>36.277683127563641</v>
      </c>
      <c r="M22" s="1208" t="e">
        <f>(#REF!+M20)/M21-0.01</f>
        <v>#REF!</v>
      </c>
      <c r="N22" s="1209">
        <f>(N19+N20)/N21</f>
        <v>176.79341630681819</v>
      </c>
      <c r="O22" s="1194"/>
      <c r="P22" s="1195"/>
    </row>
    <row r="23" spans="2:20" hidden="1">
      <c r="B23" s="1210" t="s">
        <v>383</v>
      </c>
      <c r="C23" s="1211" t="e">
        <f>(#REF!+C20)/12</f>
        <v>#REF!</v>
      </c>
      <c r="D23" s="1211"/>
      <c r="E23" s="1211"/>
      <c r="F23" s="1211"/>
      <c r="G23" s="1211"/>
      <c r="H23" s="1211"/>
    </row>
    <row r="24" spans="2:20" hidden="1">
      <c r="B24" s="1210" t="s">
        <v>384</v>
      </c>
      <c r="C24" s="1211" t="e">
        <f>C23*0.75</f>
        <v>#REF!</v>
      </c>
      <c r="D24" s="1211"/>
      <c r="E24" s="1211"/>
      <c r="F24" s="1211"/>
      <c r="G24" s="1211"/>
      <c r="H24" s="1211"/>
    </row>
    <row r="25" spans="2:20" hidden="1">
      <c r="B25" s="1210" t="s">
        <v>385</v>
      </c>
      <c r="C25" s="1211" t="e">
        <f>C23*0.5</f>
        <v>#REF!</v>
      </c>
      <c r="D25" s="1211"/>
      <c r="E25" s="1211"/>
      <c r="F25" s="1211"/>
      <c r="G25" s="1211"/>
      <c r="H25" s="1211"/>
    </row>
    <row r="26" spans="2:20" hidden="1">
      <c r="B26" s="1210" t="s">
        <v>386</v>
      </c>
      <c r="C26" s="1211" t="e">
        <f>C23*0.25</f>
        <v>#REF!</v>
      </c>
      <c r="D26" s="1211"/>
      <c r="E26" s="1211"/>
      <c r="F26" s="1211"/>
      <c r="G26" s="1211"/>
      <c r="H26" s="1211"/>
    </row>
    <row r="27" spans="2:20" hidden="1">
      <c r="C27" s="1212">
        <f>20.32*0.25</f>
        <v>5.08</v>
      </c>
      <c r="D27" s="1213">
        <f>20.4*0.25</f>
        <v>5.0999999999999996</v>
      </c>
      <c r="E27" s="1214">
        <f>26.2*0.25</f>
        <v>6.55</v>
      </c>
      <c r="F27" s="1214">
        <f>55.04*0.25</f>
        <v>13.76</v>
      </c>
      <c r="G27" s="1214"/>
      <c r="H27" s="1214">
        <f>36.88*0.25</f>
        <v>9.2200000000000006</v>
      </c>
      <c r="I27" s="1214">
        <f>40.2*0.25</f>
        <v>10.050000000000001</v>
      </c>
      <c r="J27" s="1214">
        <f>60.8*0.25</f>
        <v>15.2</v>
      </c>
      <c r="K27" s="1215">
        <f>42.64*0.25</f>
        <v>10.66</v>
      </c>
      <c r="L27" s="1215">
        <f>30.76*0.25</f>
        <v>7.69</v>
      </c>
      <c r="M27" s="1214">
        <f>83.56*0.25</f>
        <v>20.89</v>
      </c>
      <c r="N27" s="1172"/>
      <c r="O27" s="1172"/>
    </row>
    <row r="28" spans="2:20" hidden="1"/>
    <row r="29" spans="2:20" ht="15.75" hidden="1" thickBot="1">
      <c r="B29" s="1216" t="s">
        <v>387</v>
      </c>
      <c r="J29" s="1172" t="s">
        <v>388</v>
      </c>
      <c r="O29" s="1172"/>
    </row>
    <row r="30" spans="2:20" hidden="1">
      <c r="B30" s="1217"/>
      <c r="C30" s="1218"/>
      <c r="D30" s="1219" t="s">
        <v>304</v>
      </c>
      <c r="E30" s="1220" t="s">
        <v>286</v>
      </c>
      <c r="F30" s="1221"/>
      <c r="G30" s="1222"/>
      <c r="H30" s="1221"/>
      <c r="J30" s="1217"/>
      <c r="K30" s="1218"/>
      <c r="L30" s="1218"/>
      <c r="M30" s="1219" t="s">
        <v>304</v>
      </c>
      <c r="N30" s="1220" t="s">
        <v>286</v>
      </c>
      <c r="O30" s="1172"/>
    </row>
    <row r="31" spans="2:20" hidden="1">
      <c r="B31" s="1223"/>
      <c r="C31" s="1224" t="s">
        <v>389</v>
      </c>
      <c r="D31" s="1225">
        <v>15</v>
      </c>
      <c r="E31" s="1226">
        <f>D31*8</f>
        <v>120</v>
      </c>
      <c r="F31" s="1227"/>
      <c r="G31" s="1227"/>
      <c r="H31" s="1227"/>
      <c r="I31" s="1228"/>
      <c r="J31" s="1223"/>
      <c r="K31" s="1224" t="s">
        <v>389</v>
      </c>
      <c r="L31" s="1224"/>
      <c r="M31" s="1225">
        <v>15</v>
      </c>
      <c r="N31" s="1226">
        <f>M31*8</f>
        <v>120</v>
      </c>
      <c r="O31" s="1228"/>
    </row>
    <row r="32" spans="2:20" hidden="1">
      <c r="B32" s="1229"/>
      <c r="C32" s="1230" t="s">
        <v>390</v>
      </c>
      <c r="D32" s="1231">
        <v>1</v>
      </c>
      <c r="E32" s="1232">
        <f>D32*8</f>
        <v>8</v>
      </c>
      <c r="F32" s="1233"/>
      <c r="G32" s="1233"/>
      <c r="H32" s="1233"/>
      <c r="I32" s="1234"/>
      <c r="J32" s="1235"/>
      <c r="K32" s="1236" t="s">
        <v>391</v>
      </c>
      <c r="L32" s="1236"/>
      <c r="M32" s="1231">
        <v>25</v>
      </c>
      <c r="N32" s="1237">
        <f>M32*8</f>
        <v>200</v>
      </c>
      <c r="O32" s="1228"/>
    </row>
    <row r="33" spans="2:15" hidden="1">
      <c r="B33" s="1223"/>
      <c r="C33" s="1238"/>
      <c r="D33" s="1224" t="s">
        <v>392</v>
      </c>
      <c r="E33" s="1239">
        <f>SUM(E31:E32)</f>
        <v>128</v>
      </c>
      <c r="F33" s="1233"/>
      <c r="G33" s="1233"/>
      <c r="H33" s="1233"/>
      <c r="J33" s="1223"/>
      <c r="K33" s="1238"/>
      <c r="L33" s="1238"/>
      <c r="M33" s="1224" t="s">
        <v>392</v>
      </c>
      <c r="N33" s="1226">
        <f>SUM(N31:N32)</f>
        <v>320</v>
      </c>
      <c r="O33" s="1172"/>
    </row>
    <row r="34" spans="2:15" ht="15.75" hidden="1" thickBot="1">
      <c r="B34" s="1240"/>
      <c r="C34" s="1241"/>
      <c r="D34" s="1242" t="s">
        <v>382</v>
      </c>
      <c r="E34" s="1243">
        <f>2080-E33</f>
        <v>1952</v>
      </c>
      <c r="F34" s="1233"/>
      <c r="G34" s="1233"/>
      <c r="H34" s="1233"/>
      <c r="J34" s="1240"/>
      <c r="K34" s="1241"/>
      <c r="L34" s="1241"/>
      <c r="M34" s="1242" t="s">
        <v>382</v>
      </c>
      <c r="N34" s="1244">
        <f>2080-N33</f>
        <v>1760</v>
      </c>
      <c r="O34" s="1172"/>
    </row>
    <row r="35" spans="2:15" hidden="1"/>
    <row r="36" spans="2:15" hidden="1"/>
    <row r="37" spans="2:15" hidden="1">
      <c r="B37" s="2023" t="s">
        <v>393</v>
      </c>
      <c r="C37" s="2023"/>
      <c r="D37" s="2023"/>
      <c r="E37" s="2023"/>
      <c r="F37" s="2023"/>
      <c r="G37" s="2023"/>
      <c r="H37" s="2023"/>
      <c r="I37" s="2023"/>
      <c r="J37" s="2023"/>
      <c r="K37" s="2023"/>
      <c r="L37" s="2023"/>
      <c r="M37" s="2023"/>
      <c r="N37" s="2023"/>
    </row>
    <row r="38" spans="2:15" hidden="1">
      <c r="K38" s="1245"/>
      <c r="L38" s="1246"/>
      <c r="M38" s="1245"/>
      <c r="N38" s="1246"/>
    </row>
    <row r="39" spans="2:15" hidden="1"/>
    <row r="40" spans="2:15" hidden="1"/>
    <row r="41" spans="2:15" hidden="1">
      <c r="D41" s="2024" t="s">
        <v>394</v>
      </c>
      <c r="E41" s="2024"/>
      <c r="F41" s="2024"/>
      <c r="G41" s="2024"/>
      <c r="H41" s="2024"/>
      <c r="I41" s="2024"/>
      <c r="J41" s="2024"/>
    </row>
    <row r="42" spans="2:15" ht="15.75" hidden="1" thickBot="1"/>
    <row r="43" spans="2:15" ht="15.75" hidden="1" thickBot="1">
      <c r="E43" s="2025" t="s">
        <v>395</v>
      </c>
      <c r="F43" s="2026"/>
      <c r="G43" s="2026"/>
      <c r="H43" s="2026"/>
      <c r="I43" s="2026"/>
      <c r="J43" s="1247" t="s">
        <v>396</v>
      </c>
    </row>
    <row r="44" spans="2:15" ht="15.75" hidden="1" thickBot="1">
      <c r="D44" s="1248" t="s">
        <v>397</v>
      </c>
      <c r="E44" s="1249" t="s">
        <v>398</v>
      </c>
      <c r="F44" s="1249" t="s">
        <v>399</v>
      </c>
      <c r="G44" s="1249"/>
      <c r="H44" s="1249" t="s">
        <v>400</v>
      </c>
      <c r="I44" s="1249" t="s">
        <v>401</v>
      </c>
      <c r="J44" s="1249" t="s">
        <v>396</v>
      </c>
    </row>
    <row r="45" spans="2:15" hidden="1">
      <c r="D45" s="1250" t="s">
        <v>276</v>
      </c>
      <c r="E45" s="1251">
        <v>3305</v>
      </c>
      <c r="F45" s="1251">
        <v>2479</v>
      </c>
      <c r="G45" s="1251"/>
      <c r="H45" s="1251">
        <v>1653</v>
      </c>
      <c r="I45" s="1251">
        <v>826</v>
      </c>
      <c r="J45" s="1252">
        <v>20.32</v>
      </c>
    </row>
    <row r="46" spans="2:15" ht="45" hidden="1">
      <c r="D46" s="1250" t="s">
        <v>367</v>
      </c>
      <c r="E46" s="1253">
        <v>3316</v>
      </c>
      <c r="F46" s="1253">
        <v>2487</v>
      </c>
      <c r="G46" s="1253"/>
      <c r="H46" s="1253">
        <v>1658</v>
      </c>
      <c r="I46" s="1253">
        <v>829</v>
      </c>
      <c r="J46" s="1254">
        <v>20.399999999999999</v>
      </c>
    </row>
    <row r="47" spans="2:15" hidden="1">
      <c r="D47" s="1250" t="s">
        <v>270</v>
      </c>
      <c r="E47" s="1253">
        <v>4262</v>
      </c>
      <c r="F47" s="1253">
        <v>3196</v>
      </c>
      <c r="G47" s="1253"/>
      <c r="H47" s="1253">
        <v>2131</v>
      </c>
      <c r="I47" s="1253">
        <v>1065</v>
      </c>
      <c r="J47" s="1254">
        <v>26.2</v>
      </c>
    </row>
    <row r="48" spans="2:15" ht="30" hidden="1">
      <c r="D48" s="1250" t="s">
        <v>368</v>
      </c>
      <c r="E48" s="1253">
        <v>8067</v>
      </c>
      <c r="F48" s="1253">
        <v>6051</v>
      </c>
      <c r="G48" s="1253"/>
      <c r="H48" s="1253">
        <v>4034</v>
      </c>
      <c r="I48" s="1253">
        <v>2017</v>
      </c>
      <c r="J48" s="1254">
        <v>55.04</v>
      </c>
    </row>
    <row r="49" spans="2:10" ht="90" hidden="1">
      <c r="D49" s="1250" t="s">
        <v>402</v>
      </c>
      <c r="E49" s="1253">
        <v>5406</v>
      </c>
      <c r="F49" s="1253">
        <v>4054</v>
      </c>
      <c r="G49" s="1253"/>
      <c r="H49" s="1253">
        <v>2703</v>
      </c>
      <c r="I49" s="1253">
        <v>1351</v>
      </c>
      <c r="J49" s="1254">
        <v>36.880000000000003</v>
      </c>
    </row>
    <row r="50" spans="2:10" hidden="1">
      <c r="D50" s="1250" t="s">
        <v>371</v>
      </c>
      <c r="E50" s="1253">
        <v>5897</v>
      </c>
      <c r="F50" s="1253">
        <v>4423</v>
      </c>
      <c r="G50" s="1253"/>
      <c r="H50" s="1253">
        <v>2948</v>
      </c>
      <c r="I50" s="1253">
        <v>1474</v>
      </c>
      <c r="J50" s="1254">
        <v>40.200000000000003</v>
      </c>
    </row>
    <row r="51" spans="2:10" ht="30" hidden="1">
      <c r="D51" s="1250" t="s">
        <v>372</v>
      </c>
      <c r="E51" s="1253">
        <v>8916</v>
      </c>
      <c r="F51" s="1253">
        <v>6687</v>
      </c>
      <c r="G51" s="1253"/>
      <c r="H51" s="1253">
        <v>4458</v>
      </c>
      <c r="I51" s="1253">
        <v>2229</v>
      </c>
      <c r="J51" s="1254">
        <v>60.8</v>
      </c>
    </row>
    <row r="52" spans="2:10" ht="45" hidden="1">
      <c r="D52" s="1250" t="s">
        <v>379</v>
      </c>
      <c r="E52" s="1253">
        <v>6253</v>
      </c>
      <c r="F52" s="1253">
        <v>4690</v>
      </c>
      <c r="G52" s="1253"/>
      <c r="H52" s="1253">
        <v>3127</v>
      </c>
      <c r="I52" s="1253">
        <v>1563</v>
      </c>
      <c r="J52" s="1254">
        <v>42.64</v>
      </c>
    </row>
    <row r="53" spans="2:10" ht="45" hidden="1">
      <c r="D53" s="1250" t="s">
        <v>374</v>
      </c>
      <c r="E53" s="1253">
        <v>4513</v>
      </c>
      <c r="F53" s="1253">
        <v>3385</v>
      </c>
      <c r="G53" s="1253"/>
      <c r="H53" s="1253">
        <v>2257</v>
      </c>
      <c r="I53" s="1253">
        <v>1128</v>
      </c>
      <c r="J53" s="1254">
        <v>30.76</v>
      </c>
    </row>
    <row r="54" spans="2:10" ht="45" hidden="1">
      <c r="D54" s="1250" t="s">
        <v>380</v>
      </c>
      <c r="E54" s="1255" t="s">
        <v>39</v>
      </c>
      <c r="F54" s="1255" t="s">
        <v>39</v>
      </c>
      <c r="G54" s="1255"/>
      <c r="H54" s="1255" t="s">
        <v>39</v>
      </c>
      <c r="I54" s="1255" t="s">
        <v>39</v>
      </c>
      <c r="J54" s="1254">
        <v>83.56</v>
      </c>
    </row>
    <row r="55" spans="2:10" ht="45" hidden="1">
      <c r="D55" s="1250" t="s">
        <v>381</v>
      </c>
      <c r="E55" s="1255" t="s">
        <v>39</v>
      </c>
      <c r="F55" s="1255" t="s">
        <v>39</v>
      </c>
      <c r="G55" s="1255"/>
      <c r="H55" s="1255" t="s">
        <v>39</v>
      </c>
      <c r="I55" s="1255" t="s">
        <v>39</v>
      </c>
      <c r="J55" s="1255">
        <v>136.75</v>
      </c>
    </row>
    <row r="61" spans="2:10">
      <c r="B61" s="1256"/>
      <c r="C61" s="1257"/>
      <c r="D61" s="1258"/>
      <c r="E61" s="1257"/>
      <c r="F61" s="1257"/>
      <c r="G61" s="1257"/>
      <c r="H61" s="1257"/>
    </row>
    <row r="62" spans="2:10">
      <c r="B62" s="1256"/>
      <c r="C62" s="1259"/>
      <c r="D62" s="1260"/>
      <c r="E62" s="1172"/>
      <c r="F62" s="1172"/>
      <c r="G62" s="1172"/>
      <c r="H62" s="1259"/>
    </row>
  </sheetData>
  <mergeCells count="15">
    <mergeCell ref="M8:N8"/>
    <mergeCell ref="B2:N2"/>
    <mergeCell ref="M3:N3"/>
    <mergeCell ref="M4:N4"/>
    <mergeCell ref="M5:N5"/>
    <mergeCell ref="M6:N7"/>
    <mergeCell ref="B37:N37"/>
    <mergeCell ref="D41:J41"/>
    <mergeCell ref="E43:I43"/>
    <mergeCell ref="B14:N14"/>
    <mergeCell ref="O15:P15"/>
    <mergeCell ref="O16:P16"/>
    <mergeCell ref="O17:P17"/>
    <mergeCell ref="O18:P19"/>
    <mergeCell ref="O20:P20"/>
  </mergeCells>
  <pageMargins left="0.25" right="0.25" top="0.75" bottom="0.75" header="0.3" footer="0.3"/>
  <pageSetup scale="76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A7621-B439-4579-A834-2B0CAC77EDBA}">
  <sheetPr>
    <pageSetUpPr fitToPage="1"/>
  </sheetPr>
  <dimension ref="B2:S50"/>
  <sheetViews>
    <sheetView topLeftCell="C1" zoomScale="90" zoomScaleNormal="90" zoomScaleSheetLayoutView="70" workbookViewId="0">
      <selection activeCell="J35" sqref="J35"/>
    </sheetView>
  </sheetViews>
  <sheetFormatPr defaultColWidth="9.140625" defaultRowHeight="15"/>
  <cols>
    <col min="1" max="1" width="5.7109375" style="575" customWidth="1"/>
    <col min="2" max="2" width="24.5703125" style="575" customWidth="1"/>
    <col min="3" max="3" width="13.5703125" style="575" customWidth="1"/>
    <col min="4" max="4" width="56.140625" style="575" customWidth="1"/>
    <col min="5" max="5" width="1.5703125" style="575" customWidth="1"/>
    <col min="6" max="6" width="39.140625" style="575" customWidth="1"/>
    <col min="7" max="7" width="10.5703125" style="575" customWidth="1"/>
    <col min="8" max="8" width="10.42578125" style="575" customWidth="1"/>
    <col min="9" max="9" width="2.7109375" style="575" customWidth="1"/>
    <col min="10" max="10" width="39.42578125" style="575" customWidth="1"/>
    <col min="11" max="11" width="10.28515625" style="575" customWidth="1"/>
    <col min="12" max="12" width="11.42578125" style="575" bestFit="1" customWidth="1"/>
    <col min="13" max="13" width="2.7109375" style="575" customWidth="1"/>
    <col min="14" max="14" width="33.140625" style="575" customWidth="1"/>
    <col min="15" max="15" width="8" style="575" customWidth="1"/>
    <col min="16" max="16" width="8.42578125" style="575" customWidth="1"/>
    <col min="17" max="17" width="12.42578125" style="575" bestFit="1" customWidth="1"/>
    <col min="18" max="18" width="5.5703125" style="575" customWidth="1"/>
    <col min="19" max="16384" width="9.140625" style="575"/>
  </cols>
  <sheetData>
    <row r="2" spans="2:19" ht="19.5" thickBot="1">
      <c r="B2" s="1499" t="s">
        <v>652</v>
      </c>
      <c r="C2" s="1501"/>
      <c r="F2" s="211" t="s">
        <v>491</v>
      </c>
    </row>
    <row r="3" spans="2:19" ht="15.75" thickBot="1">
      <c r="B3" s="2045" t="s">
        <v>567</v>
      </c>
      <c r="C3" s="2046"/>
      <c r="D3" s="2047"/>
      <c r="F3" s="2042" t="s">
        <v>565</v>
      </c>
      <c r="G3" s="2043"/>
      <c r="H3" s="2044"/>
      <c r="J3" s="2042" t="s">
        <v>571</v>
      </c>
      <c r="K3" s="2043"/>
      <c r="L3" s="2044"/>
      <c r="N3" s="2042" t="s">
        <v>566</v>
      </c>
      <c r="O3" s="2043"/>
      <c r="P3" s="2043"/>
      <c r="Q3" s="2044"/>
    </row>
    <row r="4" spans="2:19" ht="15.75" customHeight="1">
      <c r="B4" s="2048"/>
      <c r="C4" s="2050" t="s">
        <v>5</v>
      </c>
      <c r="D4" s="2052" t="s">
        <v>115</v>
      </c>
      <c r="F4" s="1136"/>
      <c r="G4" s="1272" t="s">
        <v>411</v>
      </c>
      <c r="H4" s="1273">
        <v>20</v>
      </c>
      <c r="I4" s="1274"/>
      <c r="J4" s="1136"/>
      <c r="K4" s="1272" t="s">
        <v>411</v>
      </c>
      <c r="L4" s="1273">
        <v>10</v>
      </c>
      <c r="M4" s="1274"/>
      <c r="N4" s="1136"/>
      <c r="O4" s="1272" t="s">
        <v>411</v>
      </c>
      <c r="P4" s="1272"/>
      <c r="Q4" s="1273">
        <v>10</v>
      </c>
    </row>
    <row r="5" spans="2:19" ht="15.75" thickBot="1">
      <c r="B5" s="2049"/>
      <c r="C5" s="2051"/>
      <c r="D5" s="2053"/>
      <c r="F5" s="1136"/>
      <c r="G5" s="1272" t="s">
        <v>412</v>
      </c>
      <c r="H5" s="1273">
        <v>365</v>
      </c>
      <c r="I5" s="1274"/>
      <c r="J5" s="1136"/>
      <c r="K5" s="1272" t="s">
        <v>412</v>
      </c>
      <c r="L5" s="1273">
        <v>365</v>
      </c>
      <c r="M5" s="1274"/>
      <c r="N5" s="1136"/>
      <c r="O5" s="1272" t="s">
        <v>412</v>
      </c>
      <c r="P5" s="1272"/>
      <c r="Q5" s="1273">
        <v>365</v>
      </c>
    </row>
    <row r="6" spans="2:19">
      <c r="B6" s="1290" t="s">
        <v>413</v>
      </c>
      <c r="C6" s="1309">
        <v>0.15</v>
      </c>
      <c r="D6" s="1300" t="s">
        <v>581</v>
      </c>
      <c r="F6" s="1275"/>
      <c r="G6" s="83"/>
      <c r="H6" s="103" t="s">
        <v>6</v>
      </c>
      <c r="I6" s="1274"/>
      <c r="J6" s="1275"/>
      <c r="K6" s="84"/>
      <c r="L6" s="85" t="s">
        <v>6</v>
      </c>
      <c r="M6" s="1274"/>
      <c r="N6" s="1275"/>
      <c r="O6" s="84"/>
      <c r="P6" s="84"/>
      <c r="Q6" s="85" t="s">
        <v>6</v>
      </c>
    </row>
    <row r="7" spans="2:19">
      <c r="B7" s="1290" t="s">
        <v>262</v>
      </c>
      <c r="C7" s="1309">
        <v>1</v>
      </c>
      <c r="D7" s="1300" t="s">
        <v>581</v>
      </c>
      <c r="F7" s="1266" t="s">
        <v>275</v>
      </c>
      <c r="G7" s="1276"/>
      <c r="H7" s="1277">
        <v>10946.21</v>
      </c>
      <c r="I7" s="1274"/>
      <c r="J7" s="1266" t="str">
        <f>F7</f>
        <v>Management</v>
      </c>
      <c r="K7" s="1595"/>
      <c r="L7" s="1278">
        <f>H7</f>
        <v>10946.21</v>
      </c>
      <c r="M7" s="1274"/>
      <c r="N7" s="1266" t="str">
        <f>J7</f>
        <v>Management</v>
      </c>
      <c r="O7" s="1595"/>
      <c r="P7" s="1595"/>
      <c r="Q7" s="1278">
        <f>H7</f>
        <v>10946.21</v>
      </c>
    </row>
    <row r="8" spans="2:19" ht="15.75" thickBot="1">
      <c r="B8" s="1290" t="s">
        <v>428</v>
      </c>
      <c r="C8" s="1309">
        <v>0.5</v>
      </c>
      <c r="D8" s="1300" t="s">
        <v>666</v>
      </c>
      <c r="F8" s="1136" t="s">
        <v>555</v>
      </c>
      <c r="G8" s="1595"/>
      <c r="H8" s="1278">
        <v>50728.7</v>
      </c>
      <c r="I8" s="1274"/>
      <c r="J8" s="1136" t="str">
        <f>F8</f>
        <v>Clinical</v>
      </c>
      <c r="K8" s="1595"/>
      <c r="L8" s="1278">
        <f>H8</f>
        <v>50728.7</v>
      </c>
      <c r="M8" s="1274"/>
      <c r="N8" s="1136" t="str">
        <f>F8</f>
        <v>Clinical</v>
      </c>
      <c r="O8" s="1595"/>
      <c r="P8" s="1595"/>
      <c r="Q8" s="1278">
        <f>H8</f>
        <v>50728.7</v>
      </c>
    </row>
    <row r="9" spans="2:19" ht="15.75" thickBot="1">
      <c r="B9" s="1292"/>
      <c r="C9" s="1293" t="s">
        <v>249</v>
      </c>
      <c r="D9" s="1301"/>
      <c r="F9" s="1136" t="s">
        <v>414</v>
      </c>
      <c r="G9" s="88">
        <v>0.25390000000000001</v>
      </c>
      <c r="H9" s="1268">
        <f>SUM(H7:H8)*G9</f>
        <v>15659.259649</v>
      </c>
      <c r="I9" s="1274"/>
      <c r="J9" s="1136" t="s">
        <v>414</v>
      </c>
      <c r="K9" s="88">
        <v>0.25390000000000001</v>
      </c>
      <c r="L9" s="1268">
        <f>SUM(L7:L8)*K9</f>
        <v>15659.259649</v>
      </c>
      <c r="M9" s="1274"/>
      <c r="N9" s="1136" t="s">
        <v>414</v>
      </c>
      <c r="O9" s="88"/>
      <c r="P9" s="1604">
        <f>C18</f>
        <v>0.25390000000000001</v>
      </c>
      <c r="Q9" s="1278">
        <f>SUM(Q7:Q8)*P9</f>
        <v>15659.259649</v>
      </c>
    </row>
    <row r="10" spans="2:19" ht="15.75" thickBot="1">
      <c r="B10" s="1294" t="s">
        <v>593</v>
      </c>
      <c r="C10" s="1295">
        <v>9.15</v>
      </c>
      <c r="D10" s="1302" t="s">
        <v>597</v>
      </c>
      <c r="F10" s="1618" t="s">
        <v>667</v>
      </c>
      <c r="G10" s="1267">
        <f>C20</f>
        <v>2.7811565914169036E-2</v>
      </c>
      <c r="H10" s="1269">
        <f>SUM(H7:H9)*G10</f>
        <v>2150.7843566106935</v>
      </c>
      <c r="I10" s="1274"/>
      <c r="J10" s="1279" t="str">
        <f>F10</f>
        <v>CAF on Compensation</v>
      </c>
      <c r="K10" s="1403">
        <f>G10</f>
        <v>2.7811565914169036E-2</v>
      </c>
      <c r="L10" s="1404">
        <f>SUM(L7:L9)*K10</f>
        <v>2150.7843566106935</v>
      </c>
      <c r="M10" s="1274"/>
      <c r="N10" s="1279" t="str">
        <f>F10</f>
        <v>CAF on Compensation</v>
      </c>
      <c r="O10" s="1405"/>
      <c r="P10" s="1403">
        <f>G10</f>
        <v>2.7811565914169036E-2</v>
      </c>
      <c r="Q10" s="1404">
        <f>SUM(Q7:Q9)*P10</f>
        <v>2150.7843566106935</v>
      </c>
    </row>
    <row r="11" spans="2:19">
      <c r="B11" s="1136" t="s">
        <v>265</v>
      </c>
      <c r="C11" s="1291">
        <f>'[37]FY22 Transitional'!$C$20*(2%+1)</f>
        <v>518.03495625283654</v>
      </c>
      <c r="D11" s="1303" t="s">
        <v>583</v>
      </c>
      <c r="F11" s="1141" t="s">
        <v>239</v>
      </c>
      <c r="G11" s="1270">
        <v>1.1499999999999999</v>
      </c>
      <c r="H11" s="965">
        <f>SUM(H7:H10)</f>
        <v>79484.954005610678</v>
      </c>
      <c r="I11" s="1274"/>
      <c r="J11" s="1141" t="s">
        <v>239</v>
      </c>
      <c r="K11" s="1270">
        <v>1.1499999999999999</v>
      </c>
      <c r="L11" s="965">
        <f>SUM(L7:L10)</f>
        <v>79484.954005610678</v>
      </c>
      <c r="M11" s="1274"/>
      <c r="N11" s="1141" t="s">
        <v>239</v>
      </c>
      <c r="O11" s="1280"/>
      <c r="P11" s="1270">
        <v>1.1499999999999999</v>
      </c>
      <c r="Q11" s="965">
        <f>SUM(Q7:Q10)</f>
        <v>79484.954005610678</v>
      </c>
    </row>
    <row r="12" spans="2:19" ht="26.25">
      <c r="B12" s="1136" t="s">
        <v>418</v>
      </c>
      <c r="C12" s="1291">
        <f>'[37]FY22 Transitional'!$C$21*(2%+1)</f>
        <v>11579.415451799852</v>
      </c>
      <c r="D12" s="1302" t="s">
        <v>594</v>
      </c>
      <c r="F12" s="86"/>
      <c r="G12" s="90"/>
      <c r="H12" s="91" t="s">
        <v>6</v>
      </c>
      <c r="I12" s="1274"/>
      <c r="J12" s="86"/>
      <c r="K12" s="90"/>
      <c r="L12" s="91" t="s">
        <v>6</v>
      </c>
      <c r="M12" s="1274"/>
      <c r="N12" s="86"/>
      <c r="O12" s="90"/>
      <c r="P12" s="90"/>
      <c r="Q12" s="91" t="s">
        <v>6</v>
      </c>
    </row>
    <row r="13" spans="2:19">
      <c r="B13" s="1136" t="s">
        <v>433</v>
      </c>
      <c r="C13" s="1291">
        <f>'[37]FY22 Transitional'!$C$22*(2%+1)</f>
        <v>14474.269314749814</v>
      </c>
      <c r="D13" s="1302" t="s">
        <v>596</v>
      </c>
      <c r="F13" s="1136" t="s">
        <v>572</v>
      </c>
      <c r="G13" s="1596">
        <f>C11</f>
        <v>518.03495625283654</v>
      </c>
      <c r="H13" s="1271">
        <f>G13*G11</f>
        <v>595.74019969076198</v>
      </c>
      <c r="I13" s="1274"/>
      <c r="J13" s="1136" t="s">
        <v>572</v>
      </c>
      <c r="K13" s="1596">
        <f>C11</f>
        <v>518.03495625283654</v>
      </c>
      <c r="L13" s="1271">
        <f>K13*K11</f>
        <v>595.74019969076198</v>
      </c>
      <c r="M13" s="1274"/>
      <c r="N13" s="619" t="s">
        <v>577</v>
      </c>
      <c r="O13" s="1594"/>
      <c r="P13" s="1600">
        <v>9.15</v>
      </c>
      <c r="Q13" s="1271">
        <f>P13*Q4*Q5</f>
        <v>33397.5</v>
      </c>
    </row>
    <row r="14" spans="2:19">
      <c r="B14" s="1136" t="s">
        <v>419</v>
      </c>
      <c r="C14" s="1296">
        <f>'[37]FY22 Transitional'!$C$23*(2%+1)</f>
        <v>231.67029175178828</v>
      </c>
      <c r="D14" s="1302" t="s">
        <v>583</v>
      </c>
      <c r="F14" s="1136" t="s">
        <v>575</v>
      </c>
      <c r="G14" s="1597">
        <v>27.03</v>
      </c>
      <c r="H14" s="967">
        <f>C12</f>
        <v>11579.415451799852</v>
      </c>
      <c r="I14" s="1274"/>
      <c r="J14" s="1136" t="s">
        <v>575</v>
      </c>
      <c r="K14" s="1597">
        <f>G14</f>
        <v>27.03</v>
      </c>
      <c r="L14" s="967">
        <f>H14</f>
        <v>11579.415451799852</v>
      </c>
      <c r="M14" s="1274"/>
      <c r="N14" s="1136" t="s">
        <v>572</v>
      </c>
      <c r="O14" s="1593"/>
      <c r="P14" s="1601">
        <f>C11</f>
        <v>518.03495625283654</v>
      </c>
      <c r="Q14" s="1271">
        <f>P14*P11</f>
        <v>595.74019969076198</v>
      </c>
    </row>
    <row r="15" spans="2:19">
      <c r="B15" s="1136" t="s">
        <v>420</v>
      </c>
      <c r="C15" s="1291">
        <f>'[37]FY22 Transitional'!$C$24*(2%+1)</f>
        <v>546.5907373116504</v>
      </c>
      <c r="D15" s="1302" t="s">
        <v>583</v>
      </c>
      <c r="F15" s="1136" t="s">
        <v>576</v>
      </c>
      <c r="G15" s="1597">
        <v>27.03</v>
      </c>
      <c r="H15" s="967">
        <f>C13</f>
        <v>14474.269314749814</v>
      </c>
      <c r="I15" s="1274"/>
      <c r="J15" s="1136" t="s">
        <v>576</v>
      </c>
      <c r="K15" s="1597">
        <f>G15</f>
        <v>27.03</v>
      </c>
      <c r="L15" s="967">
        <f>H15</f>
        <v>14474.269314749814</v>
      </c>
      <c r="M15" s="1274"/>
      <c r="N15" s="1136" t="s">
        <v>575</v>
      </c>
      <c r="O15" s="1597"/>
      <c r="P15" s="1597">
        <f>G14</f>
        <v>27.03</v>
      </c>
      <c r="Q15" s="967">
        <f>L14</f>
        <v>11579.415451799852</v>
      </c>
    </row>
    <row r="16" spans="2:19">
      <c r="B16" s="1136" t="s">
        <v>422</v>
      </c>
      <c r="C16" s="1291">
        <f>'[37]FY22 Transitional'!$C$25*(2%+1)</f>
        <v>1093.1814746233008</v>
      </c>
      <c r="D16" s="1302" t="s">
        <v>583</v>
      </c>
      <c r="F16" s="1136" t="s">
        <v>573</v>
      </c>
      <c r="G16" s="1598">
        <f>C14</f>
        <v>231.67029175178828</v>
      </c>
      <c r="H16" s="1271">
        <f>G16*G11</f>
        <v>266.42083551455653</v>
      </c>
      <c r="I16" s="1274"/>
      <c r="J16" s="1136" t="s">
        <v>573</v>
      </c>
      <c r="K16" s="1598">
        <f>C14</f>
        <v>231.67029175178828</v>
      </c>
      <c r="L16" s="1271">
        <f>K16*K11</f>
        <v>266.42083551455653</v>
      </c>
      <c r="M16" s="1274"/>
      <c r="N16" s="1136" t="s">
        <v>576</v>
      </c>
      <c r="O16" s="1602"/>
      <c r="P16" s="1597">
        <f>G15</f>
        <v>27.03</v>
      </c>
      <c r="Q16" s="967">
        <f>H15</f>
        <v>14474.269314749814</v>
      </c>
      <c r="S16" s="596"/>
    </row>
    <row r="17" spans="2:17">
      <c r="B17" s="1136" t="s">
        <v>423</v>
      </c>
      <c r="C17" s="1291">
        <f>'[37]FY22 Transitional'!$C$26*(2%+1)</f>
        <v>1639.7722119349512</v>
      </c>
      <c r="D17" s="1302" t="s">
        <v>583</v>
      </c>
      <c r="F17" s="1136" t="s">
        <v>574</v>
      </c>
      <c r="G17" s="1598">
        <f>C15</f>
        <v>546.5907373116504</v>
      </c>
      <c r="H17" s="1271">
        <f>G17*G11</f>
        <v>628.57934790839795</v>
      </c>
      <c r="I17" s="1274"/>
      <c r="J17" s="1136" t="s">
        <v>574</v>
      </c>
      <c r="K17" s="1598">
        <f>C16</f>
        <v>1093.1814746233008</v>
      </c>
      <c r="L17" s="1271">
        <f>K17*K11</f>
        <v>1257.1586958167959</v>
      </c>
      <c r="M17" s="1274"/>
      <c r="N17" s="1136" t="s">
        <v>573</v>
      </c>
      <c r="O17" s="1597"/>
      <c r="P17" s="1598">
        <f>C14</f>
        <v>231.67029175178828</v>
      </c>
      <c r="Q17" s="1271">
        <f>P17*P11</f>
        <v>266.42083551455653</v>
      </c>
    </row>
    <row r="18" spans="2:17">
      <c r="B18" s="1297" t="s">
        <v>359</v>
      </c>
      <c r="C18" s="1298">
        <v>0.25390000000000001</v>
      </c>
      <c r="D18" s="1300" t="s">
        <v>582</v>
      </c>
      <c r="F18" s="923" t="s">
        <v>13</v>
      </c>
      <c r="G18" s="1281"/>
      <c r="H18" s="92">
        <f>SUM(H11:H17)</f>
        <v>107029.37915527406</v>
      </c>
      <c r="I18" s="1274"/>
      <c r="J18" s="923" t="s">
        <v>13</v>
      </c>
      <c r="K18" s="1281"/>
      <c r="L18" s="92">
        <f>SUM(L11:L17)</f>
        <v>107657.95850318245</v>
      </c>
      <c r="M18" s="1274"/>
      <c r="N18" s="1136" t="s">
        <v>574</v>
      </c>
      <c r="O18" s="1597"/>
      <c r="P18" s="1598">
        <f>C17</f>
        <v>1639.7722119349512</v>
      </c>
      <c r="Q18" s="1271">
        <f>P18*P11</f>
        <v>1885.7380437251938</v>
      </c>
    </row>
    <row r="19" spans="2:17" ht="15" customHeight="1">
      <c r="B19" s="1290" t="s">
        <v>434</v>
      </c>
      <c r="C19" s="1298">
        <v>0.12</v>
      </c>
      <c r="D19" s="1300" t="s">
        <v>582</v>
      </c>
      <c r="F19" s="1266" t="s">
        <v>424</v>
      </c>
      <c r="G19" s="1283">
        <f>C19</f>
        <v>0.12</v>
      </c>
      <c r="H19" s="1282">
        <f>(H18-H10)*G19</f>
        <v>12585.431375839604</v>
      </c>
      <c r="I19" s="1274"/>
      <c r="J19" s="1266" t="s">
        <v>424</v>
      </c>
      <c r="K19" s="1283">
        <f>G19</f>
        <v>0.12</v>
      </c>
      <c r="L19" s="1282">
        <f>(L18-L10)*K19</f>
        <v>12660.860897588611</v>
      </c>
      <c r="M19" s="1274"/>
      <c r="N19" s="923" t="s">
        <v>13</v>
      </c>
      <c r="O19" s="1281"/>
      <c r="P19" s="1281"/>
      <c r="Q19" s="92">
        <f>SUM(Q11:Q18)</f>
        <v>141684.03785109086</v>
      </c>
    </row>
    <row r="20" spans="2:17" ht="15.75" thickBot="1">
      <c r="B20" s="1279" t="s">
        <v>535</v>
      </c>
      <c r="C20" s="1585">
        <f>'FALL CAF 2022'!CI24</f>
        <v>2.7811565914169036E-2</v>
      </c>
      <c r="D20" s="1304" t="s">
        <v>497</v>
      </c>
      <c r="F20" s="1284" t="s">
        <v>595</v>
      </c>
      <c r="G20" s="1285"/>
      <c r="H20" s="1286">
        <f>SUM(H18:H19)</f>
        <v>119614.81053111366</v>
      </c>
      <c r="I20" s="1274"/>
      <c r="J20" s="1284" t="str">
        <f>F20</f>
        <v>Total Amount</v>
      </c>
      <c r="K20" s="1305"/>
      <c r="L20" s="1286">
        <f>SUM(L18:L19)</f>
        <v>120318.81940077107</v>
      </c>
      <c r="M20" s="1274"/>
      <c r="N20" s="1266" t="s">
        <v>424</v>
      </c>
      <c r="O20" s="1283"/>
      <c r="P20" s="1311">
        <f>K19</f>
        <v>0.12</v>
      </c>
      <c r="Q20" s="1282">
        <f>(Q19-Q10)*P20</f>
        <v>16743.990419337617</v>
      </c>
    </row>
    <row r="21" spans="2:17" ht="16.5" thickTop="1" thickBot="1">
      <c r="F21" s="1605" t="s">
        <v>657</v>
      </c>
      <c r="G21" s="1399">
        <f>C20</f>
        <v>2.7811565914169036E-2</v>
      </c>
      <c r="H21" s="1286">
        <f>SUM(H13:H17)*G21</f>
        <v>766.05359561775856</v>
      </c>
      <c r="I21" s="1274"/>
      <c r="J21" s="1307" t="str">
        <f>F21</f>
        <v>CAF (Prg Exp)</v>
      </c>
      <c r="K21" s="1398">
        <f>C20</f>
        <v>2.7811565914169036E-2</v>
      </c>
      <c r="L21" s="1308">
        <f>SUM(L13:L17)*K21</f>
        <v>783.53537158439838</v>
      </c>
      <c r="M21" s="1274"/>
      <c r="N21" s="1284" t="str">
        <f>J20</f>
        <v>Total Amount</v>
      </c>
      <c r="O21" s="1285"/>
      <c r="P21" s="1310"/>
      <c r="Q21" s="1286">
        <f>SUM(Q19:Q20)</f>
        <v>158428.02827042848</v>
      </c>
    </row>
    <row r="22" spans="2:17" ht="16.5" thickTop="1" thickBot="1">
      <c r="F22" s="1136" t="s">
        <v>15</v>
      </c>
      <c r="G22" s="1599"/>
      <c r="H22" s="1268">
        <f>SUM(H20:H21)</f>
        <v>120380.86412673142</v>
      </c>
      <c r="I22" s="1274"/>
      <c r="J22" s="1400" t="s">
        <v>15</v>
      </c>
      <c r="K22" s="1401"/>
      <c r="L22" s="1402">
        <f>SUM(L20:L21)</f>
        <v>121102.35477235547</v>
      </c>
      <c r="M22" s="1274"/>
      <c r="N22" s="1307" t="str">
        <f>J21</f>
        <v>CAF (Prg Exp)</v>
      </c>
      <c r="O22" s="1398"/>
      <c r="P22" s="1406">
        <f>C20</f>
        <v>2.7811565914169036E-2</v>
      </c>
      <c r="Q22" s="1308">
        <f>SUM(Q13:Q18)*P22</f>
        <v>1729.8539201694985</v>
      </c>
    </row>
    <row r="23" spans="2:17" ht="15.75" thickBot="1">
      <c r="F23" s="119" t="s">
        <v>515</v>
      </c>
      <c r="G23" s="1287"/>
      <c r="H23" s="106">
        <f>H22/H4/H5</f>
        <v>16.490529332428963</v>
      </c>
      <c r="I23" s="1274"/>
      <c r="J23" s="1279" t="str">
        <f>F23</f>
        <v>Rate Review</v>
      </c>
      <c r="K23" s="1299"/>
      <c r="L23" s="1306">
        <f>L22/L4/L5</f>
        <v>33.17872733489191</v>
      </c>
      <c r="M23" s="1274"/>
      <c r="N23" s="1136" t="s">
        <v>15</v>
      </c>
      <c r="O23" s="1599"/>
      <c r="P23" s="1603"/>
      <c r="Q23" s="1268">
        <f>SUM(Q21:Q22)</f>
        <v>160157.88219059797</v>
      </c>
    </row>
    <row r="24" spans="2:17" ht="15" customHeight="1" thickBot="1">
      <c r="G24" s="656"/>
      <c r="H24" s="658"/>
      <c r="I24" s="639"/>
      <c r="K24" s="656"/>
      <c r="L24" s="658"/>
      <c r="M24" s="1274"/>
      <c r="N24" s="1288" t="str">
        <f>F23</f>
        <v>Rate Review</v>
      </c>
      <c r="O24" s="1287"/>
      <c r="P24" s="1287"/>
      <c r="Q24" s="106">
        <f>(Q23/Q4/Q5)-0.06</f>
        <v>43.818871833040539</v>
      </c>
    </row>
    <row r="25" spans="2:17" ht="15.75" thickBot="1">
      <c r="B25" s="636"/>
      <c r="C25" s="636"/>
      <c r="G25" s="656"/>
      <c r="H25" s="659"/>
      <c r="K25" s="656"/>
      <c r="L25" s="659"/>
      <c r="P25" s="656"/>
      <c r="Q25" s="658"/>
    </row>
    <row r="26" spans="2:17" ht="15.75" thickBot="1">
      <c r="B26" s="642"/>
      <c r="C26" s="642"/>
      <c r="F26" s="2042" t="s">
        <v>425</v>
      </c>
      <c r="G26" s="2043"/>
      <c r="H26" s="2044"/>
    </row>
    <row r="27" spans="2:17" ht="15.75" thickBot="1">
      <c r="B27" s="642"/>
      <c r="C27" s="642"/>
      <c r="F27" s="1312"/>
      <c r="G27" s="1272"/>
      <c r="H27" s="1273">
        <v>12</v>
      </c>
    </row>
    <row r="28" spans="2:17">
      <c r="B28" s="636"/>
      <c r="C28" s="636"/>
      <c r="F28" s="1313"/>
      <c r="G28" s="84"/>
      <c r="H28" s="85" t="s">
        <v>6</v>
      </c>
    </row>
    <row r="29" spans="2:17">
      <c r="B29" s="642"/>
      <c r="C29" s="642"/>
      <c r="F29" s="98" t="s">
        <v>428</v>
      </c>
      <c r="G29" s="1314"/>
      <c r="H29" s="1315">
        <v>25210.76</v>
      </c>
    </row>
    <row r="30" spans="2:17">
      <c r="B30" s="642"/>
      <c r="C30" s="642"/>
      <c r="F30" s="81" t="s">
        <v>414</v>
      </c>
      <c r="G30" s="1319">
        <f>C18</f>
        <v>0.25390000000000001</v>
      </c>
      <c r="H30" s="1316">
        <f>H29*G30</f>
        <v>6401.0119640000003</v>
      </c>
    </row>
    <row r="31" spans="2:17">
      <c r="B31" s="642"/>
      <c r="C31" s="642"/>
      <c r="F31" s="81" t="s">
        <v>424</v>
      </c>
      <c r="G31" s="1319">
        <f>C19</f>
        <v>0.12</v>
      </c>
      <c r="H31" s="1316">
        <f>(H29+H30)*G31</f>
        <v>3793.4126356799998</v>
      </c>
    </row>
    <row r="32" spans="2:17">
      <c r="F32" s="81" t="s">
        <v>429</v>
      </c>
      <c r="G32" s="1319"/>
      <c r="H32" s="1316">
        <f>3244*(2%+1)</f>
        <v>3308.88</v>
      </c>
    </row>
    <row r="33" spans="2:8">
      <c r="F33" s="89" t="s">
        <v>595</v>
      </c>
      <c r="G33" s="1319"/>
      <c r="H33" s="99">
        <f>SUM(H29:H32)</f>
        <v>38714.064599679994</v>
      </c>
    </row>
    <row r="34" spans="2:8" ht="15.75">
      <c r="B34" s="643"/>
      <c r="E34" s="640"/>
      <c r="F34" s="1619" t="s">
        <v>430</v>
      </c>
      <c r="G34" s="1620"/>
      <c r="H34" s="1621">
        <f>H33/H27</f>
        <v>3226.1720499733328</v>
      </c>
    </row>
    <row r="35" spans="2:8">
      <c r="E35" s="640"/>
      <c r="F35" s="1619" t="s">
        <v>512</v>
      </c>
      <c r="G35" s="1622">
        <f>C20</f>
        <v>2.7811565914169036E-2</v>
      </c>
      <c r="H35" s="1621">
        <f>H34+(H34*G35)</f>
        <v>3315.8969465916161</v>
      </c>
    </row>
    <row r="36" spans="2:8">
      <c r="F36" s="1619" t="s">
        <v>431</v>
      </c>
      <c r="G36" s="1623"/>
      <c r="H36" s="1624">
        <f>H35</f>
        <v>3315.8969465916161</v>
      </c>
    </row>
    <row r="37" spans="2:8" ht="16.5" thickBot="1">
      <c r="B37" s="643"/>
      <c r="F37" s="100" t="s">
        <v>15</v>
      </c>
      <c r="G37" s="1317"/>
      <c r="H37" s="95">
        <f>H33*(G35+1)</f>
        <v>39790.763359099394</v>
      </c>
    </row>
    <row r="38" spans="2:8" ht="15.75" thickBot="1">
      <c r="F38" s="101" t="s">
        <v>432</v>
      </c>
      <c r="G38" s="1318"/>
      <c r="H38" s="102">
        <f>H37/H27</f>
        <v>3315.8969465916161</v>
      </c>
    </row>
    <row r="39" spans="2:8">
      <c r="G39" s="656"/>
      <c r="H39" s="657"/>
    </row>
    <row r="40" spans="2:8">
      <c r="G40" s="656"/>
      <c r="H40" s="659"/>
    </row>
    <row r="50" spans="5:5" ht="15.75">
      <c r="E50" s="643"/>
    </row>
  </sheetData>
  <mergeCells count="8">
    <mergeCell ref="F26:H26"/>
    <mergeCell ref="B3:D3"/>
    <mergeCell ref="F3:H3"/>
    <mergeCell ref="J3:L3"/>
    <mergeCell ref="N3:Q3"/>
    <mergeCell ref="B4:B5"/>
    <mergeCell ref="C4:C5"/>
    <mergeCell ref="D4:D5"/>
  </mergeCells>
  <pageMargins left="0.7" right="0.7" top="0.75" bottom="0.75" header="0.3" footer="0.3"/>
  <pageSetup scale="63" orientation="landscape" r:id="rId1"/>
  <colBreaks count="1" manualBreakCount="1">
    <brk id="17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20274-47A7-4308-8F6E-D7E61BB5A70D}">
  <dimension ref="A1:AUU300"/>
  <sheetViews>
    <sheetView topLeftCell="A7" workbookViewId="0">
      <selection activeCell="A10" sqref="A10"/>
    </sheetView>
  </sheetViews>
  <sheetFormatPr defaultRowHeight="15"/>
  <cols>
    <col min="1" max="1" width="8.28515625" customWidth="1"/>
    <col min="2" max="2" width="18.7109375" customWidth="1"/>
    <col min="4" max="43" width="18.7109375" customWidth="1"/>
    <col min="884" max="923" width="9.140625" style="1"/>
    <col min="1124" max="1243" width="9.140625" style="2"/>
  </cols>
  <sheetData>
    <row r="1" spans="1:43">
      <c r="A1" s="663">
        <v>25</v>
      </c>
      <c r="C1" s="664" t="s">
        <v>340</v>
      </c>
      <c r="E1" s="665">
        <f ca="1">IF(COUNT(E12:E300)=0,"-",AVERAGE(E12:OFFSET(E12,$A$1-1,0)))</f>
        <v>294087.04755449138</v>
      </c>
      <c r="G1" s="665">
        <f ca="1">IF(COUNT(G12:G300)=0,"-",AVERAGE(G12:OFFSET(G12,$A$1-1,0)))</f>
        <v>258.62068965517244</v>
      </c>
      <c r="I1" s="665">
        <f ca="1">IF(COUNT(I12:I300)=0,"-",AVERAGE(I12:OFFSET(I12,$A$1-1,0)))</f>
        <v>626.8661459955664</v>
      </c>
      <c r="K1" s="665" t="str">
        <f ca="1">IF(COUNT(K12:K300)=0,"-",AVERAGE(K12:OFFSET(K12,$A$1-1,0)))</f>
        <v>-</v>
      </c>
      <c r="M1" s="665" t="str">
        <f ca="1">IF(COUNT(M12:M300)=0,"-",AVERAGE(M12:OFFSET(M12,$A$1-1,0)))</f>
        <v>-</v>
      </c>
      <c r="O1" s="665">
        <f ca="1">IF(COUNT(O12:O300)=0,"-",AVERAGE(O12:OFFSET(O12,$A$1-1,0)))</f>
        <v>87.187222461497399</v>
      </c>
      <c r="Q1" s="665">
        <f ca="1">IF(COUNT(Q12:Q300)=0,"-",AVERAGE(Q12:OFFSET(Q12,$A$1-1,0)))</f>
        <v>273.60060213937356</v>
      </c>
      <c r="S1" s="665">
        <f ca="1">IF(COUNT(S12:S300)=0,"-",AVERAGE(S12:OFFSET(S12,$A$1-1,0)))</f>
        <v>1158.1231116318081</v>
      </c>
      <c r="U1" s="665">
        <f ca="1">IF(COUNT(U12:U300)=0,"-",AVERAGE(U12:OFFSET(U12,$A$1-1,0)))</f>
        <v>35.76537558030757</v>
      </c>
      <c r="W1" s="665">
        <f ca="1">IF(COUNT(W12:W300)=0,"-",AVERAGE(W12:OFFSET(W12,$A$1-1,0)))</f>
        <v>819.42733075225624</v>
      </c>
      <c r="Y1" s="665">
        <f ca="1">IF(COUNT(Y12:Y300)=0,"-",AVERAGE(Y12:OFFSET(Y12,$A$1-1,0)))</f>
        <v>324.67000161578864</v>
      </c>
      <c r="AA1" s="665">
        <f ca="1">IF(COUNT(AA12:AA300)=0,"-",AVERAGE(AA12:OFFSET(AA12,$A$1-1,0)))</f>
        <v>133.57685777379069</v>
      </c>
      <c r="AC1" s="665">
        <f ca="1">IF(COUNT(AC12:AC300)=0,"-",AVERAGE(AC12:OFFSET(AC12,$A$1-1,0)))</f>
        <v>738.97674974766869</v>
      </c>
      <c r="AE1" s="665">
        <f ca="1">IF(COUNT(AE12:AE300)=0,"-",AVERAGE(AE12:OFFSET(AE12,$A$1-1,0)))</f>
        <v>496.24622415584048</v>
      </c>
      <c r="AG1" s="665" t="str">
        <f ca="1">IF(COUNT(AG12:AG300)=0,"-",AVERAGE(AG12:OFFSET(AG12,$A$1-1,0)))</f>
        <v>-</v>
      </c>
      <c r="AI1" s="665" t="str">
        <f ca="1">IF(COUNT(AI12:AI300)=0,"-",AVERAGE(AI12:OFFSET(AI12,$A$1-1,0)))</f>
        <v>-</v>
      </c>
      <c r="AK1" s="665">
        <f ca="1">IF(COUNT(AK12:AK300)=0,"-",AVERAGE(AK12:OFFSET(AK12,$A$1-1,0)))</f>
        <v>8259.4035824908951</v>
      </c>
      <c r="AM1" s="665" t="str">
        <f ca="1">IF(COUNT(AM12:AM300)=0,"-",AVERAGE(AM12:OFFSET(AM12,$A$1-1,0)))</f>
        <v>-</v>
      </c>
      <c r="AO1" s="665">
        <f ca="1">IF(COUNT(AO12:AO300)=0,"-",AVERAGE(AO12:OFFSET(AO12,$A$1-1,0)))</f>
        <v>369.11901796500536</v>
      </c>
      <c r="AQ1" s="665">
        <f ca="1">IF(COUNT(AQ12:AQ300)=0,"-",AVERAGE(AQ12:OFFSET(AQ12,$A$1-1,0)))</f>
        <v>9193.1387741781236</v>
      </c>
    </row>
    <row r="2" spans="1:43">
      <c r="C2" s="664" t="s">
        <v>341</v>
      </c>
      <c r="E2" s="665">
        <f ca="1">IF(COUNT(E12:E300)=0,"-",E1-(2*_xlfn.STDEV.P(E12:OFFSET(E12,$A$1-1,0))))</f>
        <v>-2055316.2777941327</v>
      </c>
      <c r="G2" s="665">
        <f ca="1">IF(COUNT(G12:G300)=0,"-",G1-(2*_xlfn.STDEV.P(G12:OFFSET(G12,$A$1-1,0))))</f>
        <v>258.62068965517244</v>
      </c>
      <c r="I2" s="665">
        <f ca="1">IF(COUNT(I12:I300)=0,"-",I1-(2*_xlfn.STDEV.P(I12:OFFSET(I12,$A$1-1,0))))</f>
        <v>-67.947405559057643</v>
      </c>
      <c r="K2" s="665" t="str">
        <f ca="1">IF(COUNT(K12:K300)=0,"-",K1-(2*_xlfn.STDEV.P(K12:OFFSET(K12,$A$1-1,0))))</f>
        <v>-</v>
      </c>
      <c r="M2" s="665" t="str">
        <f ca="1">IF(COUNT(M12:M300)=0,"-",M1-(2*_xlfn.STDEV.P(M12:OFFSET(M12,$A$1-1,0))))</f>
        <v>-</v>
      </c>
      <c r="O2" s="665">
        <f ca="1">IF(COUNT(O12:O300)=0,"-",O1-(2*_xlfn.STDEV.P(O12:OFFSET(O12,$A$1-1,0))))</f>
        <v>-62.964537053721429</v>
      </c>
      <c r="Q2" s="665">
        <f ca="1">IF(COUNT(Q12:Q300)=0,"-",Q1-(2*_xlfn.STDEV.P(Q12:OFFSET(Q12,$A$1-1,0))))</f>
        <v>-208.55934839895485</v>
      </c>
      <c r="S2" s="665">
        <f ca="1">IF(COUNT(S12:S300)=0,"-",S1-(2*_xlfn.STDEV.P(S12:OFFSET(S12,$A$1-1,0))))</f>
        <v>-2226.596101156324</v>
      </c>
      <c r="U2" s="665">
        <f ca="1">IF(COUNT(U12:U300)=0,"-",U1-(2*_xlfn.STDEV.P(U12:OFFSET(U12,$A$1-1,0))))</f>
        <v>-50.898574572406694</v>
      </c>
      <c r="W2" s="665">
        <f ca="1">IF(COUNT(W12:W300)=0,"-",W1-(2*_xlfn.STDEV.P(W12:OFFSET(W12,$A$1-1,0))))</f>
        <v>-431.86476834149857</v>
      </c>
      <c r="Y2" s="665">
        <f ca="1">IF(COUNT(Y12:Y300)=0,"-",Y1-(2*_xlfn.STDEV.P(Y12:OFFSET(Y12,$A$1-1,0))))</f>
        <v>-135.04242214329491</v>
      </c>
      <c r="AA2" s="665">
        <f ca="1">IF(COUNT(AA12:AA300)=0,"-",AA1-(2*_xlfn.STDEV.P(AA12:OFFSET(AA12,$A$1-1,0))))</f>
        <v>9.4943642843664833</v>
      </c>
      <c r="AC2" s="665">
        <f ca="1">IF(COUNT(AC12:AC300)=0,"-",AC1-(2*_xlfn.STDEV.P(AC12:OFFSET(AC12,$A$1-1,0))))</f>
        <v>-932.74849208448404</v>
      </c>
      <c r="AE2" s="665">
        <f ca="1">IF(COUNT(AE12:AE300)=0,"-",AE1-(2*_xlfn.STDEV.P(AE12:OFFSET(AE12,$A$1-1,0))))</f>
        <v>-204.73473023161006</v>
      </c>
      <c r="AG2" s="665" t="str">
        <f ca="1">IF(COUNT(AG12:AG300)=0,"-",AG1-(2*_xlfn.STDEV.P(AG12:OFFSET(AG12,$A$1-1,0))))</f>
        <v>-</v>
      </c>
      <c r="AI2" s="665" t="str">
        <f ca="1">IF(COUNT(AI12:AI300)=0,"-",AI1-(2*_xlfn.STDEV.P(AI12:OFFSET(AI12,$A$1-1,0))))</f>
        <v>-</v>
      </c>
      <c r="AK2" s="665">
        <f ca="1">IF(COUNT(AK12:AK300)=0,"-",AK1-(2*_xlfn.STDEV.P(AK12:OFFSET(AK12,$A$1-1,0))))</f>
        <v>-33300.125557439969</v>
      </c>
      <c r="AM2" s="665" t="str">
        <f ca="1">IF(COUNT(AM12:AM300)=0,"-",AM1-(2*_xlfn.STDEV.P(AM12:OFFSET(AM12,$A$1-1,0))))</f>
        <v>-</v>
      </c>
      <c r="AO2" s="665">
        <f ca="1">IF(COUNT(AO12:AO300)=0,"-",AO1-(2*_xlfn.STDEV.P(AO12:OFFSET(AO12,$A$1-1,0))))</f>
        <v>-223.58615765907712</v>
      </c>
      <c r="AQ2" s="665">
        <f ca="1">IF(COUNT(AQ12:AQ300)=0,"-",AQ1-(2*_xlfn.STDEV.P(AQ12:OFFSET(AQ12,$A$1-1,0))))</f>
        <v>-30474.938043211871</v>
      </c>
    </row>
    <row r="3" spans="1:43">
      <c r="A3" s="1836" t="s">
        <v>69</v>
      </c>
      <c r="C3" s="664" t="s">
        <v>342</v>
      </c>
      <c r="E3" s="665">
        <f ca="1">IF(COUNT(E12:E300)=0,"-",E1+(2*_xlfn.STDEV.P(E12:OFFSET(E12,$A$1-1,0))))</f>
        <v>2643490.3729031156</v>
      </c>
      <c r="G3" s="665">
        <f ca="1">IF(COUNT(G12:G300)=0,"-",G1+(2*_xlfn.STDEV.P(G12:OFFSET(G12,$A$1-1,0))))</f>
        <v>258.62068965517244</v>
      </c>
      <c r="I3" s="665">
        <f ca="1">IF(COUNT(I12:I300)=0,"-",I1+(2*_xlfn.STDEV.P(I12:OFFSET(I12,$A$1-1,0))))</f>
        <v>1321.6796975501904</v>
      </c>
      <c r="K3" s="665" t="str">
        <f ca="1">IF(COUNT(K12:K300)=0,"-",K1+(2*_xlfn.STDEV.P(K12:OFFSET(K12,$A$1-1,0))))</f>
        <v>-</v>
      </c>
      <c r="M3" s="665" t="str">
        <f ca="1">IF(COUNT(M12:M300)=0,"-",M1+(2*_xlfn.STDEV.P(M12:OFFSET(M12,$A$1-1,0))))</f>
        <v>-</v>
      </c>
      <c r="O3" s="665">
        <f ca="1">IF(COUNT(O12:O300)=0,"-",O1+(2*_xlfn.STDEV.P(O12:OFFSET(O12,$A$1-1,0))))</f>
        <v>237.33898197671624</v>
      </c>
      <c r="Q3" s="665">
        <f ca="1">IF(COUNT(Q12:Q300)=0,"-",Q1+(2*_xlfn.STDEV.P(Q12:OFFSET(Q12,$A$1-1,0))))</f>
        <v>755.76055267770198</v>
      </c>
      <c r="S3" s="665">
        <f ca="1">IF(COUNT(S12:S300)=0,"-",S1+(2*_xlfn.STDEV.P(S12:OFFSET(S12,$A$1-1,0))))</f>
        <v>4542.8423244199403</v>
      </c>
      <c r="U3" s="665">
        <f ca="1">IF(COUNT(U12:U300)=0,"-",U1+(2*_xlfn.STDEV.P(U12:OFFSET(U12,$A$1-1,0))))</f>
        <v>122.42932573302184</v>
      </c>
      <c r="W3" s="665">
        <f ca="1">IF(COUNT(W12:W300)=0,"-",W1+(2*_xlfn.STDEV.P(W12:OFFSET(W12,$A$1-1,0))))</f>
        <v>2070.7194298460108</v>
      </c>
      <c r="Y3" s="665">
        <f ca="1">IF(COUNT(Y12:Y300)=0,"-",Y1+(2*_xlfn.STDEV.P(Y12:OFFSET(Y12,$A$1-1,0))))</f>
        <v>784.38242537487213</v>
      </c>
      <c r="AA3" s="665">
        <f ca="1">IF(COUNT(AA12:AA300)=0,"-",AA1+(2*_xlfn.STDEV.P(AA12:OFFSET(AA12,$A$1-1,0))))</f>
        <v>257.65935126321489</v>
      </c>
      <c r="AC3" s="665">
        <f ca="1">IF(COUNT(AC12:AC300)=0,"-",AC1+(2*_xlfn.STDEV.P(AC12:OFFSET(AC12,$A$1-1,0))))</f>
        <v>2410.7019915798214</v>
      </c>
      <c r="AE3" s="665">
        <f ca="1">IF(COUNT(AE12:AE300)=0,"-",AE1+(2*_xlfn.STDEV.P(AE12:OFFSET(AE12,$A$1-1,0))))</f>
        <v>1197.2271785432911</v>
      </c>
      <c r="AG3" s="665" t="str">
        <f ca="1">IF(COUNT(AG12:AG300)=0,"-",AG1+(2*_xlfn.STDEV.P(AG12:OFFSET(AG12,$A$1-1,0))))</f>
        <v>-</v>
      </c>
      <c r="AI3" s="665" t="str">
        <f ca="1">IF(COUNT(AI12:AI300)=0,"-",AI1+(2*_xlfn.STDEV.P(AI12:OFFSET(AI12,$A$1-1,0))))</f>
        <v>-</v>
      </c>
      <c r="AK3" s="665">
        <f ca="1">IF(COUNT(AK12:AK300)=0,"-",AK1+(2*_xlfn.STDEV.P(AK12:OFFSET(AK12,$A$1-1,0))))</f>
        <v>49818.932722421756</v>
      </c>
      <c r="AM3" s="665" t="str">
        <f ca="1">IF(COUNT(AM12:AM300)=0,"-",AM1+(2*_xlfn.STDEV.P(AM12:OFFSET(AM12,$A$1-1,0))))</f>
        <v>-</v>
      </c>
      <c r="AO3" s="665">
        <f ca="1">IF(COUNT(AO12:AO300)=0,"-",AO1+(2*_xlfn.STDEV.P(AO12:OFFSET(AO12,$A$1-1,0))))</f>
        <v>961.82419358908783</v>
      </c>
      <c r="AQ3" s="665">
        <f ca="1">IF(COUNT(AQ12:AQ300)=0,"-",AQ1+(2*_xlfn.STDEV.P(AQ12:OFFSET(AQ12,$A$1-1,0))))</f>
        <v>48861.215591568114</v>
      </c>
    </row>
    <row r="4" spans="1:43">
      <c r="A4" s="1836"/>
      <c r="C4" s="664" t="s">
        <v>343</v>
      </c>
      <c r="E4" s="666">
        <f ca="1">IF(COUNT(E12:E300)=0,"-",AVERAGEIFS(E12:E300, E12:E300, "&gt;="&amp;E2,E12:E300,"&lt;="&amp;E3))</f>
        <v>43903.27698878642</v>
      </c>
      <c r="G4" s="666">
        <f ca="1">IF(COUNT(G12:G300)=0,"-",AVERAGEIFS(G12:G300, G12:G300, "&gt;="&amp;G2,G12:G300,"&lt;="&amp;G3))</f>
        <v>258.62068965517244</v>
      </c>
      <c r="I4" s="666">
        <f ca="1">IF(COUNT(I12:I300)=0,"-",AVERAGEIFS(I12:I300, I12:I300, "&gt;="&amp;I2,I12:I300,"&lt;="&amp;I3))</f>
        <v>626.8661459955664</v>
      </c>
      <c r="K4" s="666" t="str">
        <f>IF(COUNT(K12:K300)=0,"-",AVERAGEIFS(K12:K300, K12:K300, "&gt;="&amp;K2,K12:K300,"&lt;="&amp;K3))</f>
        <v>-</v>
      </c>
      <c r="M4" s="666" t="str">
        <f>IF(COUNT(M12:M300)=0,"-",AVERAGEIFS(M12:M300, M12:M300, "&gt;="&amp;M2,M12:M300,"&lt;="&amp;M3))</f>
        <v>-</v>
      </c>
      <c r="O4" s="666">
        <f ca="1">IF(COUNT(O12:O300)=0,"-",AVERAGEIFS(O12:O300, O12:O300, "&gt;="&amp;O2,O12:O300,"&lt;="&amp;O3))</f>
        <v>87.187222461497399</v>
      </c>
      <c r="Q4" s="666">
        <f ca="1">IF(COUNT(Q12:Q300)=0,"-",AVERAGEIFS(Q12:Q300, Q12:Q300, "&gt;="&amp;Q2,Q12:Q300,"&lt;="&amp;Q3))</f>
        <v>228.28076797821262</v>
      </c>
      <c r="S4" s="666">
        <f ca="1">IF(COUNT(S12:S300)=0,"-",AVERAGEIFS(S12:S300, S12:S300, "&gt;="&amp;S2,S12:S300,"&lt;="&amp;S3))</f>
        <v>719.04339450742702</v>
      </c>
      <c r="U4" s="666">
        <f ca="1">IF(COUNT(U12:U300)=0,"-",AVERAGEIFS(U12:U300, U12:U300, "&gt;="&amp;U2,U12:U300,"&lt;="&amp;U3))</f>
        <v>35.76537558030757</v>
      </c>
      <c r="W4" s="666">
        <f ca="1">IF(COUNT(W12:W300)=0,"-",AVERAGEIFS(W12:W300, W12:W300, "&gt;="&amp;W2,W12:W300,"&lt;="&amp;W3))</f>
        <v>819.42733075225624</v>
      </c>
      <c r="Y4" s="666">
        <f ca="1">IF(COUNT(Y12:Y300)=0,"-",AVERAGEIFS(Y12:Y300, Y12:Y300, "&gt;="&amp;Y2,Y12:Y300,"&lt;="&amp;Y3))</f>
        <v>324.67000161578864</v>
      </c>
      <c r="AA4" s="666">
        <f ca="1">IF(COUNT(AA12:AA300)=0,"-",AVERAGEIFS(AA12:AA300, AA12:AA300, "&gt;="&amp;AA2,AA12:AA300,"&lt;="&amp;AA3))</f>
        <v>133.57685777379069</v>
      </c>
      <c r="AC4" s="666">
        <f ca="1">IF(COUNT(AC12:AC300)=0,"-",AVERAGEIFS(AC12:AC300, AC12:AC300, "&gt;="&amp;AC2,AC12:AC300,"&lt;="&amp;AC3))</f>
        <v>738.97674974766869</v>
      </c>
      <c r="AE4" s="666">
        <f ca="1">IF(COUNT(AE12:AE300)=0,"-",AVERAGEIFS(AE12:AE300, AE12:AE300, "&gt;="&amp;AE2,AE12:AE300,"&lt;="&amp;AE3))</f>
        <v>496.24622415584048</v>
      </c>
      <c r="AG4" s="666" t="str">
        <f>IF(COUNT(AG12:AG300)=0,"-",AVERAGEIFS(AG12:AG300, AG12:AG300, "&gt;="&amp;AG2,AG12:AG300,"&lt;="&amp;AG3))</f>
        <v>-</v>
      </c>
      <c r="AI4" s="666" t="str">
        <f>IF(COUNT(AI12:AI300)=0,"-",AVERAGEIFS(AI12:AI300, AI12:AI300, "&gt;="&amp;AI2,AI12:AI300,"&lt;="&amp;AI3))</f>
        <v>-</v>
      </c>
      <c r="AK4" s="666">
        <f ca="1">IF(COUNT(AK12:AK300)=0,"-",AVERAGEIFS(AK12:AK300, AK12:AK300, "&gt;="&amp;AK2,AK12:AK300,"&lt;="&amp;AK3))</f>
        <v>1788.4927473009382</v>
      </c>
      <c r="AM4" s="666" t="str">
        <f>IF(COUNT(AM12:AM300)=0,"-",AVERAGEIFS(AM12:AM300, AM12:AM300, "&gt;="&amp;AM2,AM12:AM300,"&lt;="&amp;AM3))</f>
        <v>-</v>
      </c>
      <c r="AO4" s="666">
        <f ca="1">IF(COUNT(AO12:AO300)=0,"-",AVERAGEIFS(AO12:AO300, AO12:AO300, "&gt;="&amp;AO2,AO12:AO300,"&lt;="&amp;AO3))</f>
        <v>262.44313563807196</v>
      </c>
      <c r="AQ4" s="666">
        <f ca="1">IF(COUNT(AQ12:AQ300)=0,"-",AVERAGEIFS(AQ12:AQ300, AQ12:AQ300, "&gt;="&amp;AQ2,AQ12:AQ300,"&lt;="&amp;AQ3))</f>
        <v>3332.3001060716197</v>
      </c>
    </row>
    <row r="5" spans="1:43">
      <c r="A5" s="1836"/>
      <c r="C5" s="664" t="s">
        <v>344</v>
      </c>
      <c r="E5" s="667">
        <f ca="1">IF(COUNT(E12:E300)=0,"-",SUMIFS(D12:D300,E12:E300,"&gt;="&amp;E2,E12:E300,"&lt;="&amp;E3)/SUMIFS($B12:$B300,E12:E300,"&gt;="&amp;E2,E12:E300,"&lt;="&amp;E3))</f>
        <v>70998.516230518799</v>
      </c>
      <c r="G5" s="667">
        <f ca="1">IF(COUNT(G12:G300)=0,"-",SUMIFS(F12:F300,G12:G300,"&gt;="&amp;G2,G12:G300,"&lt;="&amp;G3)/SUMIFS($B12:$B300,G12:G300,"&gt;="&amp;G2,G12:G300,"&lt;="&amp;G3))</f>
        <v>258.62068965517244</v>
      </c>
      <c r="I5" s="667">
        <f ca="1">IF(COUNT(I12:I300)=0,"-",SUMIFS(H12:H300,I12:I300,"&gt;="&amp;I2,I12:I300,"&lt;="&amp;I3)/SUMIFS($B12:$B300,I12:I300,"&gt;="&amp;I2,I12:I300,"&lt;="&amp;I3))</f>
        <v>717.27141883190677</v>
      </c>
      <c r="K5" s="667" t="str">
        <f>IF(COUNT(K12:K300)=0,"-",SUMIFS(J12:J300,K12:K300,"&gt;="&amp;K2,K12:K300,"&lt;="&amp;K3)/SUMIFS($B12:$B300,K12:K300,"&gt;="&amp;K2,K12:K300,"&lt;="&amp;K3))</f>
        <v>-</v>
      </c>
      <c r="M5" s="667" t="str">
        <f>IF(COUNT(M12:M300)=0,"-",SUMIFS(L12:L300,M12:M300,"&gt;="&amp;M2,M12:M300,"&lt;="&amp;M3)/SUMIFS($B12:$B300,M12:M300,"&gt;="&amp;M2,M12:M300,"&lt;="&amp;M3))</f>
        <v>-</v>
      </c>
      <c r="O5" s="667">
        <f ca="1">IF(COUNT(O12:O300)=0,"-",SUMIFS(N12:N300,O12:O300,"&gt;="&amp;O2,O12:O300,"&lt;="&amp;O3)/SUMIFS($B12:$B300,O12:O300,"&gt;="&amp;O2,O12:O300,"&lt;="&amp;O3))</f>
        <v>89.266729103925414</v>
      </c>
      <c r="Q5" s="667">
        <f ca="1">IF(COUNT(Q12:Q300)=0,"-",SUMIFS(P12:P300,Q12:Q300,"&gt;="&amp;Q2,Q12:Q300,"&lt;="&amp;Q3)/SUMIFS($B12:$B300,Q12:Q300,"&gt;="&amp;Q2,Q12:Q300,"&lt;="&amp;Q3))</f>
        <v>287.81761164798195</v>
      </c>
      <c r="S5" s="667">
        <f ca="1">IF(COUNT(S12:S300)=0,"-",SUMIFS(R12:R300,S12:S300,"&gt;="&amp;S2,S12:S300,"&lt;="&amp;S3)/SUMIFS($B12:$B300,S12:S300,"&gt;="&amp;S2,S12:S300,"&lt;="&amp;S3))</f>
        <v>563.80683211303653</v>
      </c>
      <c r="U5" s="667">
        <f ca="1">IF(COUNT(U12:U300)=0,"-",SUMIFS(T12:T300,U12:U300,"&gt;="&amp;U2,U12:U300,"&lt;="&amp;U3)/SUMIFS($B12:$B300,U12:U300,"&gt;="&amp;U2,U12:U300,"&lt;="&amp;U3))</f>
        <v>8.4706260548099337</v>
      </c>
      <c r="W5" s="667">
        <f ca="1">IF(COUNT(W12:W300)=0,"-",SUMIFS(V12:V300,W12:W300,"&gt;="&amp;W2,W12:W300,"&lt;="&amp;W3)/SUMIFS($B12:$B300,W12:W300,"&gt;="&amp;W2,W12:W300,"&lt;="&amp;W3))</f>
        <v>1146.3600252604988</v>
      </c>
      <c r="Y5" s="667">
        <f ca="1">IF(COUNT(Y12:Y300)=0,"-",SUMIFS(X12:X300,Y12:Y300,"&gt;="&amp;Y2,Y12:Y300,"&lt;="&amp;Y3)/SUMIFS($B12:$B300,Y12:Y300,"&gt;="&amp;Y2,Y12:Y300,"&lt;="&amp;Y3))</f>
        <v>144.05229806689661</v>
      </c>
      <c r="AA5" s="667">
        <f ca="1">IF(COUNT(AA12:AA300)=0,"-",SUMIFS(Z12:Z300,AA12:AA300,"&gt;="&amp;AA2,AA12:AA300,"&lt;="&amp;AA3)/SUMIFS($B12:$B300,AA12:AA300,"&gt;="&amp;AA2,AA12:AA300,"&lt;="&amp;AA3))</f>
        <v>128.79352084523728</v>
      </c>
      <c r="AC5" s="667">
        <f ca="1">IF(COUNT(AC12:AC300)=0,"-",SUMIFS(AB12:AB300,AC12:AC300,"&gt;="&amp;AC2,AC12:AC300,"&lt;="&amp;AC3)/SUMIFS($B12:$B300,AC12:AC300,"&gt;="&amp;AC2,AC12:AC300,"&lt;="&amp;AC3))</f>
        <v>1819.3689601057238</v>
      </c>
      <c r="AE5" s="667">
        <f ca="1">IF(COUNT(AE12:AE300)=0,"-",SUMIFS(AD12:AD300,AE12:AE300,"&gt;="&amp;AE2,AE12:AE300,"&lt;="&amp;AE3)/SUMIFS($B12:$B300,AE12:AE300,"&gt;="&amp;AE2,AE12:AE300,"&lt;="&amp;AE3))</f>
        <v>603.72239172515867</v>
      </c>
      <c r="AG5" s="667" t="str">
        <f>IF(COUNT(AG12:AG300)=0,"-",SUMIFS(AF12:AF300,AG12:AG300,"&gt;="&amp;AG2,AG12:AG300,"&lt;="&amp;AG3)/SUMIFS($B12:$B300,AG12:AG300,"&gt;="&amp;AG2,AG12:AG300,"&lt;="&amp;AG3))</f>
        <v>-</v>
      </c>
      <c r="AI5" s="667" t="str">
        <f>IF(COUNT(AI12:AI300)=0,"-",SUMIFS(AH12:AH300,AI12:AI300,"&gt;="&amp;AI2,AI12:AI300,"&lt;="&amp;AI3)/SUMIFS($B12:$B300,AI12:AI300,"&gt;="&amp;AI2,AI12:AI300,"&lt;="&amp;AI3))</f>
        <v>-</v>
      </c>
      <c r="AK5" s="667">
        <f ca="1">IF(COUNT(AK12:AK300)=0,"-",SUMIFS(AJ12:AJ300,AK12:AK300,"&gt;="&amp;AK2,AK12:AK300,"&lt;="&amp;AK3)/SUMIFS($B12:$B300,AK12:AK300,"&gt;="&amp;AK2,AK12:AK300,"&lt;="&amp;AK3))</f>
        <v>895.69086175584198</v>
      </c>
      <c r="AM5" s="667" t="str">
        <f>IF(COUNT(AM12:AM300)=0,"-",SUMIFS(AL12:AL300,AM12:AM300,"&gt;="&amp;AM2,AM12:AM300,"&lt;="&amp;AM3)/SUMIFS($B12:$B300,AM12:AM300,"&gt;="&amp;AM2,AM12:AM300,"&lt;="&amp;AM3))</f>
        <v>-</v>
      </c>
      <c r="AO5" s="667">
        <f ca="1">IF(COUNT(AO12:AO300)=0,"-",SUMIFS(AN12:AN300,AO12:AO300,"&gt;="&amp;AO2,AO12:AO300,"&lt;="&amp;AO3)/SUMIFS($B12:$B300,AO12:AO300,"&gt;="&amp;AO2,AO12:AO300,"&lt;="&amp;AO3))</f>
        <v>231.36929460580913</v>
      </c>
      <c r="AQ5" s="667">
        <f ca="1">IF(COUNT(AQ12:AQ300)=0,"-",SUMIFS(AP12:AP300,AQ12:AQ300,"&gt;="&amp;AQ2,AQ12:AQ300,"&lt;="&amp;AQ3)/SUMIFS($B12:$B300,AQ12:AQ300,"&gt;="&amp;AQ2,AQ12:AQ300,"&lt;="&amp;AQ3))</f>
        <v>5035.3931186820373</v>
      </c>
    </row>
    <row r="6" spans="1:43">
      <c r="A6" s="1836"/>
      <c r="C6" s="664" t="s">
        <v>345</v>
      </c>
      <c r="E6" s="668">
        <f ca="1">IF(COUNT(E12:E300)=0,"-",SUMIFS(E12:E300, E12:E300, "&gt;="&amp;E2,E12:E300,"&lt;="&amp;E3)/($A$1-COUNTIF(E12:E300,"&lt;"&amp;E$2)-COUNTIF(E12:E300,"&gt;"&amp;E$3)))</f>
        <v>40244.670573054223</v>
      </c>
      <c r="G6" s="668">
        <f ca="1">IF(COUNT(G12:G300)=0,"-",SUMIFS(G12:G300, G12:G300, "&gt;="&amp;G2,G12:G300,"&lt;="&amp;G3)/($A$1-COUNTIF(G12:G300,"&lt;"&amp;G$2)-COUNTIF(G12:G300,"&gt;"&amp;G$3)))</f>
        <v>10.344827586206897</v>
      </c>
      <c r="I6" s="668">
        <f ca="1">IF(COUNT(I12:I300)=0,"-",SUMIFS(I12:I300, I12:I300, "&gt;="&amp;I2,I12:I300,"&lt;="&amp;I3)/($A$1-COUNTIF(I12:I300,"&lt;"&amp;I$2)-COUNTIF(I12:I300,"&gt;"&amp;I$3)))</f>
        <v>75.223937519467967</v>
      </c>
      <c r="K6" s="668" t="str">
        <f>IF(COUNT(K12:K300)=0,"-",SUMIFS(K12:K300, K12:K300, "&gt;="&amp;K2,K12:K300,"&lt;="&amp;K3)/($A$1-COUNTIF(K12:K300,"&lt;"&amp;K$2)-COUNTIF(K12:K300,"&gt;"&amp;K$3)))</f>
        <v>-</v>
      </c>
      <c r="M6" s="668" t="str">
        <f>IF(COUNT(M12:M300)=0,"-",SUMIFS(M12:M300, M12:M300, "&gt;="&amp;M2,M12:M300,"&lt;="&amp;M3)/($A$1-COUNTIF(M12:M300,"&lt;"&amp;M$2)-COUNTIF(M12:M300,"&gt;"&amp;M$3)))</f>
        <v>-</v>
      </c>
      <c r="O6" s="668">
        <f ca="1">IF(COUNT(O12:O300)=0,"-",SUMIFS(O12:O300, O12:O300, "&gt;="&amp;O2,O12:O300,"&lt;="&amp;O3)/($A$1-COUNTIF(O12:O300,"&lt;"&amp;O$2)-COUNTIF(O12:O300,"&gt;"&amp;O$3)))</f>
        <v>38.362377883058855</v>
      </c>
      <c r="Q6" s="668">
        <f ca="1">IF(COUNT(Q12:Q300)=0,"-",SUMIFS(Q12:Q300, Q12:Q300, "&gt;="&amp;Q2,Q12:Q300,"&lt;="&amp;Q3)/($A$1-COUNTIF(Q12:Q300,"&lt;"&amp;Q$2)-COUNTIF(Q12:Q300,"&gt;"&amp;Q$3)))</f>
        <v>152.18717865214174</v>
      </c>
      <c r="S6" s="668">
        <f ca="1">IF(COUNT(S12:S300)=0,"-",SUMIFS(S12:S300, S12:S300, "&gt;="&amp;S2,S12:S300,"&lt;="&amp;S3)/($A$1-COUNTIF(S12:S300,"&lt;"&amp;S$2)-COUNTIF(S12:S300,"&gt;"&amp;S$3)))</f>
        <v>329.56155581590406</v>
      </c>
      <c r="U6" s="668">
        <f ca="1">IF(COUNT(U12:U300)=0,"-",SUMIFS(U12:U300, U12:U300, "&gt;="&amp;U2,U12:U300,"&lt;="&amp;U3)/($A$1-COUNTIF(U12:U300,"&lt;"&amp;U$2)-COUNTIF(U12:U300,"&gt;"&amp;U$3)))</f>
        <v>4.2918450696369081</v>
      </c>
      <c r="W6" s="668">
        <f ca="1">IF(COUNT(W12:W300)=0,"-",SUMIFS(W12:W300, W12:W300, "&gt;="&amp;W2,W12:W300,"&lt;="&amp;W3)/($A$1-COUNTIF(W12:W300,"&lt;"&amp;W$2)-COUNTIF(W12:W300,"&gt;"&amp;W$3)))</f>
        <v>360.54802553099273</v>
      </c>
      <c r="Y6" s="668">
        <f ca="1">IF(COUNT(Y12:Y300)=0,"-",SUMIFS(Y12:Y300, Y12:Y300, "&gt;="&amp;Y2,Y12:Y300,"&lt;="&amp;Y3)/($A$1-COUNTIF(Y12:Y300,"&lt;"&amp;Y$2)-COUNTIF(Y12:Y300,"&gt;"&amp;Y$3)))</f>
        <v>38.960400193894635</v>
      </c>
      <c r="AA6" s="668">
        <f ca="1">IF(COUNT(AA12:AA300)=0,"-",SUMIFS(AA12:AA300, AA12:AA300, "&gt;="&amp;AA2,AA12:AA300,"&lt;="&amp;AA3)/($A$1-COUNTIF(AA12:AA300,"&lt;"&amp;AA$2)-COUNTIF(AA12:AA300,"&gt;"&amp;AA$3)))</f>
        <v>16.029222932854882</v>
      </c>
      <c r="AC6" s="668">
        <f ca="1">IF(COUNT(AC12:AC300)=0,"-",SUMIFS(AC12:AC300, AC12:AC300, "&gt;="&amp;AC2,AC12:AC300,"&lt;="&amp;AC3)/($A$1-COUNTIF(AC12:AC300,"&lt;"&amp;AC$2)-COUNTIF(AC12:AC300,"&gt;"&amp;AC$3)))</f>
        <v>88.677209969720238</v>
      </c>
      <c r="AE6" s="668">
        <f ca="1">IF(COUNT(AE12:AE300)=0,"-",SUMIFS(AE12:AE300, AE12:AE300, "&gt;="&amp;AE2,AE12:AE300,"&lt;="&amp;AE3)/($A$1-COUNTIF(AE12:AE300,"&lt;"&amp;AE$2)-COUNTIF(AE12:AE300,"&gt;"&amp;AE$3)))</f>
        <v>79.399395864934476</v>
      </c>
      <c r="AG6" s="668" t="str">
        <f>IF(COUNT(AG12:AG300)=0,"-",SUMIFS(AG12:AG300, AG12:AG300, "&gt;="&amp;AG2,AG12:AG300,"&lt;="&amp;AG3)/($A$1-COUNTIF(AG12:AG300,"&lt;"&amp;AG$2)-COUNTIF(AG12:AG300,"&gt;"&amp;AG$3)))</f>
        <v>-</v>
      </c>
      <c r="AI6" s="668" t="str">
        <f>IF(COUNT(AI12:AI300)=0,"-",SUMIFS(AI12:AI300, AI12:AI300, "&gt;="&amp;AI2,AI12:AI300,"&lt;="&amp;AI3)/($A$1-COUNTIF(AI12:AI300,"&lt;"&amp;AI$2)-COUNTIF(AI12:AI300,"&gt;"&amp;AI$3)))</f>
        <v>-</v>
      </c>
      <c r="AK6" s="668">
        <f ca="1">IF(COUNT(AK12:AK300)=0,"-",SUMIFS(AK12:AK300, AK12:AK300, "&gt;="&amp;AK2,AK12:AK300,"&lt;="&amp;AK3)/($A$1-COUNTIF(AK12:AK300,"&lt;"&amp;AK$2)-COUNTIF(AK12:AK300,"&gt;"&amp;AK$3)))</f>
        <v>1555.2110846095115</v>
      </c>
      <c r="AM6" s="668" t="str">
        <f>IF(COUNT(AM12:AM300)=0,"-",SUMIFS(AM12:AM300, AM12:AM300, "&gt;="&amp;AM2,AM12:AM300,"&lt;="&amp;AM3)/($A$1-COUNTIF(AM12:AM300,"&lt;"&amp;AM$2)-COUNTIF(AM12:AM300,"&gt;"&amp;AM$3)))</f>
        <v>-</v>
      </c>
      <c r="AO6" s="668">
        <f ca="1">IF(COUNT(AO12:AO300)=0,"-",SUMIFS(AO12:AO300, AO12:AO300, "&gt;="&amp;AO2,AO12:AO300,"&lt;="&amp;AO3)/($A$1-COUNTIF(AO12:AO300,"&lt;"&amp;AO$2)-COUNTIF(AO12:AO300,"&gt;"&amp;AO$3)))</f>
        <v>65.610783909517991</v>
      </c>
      <c r="AQ6" s="668">
        <f ca="1">IF(COUNT(AQ12:AQ300)=0,"-",SUMIFS(AQ12:AQ300, AQ12:AQ300, "&gt;="&amp;AQ2,AQ12:AQ300,"&lt;="&amp;AQ3)/($A$1-COUNTIF(AQ12:AQ300,"&lt;"&amp;AQ$2)-COUNTIF(AQ12:AQ300,"&gt;"&amp;AQ$3)))</f>
        <v>3187.4174927641579</v>
      </c>
    </row>
    <row r="9" spans="1:43">
      <c r="D9" t="s">
        <v>70</v>
      </c>
      <c r="E9" s="669"/>
      <c r="F9" t="s">
        <v>71</v>
      </c>
      <c r="G9" s="669"/>
      <c r="H9" t="s">
        <v>72</v>
      </c>
      <c r="I9" s="669"/>
      <c r="J9" t="s">
        <v>73</v>
      </c>
      <c r="K9" s="669"/>
      <c r="L9" t="s">
        <v>74</v>
      </c>
      <c r="M9" s="669"/>
      <c r="N9" t="s">
        <v>75</v>
      </c>
      <c r="O9" s="669"/>
      <c r="P9" t="s">
        <v>76</v>
      </c>
      <c r="Q9" s="669"/>
      <c r="R9" t="s">
        <v>77</v>
      </c>
      <c r="S9" s="669"/>
      <c r="T9" t="s">
        <v>78</v>
      </c>
      <c r="U9" s="669"/>
      <c r="V9" t="s">
        <v>79</v>
      </c>
      <c r="W9" s="669"/>
      <c r="X9" t="s">
        <v>80</v>
      </c>
      <c r="Y9" s="669"/>
      <c r="Z9" t="s">
        <v>81</v>
      </c>
      <c r="AA9" s="669"/>
      <c r="AB9" t="s">
        <v>82</v>
      </c>
      <c r="AC9" s="669"/>
      <c r="AD9" t="s">
        <v>83</v>
      </c>
      <c r="AE9" s="669"/>
      <c r="AF9" t="s">
        <v>84</v>
      </c>
      <c r="AG9" s="669"/>
      <c r="AH9" t="s">
        <v>85</v>
      </c>
      <c r="AI9" s="669"/>
      <c r="AJ9" t="s">
        <v>86</v>
      </c>
      <c r="AK9" s="669"/>
      <c r="AL9" t="s">
        <v>87</v>
      </c>
      <c r="AM9" s="669"/>
      <c r="AN9" t="s">
        <v>88</v>
      </c>
      <c r="AO9" s="669"/>
      <c r="AP9" t="s">
        <v>89</v>
      </c>
      <c r="AQ9" s="669"/>
    </row>
    <row r="10" spans="1:43" ht="75">
      <c r="A10" s="670"/>
      <c r="B10" s="670"/>
      <c r="D10" s="670" t="s">
        <v>90</v>
      </c>
      <c r="E10" s="671" t="str">
        <f>D10&amp;"
per FTE"</f>
        <v>Total Occupancy
per FTE</v>
      </c>
      <c r="F10" s="670" t="s">
        <v>91</v>
      </c>
      <c r="G10" s="671" t="str">
        <f>F10&amp;"
per FTE"</f>
        <v>Direct Care Consultant 201
per FTE</v>
      </c>
      <c r="H10" s="670" t="s">
        <v>92</v>
      </c>
      <c r="I10" s="671" t="str">
        <f>H10&amp;"
per FTE"</f>
        <v>Temporary Help 202
per FTE</v>
      </c>
      <c r="J10" s="670" t="s">
        <v>93</v>
      </c>
      <c r="K10" s="671" t="str">
        <f>J10&amp;"
per FTE"</f>
        <v>Clients and Caregivers Reimb./Stipends 203
per FTE</v>
      </c>
      <c r="L10" s="670" t="s">
        <v>94</v>
      </c>
      <c r="M10" s="671" t="str">
        <f>L10&amp;"
per FTE"</f>
        <v>Subcontracted Direct Care 206
per FTE</v>
      </c>
      <c r="N10" s="670" t="s">
        <v>95</v>
      </c>
      <c r="O10" s="671" t="str">
        <f>N10&amp;"
per FTE"</f>
        <v>Staff Training 204
per FTE</v>
      </c>
      <c r="P10" s="670" t="s">
        <v>96</v>
      </c>
      <c r="Q10" s="671" t="str">
        <f>P10&amp;"
per FTE"</f>
        <v>Staff Mileage / Travel 205
per FTE</v>
      </c>
      <c r="R10" s="670" t="s">
        <v>97</v>
      </c>
      <c r="S10" s="671" t="str">
        <f>R10&amp;"
per FTE"</f>
        <v>Meals 207
per FTE</v>
      </c>
      <c r="T10" s="670" t="s">
        <v>98</v>
      </c>
      <c r="U10" s="671" t="str">
        <f>T10&amp;"
per FTE"</f>
        <v>Client Transportation 208
per FTE</v>
      </c>
      <c r="V10" s="670" t="s">
        <v>99</v>
      </c>
      <c r="W10" s="671" t="str">
        <f>V10&amp;"
per FTE"</f>
        <v>Vehicle Expenses 208
per FTE</v>
      </c>
      <c r="X10" s="670" t="s">
        <v>100</v>
      </c>
      <c r="Y10" s="671" t="str">
        <f>X10&amp;"
per FTE"</f>
        <v>Vehicle Depreciation 208
per FTE</v>
      </c>
      <c r="Z10" s="670" t="s">
        <v>101</v>
      </c>
      <c r="AA10" s="671" t="str">
        <f>Z10&amp;"
per FTE"</f>
        <v>Incidental Medical /Medicine/Pharmacy 209
per FTE</v>
      </c>
      <c r="AB10" s="670" t="s">
        <v>102</v>
      </c>
      <c r="AC10" s="671" t="str">
        <f>AB10&amp;"
per FTE"</f>
        <v>Client Personal Allowances 211
per FTE</v>
      </c>
      <c r="AD10" s="670" t="s">
        <v>103</v>
      </c>
      <c r="AE10" s="671" t="str">
        <f>AD10&amp;"
per FTE"</f>
        <v>Provision Material Goods/Svs./Benefits 212
per FTE</v>
      </c>
      <c r="AF10" s="670" t="s">
        <v>104</v>
      </c>
      <c r="AG10" s="671" t="str">
        <f>AF10&amp;"
per FTE"</f>
        <v>Direct Client Wages 214
per FTE</v>
      </c>
      <c r="AH10" s="670" t="s">
        <v>105</v>
      </c>
      <c r="AI10" s="671" t="str">
        <f>AH10&amp;"
per FTE"</f>
        <v>Other Commercial Prod. &amp; Svs. 214
per FTE</v>
      </c>
      <c r="AJ10" s="670" t="s">
        <v>106</v>
      </c>
      <c r="AK10" s="671" t="str">
        <f>AJ10&amp;"
per FTE"</f>
        <v>Program Supplies &amp; Materials 215
per FTE</v>
      </c>
      <c r="AL10" s="670" t="s">
        <v>107</v>
      </c>
      <c r="AM10" s="671" t="str">
        <f>AL10&amp;"
per FTE"</f>
        <v>Non Charitable Expenses
per FTE</v>
      </c>
      <c r="AN10" s="670" t="s">
        <v>108</v>
      </c>
      <c r="AO10" s="671" t="str">
        <f>AN10&amp;"
per FTE"</f>
        <v>Other Expense
per FTE</v>
      </c>
      <c r="AP10" s="670" t="s">
        <v>109</v>
      </c>
      <c r="AQ10" s="671" t="str">
        <f>AP10&amp;"
per FTE"</f>
        <v>Total Other Program Expense
per FTE</v>
      </c>
    </row>
    <row r="11" spans="1:43">
      <c r="B11" t="s">
        <v>110</v>
      </c>
      <c r="D11" t="s">
        <v>111</v>
      </c>
      <c r="E11" s="669"/>
      <c r="F11" t="s">
        <v>111</v>
      </c>
      <c r="G11" s="669"/>
      <c r="H11" t="s">
        <v>111</v>
      </c>
      <c r="I11" s="669"/>
      <c r="J11" t="s">
        <v>111</v>
      </c>
      <c r="K11" s="669"/>
      <c r="L11" t="s">
        <v>111</v>
      </c>
      <c r="M11" s="669"/>
      <c r="N11" t="s">
        <v>111</v>
      </c>
      <c r="O11" s="669"/>
      <c r="P11" t="s">
        <v>111</v>
      </c>
      <c r="Q11" s="669"/>
      <c r="R11" t="s">
        <v>111</v>
      </c>
      <c r="S11" s="669"/>
      <c r="T11" t="s">
        <v>111</v>
      </c>
      <c r="U11" s="669"/>
      <c r="V11" t="s">
        <v>111</v>
      </c>
      <c r="W11" s="669"/>
      <c r="X11" t="s">
        <v>111</v>
      </c>
      <c r="Y11" s="669"/>
      <c r="Z11" t="s">
        <v>111</v>
      </c>
      <c r="AA11" s="669"/>
      <c r="AB11" t="s">
        <v>111</v>
      </c>
      <c r="AC11" s="669"/>
      <c r="AD11" t="s">
        <v>111</v>
      </c>
      <c r="AE11" s="669"/>
      <c r="AF11" t="s">
        <v>111</v>
      </c>
      <c r="AG11" s="669"/>
      <c r="AH11" t="s">
        <v>111</v>
      </c>
      <c r="AI11" s="669"/>
      <c r="AJ11" t="s">
        <v>111</v>
      </c>
      <c r="AK11" s="669"/>
      <c r="AL11" t="s">
        <v>111</v>
      </c>
      <c r="AM11" s="669"/>
      <c r="AN11" t="s">
        <v>111</v>
      </c>
      <c r="AO11" s="669"/>
      <c r="AP11" t="s">
        <v>111</v>
      </c>
      <c r="AQ11" s="669"/>
    </row>
    <row r="12" spans="1:43">
      <c r="B12">
        <v>0.5</v>
      </c>
      <c r="D12">
        <v>50</v>
      </c>
      <c r="E12" s="672">
        <f>IF(OR($B12=0,D12=0),"",D12/$B12)</f>
        <v>100</v>
      </c>
      <c r="G12" s="672" t="str">
        <f>IF(OR($B12=0,F12=0),"",F12/$B12)</f>
        <v/>
      </c>
      <c r="I12" s="672" t="str">
        <f>IF(OR($B12=0,H12=0),"",H12/$B12)</f>
        <v/>
      </c>
      <c r="K12" s="672" t="str">
        <f>IF(OR($B12=0,J12=0),"",J12/$B12)</f>
        <v/>
      </c>
      <c r="M12" s="672" t="str">
        <f>IF(OR($B12=0,L12=0),"",L12/$B12)</f>
        <v/>
      </c>
      <c r="O12" s="672" t="str">
        <f>IF(OR($B12=0,N12=0),"",N12/$B12)</f>
        <v/>
      </c>
      <c r="Q12" s="672" t="str">
        <f>IF(OR($B12=0,P12=0),"",P12/$B12)</f>
        <v/>
      </c>
      <c r="S12" s="672" t="str">
        <f>IF(OR($B12=0,R12=0),"",R12/$B12)</f>
        <v/>
      </c>
      <c r="U12" s="672" t="str">
        <f>IF(OR($B12=0,T12=0),"",T12/$B12)</f>
        <v/>
      </c>
      <c r="W12" s="672" t="str">
        <f>IF(OR($B12=0,V12=0),"",V12/$B12)</f>
        <v/>
      </c>
      <c r="Y12" s="672" t="str">
        <f>IF(OR($B12=0,X12=0),"",X12/$B12)</f>
        <v/>
      </c>
      <c r="AA12" s="672" t="str">
        <f>IF(OR($B12=0,Z12=0),"",Z12/$B12)</f>
        <v/>
      </c>
      <c r="AC12" s="672" t="str">
        <f>IF(OR($B12=0,AB12=0),"",AB12/$B12)</f>
        <v/>
      </c>
      <c r="AE12" s="672" t="str">
        <f>IF(OR($B12=0,AD12=0),"",AD12/$B12)</f>
        <v/>
      </c>
      <c r="AG12" s="672" t="str">
        <f>IF(OR($B12=0,AF12=0),"",AF12/$B12)</f>
        <v/>
      </c>
      <c r="AI12" s="672" t="str">
        <f>IF(OR($B12=0,AH12=0),"",AH12/$B12)</f>
        <v/>
      </c>
      <c r="AJ12">
        <v>189</v>
      </c>
      <c r="AK12" s="672">
        <f>IF(OR($B12=0,AJ12=0),"",AJ12/$B12)</f>
        <v>378</v>
      </c>
      <c r="AM12" s="672" t="str">
        <f>IF(OR($B12=0,AL12=0),"",AL12/$B12)</f>
        <v/>
      </c>
      <c r="AO12" s="672" t="str">
        <f>IF(OR($B12=0,AN12=0),"",AN12/$B12)</f>
        <v/>
      </c>
      <c r="AP12">
        <v>189</v>
      </c>
      <c r="AQ12" s="672">
        <f>IF(OR($B12=0,AP12=0),"",AP12/$B12)</f>
        <v>378</v>
      </c>
    </row>
    <row r="13" spans="1:43">
      <c r="B13">
        <v>7.27</v>
      </c>
      <c r="D13">
        <v>183173</v>
      </c>
      <c r="E13" s="672">
        <f t="shared" ref="E13:G28" si="0">IF(OR($B13=0,D13=0),"",D13/$B13)</f>
        <v>25195.735900962864</v>
      </c>
      <c r="G13" s="672" t="str">
        <f t="shared" si="0"/>
        <v/>
      </c>
      <c r="H13">
        <v>7096</v>
      </c>
      <c r="I13" s="672">
        <f t="shared" ref="I13:I76" si="1">IF(OR($B13=0,H13=0),"",H13/$B13)</f>
        <v>976.0660247592848</v>
      </c>
      <c r="K13" s="672" t="str">
        <f t="shared" ref="K13:K76" si="2">IF(OR($B13=0,J13=0),"",J13/$B13)</f>
        <v/>
      </c>
      <c r="M13" s="672" t="str">
        <f t="shared" ref="M13:M76" si="3">IF(OR($B13=0,L13=0),"",L13/$B13)</f>
        <v/>
      </c>
      <c r="O13" s="672" t="str">
        <f t="shared" ref="O13:O76" si="4">IF(OR($B13=0,N13=0),"",N13/$B13)</f>
        <v/>
      </c>
      <c r="P13">
        <v>931</v>
      </c>
      <c r="Q13" s="672">
        <f t="shared" ref="Q13:Q76" si="5">IF(OR($B13=0,P13=0),"",P13/$B13)</f>
        <v>128.06052269601102</v>
      </c>
      <c r="R13">
        <v>16966</v>
      </c>
      <c r="S13" s="672">
        <f t="shared" ref="S13:S76" si="6">IF(OR($B13=0,R13=0),"",R13/$B13)</f>
        <v>2333.700137551582</v>
      </c>
      <c r="U13" s="672" t="str">
        <f t="shared" ref="U13:U76" si="7">IF(OR($B13=0,T13=0),"",T13/$B13)</f>
        <v/>
      </c>
      <c r="V13">
        <v>7956</v>
      </c>
      <c r="W13" s="672">
        <f t="shared" ref="W13:W76" si="8">IF(OR($B13=0,V13=0),"",V13/$B13)</f>
        <v>1094.3603851444293</v>
      </c>
      <c r="Y13" s="672" t="str">
        <f t="shared" ref="Y13:Y76" si="9">IF(OR($B13=0,X13=0),"",X13/$B13)</f>
        <v/>
      </c>
      <c r="AA13" s="672" t="str">
        <f t="shared" ref="AA13:AA76" si="10">IF(OR($B13=0,Z13=0),"",Z13/$B13)</f>
        <v/>
      </c>
      <c r="AC13" s="672" t="str">
        <f t="shared" ref="AC13:AC76" si="11">IF(OR($B13=0,AB13=0),"",AB13/$B13)</f>
        <v/>
      </c>
      <c r="AD13">
        <v>1338</v>
      </c>
      <c r="AE13" s="672">
        <f t="shared" ref="AE13:AE76" si="12">IF(OR($B13=0,AD13=0),"",AD13/$B13)</f>
        <v>184.04401650618982</v>
      </c>
      <c r="AG13" s="672" t="str">
        <f t="shared" ref="AG13:AG76" si="13">IF(OR($B13=0,AF13=0),"",AF13/$B13)</f>
        <v/>
      </c>
      <c r="AI13" s="672" t="str">
        <f t="shared" ref="AI13:AI76" si="14">IF(OR($B13=0,AH13=0),"",AH13/$B13)</f>
        <v/>
      </c>
      <c r="AJ13">
        <v>6355</v>
      </c>
      <c r="AK13" s="672">
        <f t="shared" ref="AK13:AK76" si="15">IF(OR($B13=0,AJ13=0),"",AJ13/$B13)</f>
        <v>874.14030261348012</v>
      </c>
      <c r="AM13" s="672" t="str">
        <f t="shared" ref="AM13:AM76" si="16">IF(OR($B13=0,AL13=0),"",AL13/$B13)</f>
        <v/>
      </c>
      <c r="AN13">
        <v>1108</v>
      </c>
      <c r="AO13" s="672">
        <f t="shared" ref="AO13:AO76" si="17">IF(OR($B13=0,AN13=0),"",AN13/$B13)</f>
        <v>152.40715268225586</v>
      </c>
      <c r="AP13">
        <v>41750</v>
      </c>
      <c r="AQ13" s="672">
        <f t="shared" ref="AQ13:AQ76" si="18">IF(OR($B13=0,AP13=0),"",AP13/$B13)</f>
        <v>5742.7785419532329</v>
      </c>
    </row>
    <row r="14" spans="1:43">
      <c r="B14">
        <v>2.56</v>
      </c>
      <c r="D14">
        <v>593612</v>
      </c>
      <c r="E14" s="672">
        <f t="shared" si="0"/>
        <v>231879.6875</v>
      </c>
      <c r="G14" s="672" t="str">
        <f t="shared" si="0"/>
        <v/>
      </c>
      <c r="I14" s="672" t="str">
        <f t="shared" si="1"/>
        <v/>
      </c>
      <c r="K14" s="672" t="str">
        <f t="shared" si="2"/>
        <v/>
      </c>
      <c r="M14" s="672" t="str">
        <f t="shared" si="3"/>
        <v/>
      </c>
      <c r="O14" s="672" t="str">
        <f t="shared" si="4"/>
        <v/>
      </c>
      <c r="P14">
        <v>349</v>
      </c>
      <c r="Q14" s="672">
        <f t="shared" si="5"/>
        <v>136.328125</v>
      </c>
      <c r="R14">
        <v>231</v>
      </c>
      <c r="S14" s="672">
        <f t="shared" si="6"/>
        <v>90.234375</v>
      </c>
      <c r="U14" s="672" t="str">
        <f t="shared" si="7"/>
        <v/>
      </c>
      <c r="V14">
        <v>4603</v>
      </c>
      <c r="W14" s="672">
        <f t="shared" si="8"/>
        <v>1798.046875</v>
      </c>
      <c r="Y14" s="672" t="str">
        <f t="shared" si="9"/>
        <v/>
      </c>
      <c r="AA14" s="672" t="str">
        <f t="shared" si="10"/>
        <v/>
      </c>
      <c r="AB14">
        <v>600</v>
      </c>
      <c r="AC14" s="672">
        <f t="shared" si="11"/>
        <v>234.375</v>
      </c>
      <c r="AE14" s="672" t="str">
        <f t="shared" si="12"/>
        <v/>
      </c>
      <c r="AG14" s="672" t="str">
        <f t="shared" si="13"/>
        <v/>
      </c>
      <c r="AI14" s="672" t="str">
        <f t="shared" si="14"/>
        <v/>
      </c>
      <c r="AJ14">
        <v>16135</v>
      </c>
      <c r="AK14" s="672">
        <f t="shared" si="15"/>
        <v>6302.734375</v>
      </c>
      <c r="AM14" s="672" t="str">
        <f t="shared" si="16"/>
        <v/>
      </c>
      <c r="AN14">
        <v>452</v>
      </c>
      <c r="AO14" s="672">
        <f t="shared" si="17"/>
        <v>176.5625</v>
      </c>
      <c r="AP14">
        <v>22370</v>
      </c>
      <c r="AQ14" s="672">
        <f t="shared" si="18"/>
        <v>8738.28125</v>
      </c>
    </row>
    <row r="15" spans="1:43">
      <c r="B15">
        <v>0.1</v>
      </c>
      <c r="D15">
        <v>579813</v>
      </c>
      <c r="E15" s="672">
        <f t="shared" si="0"/>
        <v>5798130</v>
      </c>
      <c r="G15" s="672" t="str">
        <f t="shared" si="0"/>
        <v/>
      </c>
      <c r="I15" s="672" t="str">
        <f t="shared" si="1"/>
        <v/>
      </c>
      <c r="K15" s="672" t="str">
        <f t="shared" si="2"/>
        <v/>
      </c>
      <c r="M15" s="672" t="str">
        <f t="shared" si="3"/>
        <v/>
      </c>
      <c r="O15" s="672" t="str">
        <f t="shared" si="4"/>
        <v/>
      </c>
      <c r="Q15" s="672" t="str">
        <f t="shared" si="5"/>
        <v/>
      </c>
      <c r="S15" s="672" t="str">
        <f t="shared" si="6"/>
        <v/>
      </c>
      <c r="U15" s="672" t="str">
        <f t="shared" si="7"/>
        <v/>
      </c>
      <c r="V15">
        <v>155</v>
      </c>
      <c r="W15" s="672">
        <f t="shared" si="8"/>
        <v>1550</v>
      </c>
      <c r="Y15" s="672" t="str">
        <f t="shared" si="9"/>
        <v/>
      </c>
      <c r="AA15" s="672" t="str">
        <f t="shared" si="10"/>
        <v/>
      </c>
      <c r="AC15" s="672" t="str">
        <f t="shared" si="11"/>
        <v/>
      </c>
      <c r="AE15" s="672" t="str">
        <f t="shared" si="12"/>
        <v/>
      </c>
      <c r="AG15" s="672" t="str">
        <f t="shared" si="13"/>
        <v/>
      </c>
      <c r="AI15" s="672" t="str">
        <f t="shared" si="14"/>
        <v/>
      </c>
      <c r="AJ15">
        <v>100</v>
      </c>
      <c r="AK15" s="672">
        <f t="shared" si="15"/>
        <v>1000</v>
      </c>
      <c r="AM15" s="672" t="str">
        <f t="shared" si="16"/>
        <v/>
      </c>
      <c r="AO15" s="672" t="str">
        <f t="shared" si="17"/>
        <v/>
      </c>
      <c r="AP15">
        <v>255</v>
      </c>
      <c r="AQ15" s="672">
        <f t="shared" si="18"/>
        <v>2550</v>
      </c>
    </row>
    <row r="16" spans="1:43">
      <c r="B16">
        <v>0.82</v>
      </c>
      <c r="D16">
        <v>48865</v>
      </c>
      <c r="E16" s="672">
        <f t="shared" si="0"/>
        <v>59591.463414634149</v>
      </c>
      <c r="G16" s="672" t="str">
        <f t="shared" si="0"/>
        <v/>
      </c>
      <c r="I16" s="672" t="str">
        <f t="shared" si="1"/>
        <v/>
      </c>
      <c r="K16" s="672" t="str">
        <f t="shared" si="2"/>
        <v/>
      </c>
      <c r="M16" s="672" t="str">
        <f t="shared" si="3"/>
        <v/>
      </c>
      <c r="O16" s="672" t="str">
        <f t="shared" si="4"/>
        <v/>
      </c>
      <c r="P16">
        <v>129</v>
      </c>
      <c r="Q16" s="672">
        <f t="shared" si="5"/>
        <v>157.3170731707317</v>
      </c>
      <c r="R16">
        <v>2167</v>
      </c>
      <c r="S16" s="672">
        <f t="shared" si="6"/>
        <v>2642.6829268292686</v>
      </c>
      <c r="U16" s="672" t="str">
        <f t="shared" si="7"/>
        <v/>
      </c>
      <c r="W16" s="672" t="str">
        <f t="shared" si="8"/>
        <v/>
      </c>
      <c r="Y16" s="672" t="str">
        <f t="shared" si="9"/>
        <v/>
      </c>
      <c r="AA16" s="672" t="str">
        <f t="shared" si="10"/>
        <v/>
      </c>
      <c r="AC16" s="672" t="str">
        <f t="shared" si="11"/>
        <v/>
      </c>
      <c r="AE16" s="672" t="str">
        <f t="shared" si="12"/>
        <v/>
      </c>
      <c r="AG16" s="672" t="str">
        <f t="shared" si="13"/>
        <v/>
      </c>
      <c r="AI16" s="672" t="str">
        <f t="shared" si="14"/>
        <v/>
      </c>
      <c r="AJ16">
        <v>2865</v>
      </c>
      <c r="AK16" s="672">
        <f t="shared" si="15"/>
        <v>3493.9024390243903</v>
      </c>
      <c r="AM16" s="672" t="str">
        <f t="shared" si="16"/>
        <v/>
      </c>
      <c r="AO16" s="672" t="str">
        <f t="shared" si="17"/>
        <v/>
      </c>
      <c r="AP16">
        <v>5161</v>
      </c>
      <c r="AQ16" s="672">
        <f t="shared" si="18"/>
        <v>6293.9024390243903</v>
      </c>
    </row>
    <row r="17" spans="2:43">
      <c r="B17">
        <v>6.42</v>
      </c>
      <c r="D17">
        <v>120382</v>
      </c>
      <c r="E17" s="672">
        <f t="shared" si="0"/>
        <v>18751.090342679126</v>
      </c>
      <c r="G17" s="672" t="str">
        <f t="shared" si="0"/>
        <v/>
      </c>
      <c r="I17" s="672" t="str">
        <f t="shared" si="1"/>
        <v/>
      </c>
      <c r="K17" s="672" t="str">
        <f t="shared" si="2"/>
        <v/>
      </c>
      <c r="M17" s="672" t="str">
        <f t="shared" si="3"/>
        <v/>
      </c>
      <c r="N17">
        <v>142</v>
      </c>
      <c r="O17" s="672">
        <f t="shared" si="4"/>
        <v>22.118380062305295</v>
      </c>
      <c r="P17">
        <v>3381</v>
      </c>
      <c r="Q17" s="672">
        <f t="shared" si="5"/>
        <v>526.63551401869154</v>
      </c>
      <c r="R17">
        <v>454</v>
      </c>
      <c r="S17" s="672">
        <f t="shared" si="6"/>
        <v>70.716510903426794</v>
      </c>
      <c r="U17" s="672" t="str">
        <f t="shared" si="7"/>
        <v/>
      </c>
      <c r="W17" s="672" t="str">
        <f t="shared" si="8"/>
        <v/>
      </c>
      <c r="Y17" s="672" t="str">
        <f t="shared" si="9"/>
        <v/>
      </c>
      <c r="AA17" s="672" t="str">
        <f t="shared" si="10"/>
        <v/>
      </c>
      <c r="AC17" s="672" t="str">
        <f t="shared" si="11"/>
        <v/>
      </c>
      <c r="AE17" s="672" t="str">
        <f t="shared" si="12"/>
        <v/>
      </c>
      <c r="AG17" s="672" t="str">
        <f t="shared" si="13"/>
        <v/>
      </c>
      <c r="AI17" s="672" t="str">
        <f t="shared" si="14"/>
        <v/>
      </c>
      <c r="AJ17">
        <v>1392</v>
      </c>
      <c r="AK17" s="672">
        <f t="shared" si="15"/>
        <v>216.82242990654206</v>
      </c>
      <c r="AM17" s="672" t="str">
        <f t="shared" si="16"/>
        <v/>
      </c>
      <c r="AN17">
        <v>3085</v>
      </c>
      <c r="AO17" s="672">
        <f t="shared" si="17"/>
        <v>480.52959501557632</v>
      </c>
      <c r="AP17">
        <v>8454</v>
      </c>
      <c r="AQ17" s="672">
        <f t="shared" si="18"/>
        <v>1316.8224299065421</v>
      </c>
    </row>
    <row r="18" spans="2:43">
      <c r="B18">
        <v>114.45</v>
      </c>
      <c r="D18">
        <v>10706087</v>
      </c>
      <c r="E18" s="672">
        <f t="shared" si="0"/>
        <v>93543.792048929667</v>
      </c>
      <c r="G18" s="672" t="str">
        <f t="shared" si="0"/>
        <v/>
      </c>
      <c r="H18">
        <v>86017</v>
      </c>
      <c r="I18" s="672">
        <f t="shared" si="1"/>
        <v>751.56837046745306</v>
      </c>
      <c r="K18" s="672" t="str">
        <f t="shared" si="2"/>
        <v/>
      </c>
      <c r="M18" s="672" t="str">
        <f t="shared" si="3"/>
        <v/>
      </c>
      <c r="N18">
        <v>11561</v>
      </c>
      <c r="O18" s="672">
        <f t="shared" si="4"/>
        <v>101.01354303189166</v>
      </c>
      <c r="P18">
        <v>34691</v>
      </c>
      <c r="Q18" s="672">
        <f t="shared" si="5"/>
        <v>303.11052861511575</v>
      </c>
      <c r="R18">
        <v>61994</v>
      </c>
      <c r="S18" s="672">
        <f t="shared" si="6"/>
        <v>541.66885102664912</v>
      </c>
      <c r="T18">
        <v>632</v>
      </c>
      <c r="U18" s="672">
        <f t="shared" si="7"/>
        <v>5.5220620358235033</v>
      </c>
      <c r="V18">
        <v>145632</v>
      </c>
      <c r="W18" s="672">
        <f t="shared" si="8"/>
        <v>1272.4508519003932</v>
      </c>
      <c r="X18">
        <v>12249</v>
      </c>
      <c r="Y18" s="672">
        <f t="shared" si="9"/>
        <v>107.02490170380078</v>
      </c>
      <c r="AA18" s="672" t="str">
        <f t="shared" si="10"/>
        <v/>
      </c>
      <c r="AB18">
        <v>219405</v>
      </c>
      <c r="AC18" s="672">
        <f t="shared" si="11"/>
        <v>1917.0380078636958</v>
      </c>
      <c r="AE18" s="672" t="str">
        <f t="shared" si="12"/>
        <v/>
      </c>
      <c r="AG18" s="672" t="str">
        <f t="shared" si="13"/>
        <v/>
      </c>
      <c r="AI18" s="672" t="str">
        <f t="shared" si="14"/>
        <v/>
      </c>
      <c r="AJ18">
        <v>8781</v>
      </c>
      <c r="AK18" s="672">
        <f t="shared" si="15"/>
        <v>76.723460026212322</v>
      </c>
      <c r="AM18" s="672" t="str">
        <f t="shared" si="16"/>
        <v/>
      </c>
      <c r="AN18">
        <v>115500</v>
      </c>
      <c r="AO18" s="672">
        <f t="shared" si="17"/>
        <v>1009.1743119266055</v>
      </c>
      <c r="AP18">
        <v>696462</v>
      </c>
      <c r="AQ18" s="672">
        <f t="shared" si="18"/>
        <v>6085.2948885976411</v>
      </c>
    </row>
    <row r="19" spans="2:43">
      <c r="B19">
        <v>0.78</v>
      </c>
      <c r="E19" s="672" t="str">
        <f t="shared" si="0"/>
        <v/>
      </c>
      <c r="G19" s="672" t="str">
        <f t="shared" si="0"/>
        <v/>
      </c>
      <c r="I19" s="672" t="str">
        <f t="shared" si="1"/>
        <v/>
      </c>
      <c r="K19" s="672" t="str">
        <f t="shared" si="2"/>
        <v/>
      </c>
      <c r="M19" s="672" t="str">
        <f t="shared" si="3"/>
        <v/>
      </c>
      <c r="O19" s="672" t="str">
        <f t="shared" si="4"/>
        <v/>
      </c>
      <c r="P19">
        <v>779</v>
      </c>
      <c r="Q19" s="672">
        <f t="shared" si="5"/>
        <v>998.71794871794873</v>
      </c>
      <c r="S19" s="672" t="str">
        <f t="shared" si="6"/>
        <v/>
      </c>
      <c r="U19" s="672" t="str">
        <f t="shared" si="7"/>
        <v/>
      </c>
      <c r="W19" s="672" t="str">
        <f t="shared" si="8"/>
        <v/>
      </c>
      <c r="Y19" s="672" t="str">
        <f t="shared" si="9"/>
        <v/>
      </c>
      <c r="AA19" s="672" t="str">
        <f t="shared" si="10"/>
        <v/>
      </c>
      <c r="AC19" s="672" t="str">
        <f t="shared" si="11"/>
        <v/>
      </c>
      <c r="AE19" s="672" t="str">
        <f t="shared" si="12"/>
        <v/>
      </c>
      <c r="AG19" s="672" t="str">
        <f t="shared" si="13"/>
        <v/>
      </c>
      <c r="AI19" s="672" t="str">
        <f t="shared" si="14"/>
        <v/>
      </c>
      <c r="AK19" s="672" t="str">
        <f t="shared" si="15"/>
        <v/>
      </c>
      <c r="AM19" s="672" t="str">
        <f t="shared" si="16"/>
        <v/>
      </c>
      <c r="AO19" s="672" t="str">
        <f t="shared" si="17"/>
        <v/>
      </c>
      <c r="AP19">
        <v>779</v>
      </c>
      <c r="AQ19" s="672">
        <f t="shared" si="18"/>
        <v>998.71794871794873</v>
      </c>
    </row>
    <row r="20" spans="2:43">
      <c r="B20">
        <v>8.68</v>
      </c>
      <c r="D20">
        <v>429415.69</v>
      </c>
      <c r="E20" s="672">
        <f t="shared" si="0"/>
        <v>49471.85368663595</v>
      </c>
      <c r="G20" s="672" t="str">
        <f t="shared" si="0"/>
        <v/>
      </c>
      <c r="I20" s="672" t="str">
        <f t="shared" si="1"/>
        <v/>
      </c>
      <c r="K20" s="672" t="str">
        <f t="shared" si="2"/>
        <v/>
      </c>
      <c r="M20" s="672" t="str">
        <f t="shared" si="3"/>
        <v/>
      </c>
      <c r="N20">
        <v>484.65</v>
      </c>
      <c r="O20" s="672">
        <f t="shared" si="4"/>
        <v>55.835253456221196</v>
      </c>
      <c r="P20">
        <v>2649.43</v>
      </c>
      <c r="Q20" s="672">
        <f t="shared" si="5"/>
        <v>305.23387096774195</v>
      </c>
      <c r="S20" s="672" t="str">
        <f t="shared" si="6"/>
        <v/>
      </c>
      <c r="U20" s="672" t="str">
        <f t="shared" si="7"/>
        <v/>
      </c>
      <c r="V20">
        <v>12920.11</v>
      </c>
      <c r="W20" s="672">
        <f t="shared" si="8"/>
        <v>1488.491935483871</v>
      </c>
      <c r="Y20" s="672" t="str">
        <f t="shared" si="9"/>
        <v/>
      </c>
      <c r="AA20" s="672" t="str">
        <f t="shared" si="10"/>
        <v/>
      </c>
      <c r="AC20" s="672" t="str">
        <f t="shared" si="11"/>
        <v/>
      </c>
      <c r="AE20" s="672" t="str">
        <f t="shared" si="12"/>
        <v/>
      </c>
      <c r="AG20" s="672" t="str">
        <f t="shared" si="13"/>
        <v/>
      </c>
      <c r="AI20" s="672" t="str">
        <f t="shared" si="14"/>
        <v/>
      </c>
      <c r="AJ20">
        <v>51470.8</v>
      </c>
      <c r="AK20" s="672">
        <f t="shared" si="15"/>
        <v>5929.8156682027657</v>
      </c>
      <c r="AM20" s="672" t="str">
        <f t="shared" si="16"/>
        <v/>
      </c>
      <c r="AN20">
        <v>531</v>
      </c>
      <c r="AO20" s="672">
        <f t="shared" si="17"/>
        <v>61.175115207373274</v>
      </c>
      <c r="AP20">
        <v>68055.990000000005</v>
      </c>
      <c r="AQ20" s="672">
        <f t="shared" si="18"/>
        <v>7840.5518433179732</v>
      </c>
    </row>
    <row r="21" spans="2:43">
      <c r="B21">
        <v>4.0599999999999996</v>
      </c>
      <c r="D21">
        <v>16130</v>
      </c>
      <c r="E21" s="672">
        <f t="shared" si="0"/>
        <v>3972.9064039408872</v>
      </c>
      <c r="F21">
        <v>1050</v>
      </c>
      <c r="G21" s="672">
        <f t="shared" si="0"/>
        <v>258.62068965517244</v>
      </c>
      <c r="I21" s="672" t="str">
        <f t="shared" si="1"/>
        <v/>
      </c>
      <c r="K21" s="672" t="str">
        <f t="shared" si="2"/>
        <v/>
      </c>
      <c r="M21" s="672" t="str">
        <f t="shared" si="3"/>
        <v/>
      </c>
      <c r="O21" s="672" t="str">
        <f t="shared" si="4"/>
        <v/>
      </c>
      <c r="P21">
        <v>1537</v>
      </c>
      <c r="Q21" s="672">
        <f t="shared" si="5"/>
        <v>378.57142857142861</v>
      </c>
      <c r="R21">
        <v>50</v>
      </c>
      <c r="S21" s="672">
        <f t="shared" si="6"/>
        <v>12.315270935960593</v>
      </c>
      <c r="T21">
        <v>394</v>
      </c>
      <c r="U21" s="672">
        <f t="shared" si="7"/>
        <v>97.044334975369466</v>
      </c>
      <c r="W21" s="672" t="str">
        <f t="shared" si="8"/>
        <v/>
      </c>
      <c r="Y21" s="672" t="str">
        <f t="shared" si="9"/>
        <v/>
      </c>
      <c r="AA21" s="672" t="str">
        <f t="shared" si="10"/>
        <v/>
      </c>
      <c r="AB21">
        <v>266</v>
      </c>
      <c r="AC21" s="672">
        <f t="shared" si="11"/>
        <v>65.517241379310349</v>
      </c>
      <c r="AE21" s="672" t="str">
        <f t="shared" si="12"/>
        <v/>
      </c>
      <c r="AG21" s="672" t="str">
        <f t="shared" si="13"/>
        <v/>
      </c>
      <c r="AI21" s="672" t="str">
        <f t="shared" si="14"/>
        <v/>
      </c>
      <c r="AJ21">
        <v>944</v>
      </c>
      <c r="AK21" s="672">
        <f t="shared" si="15"/>
        <v>232.51231527093597</v>
      </c>
      <c r="AM21" s="672" t="str">
        <f t="shared" si="16"/>
        <v/>
      </c>
      <c r="AO21" s="672" t="str">
        <f t="shared" si="17"/>
        <v/>
      </c>
      <c r="AP21">
        <v>4241</v>
      </c>
      <c r="AQ21" s="672">
        <f t="shared" si="18"/>
        <v>1044.5812807881775</v>
      </c>
    </row>
    <row r="22" spans="2:43">
      <c r="B22">
        <v>3.6</v>
      </c>
      <c r="D22">
        <v>76364</v>
      </c>
      <c r="E22" s="672">
        <f t="shared" si="0"/>
        <v>21212.222222222223</v>
      </c>
      <c r="G22" s="672" t="str">
        <f t="shared" si="0"/>
        <v/>
      </c>
      <c r="I22" s="672" t="str">
        <f t="shared" si="1"/>
        <v/>
      </c>
      <c r="K22" s="672" t="str">
        <f t="shared" si="2"/>
        <v/>
      </c>
      <c r="M22" s="672" t="str">
        <f t="shared" si="3"/>
        <v/>
      </c>
      <c r="N22">
        <v>120</v>
      </c>
      <c r="O22" s="672">
        <f t="shared" si="4"/>
        <v>33.333333333333336</v>
      </c>
      <c r="Q22" s="672" t="str">
        <f t="shared" si="5"/>
        <v/>
      </c>
      <c r="R22">
        <v>994</v>
      </c>
      <c r="S22" s="672">
        <f t="shared" si="6"/>
        <v>276.11111111111109</v>
      </c>
      <c r="U22" s="672" t="str">
        <f t="shared" si="7"/>
        <v/>
      </c>
      <c r="V22">
        <v>1118</v>
      </c>
      <c r="W22" s="672">
        <f t="shared" si="8"/>
        <v>310.55555555555554</v>
      </c>
      <c r="Y22" s="672" t="str">
        <f t="shared" si="9"/>
        <v/>
      </c>
      <c r="AA22" s="672" t="str">
        <f t="shared" si="10"/>
        <v/>
      </c>
      <c r="AC22" s="672" t="str">
        <f t="shared" si="11"/>
        <v/>
      </c>
      <c r="AE22" s="672" t="str">
        <f t="shared" si="12"/>
        <v/>
      </c>
      <c r="AG22" s="672" t="str">
        <f t="shared" si="13"/>
        <v/>
      </c>
      <c r="AI22" s="672" t="str">
        <f t="shared" si="14"/>
        <v/>
      </c>
      <c r="AJ22">
        <v>13437</v>
      </c>
      <c r="AK22" s="672">
        <f t="shared" si="15"/>
        <v>3732.5</v>
      </c>
      <c r="AM22" s="672" t="str">
        <f t="shared" si="16"/>
        <v/>
      </c>
      <c r="AO22" s="672" t="str">
        <f t="shared" si="17"/>
        <v/>
      </c>
      <c r="AP22">
        <v>15669</v>
      </c>
      <c r="AQ22" s="672">
        <f t="shared" si="18"/>
        <v>4352.5</v>
      </c>
    </row>
    <row r="23" spans="2:43">
      <c r="B23">
        <v>7.06</v>
      </c>
      <c r="D23">
        <v>135478</v>
      </c>
      <c r="E23" s="672">
        <f t="shared" si="0"/>
        <v>19189.518413597736</v>
      </c>
      <c r="G23" s="672" t="str">
        <f t="shared" si="0"/>
        <v/>
      </c>
      <c r="I23" s="672" t="str">
        <f t="shared" si="1"/>
        <v/>
      </c>
      <c r="K23" s="672" t="str">
        <f t="shared" si="2"/>
        <v/>
      </c>
      <c r="M23" s="672" t="str">
        <f t="shared" si="3"/>
        <v/>
      </c>
      <c r="N23">
        <v>35</v>
      </c>
      <c r="O23" s="672">
        <f t="shared" si="4"/>
        <v>4.9575070821529748</v>
      </c>
      <c r="P23">
        <v>78</v>
      </c>
      <c r="Q23" s="672">
        <f t="shared" si="5"/>
        <v>11.04815864022663</v>
      </c>
      <c r="R23">
        <v>263</v>
      </c>
      <c r="S23" s="672">
        <f t="shared" si="6"/>
        <v>37.252124645892351</v>
      </c>
      <c r="U23" s="672" t="str">
        <f t="shared" si="7"/>
        <v/>
      </c>
      <c r="V23">
        <v>708</v>
      </c>
      <c r="W23" s="672">
        <f t="shared" si="8"/>
        <v>100.28328611898017</v>
      </c>
      <c r="Y23" s="672" t="str">
        <f t="shared" si="9"/>
        <v/>
      </c>
      <c r="AA23" s="672" t="str">
        <f t="shared" si="10"/>
        <v/>
      </c>
      <c r="AC23" s="672" t="str">
        <f t="shared" si="11"/>
        <v/>
      </c>
      <c r="AE23" s="672" t="str">
        <f t="shared" si="12"/>
        <v/>
      </c>
      <c r="AG23" s="672" t="str">
        <f t="shared" si="13"/>
        <v/>
      </c>
      <c r="AI23" s="672" t="str">
        <f t="shared" si="14"/>
        <v/>
      </c>
      <c r="AJ23">
        <v>31305</v>
      </c>
      <c r="AK23" s="672">
        <f t="shared" si="15"/>
        <v>4434.1359773371105</v>
      </c>
      <c r="AM23" s="672" t="str">
        <f t="shared" si="16"/>
        <v/>
      </c>
      <c r="AO23" s="672" t="str">
        <f t="shared" si="17"/>
        <v/>
      </c>
      <c r="AP23">
        <v>32389</v>
      </c>
      <c r="AQ23" s="672">
        <f t="shared" si="18"/>
        <v>4587.6770538243627</v>
      </c>
    </row>
    <row r="24" spans="2:43">
      <c r="B24">
        <v>5.92</v>
      </c>
      <c r="D24">
        <v>6673</v>
      </c>
      <c r="E24" s="672">
        <f t="shared" si="0"/>
        <v>1127.1959459459461</v>
      </c>
      <c r="G24" s="672" t="str">
        <f t="shared" si="0"/>
        <v/>
      </c>
      <c r="I24" s="672" t="str">
        <f t="shared" si="1"/>
        <v/>
      </c>
      <c r="K24" s="672" t="str">
        <f t="shared" si="2"/>
        <v/>
      </c>
      <c r="M24" s="672" t="str">
        <f t="shared" si="3"/>
        <v/>
      </c>
      <c r="O24" s="672" t="str">
        <f t="shared" si="4"/>
        <v/>
      </c>
      <c r="P24">
        <v>1064</v>
      </c>
      <c r="Q24" s="672">
        <f t="shared" si="5"/>
        <v>179.72972972972974</v>
      </c>
      <c r="S24" s="672" t="str">
        <f t="shared" si="6"/>
        <v/>
      </c>
      <c r="T24">
        <v>28</v>
      </c>
      <c r="U24" s="672">
        <f t="shared" si="7"/>
        <v>4.7297297297297298</v>
      </c>
      <c r="W24" s="672" t="str">
        <f t="shared" si="8"/>
        <v/>
      </c>
      <c r="Y24" s="672" t="str">
        <f t="shared" si="9"/>
        <v/>
      </c>
      <c r="AA24" s="672" t="str">
        <f t="shared" si="10"/>
        <v/>
      </c>
      <c r="AC24" s="672" t="str">
        <f t="shared" si="11"/>
        <v/>
      </c>
      <c r="AE24" s="672" t="str">
        <f t="shared" si="12"/>
        <v/>
      </c>
      <c r="AG24" s="672" t="str">
        <f t="shared" si="13"/>
        <v/>
      </c>
      <c r="AI24" s="672" t="str">
        <f t="shared" si="14"/>
        <v/>
      </c>
      <c r="AK24" s="672" t="str">
        <f t="shared" si="15"/>
        <v/>
      </c>
      <c r="AM24" s="672" t="str">
        <f t="shared" si="16"/>
        <v/>
      </c>
      <c r="AO24" s="672" t="str">
        <f t="shared" si="17"/>
        <v/>
      </c>
      <c r="AP24">
        <v>1092</v>
      </c>
      <c r="AQ24" s="672">
        <f t="shared" si="18"/>
        <v>184.45945945945945</v>
      </c>
    </row>
    <row r="25" spans="2:43">
      <c r="B25">
        <v>1.41</v>
      </c>
      <c r="D25">
        <v>8011</v>
      </c>
      <c r="E25" s="672">
        <f t="shared" si="0"/>
        <v>5681.5602836879434</v>
      </c>
      <c r="G25" s="672" t="str">
        <f t="shared" si="0"/>
        <v/>
      </c>
      <c r="I25" s="672" t="str">
        <f t="shared" si="1"/>
        <v/>
      </c>
      <c r="K25" s="672" t="str">
        <f t="shared" si="2"/>
        <v/>
      </c>
      <c r="M25" s="672" t="str">
        <f t="shared" si="3"/>
        <v/>
      </c>
      <c r="O25" s="672" t="str">
        <f t="shared" si="4"/>
        <v/>
      </c>
      <c r="P25">
        <v>345</v>
      </c>
      <c r="Q25" s="672">
        <f t="shared" si="5"/>
        <v>244.68085106382981</v>
      </c>
      <c r="S25" s="672" t="str">
        <f t="shared" si="6"/>
        <v/>
      </c>
      <c r="U25" s="672" t="str">
        <f t="shared" si="7"/>
        <v/>
      </c>
      <c r="W25" s="672" t="str">
        <f t="shared" si="8"/>
        <v/>
      </c>
      <c r="Y25" s="672" t="str">
        <f t="shared" si="9"/>
        <v/>
      </c>
      <c r="AA25" s="672" t="str">
        <f t="shared" si="10"/>
        <v/>
      </c>
      <c r="AC25" s="672" t="str">
        <f t="shared" si="11"/>
        <v/>
      </c>
      <c r="AE25" s="672" t="str">
        <f t="shared" si="12"/>
        <v/>
      </c>
      <c r="AG25" s="672" t="str">
        <f t="shared" si="13"/>
        <v/>
      </c>
      <c r="AI25" s="672" t="str">
        <f t="shared" si="14"/>
        <v/>
      </c>
      <c r="AJ25">
        <v>452</v>
      </c>
      <c r="AK25" s="672">
        <f t="shared" si="15"/>
        <v>320.56737588652481</v>
      </c>
      <c r="AM25" s="672" t="str">
        <f t="shared" si="16"/>
        <v/>
      </c>
      <c r="AO25" s="672" t="str">
        <f t="shared" si="17"/>
        <v/>
      </c>
      <c r="AP25">
        <v>797</v>
      </c>
      <c r="AQ25" s="672">
        <f t="shared" si="18"/>
        <v>565.24822695035459</v>
      </c>
    </row>
    <row r="26" spans="2:43">
      <c r="B26">
        <v>10.29</v>
      </c>
      <c r="D26">
        <v>1428495</v>
      </c>
      <c r="E26" s="672">
        <f t="shared" si="0"/>
        <v>138823.61516034987</v>
      </c>
      <c r="G26" s="672" t="str">
        <f t="shared" si="0"/>
        <v/>
      </c>
      <c r="H26">
        <v>1574</v>
      </c>
      <c r="I26" s="672">
        <f t="shared" si="1"/>
        <v>152.96404275996113</v>
      </c>
      <c r="K26" s="672" t="str">
        <f t="shared" si="2"/>
        <v/>
      </c>
      <c r="M26" s="672" t="str">
        <f t="shared" si="3"/>
        <v/>
      </c>
      <c r="N26">
        <v>394</v>
      </c>
      <c r="O26" s="672">
        <f t="shared" si="4"/>
        <v>38.289601554907684</v>
      </c>
      <c r="P26">
        <v>3744</v>
      </c>
      <c r="Q26" s="672">
        <f t="shared" si="5"/>
        <v>363.84839650145773</v>
      </c>
      <c r="S26" s="672" t="str">
        <f t="shared" si="6"/>
        <v/>
      </c>
      <c r="U26" s="672" t="str">
        <f t="shared" si="7"/>
        <v/>
      </c>
      <c r="W26" s="672" t="str">
        <f t="shared" si="8"/>
        <v/>
      </c>
      <c r="Y26" s="672" t="str">
        <f t="shared" si="9"/>
        <v/>
      </c>
      <c r="AA26" s="672" t="str">
        <f t="shared" si="10"/>
        <v/>
      </c>
      <c r="AC26" s="672" t="str">
        <f t="shared" si="11"/>
        <v/>
      </c>
      <c r="AE26" s="672" t="str">
        <f t="shared" si="12"/>
        <v/>
      </c>
      <c r="AG26" s="672" t="str">
        <f t="shared" si="13"/>
        <v/>
      </c>
      <c r="AI26" s="672" t="str">
        <f t="shared" si="14"/>
        <v/>
      </c>
      <c r="AJ26">
        <v>855229</v>
      </c>
      <c r="AK26" s="672">
        <f t="shared" si="15"/>
        <v>83112.633624878523</v>
      </c>
      <c r="AM26" s="672" t="str">
        <f t="shared" si="16"/>
        <v/>
      </c>
      <c r="AN26">
        <v>2785</v>
      </c>
      <c r="AO26" s="672">
        <f t="shared" si="17"/>
        <v>270.65111758989315</v>
      </c>
      <c r="AP26">
        <v>863726</v>
      </c>
      <c r="AQ26" s="672">
        <f t="shared" si="18"/>
        <v>83938.386783284746</v>
      </c>
    </row>
    <row r="27" spans="2:43">
      <c r="B27">
        <v>7.99</v>
      </c>
      <c r="D27">
        <v>39262</v>
      </c>
      <c r="E27" s="672">
        <f t="shared" si="0"/>
        <v>4913.8923654568207</v>
      </c>
      <c r="G27" s="672" t="str">
        <f t="shared" si="0"/>
        <v/>
      </c>
      <c r="I27" s="672" t="str">
        <f t="shared" si="1"/>
        <v/>
      </c>
      <c r="K27" s="672" t="str">
        <f t="shared" si="2"/>
        <v/>
      </c>
      <c r="M27" s="672" t="str">
        <f t="shared" si="3"/>
        <v/>
      </c>
      <c r="N27">
        <v>138</v>
      </c>
      <c r="O27" s="672">
        <f t="shared" si="4"/>
        <v>17.271589486858574</v>
      </c>
      <c r="P27">
        <v>4573</v>
      </c>
      <c r="Q27" s="672">
        <f t="shared" si="5"/>
        <v>572.34042553191489</v>
      </c>
      <c r="R27">
        <v>87</v>
      </c>
      <c r="S27" s="672">
        <f t="shared" si="6"/>
        <v>10.888610763454318</v>
      </c>
      <c r="U27" s="672" t="str">
        <f t="shared" si="7"/>
        <v/>
      </c>
      <c r="W27" s="672" t="str">
        <f t="shared" si="8"/>
        <v/>
      </c>
      <c r="Y27" s="672" t="str">
        <f t="shared" si="9"/>
        <v/>
      </c>
      <c r="AA27" s="672" t="str">
        <f t="shared" si="10"/>
        <v/>
      </c>
      <c r="AC27" s="672" t="str">
        <f t="shared" si="11"/>
        <v/>
      </c>
      <c r="AD27">
        <v>8635</v>
      </c>
      <c r="AE27" s="672">
        <f t="shared" si="12"/>
        <v>1080.7259073842304</v>
      </c>
      <c r="AG27" s="672" t="str">
        <f t="shared" si="13"/>
        <v/>
      </c>
      <c r="AI27" s="672" t="str">
        <f t="shared" si="14"/>
        <v/>
      </c>
      <c r="AJ27">
        <v>1455</v>
      </c>
      <c r="AK27" s="672">
        <f t="shared" si="15"/>
        <v>182.1026282853567</v>
      </c>
      <c r="AM27" s="672" t="str">
        <f t="shared" si="16"/>
        <v/>
      </c>
      <c r="AO27" s="672" t="str">
        <f t="shared" si="17"/>
        <v/>
      </c>
      <c r="AP27">
        <v>14888</v>
      </c>
      <c r="AQ27" s="672">
        <f t="shared" si="18"/>
        <v>1863.3291614518148</v>
      </c>
    </row>
    <row r="28" spans="2:43">
      <c r="B28">
        <v>2.0699999999999998</v>
      </c>
      <c r="D28">
        <v>7796</v>
      </c>
      <c r="E28" s="672">
        <f t="shared" si="0"/>
        <v>3766.1835748792273</v>
      </c>
      <c r="G28" s="672" t="str">
        <f t="shared" si="0"/>
        <v/>
      </c>
      <c r="I28" s="672" t="str">
        <f t="shared" si="1"/>
        <v/>
      </c>
      <c r="K28" s="672" t="str">
        <f t="shared" si="2"/>
        <v/>
      </c>
      <c r="M28" s="672" t="str">
        <f t="shared" si="3"/>
        <v/>
      </c>
      <c r="O28" s="672" t="str">
        <f t="shared" si="4"/>
        <v/>
      </c>
      <c r="Q28" s="672" t="str">
        <f t="shared" si="5"/>
        <v/>
      </c>
      <c r="S28" s="672" t="str">
        <f t="shared" si="6"/>
        <v/>
      </c>
      <c r="U28" s="672" t="str">
        <f t="shared" si="7"/>
        <v/>
      </c>
      <c r="W28" s="672" t="str">
        <f t="shared" si="8"/>
        <v/>
      </c>
      <c r="Y28" s="672" t="str">
        <f t="shared" si="9"/>
        <v/>
      </c>
      <c r="Z28">
        <v>117</v>
      </c>
      <c r="AA28" s="672">
        <f t="shared" si="10"/>
        <v>56.521739130434788</v>
      </c>
      <c r="AC28" s="672" t="str">
        <f t="shared" si="11"/>
        <v/>
      </c>
      <c r="AD28">
        <v>926</v>
      </c>
      <c r="AE28" s="672">
        <f t="shared" si="12"/>
        <v>447.34299516908214</v>
      </c>
      <c r="AG28" s="672" t="str">
        <f t="shared" si="13"/>
        <v/>
      </c>
      <c r="AI28" s="672" t="str">
        <f t="shared" si="14"/>
        <v/>
      </c>
      <c r="AJ28">
        <v>7</v>
      </c>
      <c r="AK28" s="672">
        <f t="shared" si="15"/>
        <v>3.381642512077295</v>
      </c>
      <c r="AM28" s="672" t="str">
        <f t="shared" si="16"/>
        <v/>
      </c>
      <c r="AO28" s="672" t="str">
        <f t="shared" si="17"/>
        <v/>
      </c>
      <c r="AP28">
        <v>1050</v>
      </c>
      <c r="AQ28" s="672">
        <f t="shared" si="18"/>
        <v>507.24637681159425</v>
      </c>
    </row>
    <row r="29" spans="2:43">
      <c r="B29">
        <v>1</v>
      </c>
      <c r="D29">
        <v>23893</v>
      </c>
      <c r="E29" s="672">
        <f t="shared" ref="E29:G44" si="19">IF(OR($B29=0,D29=0),"",D29/$B29)</f>
        <v>23893</v>
      </c>
      <c r="G29" s="672" t="str">
        <f t="shared" si="19"/>
        <v/>
      </c>
      <c r="I29" s="672" t="str">
        <f t="shared" si="1"/>
        <v/>
      </c>
      <c r="K29" s="672" t="str">
        <f t="shared" si="2"/>
        <v/>
      </c>
      <c r="M29" s="672" t="str">
        <f t="shared" si="3"/>
        <v/>
      </c>
      <c r="O29" s="672" t="str">
        <f t="shared" si="4"/>
        <v/>
      </c>
      <c r="Q29" s="672" t="str">
        <f t="shared" si="5"/>
        <v/>
      </c>
      <c r="R29">
        <v>5988</v>
      </c>
      <c r="S29" s="672">
        <f t="shared" si="6"/>
        <v>5988</v>
      </c>
      <c r="U29" s="672" t="str">
        <f t="shared" si="7"/>
        <v/>
      </c>
      <c r="V29">
        <v>205</v>
      </c>
      <c r="W29" s="672">
        <f t="shared" si="8"/>
        <v>205</v>
      </c>
      <c r="Y29" s="672" t="str">
        <f t="shared" si="9"/>
        <v/>
      </c>
      <c r="AA29" s="672" t="str">
        <f t="shared" si="10"/>
        <v/>
      </c>
      <c r="AC29" s="672" t="str">
        <f t="shared" si="11"/>
        <v/>
      </c>
      <c r="AE29" s="672" t="str">
        <f t="shared" si="12"/>
        <v/>
      </c>
      <c r="AG29" s="672" t="str">
        <f t="shared" si="13"/>
        <v/>
      </c>
      <c r="AI29" s="672" t="str">
        <f t="shared" si="14"/>
        <v/>
      </c>
      <c r="AJ29">
        <v>1672</v>
      </c>
      <c r="AK29" s="672">
        <f t="shared" si="15"/>
        <v>1672</v>
      </c>
      <c r="AM29" s="672" t="str">
        <f t="shared" si="16"/>
        <v/>
      </c>
      <c r="AO29" s="672" t="str">
        <f t="shared" si="17"/>
        <v/>
      </c>
      <c r="AP29">
        <v>7865</v>
      </c>
      <c r="AQ29" s="672">
        <f t="shared" si="18"/>
        <v>7865</v>
      </c>
    </row>
    <row r="30" spans="2:43">
      <c r="B30">
        <v>8.17</v>
      </c>
      <c r="D30">
        <v>185122</v>
      </c>
      <c r="E30" s="672">
        <f t="shared" si="19"/>
        <v>22658.75152998776</v>
      </c>
      <c r="G30" s="672" t="str">
        <f t="shared" si="19"/>
        <v/>
      </c>
      <c r="I30" s="672" t="str">
        <f t="shared" si="1"/>
        <v/>
      </c>
      <c r="K30" s="672" t="str">
        <f t="shared" si="2"/>
        <v/>
      </c>
      <c r="M30" s="672" t="str">
        <f t="shared" si="3"/>
        <v/>
      </c>
      <c r="N30">
        <v>660</v>
      </c>
      <c r="O30" s="672">
        <f t="shared" si="4"/>
        <v>80.783353733170131</v>
      </c>
      <c r="Q30" s="672" t="str">
        <f t="shared" si="5"/>
        <v/>
      </c>
      <c r="S30" s="672" t="str">
        <f t="shared" si="6"/>
        <v/>
      </c>
      <c r="U30" s="672" t="str">
        <f t="shared" si="7"/>
        <v/>
      </c>
      <c r="V30">
        <v>7471</v>
      </c>
      <c r="W30" s="672">
        <f t="shared" si="8"/>
        <v>914.44308445532431</v>
      </c>
      <c r="X30">
        <v>5250</v>
      </c>
      <c r="Y30" s="672">
        <f t="shared" si="9"/>
        <v>642.59485924112607</v>
      </c>
      <c r="AA30" s="672" t="str">
        <f t="shared" si="10"/>
        <v/>
      </c>
      <c r="AC30" s="672" t="str">
        <f t="shared" si="11"/>
        <v/>
      </c>
      <c r="AE30" s="672" t="str">
        <f t="shared" si="12"/>
        <v/>
      </c>
      <c r="AG30" s="672" t="str">
        <f t="shared" si="13"/>
        <v/>
      </c>
      <c r="AI30" s="672" t="str">
        <f t="shared" si="14"/>
        <v/>
      </c>
      <c r="AJ30">
        <v>2361</v>
      </c>
      <c r="AK30" s="672">
        <f t="shared" si="15"/>
        <v>288.98408812729497</v>
      </c>
      <c r="AM30" s="672" t="str">
        <f t="shared" si="16"/>
        <v/>
      </c>
      <c r="AO30" s="672" t="str">
        <f t="shared" si="17"/>
        <v/>
      </c>
      <c r="AP30">
        <v>15742</v>
      </c>
      <c r="AQ30" s="672">
        <f t="shared" si="18"/>
        <v>1926.8053855569156</v>
      </c>
    </row>
    <row r="31" spans="2:43">
      <c r="B31">
        <v>3.41</v>
      </c>
      <c r="D31">
        <v>10017</v>
      </c>
      <c r="E31" s="672">
        <f t="shared" si="19"/>
        <v>2937.5366568914956</v>
      </c>
      <c r="G31" s="672" t="str">
        <f t="shared" si="19"/>
        <v/>
      </c>
      <c r="I31" s="672" t="str">
        <f t="shared" si="1"/>
        <v/>
      </c>
      <c r="K31" s="672" t="str">
        <f t="shared" si="2"/>
        <v/>
      </c>
      <c r="M31" s="672" t="str">
        <f t="shared" si="3"/>
        <v/>
      </c>
      <c r="N31">
        <v>723</v>
      </c>
      <c r="O31" s="672">
        <f t="shared" si="4"/>
        <v>212.02346041055716</v>
      </c>
      <c r="P31">
        <v>592</v>
      </c>
      <c r="Q31" s="672">
        <f t="shared" si="5"/>
        <v>173.60703812316714</v>
      </c>
      <c r="R31">
        <v>3233</v>
      </c>
      <c r="S31" s="672">
        <f t="shared" si="6"/>
        <v>948.09384164222865</v>
      </c>
      <c r="U31" s="672" t="str">
        <f t="shared" si="7"/>
        <v/>
      </c>
      <c r="V31">
        <v>461</v>
      </c>
      <c r="W31" s="672">
        <f t="shared" si="8"/>
        <v>135.19061583577712</v>
      </c>
      <c r="Y31" s="672" t="str">
        <f t="shared" si="9"/>
        <v/>
      </c>
      <c r="AA31" s="672" t="str">
        <f t="shared" si="10"/>
        <v/>
      </c>
      <c r="AC31" s="672" t="str">
        <f t="shared" si="11"/>
        <v/>
      </c>
      <c r="AE31" s="672" t="str">
        <f t="shared" si="12"/>
        <v/>
      </c>
      <c r="AG31" s="672" t="str">
        <f t="shared" si="13"/>
        <v/>
      </c>
      <c r="AI31" s="672" t="str">
        <f t="shared" si="14"/>
        <v/>
      </c>
      <c r="AJ31">
        <v>2014</v>
      </c>
      <c r="AK31" s="672">
        <f t="shared" si="15"/>
        <v>590.61583577712611</v>
      </c>
      <c r="AM31" s="672" t="str">
        <f t="shared" si="16"/>
        <v/>
      </c>
      <c r="AO31" s="672" t="str">
        <f t="shared" si="17"/>
        <v/>
      </c>
      <c r="AP31">
        <v>7023</v>
      </c>
      <c r="AQ31" s="672">
        <f t="shared" si="18"/>
        <v>2059.5307917888563</v>
      </c>
    </row>
    <row r="32" spans="2:43">
      <c r="B32">
        <v>2.0499999999999998</v>
      </c>
      <c r="D32">
        <v>46496</v>
      </c>
      <c r="E32" s="672">
        <f t="shared" si="19"/>
        <v>22680.9756097561</v>
      </c>
      <c r="G32" s="672" t="str">
        <f t="shared" si="19"/>
        <v/>
      </c>
      <c r="I32" s="672" t="str">
        <f t="shared" si="1"/>
        <v/>
      </c>
      <c r="K32" s="672" t="str">
        <f t="shared" si="2"/>
        <v/>
      </c>
      <c r="M32" s="672" t="str">
        <f t="shared" si="3"/>
        <v/>
      </c>
      <c r="N32">
        <v>395</v>
      </c>
      <c r="O32" s="672">
        <f t="shared" si="4"/>
        <v>192.6829268292683</v>
      </c>
      <c r="Q32" s="672" t="str">
        <f t="shared" si="5"/>
        <v/>
      </c>
      <c r="S32" s="672" t="str">
        <f t="shared" si="6"/>
        <v/>
      </c>
      <c r="U32" s="672" t="str">
        <f t="shared" si="7"/>
        <v/>
      </c>
      <c r="V32">
        <v>297</v>
      </c>
      <c r="W32" s="672">
        <f t="shared" si="8"/>
        <v>144.87804878048783</v>
      </c>
      <c r="X32">
        <v>460</v>
      </c>
      <c r="Y32" s="672">
        <f t="shared" si="9"/>
        <v>224.39024390243904</v>
      </c>
      <c r="AA32" s="672" t="str">
        <f t="shared" si="10"/>
        <v/>
      </c>
      <c r="AC32" s="672" t="str">
        <f t="shared" si="11"/>
        <v/>
      </c>
      <c r="AE32" s="672" t="str">
        <f t="shared" si="12"/>
        <v/>
      </c>
      <c r="AG32" s="672" t="str">
        <f t="shared" si="13"/>
        <v/>
      </c>
      <c r="AI32" s="672" t="str">
        <f t="shared" si="14"/>
        <v/>
      </c>
      <c r="AJ32">
        <v>128790</v>
      </c>
      <c r="AK32" s="672">
        <f t="shared" si="15"/>
        <v>62824.390243902446</v>
      </c>
      <c r="AM32" s="672" t="str">
        <f t="shared" si="16"/>
        <v/>
      </c>
      <c r="AO32" s="672" t="str">
        <f t="shared" si="17"/>
        <v/>
      </c>
      <c r="AP32">
        <v>129942</v>
      </c>
      <c r="AQ32" s="672">
        <f t="shared" si="18"/>
        <v>63386.341463414639</v>
      </c>
    </row>
    <row r="33" spans="2:43">
      <c r="B33">
        <v>1.3192999999999999</v>
      </c>
      <c r="D33">
        <v>144182</v>
      </c>
      <c r="E33" s="672">
        <f t="shared" si="19"/>
        <v>109286.7429697567</v>
      </c>
      <c r="G33" s="672" t="str">
        <f t="shared" si="19"/>
        <v/>
      </c>
      <c r="I33" s="672" t="str">
        <f t="shared" si="1"/>
        <v/>
      </c>
      <c r="K33" s="672" t="str">
        <f t="shared" si="2"/>
        <v/>
      </c>
      <c r="M33" s="672" t="str">
        <f t="shared" si="3"/>
        <v/>
      </c>
      <c r="O33" s="672" t="str">
        <f t="shared" si="4"/>
        <v/>
      </c>
      <c r="P33">
        <v>155</v>
      </c>
      <c r="Q33" s="672">
        <f t="shared" si="5"/>
        <v>117.48654589555068</v>
      </c>
      <c r="S33" s="672" t="str">
        <f t="shared" si="6"/>
        <v/>
      </c>
      <c r="U33" s="672" t="str">
        <f t="shared" si="7"/>
        <v/>
      </c>
      <c r="W33" s="672" t="str">
        <f t="shared" si="8"/>
        <v/>
      </c>
      <c r="Y33" s="672" t="str">
        <f t="shared" si="9"/>
        <v/>
      </c>
      <c r="Z33">
        <v>275</v>
      </c>
      <c r="AA33" s="672">
        <f t="shared" si="10"/>
        <v>208.44387175017056</v>
      </c>
      <c r="AC33" s="672" t="str">
        <f t="shared" si="11"/>
        <v/>
      </c>
      <c r="AD33">
        <v>360</v>
      </c>
      <c r="AE33" s="672">
        <f t="shared" si="12"/>
        <v>272.87197756385962</v>
      </c>
      <c r="AG33" s="672" t="str">
        <f t="shared" si="13"/>
        <v/>
      </c>
      <c r="AI33" s="672" t="str">
        <f t="shared" si="14"/>
        <v/>
      </c>
      <c r="AJ33">
        <v>207</v>
      </c>
      <c r="AK33" s="672">
        <f t="shared" si="15"/>
        <v>156.90138709921931</v>
      </c>
      <c r="AM33" s="672" t="str">
        <f t="shared" si="16"/>
        <v/>
      </c>
      <c r="AO33" s="672" t="str">
        <f t="shared" si="17"/>
        <v/>
      </c>
      <c r="AP33">
        <v>997</v>
      </c>
      <c r="AQ33" s="672">
        <f t="shared" si="18"/>
        <v>755.70378230880021</v>
      </c>
    </row>
    <row r="34" spans="2:43">
      <c r="B34">
        <v>0.93</v>
      </c>
      <c r="D34">
        <v>41321</v>
      </c>
      <c r="E34" s="672">
        <f t="shared" si="19"/>
        <v>44431.182795698922</v>
      </c>
      <c r="G34" s="672" t="str">
        <f t="shared" si="19"/>
        <v/>
      </c>
      <c r="I34" s="672" t="str">
        <f t="shared" si="1"/>
        <v/>
      </c>
      <c r="K34" s="672" t="str">
        <f t="shared" si="2"/>
        <v/>
      </c>
      <c r="M34" s="672" t="str">
        <f t="shared" si="3"/>
        <v/>
      </c>
      <c r="O34" s="672" t="str">
        <f t="shared" si="4"/>
        <v/>
      </c>
      <c r="P34">
        <v>30</v>
      </c>
      <c r="Q34" s="672">
        <f t="shared" si="5"/>
        <v>32.258064516129032</v>
      </c>
      <c r="S34" s="672" t="str">
        <f t="shared" si="6"/>
        <v/>
      </c>
      <c r="U34" s="672" t="str">
        <f t="shared" si="7"/>
        <v/>
      </c>
      <c r="W34" s="672" t="str">
        <f t="shared" si="8"/>
        <v/>
      </c>
      <c r="Y34" s="672" t="str">
        <f t="shared" si="9"/>
        <v/>
      </c>
      <c r="AA34" s="672" t="str">
        <f t="shared" si="10"/>
        <v/>
      </c>
      <c r="AC34" s="672" t="str">
        <f t="shared" si="11"/>
        <v/>
      </c>
      <c r="AE34" s="672" t="str">
        <f t="shared" si="12"/>
        <v/>
      </c>
      <c r="AG34" s="672" t="str">
        <f t="shared" si="13"/>
        <v/>
      </c>
      <c r="AI34" s="672" t="str">
        <f t="shared" si="14"/>
        <v/>
      </c>
      <c r="AJ34">
        <v>1729</v>
      </c>
      <c r="AK34" s="672">
        <f t="shared" si="15"/>
        <v>1859.1397849462364</v>
      </c>
      <c r="AM34" s="672" t="str">
        <f t="shared" si="16"/>
        <v/>
      </c>
      <c r="AN34">
        <v>403</v>
      </c>
      <c r="AO34" s="672">
        <f t="shared" si="17"/>
        <v>433.33333333333331</v>
      </c>
      <c r="AP34">
        <v>2162</v>
      </c>
      <c r="AQ34" s="672">
        <f t="shared" si="18"/>
        <v>2324.7311827956987</v>
      </c>
    </row>
    <row r="35" spans="2:43">
      <c r="B35">
        <v>1</v>
      </c>
      <c r="E35" s="672" t="str">
        <f t="shared" si="19"/>
        <v/>
      </c>
      <c r="G35" s="672" t="str">
        <f t="shared" si="19"/>
        <v/>
      </c>
      <c r="I35" s="672" t="str">
        <f t="shared" si="1"/>
        <v/>
      </c>
      <c r="K35" s="672" t="str">
        <f t="shared" si="2"/>
        <v/>
      </c>
      <c r="M35" s="672" t="str">
        <f t="shared" si="3"/>
        <v/>
      </c>
      <c r="O35" s="672" t="str">
        <f t="shared" si="4"/>
        <v/>
      </c>
      <c r="Q35" s="672" t="str">
        <f t="shared" si="5"/>
        <v/>
      </c>
      <c r="S35" s="672" t="str">
        <f t="shared" si="6"/>
        <v/>
      </c>
      <c r="U35" s="672" t="str">
        <f t="shared" si="7"/>
        <v/>
      </c>
      <c r="W35" s="672" t="str">
        <f t="shared" si="8"/>
        <v/>
      </c>
      <c r="Y35" s="672" t="str">
        <f t="shared" si="9"/>
        <v/>
      </c>
      <c r="AA35" s="672" t="str">
        <f t="shared" si="10"/>
        <v/>
      </c>
      <c r="AC35" s="672" t="str">
        <f t="shared" si="11"/>
        <v/>
      </c>
      <c r="AE35" s="672" t="str">
        <f t="shared" si="12"/>
        <v/>
      </c>
      <c r="AG35" s="672" t="str">
        <f t="shared" si="13"/>
        <v/>
      </c>
      <c r="AI35" s="672" t="str">
        <f t="shared" si="14"/>
        <v/>
      </c>
      <c r="AK35" s="672" t="str">
        <f t="shared" si="15"/>
        <v/>
      </c>
      <c r="AM35" s="672" t="str">
        <f t="shared" si="16"/>
        <v/>
      </c>
      <c r="AO35" s="672" t="str">
        <f t="shared" si="17"/>
        <v/>
      </c>
      <c r="AQ35" s="672" t="str">
        <f t="shared" si="18"/>
        <v/>
      </c>
    </row>
    <row r="36" spans="2:43">
      <c r="B36">
        <v>6.38603645898894</v>
      </c>
      <c r="D36">
        <v>400808</v>
      </c>
      <c r="E36" s="672">
        <f t="shared" si="19"/>
        <v>62763.18692728813</v>
      </c>
      <c r="G36" s="672" t="str">
        <f t="shared" si="19"/>
        <v/>
      </c>
      <c r="I36" s="672" t="str">
        <f t="shared" si="1"/>
        <v/>
      </c>
      <c r="K36" s="672" t="str">
        <f t="shared" si="2"/>
        <v/>
      </c>
      <c r="M36" s="672" t="str">
        <f t="shared" si="3"/>
        <v/>
      </c>
      <c r="N36">
        <v>1282</v>
      </c>
      <c r="O36" s="672">
        <f t="shared" si="4"/>
        <v>200.75049809580491</v>
      </c>
      <c r="P36">
        <v>142</v>
      </c>
      <c r="Q36" s="672">
        <f t="shared" si="5"/>
        <v>22.236014609675738</v>
      </c>
      <c r="R36">
        <v>6040</v>
      </c>
      <c r="S36" s="672">
        <f t="shared" si="6"/>
        <v>945.81357917212301</v>
      </c>
      <c r="U36" s="672" t="str">
        <f t="shared" si="7"/>
        <v/>
      </c>
      <c r="W36" s="672" t="str">
        <f t="shared" si="8"/>
        <v/>
      </c>
      <c r="Y36" s="672" t="str">
        <f t="shared" si="9"/>
        <v/>
      </c>
      <c r="Z36">
        <v>867</v>
      </c>
      <c r="AA36" s="672">
        <f t="shared" si="10"/>
        <v>135.76496244076665</v>
      </c>
      <c r="AC36" s="672" t="str">
        <f t="shared" si="11"/>
        <v/>
      </c>
      <c r="AE36" s="672" t="str">
        <f t="shared" si="12"/>
        <v/>
      </c>
      <c r="AG36" s="672" t="str">
        <f t="shared" si="13"/>
        <v/>
      </c>
      <c r="AI36" s="672" t="str">
        <f t="shared" si="14"/>
        <v/>
      </c>
      <c r="AJ36">
        <v>25703</v>
      </c>
      <c r="AK36" s="672">
        <f t="shared" si="15"/>
        <v>4024.8752360034896</v>
      </c>
      <c r="AM36" s="672" t="str">
        <f t="shared" si="16"/>
        <v/>
      </c>
      <c r="AO36" s="672" t="str">
        <f t="shared" si="17"/>
        <v/>
      </c>
      <c r="AP36">
        <v>34034</v>
      </c>
      <c r="AQ36" s="672">
        <f t="shared" si="18"/>
        <v>5329.4402903218597</v>
      </c>
    </row>
    <row r="37" spans="2:43">
      <c r="E37" s="672" t="str">
        <f t="shared" si="19"/>
        <v/>
      </c>
      <c r="G37" s="672" t="str">
        <f t="shared" si="19"/>
        <v/>
      </c>
      <c r="I37" s="672" t="str">
        <f t="shared" si="1"/>
        <v/>
      </c>
      <c r="K37" s="672" t="str">
        <f t="shared" si="2"/>
        <v/>
      </c>
      <c r="M37" s="672" t="str">
        <f t="shared" si="3"/>
        <v/>
      </c>
      <c r="O37" s="672" t="str">
        <f t="shared" si="4"/>
        <v/>
      </c>
      <c r="Q37" s="672" t="str">
        <f t="shared" si="5"/>
        <v/>
      </c>
      <c r="S37" s="672" t="str">
        <f t="shared" si="6"/>
        <v/>
      </c>
      <c r="U37" s="672" t="str">
        <f t="shared" si="7"/>
        <v/>
      </c>
      <c r="W37" s="672" t="str">
        <f t="shared" si="8"/>
        <v/>
      </c>
      <c r="Y37" s="672" t="str">
        <f t="shared" si="9"/>
        <v/>
      </c>
      <c r="AA37" s="672" t="str">
        <f t="shared" si="10"/>
        <v/>
      </c>
      <c r="AC37" s="672" t="str">
        <f t="shared" si="11"/>
        <v/>
      </c>
      <c r="AE37" s="672" t="str">
        <f t="shared" si="12"/>
        <v/>
      </c>
      <c r="AG37" s="672" t="str">
        <f t="shared" si="13"/>
        <v/>
      </c>
      <c r="AI37" s="672" t="str">
        <f t="shared" si="14"/>
        <v/>
      </c>
      <c r="AK37" s="672" t="str">
        <f t="shared" si="15"/>
        <v/>
      </c>
      <c r="AM37" s="672" t="str">
        <f t="shared" si="16"/>
        <v/>
      </c>
      <c r="AO37" s="672" t="str">
        <f t="shared" si="17"/>
        <v/>
      </c>
      <c r="AQ37" s="672" t="str">
        <f t="shared" si="18"/>
        <v/>
      </c>
    </row>
    <row r="38" spans="2:43">
      <c r="B38">
        <f>SUM(B12:B36)</f>
        <v>208.24533645898893</v>
      </c>
      <c r="E38" s="672" t="str">
        <f t="shared" si="19"/>
        <v/>
      </c>
      <c r="G38" s="672" t="str">
        <f t="shared" si="19"/>
        <v/>
      </c>
      <c r="I38" s="672" t="str">
        <f t="shared" si="1"/>
        <v/>
      </c>
      <c r="K38" s="672" t="str">
        <f t="shared" si="2"/>
        <v/>
      </c>
      <c r="M38" s="672" t="str">
        <f t="shared" si="3"/>
        <v/>
      </c>
      <c r="O38" s="672" t="str">
        <f t="shared" si="4"/>
        <v/>
      </c>
      <c r="Q38" s="672" t="str">
        <f t="shared" si="5"/>
        <v/>
      </c>
      <c r="S38" s="672" t="str">
        <f t="shared" si="6"/>
        <v/>
      </c>
      <c r="U38" s="672" t="str">
        <f t="shared" si="7"/>
        <v/>
      </c>
      <c r="W38" s="672" t="str">
        <f t="shared" si="8"/>
        <v/>
      </c>
      <c r="Y38" s="672" t="str">
        <f t="shared" si="9"/>
        <v/>
      </c>
      <c r="AA38" s="672" t="str">
        <f t="shared" si="10"/>
        <v/>
      </c>
      <c r="AC38" s="672" t="str">
        <f t="shared" si="11"/>
        <v/>
      </c>
      <c r="AE38" s="672" t="str">
        <f t="shared" si="12"/>
        <v/>
      </c>
      <c r="AG38" s="672" t="str">
        <f t="shared" si="13"/>
        <v/>
      </c>
      <c r="AI38" s="672" t="str">
        <f t="shared" si="14"/>
        <v/>
      </c>
      <c r="AK38" s="672" t="str">
        <f t="shared" si="15"/>
        <v/>
      </c>
      <c r="AM38" s="672" t="str">
        <f t="shared" si="16"/>
        <v/>
      </c>
      <c r="AO38" s="672" t="str">
        <f t="shared" si="17"/>
        <v/>
      </c>
      <c r="AQ38" s="672" t="str">
        <f t="shared" si="18"/>
        <v/>
      </c>
    </row>
    <row r="39" spans="2:43">
      <c r="E39" s="672" t="str">
        <f t="shared" si="19"/>
        <v/>
      </c>
      <c r="G39" s="672" t="str">
        <f t="shared" si="19"/>
        <v/>
      </c>
      <c r="I39" s="672" t="str">
        <f t="shared" si="1"/>
        <v/>
      </c>
      <c r="K39" s="672" t="str">
        <f t="shared" si="2"/>
        <v/>
      </c>
      <c r="M39" s="672" t="str">
        <f t="shared" si="3"/>
        <v/>
      </c>
      <c r="N39">
        <f>SUM(N17:N37)</f>
        <v>15934.65</v>
      </c>
      <c r="O39" s="672" t="str">
        <f t="shared" si="4"/>
        <v/>
      </c>
      <c r="Q39" s="672" t="str">
        <f t="shared" si="5"/>
        <v/>
      </c>
      <c r="S39" s="672" t="str">
        <f t="shared" si="6"/>
        <v/>
      </c>
      <c r="U39" s="672" t="str">
        <f t="shared" si="7"/>
        <v/>
      </c>
      <c r="W39" s="672" t="str">
        <f t="shared" si="8"/>
        <v/>
      </c>
      <c r="Y39" s="672" t="str">
        <f t="shared" si="9"/>
        <v/>
      </c>
      <c r="AA39" s="672" t="str">
        <f t="shared" si="10"/>
        <v/>
      </c>
      <c r="AC39" s="672" t="str">
        <f t="shared" si="11"/>
        <v/>
      </c>
      <c r="AE39" s="672" t="str">
        <f t="shared" si="12"/>
        <v/>
      </c>
      <c r="AG39" s="672" t="str">
        <f t="shared" si="13"/>
        <v/>
      </c>
      <c r="AI39" s="672" t="str">
        <f t="shared" si="14"/>
        <v/>
      </c>
      <c r="AK39" s="672" t="str">
        <f t="shared" si="15"/>
        <v/>
      </c>
      <c r="AM39" s="672" t="str">
        <f t="shared" si="16"/>
        <v/>
      </c>
      <c r="AO39" s="672" t="str">
        <f t="shared" si="17"/>
        <v/>
      </c>
      <c r="AQ39" s="672" t="str">
        <f t="shared" si="18"/>
        <v/>
      </c>
    </row>
    <row r="40" spans="2:43">
      <c r="E40" s="672" t="str">
        <f t="shared" si="19"/>
        <v/>
      </c>
      <c r="G40" s="672" t="str">
        <f t="shared" si="19"/>
        <v/>
      </c>
      <c r="I40" s="672" t="str">
        <f t="shared" si="1"/>
        <v/>
      </c>
      <c r="K40" s="672" t="str">
        <f t="shared" si="2"/>
        <v/>
      </c>
      <c r="M40" s="672" t="str">
        <f t="shared" si="3"/>
        <v/>
      </c>
      <c r="N40" s="722">
        <f>N39/B38</f>
        <v>76.518640325653152</v>
      </c>
      <c r="O40" s="672" t="str">
        <f t="shared" si="4"/>
        <v/>
      </c>
      <c r="P40">
        <f>SUM(P13:P36)</f>
        <v>55169.43</v>
      </c>
      <c r="Q40" s="672" t="str">
        <f t="shared" si="5"/>
        <v/>
      </c>
      <c r="S40" s="672" t="str">
        <f t="shared" si="6"/>
        <v/>
      </c>
      <c r="T40">
        <f>SUM(T18:T24)</f>
        <v>1054</v>
      </c>
      <c r="U40" s="672" t="str">
        <f t="shared" si="7"/>
        <v/>
      </c>
      <c r="W40" s="672" t="str">
        <f t="shared" si="8"/>
        <v/>
      </c>
      <c r="X40">
        <f>SUM(X18:X32)</f>
        <v>17959</v>
      </c>
      <c r="Y40" s="672" t="str">
        <f t="shared" si="9"/>
        <v/>
      </c>
      <c r="AA40" s="672" t="str">
        <f t="shared" si="10"/>
        <v/>
      </c>
      <c r="AC40" s="672" t="str">
        <f t="shared" si="11"/>
        <v/>
      </c>
      <c r="AE40" s="672" t="str">
        <f t="shared" si="12"/>
        <v/>
      </c>
      <c r="AG40" s="672" t="str">
        <f t="shared" si="13"/>
        <v/>
      </c>
      <c r="AI40" s="672" t="str">
        <f t="shared" si="14"/>
        <v/>
      </c>
      <c r="AK40" s="672" t="str">
        <f t="shared" si="15"/>
        <v/>
      </c>
      <c r="AM40" s="672" t="str">
        <f t="shared" si="16"/>
        <v/>
      </c>
      <c r="AO40" s="672" t="str">
        <f t="shared" si="17"/>
        <v/>
      </c>
      <c r="AQ40" s="672" t="str">
        <f t="shared" si="18"/>
        <v/>
      </c>
    </row>
    <row r="41" spans="2:43">
      <c r="E41" s="672" t="str">
        <f t="shared" si="19"/>
        <v/>
      </c>
      <c r="G41" s="672" t="str">
        <f t="shared" si="19"/>
        <v/>
      </c>
      <c r="I41" s="672" t="str">
        <f t="shared" si="1"/>
        <v/>
      </c>
      <c r="K41" s="672" t="str">
        <f t="shared" si="2"/>
        <v/>
      </c>
      <c r="M41" s="672" t="str">
        <f t="shared" si="3"/>
        <v/>
      </c>
      <c r="O41" s="672" t="str">
        <f t="shared" si="4"/>
        <v/>
      </c>
      <c r="P41" s="718">
        <f>P40/B38</f>
        <v>264.92516441473765</v>
      </c>
      <c r="Q41" s="672" t="str">
        <f t="shared" si="5"/>
        <v/>
      </c>
      <c r="S41" s="672" t="str">
        <f t="shared" si="6"/>
        <v/>
      </c>
      <c r="T41" s="723">
        <f>T40/B38</f>
        <v>5.0613378331647336</v>
      </c>
      <c r="U41" s="672" t="str">
        <f t="shared" si="7"/>
        <v/>
      </c>
      <c r="W41" s="672" t="str">
        <f t="shared" si="8"/>
        <v/>
      </c>
      <c r="X41" s="718">
        <f>X40/B38</f>
        <v>86.239626324293596</v>
      </c>
      <c r="Y41" s="672" t="str">
        <f t="shared" si="9"/>
        <v/>
      </c>
      <c r="AA41" s="672" t="str">
        <f t="shared" si="10"/>
        <v/>
      </c>
      <c r="AC41" s="672" t="str">
        <f t="shared" si="11"/>
        <v/>
      </c>
      <c r="AE41" s="672" t="str">
        <f t="shared" si="12"/>
        <v/>
      </c>
      <c r="AG41" s="672" t="str">
        <f t="shared" si="13"/>
        <v/>
      </c>
      <c r="AI41" s="672" t="str">
        <f t="shared" si="14"/>
        <v/>
      </c>
      <c r="AK41" s="672" t="str">
        <f t="shared" si="15"/>
        <v/>
      </c>
      <c r="AM41" s="672" t="str">
        <f t="shared" si="16"/>
        <v/>
      </c>
      <c r="AO41" s="672" t="str">
        <f t="shared" si="17"/>
        <v/>
      </c>
      <c r="AQ41" s="672" t="str">
        <f t="shared" si="18"/>
        <v/>
      </c>
    </row>
    <row r="42" spans="2:43">
      <c r="E42" s="672" t="str">
        <f t="shared" si="19"/>
        <v/>
      </c>
      <c r="G42" s="672" t="str">
        <f t="shared" si="19"/>
        <v/>
      </c>
      <c r="I42" s="672" t="str">
        <f t="shared" si="1"/>
        <v/>
      </c>
      <c r="K42" s="672" t="str">
        <f t="shared" si="2"/>
        <v/>
      </c>
      <c r="M42" s="672" t="str">
        <f t="shared" si="3"/>
        <v/>
      </c>
      <c r="O42" s="672" t="str">
        <f t="shared" si="4"/>
        <v/>
      </c>
      <c r="Q42" s="672" t="str">
        <f t="shared" si="5"/>
        <v/>
      </c>
      <c r="S42" s="672" t="str">
        <f t="shared" si="6"/>
        <v/>
      </c>
      <c r="U42" s="672" t="str">
        <f t="shared" si="7"/>
        <v/>
      </c>
      <c r="W42" s="672" t="str">
        <f t="shared" si="8"/>
        <v/>
      </c>
      <c r="Y42" s="672" t="str">
        <f t="shared" si="9"/>
        <v/>
      </c>
      <c r="AA42" s="672" t="str">
        <f t="shared" si="10"/>
        <v/>
      </c>
      <c r="AC42" s="672" t="str">
        <f t="shared" si="11"/>
        <v/>
      </c>
      <c r="AE42" s="672" t="str">
        <f t="shared" si="12"/>
        <v/>
      </c>
      <c r="AG42" s="672" t="str">
        <f t="shared" si="13"/>
        <v/>
      </c>
      <c r="AI42" s="672" t="str">
        <f t="shared" si="14"/>
        <v/>
      </c>
      <c r="AK42" s="672" t="str">
        <f t="shared" si="15"/>
        <v/>
      </c>
      <c r="AM42" s="672" t="str">
        <f t="shared" si="16"/>
        <v/>
      </c>
      <c r="AO42" s="672" t="str">
        <f t="shared" si="17"/>
        <v/>
      </c>
      <c r="AQ42" s="672" t="str">
        <f t="shared" si="18"/>
        <v/>
      </c>
    </row>
    <row r="43" spans="2:43">
      <c r="E43" s="672" t="str">
        <f t="shared" si="19"/>
        <v/>
      </c>
      <c r="G43" s="672" t="str">
        <f t="shared" si="19"/>
        <v/>
      </c>
      <c r="I43" s="672" t="str">
        <f t="shared" si="1"/>
        <v/>
      </c>
      <c r="K43" s="672" t="str">
        <f t="shared" si="2"/>
        <v/>
      </c>
      <c r="M43" s="672" t="str">
        <f t="shared" si="3"/>
        <v/>
      </c>
      <c r="O43" s="672" t="str">
        <f t="shared" si="4"/>
        <v/>
      </c>
      <c r="P43" s="718">
        <f>P41+T41+X41</f>
        <v>356.22612857219599</v>
      </c>
      <c r="Q43" s="672" t="str">
        <f t="shared" si="5"/>
        <v/>
      </c>
      <c r="S43" s="672" t="str">
        <f t="shared" si="6"/>
        <v/>
      </c>
      <c r="U43" s="672" t="str">
        <f t="shared" si="7"/>
        <v/>
      </c>
      <c r="W43" s="672" t="str">
        <f t="shared" si="8"/>
        <v/>
      </c>
      <c r="Y43" s="672" t="str">
        <f t="shared" si="9"/>
        <v/>
      </c>
      <c r="AA43" s="672" t="str">
        <f t="shared" si="10"/>
        <v/>
      </c>
      <c r="AC43" s="672" t="str">
        <f t="shared" si="11"/>
        <v/>
      </c>
      <c r="AE43" s="672" t="str">
        <f t="shared" si="12"/>
        <v/>
      </c>
      <c r="AG43" s="672" t="str">
        <f t="shared" si="13"/>
        <v/>
      </c>
      <c r="AI43" s="672" t="str">
        <f t="shared" si="14"/>
        <v/>
      </c>
      <c r="AK43" s="672" t="str">
        <f t="shared" si="15"/>
        <v/>
      </c>
      <c r="AM43" s="672" t="str">
        <f t="shared" si="16"/>
        <v/>
      </c>
      <c r="AO43" s="672" t="str">
        <f t="shared" si="17"/>
        <v/>
      </c>
      <c r="AQ43" s="672" t="str">
        <f t="shared" si="18"/>
        <v/>
      </c>
    </row>
    <row r="44" spans="2:43">
      <c r="E44" s="672" t="str">
        <f t="shared" si="19"/>
        <v/>
      </c>
      <c r="G44" s="672" t="str">
        <f t="shared" si="19"/>
        <v/>
      </c>
      <c r="I44" s="672" t="str">
        <f t="shared" si="1"/>
        <v/>
      </c>
      <c r="K44" s="672" t="str">
        <f t="shared" si="2"/>
        <v/>
      </c>
      <c r="M44" s="672" t="str">
        <f t="shared" si="3"/>
        <v/>
      </c>
      <c r="O44" s="672" t="str">
        <f t="shared" si="4"/>
        <v/>
      </c>
      <c r="Q44" s="672" t="str">
        <f t="shared" si="5"/>
        <v/>
      </c>
      <c r="S44" s="672" t="str">
        <f t="shared" si="6"/>
        <v/>
      </c>
      <c r="U44" s="672" t="str">
        <f t="shared" si="7"/>
        <v/>
      </c>
      <c r="W44" s="672" t="str">
        <f t="shared" si="8"/>
        <v/>
      </c>
      <c r="Y44" s="672" t="str">
        <f t="shared" si="9"/>
        <v/>
      </c>
      <c r="AA44" s="672" t="str">
        <f t="shared" si="10"/>
        <v/>
      </c>
      <c r="AC44" s="672" t="str">
        <f t="shared" si="11"/>
        <v/>
      </c>
      <c r="AE44" s="672" t="str">
        <f t="shared" si="12"/>
        <v/>
      </c>
      <c r="AG44" s="672" t="str">
        <f t="shared" si="13"/>
        <v/>
      </c>
      <c r="AI44" s="672" t="str">
        <f t="shared" si="14"/>
        <v/>
      </c>
      <c r="AK44" s="672" t="str">
        <f t="shared" si="15"/>
        <v/>
      </c>
      <c r="AM44" s="672" t="str">
        <f t="shared" si="16"/>
        <v/>
      </c>
      <c r="AO44" s="672" t="str">
        <f t="shared" si="17"/>
        <v/>
      </c>
      <c r="AQ44" s="672" t="str">
        <f t="shared" si="18"/>
        <v/>
      </c>
    </row>
    <row r="45" spans="2:43">
      <c r="E45" s="672" t="str">
        <f t="shared" ref="E45:G60" si="20">IF(OR($B45=0,D45=0),"",D45/$B45)</f>
        <v/>
      </c>
      <c r="G45" s="672" t="str">
        <f t="shared" si="20"/>
        <v/>
      </c>
      <c r="I45" s="672" t="str">
        <f t="shared" si="1"/>
        <v/>
      </c>
      <c r="K45" s="672" t="str">
        <f t="shared" si="2"/>
        <v/>
      </c>
      <c r="M45" s="672" t="str">
        <f t="shared" si="3"/>
        <v/>
      </c>
      <c r="O45" s="672" t="str">
        <f t="shared" si="4"/>
        <v/>
      </c>
      <c r="Q45" s="672" t="str">
        <f t="shared" si="5"/>
        <v/>
      </c>
      <c r="S45" s="672" t="str">
        <f t="shared" si="6"/>
        <v/>
      </c>
      <c r="U45" s="672" t="str">
        <f t="shared" si="7"/>
        <v/>
      </c>
      <c r="W45" s="672" t="str">
        <f t="shared" si="8"/>
        <v/>
      </c>
      <c r="Y45" s="672" t="str">
        <f t="shared" si="9"/>
        <v/>
      </c>
      <c r="AA45" s="672" t="str">
        <f t="shared" si="10"/>
        <v/>
      </c>
      <c r="AC45" s="672" t="str">
        <f t="shared" si="11"/>
        <v/>
      </c>
      <c r="AE45" s="672" t="str">
        <f t="shared" si="12"/>
        <v/>
      </c>
      <c r="AG45" s="672" t="str">
        <f t="shared" si="13"/>
        <v/>
      </c>
      <c r="AI45" s="672" t="str">
        <f t="shared" si="14"/>
        <v/>
      </c>
      <c r="AK45" s="672" t="str">
        <f t="shared" si="15"/>
        <v/>
      </c>
      <c r="AM45" s="672" t="str">
        <f t="shared" si="16"/>
        <v/>
      </c>
      <c r="AO45" s="672" t="str">
        <f t="shared" si="17"/>
        <v/>
      </c>
      <c r="AQ45" s="672" t="str">
        <f t="shared" si="18"/>
        <v/>
      </c>
    </row>
    <row r="46" spans="2:43">
      <c r="E46" s="672" t="str">
        <f t="shared" si="20"/>
        <v/>
      </c>
      <c r="G46" s="672" t="str">
        <f t="shared" si="20"/>
        <v/>
      </c>
      <c r="I46" s="672" t="str">
        <f t="shared" si="1"/>
        <v/>
      </c>
      <c r="K46" s="672" t="str">
        <f t="shared" si="2"/>
        <v/>
      </c>
      <c r="M46" s="672" t="str">
        <f t="shared" si="3"/>
        <v/>
      </c>
      <c r="O46" s="672" t="str">
        <f t="shared" si="4"/>
        <v/>
      </c>
      <c r="Q46" s="672" t="str">
        <f t="shared" si="5"/>
        <v/>
      </c>
      <c r="S46" s="672" t="str">
        <f t="shared" si="6"/>
        <v/>
      </c>
      <c r="U46" s="672" t="str">
        <f t="shared" si="7"/>
        <v/>
      </c>
      <c r="W46" s="672" t="str">
        <f t="shared" si="8"/>
        <v/>
      </c>
      <c r="Y46" s="672" t="str">
        <f t="shared" si="9"/>
        <v/>
      </c>
      <c r="AA46" s="672" t="str">
        <f t="shared" si="10"/>
        <v/>
      </c>
      <c r="AC46" s="672" t="str">
        <f t="shared" si="11"/>
        <v/>
      </c>
      <c r="AE46" s="672" t="str">
        <f t="shared" si="12"/>
        <v/>
      </c>
      <c r="AG46" s="672" t="str">
        <f t="shared" si="13"/>
        <v/>
      </c>
      <c r="AI46" s="672" t="str">
        <f t="shared" si="14"/>
        <v/>
      </c>
      <c r="AK46" s="672" t="str">
        <f t="shared" si="15"/>
        <v/>
      </c>
      <c r="AM46" s="672" t="str">
        <f t="shared" si="16"/>
        <v/>
      </c>
      <c r="AO46" s="672" t="str">
        <f t="shared" si="17"/>
        <v/>
      </c>
      <c r="AQ46" s="672" t="str">
        <f t="shared" si="18"/>
        <v/>
      </c>
    </row>
    <row r="47" spans="2:43">
      <c r="E47" s="672" t="str">
        <f t="shared" si="20"/>
        <v/>
      </c>
      <c r="G47" s="672" t="str">
        <f t="shared" si="20"/>
        <v/>
      </c>
      <c r="I47" s="672" t="str">
        <f t="shared" si="1"/>
        <v/>
      </c>
      <c r="K47" s="672" t="str">
        <f t="shared" si="2"/>
        <v/>
      </c>
      <c r="M47" s="672" t="str">
        <f t="shared" si="3"/>
        <v/>
      </c>
      <c r="O47" s="672" t="str">
        <f t="shared" si="4"/>
        <v/>
      </c>
      <c r="Q47" s="672" t="str">
        <f t="shared" si="5"/>
        <v/>
      </c>
      <c r="S47" s="672" t="str">
        <f t="shared" si="6"/>
        <v/>
      </c>
      <c r="U47" s="672" t="str">
        <f t="shared" si="7"/>
        <v/>
      </c>
      <c r="W47" s="672" t="str">
        <f t="shared" si="8"/>
        <v/>
      </c>
      <c r="Y47" s="672" t="str">
        <f t="shared" si="9"/>
        <v/>
      </c>
      <c r="AA47" s="672" t="str">
        <f t="shared" si="10"/>
        <v/>
      </c>
      <c r="AC47" s="672" t="str">
        <f t="shared" si="11"/>
        <v/>
      </c>
      <c r="AE47" s="672" t="str">
        <f t="shared" si="12"/>
        <v/>
      </c>
      <c r="AG47" s="672" t="str">
        <f t="shared" si="13"/>
        <v/>
      </c>
      <c r="AI47" s="672" t="str">
        <f t="shared" si="14"/>
        <v/>
      </c>
      <c r="AK47" s="672" t="str">
        <f t="shared" si="15"/>
        <v/>
      </c>
      <c r="AM47" s="672" t="str">
        <f t="shared" si="16"/>
        <v/>
      </c>
      <c r="AO47" s="672" t="str">
        <f t="shared" si="17"/>
        <v/>
      </c>
      <c r="AQ47" s="672" t="str">
        <f t="shared" si="18"/>
        <v/>
      </c>
    </row>
    <row r="48" spans="2:43">
      <c r="E48" s="672" t="str">
        <f t="shared" si="20"/>
        <v/>
      </c>
      <c r="G48" s="672" t="str">
        <f t="shared" si="20"/>
        <v/>
      </c>
      <c r="I48" s="672" t="str">
        <f t="shared" si="1"/>
        <v/>
      </c>
      <c r="K48" s="672" t="str">
        <f t="shared" si="2"/>
        <v/>
      </c>
      <c r="M48" s="672" t="str">
        <f t="shared" si="3"/>
        <v/>
      </c>
      <c r="O48" s="672" t="str">
        <f t="shared" si="4"/>
        <v/>
      </c>
      <c r="Q48" s="672" t="str">
        <f t="shared" si="5"/>
        <v/>
      </c>
      <c r="S48" s="672" t="str">
        <f t="shared" si="6"/>
        <v/>
      </c>
      <c r="U48" s="672" t="str">
        <f t="shared" si="7"/>
        <v/>
      </c>
      <c r="W48" s="672" t="str">
        <f t="shared" si="8"/>
        <v/>
      </c>
      <c r="Y48" s="672" t="str">
        <f t="shared" si="9"/>
        <v/>
      </c>
      <c r="AA48" s="672" t="str">
        <f t="shared" si="10"/>
        <v/>
      </c>
      <c r="AC48" s="672" t="str">
        <f t="shared" si="11"/>
        <v/>
      </c>
      <c r="AE48" s="672" t="str">
        <f t="shared" si="12"/>
        <v/>
      </c>
      <c r="AG48" s="672" t="str">
        <f t="shared" si="13"/>
        <v/>
      </c>
      <c r="AI48" s="672" t="str">
        <f t="shared" si="14"/>
        <v/>
      </c>
      <c r="AK48" s="672" t="str">
        <f t="shared" si="15"/>
        <v/>
      </c>
      <c r="AM48" s="672" t="str">
        <f t="shared" si="16"/>
        <v/>
      </c>
      <c r="AO48" s="672" t="str">
        <f t="shared" si="17"/>
        <v/>
      </c>
      <c r="AQ48" s="672" t="str">
        <f t="shared" si="18"/>
        <v/>
      </c>
    </row>
    <row r="49" spans="5:43">
      <c r="E49" s="672" t="str">
        <f t="shared" si="20"/>
        <v/>
      </c>
      <c r="G49" s="672" t="str">
        <f t="shared" si="20"/>
        <v/>
      </c>
      <c r="I49" s="672" t="str">
        <f t="shared" si="1"/>
        <v/>
      </c>
      <c r="K49" s="672" t="str">
        <f t="shared" si="2"/>
        <v/>
      </c>
      <c r="M49" s="672" t="str">
        <f t="shared" si="3"/>
        <v/>
      </c>
      <c r="O49" s="672" t="str">
        <f t="shared" si="4"/>
        <v/>
      </c>
      <c r="Q49" s="672" t="str">
        <f t="shared" si="5"/>
        <v/>
      </c>
      <c r="S49" s="672" t="str">
        <f t="shared" si="6"/>
        <v/>
      </c>
      <c r="U49" s="672" t="str">
        <f t="shared" si="7"/>
        <v/>
      </c>
      <c r="W49" s="672" t="str">
        <f t="shared" si="8"/>
        <v/>
      </c>
      <c r="Y49" s="672" t="str">
        <f t="shared" si="9"/>
        <v/>
      </c>
      <c r="AA49" s="672" t="str">
        <f t="shared" si="10"/>
        <v/>
      </c>
      <c r="AC49" s="672" t="str">
        <f t="shared" si="11"/>
        <v/>
      </c>
      <c r="AE49" s="672" t="str">
        <f t="shared" si="12"/>
        <v/>
      </c>
      <c r="AG49" s="672" t="str">
        <f t="shared" si="13"/>
        <v/>
      </c>
      <c r="AI49" s="672" t="str">
        <f t="shared" si="14"/>
        <v/>
      </c>
      <c r="AK49" s="672" t="str">
        <f t="shared" si="15"/>
        <v/>
      </c>
      <c r="AM49" s="672" t="str">
        <f t="shared" si="16"/>
        <v/>
      </c>
      <c r="AO49" s="672" t="str">
        <f t="shared" si="17"/>
        <v/>
      </c>
      <c r="AQ49" s="672" t="str">
        <f t="shared" si="18"/>
        <v/>
      </c>
    </row>
    <row r="50" spans="5:43">
      <c r="E50" s="672" t="str">
        <f t="shared" si="20"/>
        <v/>
      </c>
      <c r="G50" s="672" t="str">
        <f t="shared" si="20"/>
        <v/>
      </c>
      <c r="I50" s="672" t="str">
        <f t="shared" si="1"/>
        <v/>
      </c>
      <c r="K50" s="672" t="str">
        <f t="shared" si="2"/>
        <v/>
      </c>
      <c r="M50" s="672" t="str">
        <f t="shared" si="3"/>
        <v/>
      </c>
      <c r="O50" s="672" t="str">
        <f t="shared" si="4"/>
        <v/>
      </c>
      <c r="Q50" s="672" t="str">
        <f t="shared" si="5"/>
        <v/>
      </c>
      <c r="S50" s="672" t="str">
        <f t="shared" si="6"/>
        <v/>
      </c>
      <c r="U50" s="672" t="str">
        <f t="shared" si="7"/>
        <v/>
      </c>
      <c r="W50" s="672" t="str">
        <f t="shared" si="8"/>
        <v/>
      </c>
      <c r="Y50" s="672" t="str">
        <f t="shared" si="9"/>
        <v/>
      </c>
      <c r="AA50" s="672" t="str">
        <f t="shared" si="10"/>
        <v/>
      </c>
      <c r="AC50" s="672" t="str">
        <f t="shared" si="11"/>
        <v/>
      </c>
      <c r="AE50" s="672" t="str">
        <f t="shared" si="12"/>
        <v/>
      </c>
      <c r="AG50" s="672" t="str">
        <f t="shared" si="13"/>
        <v/>
      </c>
      <c r="AI50" s="672" t="str">
        <f t="shared" si="14"/>
        <v/>
      </c>
      <c r="AK50" s="672" t="str">
        <f t="shared" si="15"/>
        <v/>
      </c>
      <c r="AM50" s="672" t="str">
        <f t="shared" si="16"/>
        <v/>
      </c>
      <c r="AO50" s="672" t="str">
        <f t="shared" si="17"/>
        <v/>
      </c>
      <c r="AQ50" s="672" t="str">
        <f t="shared" si="18"/>
        <v/>
      </c>
    </row>
    <row r="51" spans="5:43">
      <c r="E51" s="672" t="str">
        <f t="shared" si="20"/>
        <v/>
      </c>
      <c r="G51" s="672" t="str">
        <f t="shared" si="20"/>
        <v/>
      </c>
      <c r="I51" s="672" t="str">
        <f t="shared" si="1"/>
        <v/>
      </c>
      <c r="K51" s="672" t="str">
        <f t="shared" si="2"/>
        <v/>
      </c>
      <c r="M51" s="672" t="str">
        <f t="shared" si="3"/>
        <v/>
      </c>
      <c r="O51" s="672" t="str">
        <f t="shared" si="4"/>
        <v/>
      </c>
      <c r="Q51" s="672" t="str">
        <f t="shared" si="5"/>
        <v/>
      </c>
      <c r="S51" s="672" t="str">
        <f t="shared" si="6"/>
        <v/>
      </c>
      <c r="U51" s="672" t="str">
        <f t="shared" si="7"/>
        <v/>
      </c>
      <c r="W51" s="672" t="str">
        <f t="shared" si="8"/>
        <v/>
      </c>
      <c r="Y51" s="672" t="str">
        <f t="shared" si="9"/>
        <v/>
      </c>
      <c r="AA51" s="672" t="str">
        <f t="shared" si="10"/>
        <v/>
      </c>
      <c r="AC51" s="672" t="str">
        <f t="shared" si="11"/>
        <v/>
      </c>
      <c r="AE51" s="672" t="str">
        <f t="shared" si="12"/>
        <v/>
      </c>
      <c r="AG51" s="672" t="str">
        <f t="shared" si="13"/>
        <v/>
      </c>
      <c r="AI51" s="672" t="str">
        <f t="shared" si="14"/>
        <v/>
      </c>
      <c r="AK51" s="672" t="str">
        <f t="shared" si="15"/>
        <v/>
      </c>
      <c r="AM51" s="672" t="str">
        <f t="shared" si="16"/>
        <v/>
      </c>
      <c r="AO51" s="672" t="str">
        <f t="shared" si="17"/>
        <v/>
      </c>
      <c r="AQ51" s="672" t="str">
        <f t="shared" si="18"/>
        <v/>
      </c>
    </row>
    <row r="52" spans="5:43">
      <c r="E52" s="672" t="str">
        <f t="shared" si="20"/>
        <v/>
      </c>
      <c r="G52" s="672" t="str">
        <f t="shared" si="20"/>
        <v/>
      </c>
      <c r="I52" s="672" t="str">
        <f t="shared" si="1"/>
        <v/>
      </c>
      <c r="K52" s="672" t="str">
        <f t="shared" si="2"/>
        <v/>
      </c>
      <c r="M52" s="672" t="str">
        <f t="shared" si="3"/>
        <v/>
      </c>
      <c r="O52" s="672" t="str">
        <f t="shared" si="4"/>
        <v/>
      </c>
      <c r="Q52" s="672" t="str">
        <f t="shared" si="5"/>
        <v/>
      </c>
      <c r="S52" s="672" t="str">
        <f t="shared" si="6"/>
        <v/>
      </c>
      <c r="U52" s="672" t="str">
        <f t="shared" si="7"/>
        <v/>
      </c>
      <c r="W52" s="672" t="str">
        <f t="shared" si="8"/>
        <v/>
      </c>
      <c r="Y52" s="672" t="str">
        <f t="shared" si="9"/>
        <v/>
      </c>
      <c r="AA52" s="672" t="str">
        <f t="shared" si="10"/>
        <v/>
      </c>
      <c r="AC52" s="672" t="str">
        <f t="shared" si="11"/>
        <v/>
      </c>
      <c r="AE52" s="672" t="str">
        <f t="shared" si="12"/>
        <v/>
      </c>
      <c r="AG52" s="672" t="str">
        <f t="shared" si="13"/>
        <v/>
      </c>
      <c r="AI52" s="672" t="str">
        <f t="shared" si="14"/>
        <v/>
      </c>
      <c r="AK52" s="672" t="str">
        <f t="shared" si="15"/>
        <v/>
      </c>
      <c r="AM52" s="672" t="str">
        <f t="shared" si="16"/>
        <v/>
      </c>
      <c r="AO52" s="672" t="str">
        <f t="shared" si="17"/>
        <v/>
      </c>
      <c r="AQ52" s="672" t="str">
        <f t="shared" si="18"/>
        <v/>
      </c>
    </row>
    <row r="53" spans="5:43">
      <c r="E53" s="672" t="str">
        <f t="shared" si="20"/>
        <v/>
      </c>
      <c r="G53" s="672" t="str">
        <f t="shared" si="20"/>
        <v/>
      </c>
      <c r="I53" s="672" t="str">
        <f t="shared" si="1"/>
        <v/>
      </c>
      <c r="K53" s="672" t="str">
        <f t="shared" si="2"/>
        <v/>
      </c>
      <c r="M53" s="672" t="str">
        <f t="shared" si="3"/>
        <v/>
      </c>
      <c r="O53" s="672" t="str">
        <f t="shared" si="4"/>
        <v/>
      </c>
      <c r="Q53" s="672" t="str">
        <f t="shared" si="5"/>
        <v/>
      </c>
      <c r="S53" s="672" t="str">
        <f t="shared" si="6"/>
        <v/>
      </c>
      <c r="U53" s="672" t="str">
        <f t="shared" si="7"/>
        <v/>
      </c>
      <c r="W53" s="672" t="str">
        <f t="shared" si="8"/>
        <v/>
      </c>
      <c r="Y53" s="672" t="str">
        <f t="shared" si="9"/>
        <v/>
      </c>
      <c r="AA53" s="672" t="str">
        <f t="shared" si="10"/>
        <v/>
      </c>
      <c r="AC53" s="672" t="str">
        <f t="shared" si="11"/>
        <v/>
      </c>
      <c r="AE53" s="672" t="str">
        <f t="shared" si="12"/>
        <v/>
      </c>
      <c r="AG53" s="672" t="str">
        <f t="shared" si="13"/>
        <v/>
      </c>
      <c r="AI53" s="672" t="str">
        <f t="shared" si="14"/>
        <v/>
      </c>
      <c r="AK53" s="672" t="str">
        <f t="shared" si="15"/>
        <v/>
      </c>
      <c r="AM53" s="672" t="str">
        <f t="shared" si="16"/>
        <v/>
      </c>
      <c r="AO53" s="672" t="str">
        <f t="shared" si="17"/>
        <v/>
      </c>
      <c r="AQ53" s="672" t="str">
        <f t="shared" si="18"/>
        <v/>
      </c>
    </row>
    <row r="54" spans="5:43">
      <c r="E54" s="672" t="str">
        <f t="shared" si="20"/>
        <v/>
      </c>
      <c r="G54" s="672" t="str">
        <f t="shared" si="20"/>
        <v/>
      </c>
      <c r="I54" s="672" t="str">
        <f t="shared" si="1"/>
        <v/>
      </c>
      <c r="K54" s="672" t="str">
        <f t="shared" si="2"/>
        <v/>
      </c>
      <c r="M54" s="672" t="str">
        <f t="shared" si="3"/>
        <v/>
      </c>
      <c r="O54" s="672" t="str">
        <f t="shared" si="4"/>
        <v/>
      </c>
      <c r="Q54" s="672" t="str">
        <f t="shared" si="5"/>
        <v/>
      </c>
      <c r="S54" s="672" t="str">
        <f t="shared" si="6"/>
        <v/>
      </c>
      <c r="U54" s="672" t="str">
        <f t="shared" si="7"/>
        <v/>
      </c>
      <c r="W54" s="672" t="str">
        <f t="shared" si="8"/>
        <v/>
      </c>
      <c r="Y54" s="672" t="str">
        <f t="shared" si="9"/>
        <v/>
      </c>
      <c r="AA54" s="672" t="str">
        <f t="shared" si="10"/>
        <v/>
      </c>
      <c r="AC54" s="672" t="str">
        <f t="shared" si="11"/>
        <v/>
      </c>
      <c r="AE54" s="672" t="str">
        <f t="shared" si="12"/>
        <v/>
      </c>
      <c r="AG54" s="672" t="str">
        <f t="shared" si="13"/>
        <v/>
      </c>
      <c r="AI54" s="672" t="str">
        <f t="shared" si="14"/>
        <v/>
      </c>
      <c r="AK54" s="672" t="str">
        <f t="shared" si="15"/>
        <v/>
      </c>
      <c r="AM54" s="672" t="str">
        <f t="shared" si="16"/>
        <v/>
      </c>
      <c r="AO54" s="672" t="str">
        <f t="shared" si="17"/>
        <v/>
      </c>
      <c r="AQ54" s="672" t="str">
        <f t="shared" si="18"/>
        <v/>
      </c>
    </row>
    <row r="55" spans="5:43">
      <c r="E55" s="672" t="str">
        <f t="shared" si="20"/>
        <v/>
      </c>
      <c r="G55" s="672" t="str">
        <f t="shared" si="20"/>
        <v/>
      </c>
      <c r="I55" s="672" t="str">
        <f t="shared" si="1"/>
        <v/>
      </c>
      <c r="K55" s="672" t="str">
        <f t="shared" si="2"/>
        <v/>
      </c>
      <c r="M55" s="672" t="str">
        <f t="shared" si="3"/>
        <v/>
      </c>
      <c r="O55" s="672" t="str">
        <f t="shared" si="4"/>
        <v/>
      </c>
      <c r="Q55" s="672" t="str">
        <f t="shared" si="5"/>
        <v/>
      </c>
      <c r="S55" s="672" t="str">
        <f t="shared" si="6"/>
        <v/>
      </c>
      <c r="U55" s="672" t="str">
        <f t="shared" si="7"/>
        <v/>
      </c>
      <c r="W55" s="672" t="str">
        <f t="shared" si="8"/>
        <v/>
      </c>
      <c r="Y55" s="672" t="str">
        <f t="shared" si="9"/>
        <v/>
      </c>
      <c r="AA55" s="672" t="str">
        <f t="shared" si="10"/>
        <v/>
      </c>
      <c r="AC55" s="672" t="str">
        <f t="shared" si="11"/>
        <v/>
      </c>
      <c r="AE55" s="672" t="str">
        <f t="shared" si="12"/>
        <v/>
      </c>
      <c r="AG55" s="672" t="str">
        <f t="shared" si="13"/>
        <v/>
      </c>
      <c r="AI55" s="672" t="str">
        <f t="shared" si="14"/>
        <v/>
      </c>
      <c r="AK55" s="672" t="str">
        <f t="shared" si="15"/>
        <v/>
      </c>
      <c r="AM55" s="672" t="str">
        <f t="shared" si="16"/>
        <v/>
      </c>
      <c r="AO55" s="672" t="str">
        <f t="shared" si="17"/>
        <v/>
      </c>
      <c r="AQ55" s="672" t="str">
        <f t="shared" si="18"/>
        <v/>
      </c>
    </row>
    <row r="56" spans="5:43">
      <c r="E56" s="672" t="str">
        <f t="shared" si="20"/>
        <v/>
      </c>
      <c r="G56" s="672" t="str">
        <f t="shared" si="20"/>
        <v/>
      </c>
      <c r="I56" s="672" t="str">
        <f t="shared" si="1"/>
        <v/>
      </c>
      <c r="K56" s="672" t="str">
        <f t="shared" si="2"/>
        <v/>
      </c>
      <c r="M56" s="672" t="str">
        <f t="shared" si="3"/>
        <v/>
      </c>
      <c r="O56" s="672" t="str">
        <f t="shared" si="4"/>
        <v/>
      </c>
      <c r="Q56" s="672" t="str">
        <f t="shared" si="5"/>
        <v/>
      </c>
      <c r="S56" s="672" t="str">
        <f t="shared" si="6"/>
        <v/>
      </c>
      <c r="U56" s="672" t="str">
        <f t="shared" si="7"/>
        <v/>
      </c>
      <c r="W56" s="672" t="str">
        <f t="shared" si="8"/>
        <v/>
      </c>
      <c r="Y56" s="672" t="str">
        <f t="shared" si="9"/>
        <v/>
      </c>
      <c r="AA56" s="672" t="str">
        <f t="shared" si="10"/>
        <v/>
      </c>
      <c r="AC56" s="672" t="str">
        <f t="shared" si="11"/>
        <v/>
      </c>
      <c r="AE56" s="672" t="str">
        <f t="shared" si="12"/>
        <v/>
      </c>
      <c r="AG56" s="672" t="str">
        <f t="shared" si="13"/>
        <v/>
      </c>
      <c r="AI56" s="672" t="str">
        <f t="shared" si="14"/>
        <v/>
      </c>
      <c r="AK56" s="672" t="str">
        <f t="shared" si="15"/>
        <v/>
      </c>
      <c r="AM56" s="672" t="str">
        <f t="shared" si="16"/>
        <v/>
      </c>
      <c r="AO56" s="672" t="str">
        <f t="shared" si="17"/>
        <v/>
      </c>
      <c r="AQ56" s="672" t="str">
        <f t="shared" si="18"/>
        <v/>
      </c>
    </row>
    <row r="57" spans="5:43">
      <c r="E57" s="672" t="str">
        <f t="shared" si="20"/>
        <v/>
      </c>
      <c r="G57" s="672" t="str">
        <f t="shared" si="20"/>
        <v/>
      </c>
      <c r="I57" s="672" t="str">
        <f t="shared" si="1"/>
        <v/>
      </c>
      <c r="K57" s="672" t="str">
        <f t="shared" si="2"/>
        <v/>
      </c>
      <c r="M57" s="672" t="str">
        <f t="shared" si="3"/>
        <v/>
      </c>
      <c r="O57" s="672" t="str">
        <f t="shared" si="4"/>
        <v/>
      </c>
      <c r="Q57" s="672" t="str">
        <f t="shared" si="5"/>
        <v/>
      </c>
      <c r="S57" s="672" t="str">
        <f t="shared" si="6"/>
        <v/>
      </c>
      <c r="U57" s="672" t="str">
        <f t="shared" si="7"/>
        <v/>
      </c>
      <c r="W57" s="672" t="str">
        <f t="shared" si="8"/>
        <v/>
      </c>
      <c r="Y57" s="672" t="str">
        <f t="shared" si="9"/>
        <v/>
      </c>
      <c r="AA57" s="672" t="str">
        <f t="shared" si="10"/>
        <v/>
      </c>
      <c r="AC57" s="672" t="str">
        <f t="shared" si="11"/>
        <v/>
      </c>
      <c r="AE57" s="672" t="str">
        <f t="shared" si="12"/>
        <v/>
      </c>
      <c r="AG57" s="672" t="str">
        <f t="shared" si="13"/>
        <v/>
      </c>
      <c r="AI57" s="672" t="str">
        <f t="shared" si="14"/>
        <v/>
      </c>
      <c r="AK57" s="672" t="str">
        <f t="shared" si="15"/>
        <v/>
      </c>
      <c r="AM57" s="672" t="str">
        <f t="shared" si="16"/>
        <v/>
      </c>
      <c r="AO57" s="672" t="str">
        <f t="shared" si="17"/>
        <v/>
      </c>
      <c r="AQ57" s="672" t="str">
        <f t="shared" si="18"/>
        <v/>
      </c>
    </row>
    <row r="58" spans="5:43">
      <c r="E58" s="672" t="str">
        <f t="shared" si="20"/>
        <v/>
      </c>
      <c r="G58" s="672" t="str">
        <f t="shared" si="20"/>
        <v/>
      </c>
      <c r="I58" s="672" t="str">
        <f t="shared" si="1"/>
        <v/>
      </c>
      <c r="K58" s="672" t="str">
        <f t="shared" si="2"/>
        <v/>
      </c>
      <c r="M58" s="672" t="str">
        <f t="shared" si="3"/>
        <v/>
      </c>
      <c r="O58" s="672" t="str">
        <f t="shared" si="4"/>
        <v/>
      </c>
      <c r="Q58" s="672" t="str">
        <f t="shared" si="5"/>
        <v/>
      </c>
      <c r="S58" s="672" t="str">
        <f t="shared" si="6"/>
        <v/>
      </c>
      <c r="U58" s="672" t="str">
        <f t="shared" si="7"/>
        <v/>
      </c>
      <c r="W58" s="672" t="str">
        <f t="shared" si="8"/>
        <v/>
      </c>
      <c r="Y58" s="672" t="str">
        <f t="shared" si="9"/>
        <v/>
      </c>
      <c r="AA58" s="672" t="str">
        <f t="shared" si="10"/>
        <v/>
      </c>
      <c r="AC58" s="672" t="str">
        <f t="shared" si="11"/>
        <v/>
      </c>
      <c r="AE58" s="672" t="str">
        <f t="shared" si="12"/>
        <v/>
      </c>
      <c r="AG58" s="672" t="str">
        <f t="shared" si="13"/>
        <v/>
      </c>
      <c r="AI58" s="672" t="str">
        <f t="shared" si="14"/>
        <v/>
      </c>
      <c r="AK58" s="672" t="str">
        <f t="shared" si="15"/>
        <v/>
      </c>
      <c r="AM58" s="672" t="str">
        <f t="shared" si="16"/>
        <v/>
      </c>
      <c r="AO58" s="672" t="str">
        <f t="shared" si="17"/>
        <v/>
      </c>
      <c r="AQ58" s="672" t="str">
        <f t="shared" si="18"/>
        <v/>
      </c>
    </row>
    <row r="59" spans="5:43">
      <c r="E59" s="672" t="str">
        <f t="shared" si="20"/>
        <v/>
      </c>
      <c r="G59" s="672" t="str">
        <f t="shared" si="20"/>
        <v/>
      </c>
      <c r="I59" s="672" t="str">
        <f t="shared" si="1"/>
        <v/>
      </c>
      <c r="K59" s="672" t="str">
        <f t="shared" si="2"/>
        <v/>
      </c>
      <c r="M59" s="672" t="str">
        <f t="shared" si="3"/>
        <v/>
      </c>
      <c r="O59" s="672" t="str">
        <f t="shared" si="4"/>
        <v/>
      </c>
      <c r="Q59" s="672" t="str">
        <f t="shared" si="5"/>
        <v/>
      </c>
      <c r="S59" s="672" t="str">
        <f t="shared" si="6"/>
        <v/>
      </c>
      <c r="U59" s="672" t="str">
        <f t="shared" si="7"/>
        <v/>
      </c>
      <c r="W59" s="672" t="str">
        <f t="shared" si="8"/>
        <v/>
      </c>
      <c r="Y59" s="672" t="str">
        <f t="shared" si="9"/>
        <v/>
      </c>
      <c r="AA59" s="672" t="str">
        <f t="shared" si="10"/>
        <v/>
      </c>
      <c r="AC59" s="672" t="str">
        <f t="shared" si="11"/>
        <v/>
      </c>
      <c r="AE59" s="672" t="str">
        <f t="shared" si="12"/>
        <v/>
      </c>
      <c r="AG59" s="672" t="str">
        <f t="shared" si="13"/>
        <v/>
      </c>
      <c r="AI59" s="672" t="str">
        <f t="shared" si="14"/>
        <v/>
      </c>
      <c r="AK59" s="672" t="str">
        <f t="shared" si="15"/>
        <v/>
      </c>
      <c r="AM59" s="672" t="str">
        <f t="shared" si="16"/>
        <v/>
      </c>
      <c r="AO59" s="672" t="str">
        <f t="shared" si="17"/>
        <v/>
      </c>
      <c r="AQ59" s="672" t="str">
        <f t="shared" si="18"/>
        <v/>
      </c>
    </row>
    <row r="60" spans="5:43">
      <c r="E60" s="672" t="str">
        <f t="shared" si="20"/>
        <v/>
      </c>
      <c r="G60" s="672" t="str">
        <f t="shared" si="20"/>
        <v/>
      </c>
      <c r="I60" s="672" t="str">
        <f t="shared" si="1"/>
        <v/>
      </c>
      <c r="K60" s="672" t="str">
        <f t="shared" si="2"/>
        <v/>
      </c>
      <c r="M60" s="672" t="str">
        <f t="shared" si="3"/>
        <v/>
      </c>
      <c r="O60" s="672" t="str">
        <f t="shared" si="4"/>
        <v/>
      </c>
      <c r="Q60" s="672" t="str">
        <f t="shared" si="5"/>
        <v/>
      </c>
      <c r="S60" s="672" t="str">
        <f t="shared" si="6"/>
        <v/>
      </c>
      <c r="U60" s="672" t="str">
        <f t="shared" si="7"/>
        <v/>
      </c>
      <c r="W60" s="672" t="str">
        <f t="shared" si="8"/>
        <v/>
      </c>
      <c r="Y60" s="672" t="str">
        <f t="shared" si="9"/>
        <v/>
      </c>
      <c r="AA60" s="672" t="str">
        <f t="shared" si="10"/>
        <v/>
      </c>
      <c r="AC60" s="672" t="str">
        <f t="shared" si="11"/>
        <v/>
      </c>
      <c r="AE60" s="672" t="str">
        <f t="shared" si="12"/>
        <v/>
      </c>
      <c r="AG60" s="672" t="str">
        <f t="shared" si="13"/>
        <v/>
      </c>
      <c r="AI60" s="672" t="str">
        <f t="shared" si="14"/>
        <v/>
      </c>
      <c r="AK60" s="672" t="str">
        <f t="shared" si="15"/>
        <v/>
      </c>
      <c r="AM60" s="672" t="str">
        <f t="shared" si="16"/>
        <v/>
      </c>
      <c r="AO60" s="672" t="str">
        <f t="shared" si="17"/>
        <v/>
      </c>
      <c r="AQ60" s="672" t="str">
        <f t="shared" si="18"/>
        <v/>
      </c>
    </row>
    <row r="61" spans="5:43">
      <c r="E61" s="672" t="str">
        <f t="shared" ref="E61:G76" si="21">IF(OR($B61=0,D61=0),"",D61/$B61)</f>
        <v/>
      </c>
      <c r="G61" s="672" t="str">
        <f t="shared" si="21"/>
        <v/>
      </c>
      <c r="I61" s="672" t="str">
        <f t="shared" si="1"/>
        <v/>
      </c>
      <c r="K61" s="672" t="str">
        <f t="shared" si="2"/>
        <v/>
      </c>
      <c r="M61" s="672" t="str">
        <f t="shared" si="3"/>
        <v/>
      </c>
      <c r="O61" s="672" t="str">
        <f t="shared" si="4"/>
        <v/>
      </c>
      <c r="Q61" s="672" t="str">
        <f t="shared" si="5"/>
        <v/>
      </c>
      <c r="S61" s="672" t="str">
        <f t="shared" si="6"/>
        <v/>
      </c>
      <c r="U61" s="672" t="str">
        <f t="shared" si="7"/>
        <v/>
      </c>
      <c r="W61" s="672" t="str">
        <f t="shared" si="8"/>
        <v/>
      </c>
      <c r="Y61" s="672" t="str">
        <f t="shared" si="9"/>
        <v/>
      </c>
      <c r="AA61" s="672" t="str">
        <f t="shared" si="10"/>
        <v/>
      </c>
      <c r="AC61" s="672" t="str">
        <f t="shared" si="11"/>
        <v/>
      </c>
      <c r="AE61" s="672" t="str">
        <f t="shared" si="12"/>
        <v/>
      </c>
      <c r="AG61" s="672" t="str">
        <f t="shared" si="13"/>
        <v/>
      </c>
      <c r="AI61" s="672" t="str">
        <f t="shared" si="14"/>
        <v/>
      </c>
      <c r="AK61" s="672" t="str">
        <f t="shared" si="15"/>
        <v/>
      </c>
      <c r="AM61" s="672" t="str">
        <f t="shared" si="16"/>
        <v/>
      </c>
      <c r="AO61" s="672" t="str">
        <f t="shared" si="17"/>
        <v/>
      </c>
      <c r="AQ61" s="672" t="str">
        <f t="shared" si="18"/>
        <v/>
      </c>
    </row>
    <row r="62" spans="5:43">
      <c r="E62" s="672" t="str">
        <f t="shared" si="21"/>
        <v/>
      </c>
      <c r="G62" s="672" t="str">
        <f t="shared" si="21"/>
        <v/>
      </c>
      <c r="I62" s="672" t="str">
        <f t="shared" si="1"/>
        <v/>
      </c>
      <c r="K62" s="672" t="str">
        <f t="shared" si="2"/>
        <v/>
      </c>
      <c r="M62" s="672" t="str">
        <f t="shared" si="3"/>
        <v/>
      </c>
      <c r="O62" s="672" t="str">
        <f t="shared" si="4"/>
        <v/>
      </c>
      <c r="Q62" s="672" t="str">
        <f t="shared" si="5"/>
        <v/>
      </c>
      <c r="S62" s="672" t="str">
        <f t="shared" si="6"/>
        <v/>
      </c>
      <c r="U62" s="672" t="str">
        <f t="shared" si="7"/>
        <v/>
      </c>
      <c r="W62" s="672" t="str">
        <f t="shared" si="8"/>
        <v/>
      </c>
      <c r="Y62" s="672" t="str">
        <f t="shared" si="9"/>
        <v/>
      </c>
      <c r="AA62" s="672" t="str">
        <f t="shared" si="10"/>
        <v/>
      </c>
      <c r="AC62" s="672" t="str">
        <f t="shared" si="11"/>
        <v/>
      </c>
      <c r="AE62" s="672" t="str">
        <f t="shared" si="12"/>
        <v/>
      </c>
      <c r="AG62" s="672" t="str">
        <f t="shared" si="13"/>
        <v/>
      </c>
      <c r="AI62" s="672" t="str">
        <f t="shared" si="14"/>
        <v/>
      </c>
      <c r="AK62" s="672" t="str">
        <f t="shared" si="15"/>
        <v/>
      </c>
      <c r="AM62" s="672" t="str">
        <f t="shared" si="16"/>
        <v/>
      </c>
      <c r="AO62" s="672" t="str">
        <f t="shared" si="17"/>
        <v/>
      </c>
      <c r="AQ62" s="672" t="str">
        <f t="shared" si="18"/>
        <v/>
      </c>
    </row>
    <row r="63" spans="5:43">
      <c r="E63" s="672" t="str">
        <f t="shared" si="21"/>
        <v/>
      </c>
      <c r="G63" s="672" t="str">
        <f t="shared" si="21"/>
        <v/>
      </c>
      <c r="I63" s="672" t="str">
        <f t="shared" si="1"/>
        <v/>
      </c>
      <c r="K63" s="672" t="str">
        <f t="shared" si="2"/>
        <v/>
      </c>
      <c r="M63" s="672" t="str">
        <f t="shared" si="3"/>
        <v/>
      </c>
      <c r="O63" s="672" t="str">
        <f t="shared" si="4"/>
        <v/>
      </c>
      <c r="Q63" s="672" t="str">
        <f t="shared" si="5"/>
        <v/>
      </c>
      <c r="S63" s="672" t="str">
        <f t="shared" si="6"/>
        <v/>
      </c>
      <c r="U63" s="672" t="str">
        <f t="shared" si="7"/>
        <v/>
      </c>
      <c r="W63" s="672" t="str">
        <f t="shared" si="8"/>
        <v/>
      </c>
      <c r="Y63" s="672" t="str">
        <f t="shared" si="9"/>
        <v/>
      </c>
      <c r="AA63" s="672" t="str">
        <f t="shared" si="10"/>
        <v/>
      </c>
      <c r="AC63" s="672" t="str">
        <f t="shared" si="11"/>
        <v/>
      </c>
      <c r="AE63" s="672" t="str">
        <f t="shared" si="12"/>
        <v/>
      </c>
      <c r="AG63" s="672" t="str">
        <f t="shared" si="13"/>
        <v/>
      </c>
      <c r="AI63" s="672" t="str">
        <f t="shared" si="14"/>
        <v/>
      </c>
      <c r="AK63" s="672" t="str">
        <f t="shared" si="15"/>
        <v/>
      </c>
      <c r="AM63" s="672" t="str">
        <f t="shared" si="16"/>
        <v/>
      </c>
      <c r="AO63" s="672" t="str">
        <f t="shared" si="17"/>
        <v/>
      </c>
      <c r="AQ63" s="672" t="str">
        <f t="shared" si="18"/>
        <v/>
      </c>
    </row>
    <row r="64" spans="5:43">
      <c r="E64" s="672" t="str">
        <f t="shared" si="21"/>
        <v/>
      </c>
      <c r="G64" s="672" t="str">
        <f t="shared" si="21"/>
        <v/>
      </c>
      <c r="I64" s="672" t="str">
        <f t="shared" si="1"/>
        <v/>
      </c>
      <c r="K64" s="672" t="str">
        <f t="shared" si="2"/>
        <v/>
      </c>
      <c r="M64" s="672" t="str">
        <f t="shared" si="3"/>
        <v/>
      </c>
      <c r="O64" s="672" t="str">
        <f t="shared" si="4"/>
        <v/>
      </c>
      <c r="Q64" s="672" t="str">
        <f t="shared" si="5"/>
        <v/>
      </c>
      <c r="S64" s="672" t="str">
        <f t="shared" si="6"/>
        <v/>
      </c>
      <c r="U64" s="672" t="str">
        <f t="shared" si="7"/>
        <v/>
      </c>
      <c r="W64" s="672" t="str">
        <f t="shared" si="8"/>
        <v/>
      </c>
      <c r="Y64" s="672" t="str">
        <f t="shared" si="9"/>
        <v/>
      </c>
      <c r="AA64" s="672" t="str">
        <f t="shared" si="10"/>
        <v/>
      </c>
      <c r="AC64" s="672" t="str">
        <f t="shared" si="11"/>
        <v/>
      </c>
      <c r="AE64" s="672" t="str">
        <f t="shared" si="12"/>
        <v/>
      </c>
      <c r="AG64" s="672" t="str">
        <f t="shared" si="13"/>
        <v/>
      </c>
      <c r="AI64" s="672" t="str">
        <f t="shared" si="14"/>
        <v/>
      </c>
      <c r="AK64" s="672" t="str">
        <f t="shared" si="15"/>
        <v/>
      </c>
      <c r="AM64" s="672" t="str">
        <f t="shared" si="16"/>
        <v/>
      </c>
      <c r="AO64" s="672" t="str">
        <f t="shared" si="17"/>
        <v/>
      </c>
      <c r="AQ64" s="672" t="str">
        <f t="shared" si="18"/>
        <v/>
      </c>
    </row>
    <row r="65" spans="5:43">
      <c r="E65" s="672" t="str">
        <f t="shared" si="21"/>
        <v/>
      </c>
      <c r="G65" s="672" t="str">
        <f t="shared" si="21"/>
        <v/>
      </c>
      <c r="I65" s="672" t="str">
        <f t="shared" si="1"/>
        <v/>
      </c>
      <c r="K65" s="672" t="str">
        <f t="shared" si="2"/>
        <v/>
      </c>
      <c r="M65" s="672" t="str">
        <f t="shared" si="3"/>
        <v/>
      </c>
      <c r="O65" s="672" t="str">
        <f t="shared" si="4"/>
        <v/>
      </c>
      <c r="Q65" s="672" t="str">
        <f t="shared" si="5"/>
        <v/>
      </c>
      <c r="S65" s="672" t="str">
        <f t="shared" si="6"/>
        <v/>
      </c>
      <c r="U65" s="672" t="str">
        <f t="shared" si="7"/>
        <v/>
      </c>
      <c r="W65" s="672" t="str">
        <f t="shared" si="8"/>
        <v/>
      </c>
      <c r="Y65" s="672" t="str">
        <f t="shared" si="9"/>
        <v/>
      </c>
      <c r="AA65" s="672" t="str">
        <f t="shared" si="10"/>
        <v/>
      </c>
      <c r="AC65" s="672" t="str">
        <f t="shared" si="11"/>
        <v/>
      </c>
      <c r="AE65" s="672" t="str">
        <f t="shared" si="12"/>
        <v/>
      </c>
      <c r="AG65" s="672" t="str">
        <f t="shared" si="13"/>
        <v/>
      </c>
      <c r="AI65" s="672" t="str">
        <f t="shared" si="14"/>
        <v/>
      </c>
      <c r="AK65" s="672" t="str">
        <f t="shared" si="15"/>
        <v/>
      </c>
      <c r="AM65" s="672" t="str">
        <f t="shared" si="16"/>
        <v/>
      </c>
      <c r="AO65" s="672" t="str">
        <f t="shared" si="17"/>
        <v/>
      </c>
      <c r="AQ65" s="672" t="str">
        <f t="shared" si="18"/>
        <v/>
      </c>
    </row>
    <row r="66" spans="5:43">
      <c r="E66" s="672" t="str">
        <f t="shared" si="21"/>
        <v/>
      </c>
      <c r="G66" s="672" t="str">
        <f t="shared" si="21"/>
        <v/>
      </c>
      <c r="I66" s="672" t="str">
        <f t="shared" si="1"/>
        <v/>
      </c>
      <c r="K66" s="672" t="str">
        <f t="shared" si="2"/>
        <v/>
      </c>
      <c r="M66" s="672" t="str">
        <f t="shared" si="3"/>
        <v/>
      </c>
      <c r="O66" s="672" t="str">
        <f t="shared" si="4"/>
        <v/>
      </c>
      <c r="Q66" s="672" t="str">
        <f t="shared" si="5"/>
        <v/>
      </c>
      <c r="S66" s="672" t="str">
        <f t="shared" si="6"/>
        <v/>
      </c>
      <c r="U66" s="672" t="str">
        <f t="shared" si="7"/>
        <v/>
      </c>
      <c r="W66" s="672" t="str">
        <f t="shared" si="8"/>
        <v/>
      </c>
      <c r="Y66" s="672" t="str">
        <f t="shared" si="9"/>
        <v/>
      </c>
      <c r="AA66" s="672" t="str">
        <f t="shared" si="10"/>
        <v/>
      </c>
      <c r="AC66" s="672" t="str">
        <f t="shared" si="11"/>
        <v/>
      </c>
      <c r="AE66" s="672" t="str">
        <f t="shared" si="12"/>
        <v/>
      </c>
      <c r="AG66" s="672" t="str">
        <f t="shared" si="13"/>
        <v/>
      </c>
      <c r="AI66" s="672" t="str">
        <f t="shared" si="14"/>
        <v/>
      </c>
      <c r="AK66" s="672" t="str">
        <f t="shared" si="15"/>
        <v/>
      </c>
      <c r="AM66" s="672" t="str">
        <f t="shared" si="16"/>
        <v/>
      </c>
      <c r="AO66" s="672" t="str">
        <f t="shared" si="17"/>
        <v/>
      </c>
      <c r="AQ66" s="672" t="str">
        <f t="shared" si="18"/>
        <v/>
      </c>
    </row>
    <row r="67" spans="5:43">
      <c r="E67" s="672" t="str">
        <f t="shared" si="21"/>
        <v/>
      </c>
      <c r="G67" s="672" t="str">
        <f t="shared" si="21"/>
        <v/>
      </c>
      <c r="I67" s="672" t="str">
        <f t="shared" si="1"/>
        <v/>
      </c>
      <c r="K67" s="672" t="str">
        <f t="shared" si="2"/>
        <v/>
      </c>
      <c r="M67" s="672" t="str">
        <f t="shared" si="3"/>
        <v/>
      </c>
      <c r="O67" s="672" t="str">
        <f t="shared" si="4"/>
        <v/>
      </c>
      <c r="Q67" s="672" t="str">
        <f t="shared" si="5"/>
        <v/>
      </c>
      <c r="S67" s="672" t="str">
        <f t="shared" si="6"/>
        <v/>
      </c>
      <c r="U67" s="672" t="str">
        <f t="shared" si="7"/>
        <v/>
      </c>
      <c r="W67" s="672" t="str">
        <f t="shared" si="8"/>
        <v/>
      </c>
      <c r="Y67" s="672" t="str">
        <f t="shared" si="9"/>
        <v/>
      </c>
      <c r="AA67" s="672" t="str">
        <f t="shared" si="10"/>
        <v/>
      </c>
      <c r="AC67" s="672" t="str">
        <f t="shared" si="11"/>
        <v/>
      </c>
      <c r="AE67" s="672" t="str">
        <f t="shared" si="12"/>
        <v/>
      </c>
      <c r="AG67" s="672" t="str">
        <f t="shared" si="13"/>
        <v/>
      </c>
      <c r="AI67" s="672" t="str">
        <f t="shared" si="14"/>
        <v/>
      </c>
      <c r="AK67" s="672" t="str">
        <f t="shared" si="15"/>
        <v/>
      </c>
      <c r="AM67" s="672" t="str">
        <f t="shared" si="16"/>
        <v/>
      </c>
      <c r="AO67" s="672" t="str">
        <f t="shared" si="17"/>
        <v/>
      </c>
      <c r="AQ67" s="672" t="str">
        <f t="shared" si="18"/>
        <v/>
      </c>
    </row>
    <row r="68" spans="5:43">
      <c r="E68" s="672" t="str">
        <f t="shared" si="21"/>
        <v/>
      </c>
      <c r="G68" s="672" t="str">
        <f t="shared" si="21"/>
        <v/>
      </c>
      <c r="I68" s="672" t="str">
        <f t="shared" si="1"/>
        <v/>
      </c>
      <c r="K68" s="672" t="str">
        <f t="shared" si="2"/>
        <v/>
      </c>
      <c r="M68" s="672" t="str">
        <f t="shared" si="3"/>
        <v/>
      </c>
      <c r="O68" s="672" t="str">
        <f t="shared" si="4"/>
        <v/>
      </c>
      <c r="Q68" s="672" t="str">
        <f t="shared" si="5"/>
        <v/>
      </c>
      <c r="S68" s="672" t="str">
        <f t="shared" si="6"/>
        <v/>
      </c>
      <c r="U68" s="672" t="str">
        <f t="shared" si="7"/>
        <v/>
      </c>
      <c r="W68" s="672" t="str">
        <f t="shared" si="8"/>
        <v/>
      </c>
      <c r="Y68" s="672" t="str">
        <f t="shared" si="9"/>
        <v/>
      </c>
      <c r="AA68" s="672" t="str">
        <f t="shared" si="10"/>
        <v/>
      </c>
      <c r="AC68" s="672" t="str">
        <f t="shared" si="11"/>
        <v/>
      </c>
      <c r="AE68" s="672" t="str">
        <f t="shared" si="12"/>
        <v/>
      </c>
      <c r="AG68" s="672" t="str">
        <f t="shared" si="13"/>
        <v/>
      </c>
      <c r="AI68" s="672" t="str">
        <f t="shared" si="14"/>
        <v/>
      </c>
      <c r="AK68" s="672" t="str">
        <f t="shared" si="15"/>
        <v/>
      </c>
      <c r="AM68" s="672" t="str">
        <f t="shared" si="16"/>
        <v/>
      </c>
      <c r="AO68" s="672" t="str">
        <f t="shared" si="17"/>
        <v/>
      </c>
      <c r="AQ68" s="672" t="str">
        <f t="shared" si="18"/>
        <v/>
      </c>
    </row>
    <row r="69" spans="5:43">
      <c r="E69" s="672" t="str">
        <f t="shared" si="21"/>
        <v/>
      </c>
      <c r="G69" s="672" t="str">
        <f t="shared" si="21"/>
        <v/>
      </c>
      <c r="I69" s="672" t="str">
        <f t="shared" si="1"/>
        <v/>
      </c>
      <c r="K69" s="672" t="str">
        <f t="shared" si="2"/>
        <v/>
      </c>
      <c r="M69" s="672" t="str">
        <f t="shared" si="3"/>
        <v/>
      </c>
      <c r="O69" s="672" t="str">
        <f t="shared" si="4"/>
        <v/>
      </c>
      <c r="Q69" s="672" t="str">
        <f t="shared" si="5"/>
        <v/>
      </c>
      <c r="S69" s="672" t="str">
        <f t="shared" si="6"/>
        <v/>
      </c>
      <c r="U69" s="672" t="str">
        <f t="shared" si="7"/>
        <v/>
      </c>
      <c r="W69" s="672" t="str">
        <f t="shared" si="8"/>
        <v/>
      </c>
      <c r="Y69" s="672" t="str">
        <f t="shared" si="9"/>
        <v/>
      </c>
      <c r="AA69" s="672" t="str">
        <f t="shared" si="10"/>
        <v/>
      </c>
      <c r="AC69" s="672" t="str">
        <f t="shared" si="11"/>
        <v/>
      </c>
      <c r="AE69" s="672" t="str">
        <f t="shared" si="12"/>
        <v/>
      </c>
      <c r="AG69" s="672" t="str">
        <f t="shared" si="13"/>
        <v/>
      </c>
      <c r="AI69" s="672" t="str">
        <f t="shared" si="14"/>
        <v/>
      </c>
      <c r="AK69" s="672" t="str">
        <f t="shared" si="15"/>
        <v/>
      </c>
      <c r="AM69" s="672" t="str">
        <f t="shared" si="16"/>
        <v/>
      </c>
      <c r="AO69" s="672" t="str">
        <f t="shared" si="17"/>
        <v/>
      </c>
      <c r="AQ69" s="672" t="str">
        <f t="shared" si="18"/>
        <v/>
      </c>
    </row>
    <row r="70" spans="5:43">
      <c r="E70" s="672" t="str">
        <f t="shared" si="21"/>
        <v/>
      </c>
      <c r="G70" s="672" t="str">
        <f t="shared" si="21"/>
        <v/>
      </c>
      <c r="I70" s="672" t="str">
        <f t="shared" si="1"/>
        <v/>
      </c>
      <c r="K70" s="672" t="str">
        <f t="shared" si="2"/>
        <v/>
      </c>
      <c r="M70" s="672" t="str">
        <f t="shared" si="3"/>
        <v/>
      </c>
      <c r="O70" s="672" t="str">
        <f t="shared" si="4"/>
        <v/>
      </c>
      <c r="Q70" s="672" t="str">
        <f t="shared" si="5"/>
        <v/>
      </c>
      <c r="S70" s="672" t="str">
        <f t="shared" si="6"/>
        <v/>
      </c>
      <c r="U70" s="672" t="str">
        <f t="shared" si="7"/>
        <v/>
      </c>
      <c r="W70" s="672" t="str">
        <f t="shared" si="8"/>
        <v/>
      </c>
      <c r="Y70" s="672" t="str">
        <f t="shared" si="9"/>
        <v/>
      </c>
      <c r="AA70" s="672" t="str">
        <f t="shared" si="10"/>
        <v/>
      </c>
      <c r="AC70" s="672" t="str">
        <f t="shared" si="11"/>
        <v/>
      </c>
      <c r="AE70" s="672" t="str">
        <f t="shared" si="12"/>
        <v/>
      </c>
      <c r="AG70" s="672" t="str">
        <f t="shared" si="13"/>
        <v/>
      </c>
      <c r="AI70" s="672" t="str">
        <f t="shared" si="14"/>
        <v/>
      </c>
      <c r="AK70" s="672" t="str">
        <f t="shared" si="15"/>
        <v/>
      </c>
      <c r="AM70" s="672" t="str">
        <f t="shared" si="16"/>
        <v/>
      </c>
      <c r="AO70" s="672" t="str">
        <f t="shared" si="17"/>
        <v/>
      </c>
      <c r="AQ70" s="672" t="str">
        <f t="shared" si="18"/>
        <v/>
      </c>
    </row>
    <row r="71" spans="5:43">
      <c r="E71" s="672" t="str">
        <f t="shared" si="21"/>
        <v/>
      </c>
      <c r="G71" s="672" t="str">
        <f t="shared" si="21"/>
        <v/>
      </c>
      <c r="I71" s="672" t="str">
        <f t="shared" si="1"/>
        <v/>
      </c>
      <c r="K71" s="672" t="str">
        <f t="shared" si="2"/>
        <v/>
      </c>
      <c r="M71" s="672" t="str">
        <f t="shared" si="3"/>
        <v/>
      </c>
      <c r="O71" s="672" t="str">
        <f t="shared" si="4"/>
        <v/>
      </c>
      <c r="Q71" s="672" t="str">
        <f t="shared" si="5"/>
        <v/>
      </c>
      <c r="S71" s="672" t="str">
        <f t="shared" si="6"/>
        <v/>
      </c>
      <c r="U71" s="672" t="str">
        <f t="shared" si="7"/>
        <v/>
      </c>
      <c r="W71" s="672" t="str">
        <f t="shared" si="8"/>
        <v/>
      </c>
      <c r="Y71" s="672" t="str">
        <f t="shared" si="9"/>
        <v/>
      </c>
      <c r="AA71" s="672" t="str">
        <f t="shared" si="10"/>
        <v/>
      </c>
      <c r="AC71" s="672" t="str">
        <f t="shared" si="11"/>
        <v/>
      </c>
      <c r="AE71" s="672" t="str">
        <f t="shared" si="12"/>
        <v/>
      </c>
      <c r="AG71" s="672" t="str">
        <f t="shared" si="13"/>
        <v/>
      </c>
      <c r="AI71" s="672" t="str">
        <f t="shared" si="14"/>
        <v/>
      </c>
      <c r="AK71" s="672" t="str">
        <f t="shared" si="15"/>
        <v/>
      </c>
      <c r="AM71" s="672" t="str">
        <f t="shared" si="16"/>
        <v/>
      </c>
      <c r="AO71" s="672" t="str">
        <f t="shared" si="17"/>
        <v/>
      </c>
      <c r="AQ71" s="672" t="str">
        <f t="shared" si="18"/>
        <v/>
      </c>
    </row>
    <row r="72" spans="5:43">
      <c r="E72" s="672" t="str">
        <f t="shared" si="21"/>
        <v/>
      </c>
      <c r="G72" s="672" t="str">
        <f t="shared" si="21"/>
        <v/>
      </c>
      <c r="I72" s="672" t="str">
        <f t="shared" si="1"/>
        <v/>
      </c>
      <c r="K72" s="672" t="str">
        <f t="shared" si="2"/>
        <v/>
      </c>
      <c r="M72" s="672" t="str">
        <f t="shared" si="3"/>
        <v/>
      </c>
      <c r="O72" s="672" t="str">
        <f t="shared" si="4"/>
        <v/>
      </c>
      <c r="Q72" s="672" t="str">
        <f t="shared" si="5"/>
        <v/>
      </c>
      <c r="S72" s="672" t="str">
        <f t="shared" si="6"/>
        <v/>
      </c>
      <c r="U72" s="672" t="str">
        <f t="shared" si="7"/>
        <v/>
      </c>
      <c r="W72" s="672" t="str">
        <f t="shared" si="8"/>
        <v/>
      </c>
      <c r="Y72" s="672" t="str">
        <f t="shared" si="9"/>
        <v/>
      </c>
      <c r="AA72" s="672" t="str">
        <f t="shared" si="10"/>
        <v/>
      </c>
      <c r="AC72" s="672" t="str">
        <f t="shared" si="11"/>
        <v/>
      </c>
      <c r="AE72" s="672" t="str">
        <f t="shared" si="12"/>
        <v/>
      </c>
      <c r="AG72" s="672" t="str">
        <f t="shared" si="13"/>
        <v/>
      </c>
      <c r="AI72" s="672" t="str">
        <f t="shared" si="14"/>
        <v/>
      </c>
      <c r="AK72" s="672" t="str">
        <f t="shared" si="15"/>
        <v/>
      </c>
      <c r="AM72" s="672" t="str">
        <f t="shared" si="16"/>
        <v/>
      </c>
      <c r="AO72" s="672" t="str">
        <f t="shared" si="17"/>
        <v/>
      </c>
      <c r="AQ72" s="672" t="str">
        <f t="shared" si="18"/>
        <v/>
      </c>
    </row>
    <row r="73" spans="5:43">
      <c r="E73" s="672" t="str">
        <f t="shared" si="21"/>
        <v/>
      </c>
      <c r="G73" s="672" t="str">
        <f t="shared" si="21"/>
        <v/>
      </c>
      <c r="I73" s="672" t="str">
        <f t="shared" si="1"/>
        <v/>
      </c>
      <c r="K73" s="672" t="str">
        <f t="shared" si="2"/>
        <v/>
      </c>
      <c r="M73" s="672" t="str">
        <f t="shared" si="3"/>
        <v/>
      </c>
      <c r="O73" s="672" t="str">
        <f t="shared" si="4"/>
        <v/>
      </c>
      <c r="Q73" s="672" t="str">
        <f t="shared" si="5"/>
        <v/>
      </c>
      <c r="S73" s="672" t="str">
        <f t="shared" si="6"/>
        <v/>
      </c>
      <c r="U73" s="672" t="str">
        <f t="shared" si="7"/>
        <v/>
      </c>
      <c r="W73" s="672" t="str">
        <f t="shared" si="8"/>
        <v/>
      </c>
      <c r="Y73" s="672" t="str">
        <f t="shared" si="9"/>
        <v/>
      </c>
      <c r="AA73" s="672" t="str">
        <f t="shared" si="10"/>
        <v/>
      </c>
      <c r="AC73" s="672" t="str">
        <f t="shared" si="11"/>
        <v/>
      </c>
      <c r="AE73" s="672" t="str">
        <f t="shared" si="12"/>
        <v/>
      </c>
      <c r="AG73" s="672" t="str">
        <f t="shared" si="13"/>
        <v/>
      </c>
      <c r="AI73" s="672" t="str">
        <f t="shared" si="14"/>
        <v/>
      </c>
      <c r="AK73" s="672" t="str">
        <f t="shared" si="15"/>
        <v/>
      </c>
      <c r="AM73" s="672" t="str">
        <f t="shared" si="16"/>
        <v/>
      </c>
      <c r="AO73" s="672" t="str">
        <f t="shared" si="17"/>
        <v/>
      </c>
      <c r="AQ73" s="672" t="str">
        <f t="shared" si="18"/>
        <v/>
      </c>
    </row>
    <row r="74" spans="5:43">
      <c r="E74" s="672" t="str">
        <f t="shared" si="21"/>
        <v/>
      </c>
      <c r="G74" s="672" t="str">
        <f t="shared" si="21"/>
        <v/>
      </c>
      <c r="I74" s="672" t="str">
        <f t="shared" si="1"/>
        <v/>
      </c>
      <c r="K74" s="672" t="str">
        <f t="shared" si="2"/>
        <v/>
      </c>
      <c r="M74" s="672" t="str">
        <f t="shared" si="3"/>
        <v/>
      </c>
      <c r="O74" s="672" t="str">
        <f t="shared" si="4"/>
        <v/>
      </c>
      <c r="Q74" s="672" t="str">
        <f t="shared" si="5"/>
        <v/>
      </c>
      <c r="S74" s="672" t="str">
        <f t="shared" si="6"/>
        <v/>
      </c>
      <c r="U74" s="672" t="str">
        <f t="shared" si="7"/>
        <v/>
      </c>
      <c r="W74" s="672" t="str">
        <f t="shared" si="8"/>
        <v/>
      </c>
      <c r="Y74" s="672" t="str">
        <f t="shared" si="9"/>
        <v/>
      </c>
      <c r="AA74" s="672" t="str">
        <f t="shared" si="10"/>
        <v/>
      </c>
      <c r="AC74" s="672" t="str">
        <f t="shared" si="11"/>
        <v/>
      </c>
      <c r="AE74" s="672" t="str">
        <f t="shared" si="12"/>
        <v/>
      </c>
      <c r="AG74" s="672" t="str">
        <f t="shared" si="13"/>
        <v/>
      </c>
      <c r="AI74" s="672" t="str">
        <f t="shared" si="14"/>
        <v/>
      </c>
      <c r="AK74" s="672" t="str">
        <f t="shared" si="15"/>
        <v/>
      </c>
      <c r="AM74" s="672" t="str">
        <f t="shared" si="16"/>
        <v/>
      </c>
      <c r="AO74" s="672" t="str">
        <f t="shared" si="17"/>
        <v/>
      </c>
      <c r="AQ74" s="672" t="str">
        <f t="shared" si="18"/>
        <v/>
      </c>
    </row>
    <row r="75" spans="5:43">
      <c r="E75" s="672" t="str">
        <f t="shared" si="21"/>
        <v/>
      </c>
      <c r="G75" s="672" t="str">
        <f t="shared" si="21"/>
        <v/>
      </c>
      <c r="I75" s="672" t="str">
        <f t="shared" si="1"/>
        <v/>
      </c>
      <c r="K75" s="672" t="str">
        <f t="shared" si="2"/>
        <v/>
      </c>
      <c r="M75" s="672" t="str">
        <f t="shared" si="3"/>
        <v/>
      </c>
      <c r="O75" s="672" t="str">
        <f t="shared" si="4"/>
        <v/>
      </c>
      <c r="Q75" s="672" t="str">
        <f t="shared" si="5"/>
        <v/>
      </c>
      <c r="S75" s="672" t="str">
        <f t="shared" si="6"/>
        <v/>
      </c>
      <c r="U75" s="672" t="str">
        <f t="shared" si="7"/>
        <v/>
      </c>
      <c r="W75" s="672" t="str">
        <f t="shared" si="8"/>
        <v/>
      </c>
      <c r="Y75" s="672" t="str">
        <f t="shared" si="9"/>
        <v/>
      </c>
      <c r="AA75" s="672" t="str">
        <f t="shared" si="10"/>
        <v/>
      </c>
      <c r="AC75" s="672" t="str">
        <f t="shared" si="11"/>
        <v/>
      </c>
      <c r="AE75" s="672" t="str">
        <f t="shared" si="12"/>
        <v/>
      </c>
      <c r="AG75" s="672" t="str">
        <f t="shared" si="13"/>
        <v/>
      </c>
      <c r="AI75" s="672" t="str">
        <f t="shared" si="14"/>
        <v/>
      </c>
      <c r="AK75" s="672" t="str">
        <f t="shared" si="15"/>
        <v/>
      </c>
      <c r="AM75" s="672" t="str">
        <f t="shared" si="16"/>
        <v/>
      </c>
      <c r="AO75" s="672" t="str">
        <f t="shared" si="17"/>
        <v/>
      </c>
      <c r="AQ75" s="672" t="str">
        <f t="shared" si="18"/>
        <v/>
      </c>
    </row>
    <row r="76" spans="5:43">
      <c r="E76" s="672" t="str">
        <f t="shared" si="21"/>
        <v/>
      </c>
      <c r="G76" s="672" t="str">
        <f t="shared" si="21"/>
        <v/>
      </c>
      <c r="I76" s="672" t="str">
        <f t="shared" si="1"/>
        <v/>
      </c>
      <c r="K76" s="672" t="str">
        <f t="shared" si="2"/>
        <v/>
      </c>
      <c r="M76" s="672" t="str">
        <f t="shared" si="3"/>
        <v/>
      </c>
      <c r="O76" s="672" t="str">
        <f t="shared" si="4"/>
        <v/>
      </c>
      <c r="Q76" s="672" t="str">
        <f t="shared" si="5"/>
        <v/>
      </c>
      <c r="S76" s="672" t="str">
        <f t="shared" si="6"/>
        <v/>
      </c>
      <c r="U76" s="672" t="str">
        <f t="shared" si="7"/>
        <v/>
      </c>
      <c r="W76" s="672" t="str">
        <f t="shared" si="8"/>
        <v/>
      </c>
      <c r="Y76" s="672" t="str">
        <f t="shared" si="9"/>
        <v/>
      </c>
      <c r="AA76" s="672" t="str">
        <f t="shared" si="10"/>
        <v/>
      </c>
      <c r="AC76" s="672" t="str">
        <f t="shared" si="11"/>
        <v/>
      </c>
      <c r="AE76" s="672" t="str">
        <f t="shared" si="12"/>
        <v/>
      </c>
      <c r="AG76" s="672" t="str">
        <f t="shared" si="13"/>
        <v/>
      </c>
      <c r="AI76" s="672" t="str">
        <f t="shared" si="14"/>
        <v/>
      </c>
      <c r="AK76" s="672" t="str">
        <f t="shared" si="15"/>
        <v/>
      </c>
      <c r="AM76" s="672" t="str">
        <f t="shared" si="16"/>
        <v/>
      </c>
      <c r="AO76" s="672" t="str">
        <f t="shared" si="17"/>
        <v/>
      </c>
      <c r="AQ76" s="672" t="str">
        <f t="shared" si="18"/>
        <v/>
      </c>
    </row>
    <row r="77" spans="5:43">
      <c r="E77" s="672" t="str">
        <f t="shared" ref="E77:G92" si="22">IF(OR($B77=0,D77=0),"",D77/$B77)</f>
        <v/>
      </c>
      <c r="G77" s="672" t="str">
        <f t="shared" si="22"/>
        <v/>
      </c>
      <c r="I77" s="672" t="str">
        <f t="shared" ref="I77:I140" si="23">IF(OR($B77=0,H77=0),"",H77/$B77)</f>
        <v/>
      </c>
      <c r="K77" s="672" t="str">
        <f t="shared" ref="K77:K140" si="24">IF(OR($B77=0,J77=0),"",J77/$B77)</f>
        <v/>
      </c>
      <c r="M77" s="672" t="str">
        <f t="shared" ref="M77:M140" si="25">IF(OR($B77=0,L77=0),"",L77/$B77)</f>
        <v/>
      </c>
      <c r="O77" s="672" t="str">
        <f t="shared" ref="O77:O140" si="26">IF(OR($B77=0,N77=0),"",N77/$B77)</f>
        <v/>
      </c>
      <c r="Q77" s="672" t="str">
        <f t="shared" ref="Q77:Q140" si="27">IF(OR($B77=0,P77=0),"",P77/$B77)</f>
        <v/>
      </c>
      <c r="S77" s="672" t="str">
        <f t="shared" ref="S77:S140" si="28">IF(OR($B77=0,R77=0),"",R77/$B77)</f>
        <v/>
      </c>
      <c r="U77" s="672" t="str">
        <f t="shared" ref="U77:U140" si="29">IF(OR($B77=0,T77=0),"",T77/$B77)</f>
        <v/>
      </c>
      <c r="W77" s="672" t="str">
        <f t="shared" ref="W77:W140" si="30">IF(OR($B77=0,V77=0),"",V77/$B77)</f>
        <v/>
      </c>
      <c r="Y77" s="672" t="str">
        <f t="shared" ref="Y77:Y140" si="31">IF(OR($B77=0,X77=0),"",X77/$B77)</f>
        <v/>
      </c>
      <c r="AA77" s="672" t="str">
        <f t="shared" ref="AA77:AA140" si="32">IF(OR($B77=0,Z77=0),"",Z77/$B77)</f>
        <v/>
      </c>
      <c r="AC77" s="672" t="str">
        <f t="shared" ref="AC77:AC140" si="33">IF(OR($B77=0,AB77=0),"",AB77/$B77)</f>
        <v/>
      </c>
      <c r="AE77" s="672" t="str">
        <f t="shared" ref="AE77:AE140" si="34">IF(OR($B77=0,AD77=0),"",AD77/$B77)</f>
        <v/>
      </c>
      <c r="AG77" s="672" t="str">
        <f t="shared" ref="AG77:AG140" si="35">IF(OR($B77=0,AF77=0),"",AF77/$B77)</f>
        <v/>
      </c>
      <c r="AI77" s="672" t="str">
        <f t="shared" ref="AI77:AI140" si="36">IF(OR($B77=0,AH77=0),"",AH77/$B77)</f>
        <v/>
      </c>
      <c r="AK77" s="672" t="str">
        <f t="shared" ref="AK77:AK140" si="37">IF(OR($B77=0,AJ77=0),"",AJ77/$B77)</f>
        <v/>
      </c>
      <c r="AM77" s="672" t="str">
        <f t="shared" ref="AM77:AM140" si="38">IF(OR($B77=0,AL77=0),"",AL77/$B77)</f>
        <v/>
      </c>
      <c r="AO77" s="672" t="str">
        <f t="shared" ref="AO77:AO140" si="39">IF(OR($B77=0,AN77=0),"",AN77/$B77)</f>
        <v/>
      </c>
      <c r="AQ77" s="672" t="str">
        <f t="shared" ref="AQ77:AQ140" si="40">IF(OR($B77=0,AP77=0),"",AP77/$B77)</f>
        <v/>
      </c>
    </row>
    <row r="78" spans="5:43">
      <c r="E78" s="672" t="str">
        <f t="shared" si="22"/>
        <v/>
      </c>
      <c r="G78" s="672" t="str">
        <f t="shared" si="22"/>
        <v/>
      </c>
      <c r="I78" s="672" t="str">
        <f t="shared" si="23"/>
        <v/>
      </c>
      <c r="K78" s="672" t="str">
        <f t="shared" si="24"/>
        <v/>
      </c>
      <c r="M78" s="672" t="str">
        <f t="shared" si="25"/>
        <v/>
      </c>
      <c r="O78" s="672" t="str">
        <f t="shared" si="26"/>
        <v/>
      </c>
      <c r="Q78" s="672" t="str">
        <f t="shared" si="27"/>
        <v/>
      </c>
      <c r="S78" s="672" t="str">
        <f t="shared" si="28"/>
        <v/>
      </c>
      <c r="U78" s="672" t="str">
        <f t="shared" si="29"/>
        <v/>
      </c>
      <c r="W78" s="672" t="str">
        <f t="shared" si="30"/>
        <v/>
      </c>
      <c r="Y78" s="672" t="str">
        <f t="shared" si="31"/>
        <v/>
      </c>
      <c r="AA78" s="672" t="str">
        <f t="shared" si="32"/>
        <v/>
      </c>
      <c r="AC78" s="672" t="str">
        <f t="shared" si="33"/>
        <v/>
      </c>
      <c r="AE78" s="672" t="str">
        <f t="shared" si="34"/>
        <v/>
      </c>
      <c r="AG78" s="672" t="str">
        <f t="shared" si="35"/>
        <v/>
      </c>
      <c r="AI78" s="672" t="str">
        <f t="shared" si="36"/>
        <v/>
      </c>
      <c r="AK78" s="672" t="str">
        <f t="shared" si="37"/>
        <v/>
      </c>
      <c r="AM78" s="672" t="str">
        <f t="shared" si="38"/>
        <v/>
      </c>
      <c r="AO78" s="672" t="str">
        <f t="shared" si="39"/>
        <v/>
      </c>
      <c r="AQ78" s="672" t="str">
        <f t="shared" si="40"/>
        <v/>
      </c>
    </row>
    <row r="79" spans="5:43">
      <c r="E79" s="672" t="str">
        <f t="shared" si="22"/>
        <v/>
      </c>
      <c r="G79" s="672" t="str">
        <f t="shared" si="22"/>
        <v/>
      </c>
      <c r="I79" s="672" t="str">
        <f t="shared" si="23"/>
        <v/>
      </c>
      <c r="K79" s="672" t="str">
        <f t="shared" si="24"/>
        <v/>
      </c>
      <c r="M79" s="672" t="str">
        <f t="shared" si="25"/>
        <v/>
      </c>
      <c r="O79" s="672" t="str">
        <f t="shared" si="26"/>
        <v/>
      </c>
      <c r="Q79" s="672" t="str">
        <f t="shared" si="27"/>
        <v/>
      </c>
      <c r="S79" s="672" t="str">
        <f t="shared" si="28"/>
        <v/>
      </c>
      <c r="U79" s="672" t="str">
        <f t="shared" si="29"/>
        <v/>
      </c>
      <c r="W79" s="672" t="str">
        <f t="shared" si="30"/>
        <v/>
      </c>
      <c r="Y79" s="672" t="str">
        <f t="shared" si="31"/>
        <v/>
      </c>
      <c r="AA79" s="672" t="str">
        <f t="shared" si="32"/>
        <v/>
      </c>
      <c r="AC79" s="672" t="str">
        <f t="shared" si="33"/>
        <v/>
      </c>
      <c r="AE79" s="672" t="str">
        <f t="shared" si="34"/>
        <v/>
      </c>
      <c r="AG79" s="672" t="str">
        <f t="shared" si="35"/>
        <v/>
      </c>
      <c r="AI79" s="672" t="str">
        <f t="shared" si="36"/>
        <v/>
      </c>
      <c r="AK79" s="672" t="str">
        <f t="shared" si="37"/>
        <v/>
      </c>
      <c r="AM79" s="672" t="str">
        <f t="shared" si="38"/>
        <v/>
      </c>
      <c r="AO79" s="672" t="str">
        <f t="shared" si="39"/>
        <v/>
      </c>
      <c r="AQ79" s="672" t="str">
        <f t="shared" si="40"/>
        <v/>
      </c>
    </row>
    <row r="80" spans="5:43">
      <c r="E80" s="672" t="str">
        <f t="shared" si="22"/>
        <v/>
      </c>
      <c r="G80" s="672" t="str">
        <f t="shared" si="22"/>
        <v/>
      </c>
      <c r="I80" s="672" t="str">
        <f t="shared" si="23"/>
        <v/>
      </c>
      <c r="K80" s="672" t="str">
        <f t="shared" si="24"/>
        <v/>
      </c>
      <c r="M80" s="672" t="str">
        <f t="shared" si="25"/>
        <v/>
      </c>
      <c r="O80" s="672" t="str">
        <f t="shared" si="26"/>
        <v/>
      </c>
      <c r="Q80" s="672" t="str">
        <f t="shared" si="27"/>
        <v/>
      </c>
      <c r="S80" s="672" t="str">
        <f t="shared" si="28"/>
        <v/>
      </c>
      <c r="U80" s="672" t="str">
        <f t="shared" si="29"/>
        <v/>
      </c>
      <c r="W80" s="672" t="str">
        <f t="shared" si="30"/>
        <v/>
      </c>
      <c r="Y80" s="672" t="str">
        <f t="shared" si="31"/>
        <v/>
      </c>
      <c r="AA80" s="672" t="str">
        <f t="shared" si="32"/>
        <v/>
      </c>
      <c r="AC80" s="672" t="str">
        <f t="shared" si="33"/>
        <v/>
      </c>
      <c r="AE80" s="672" t="str">
        <f t="shared" si="34"/>
        <v/>
      </c>
      <c r="AG80" s="672" t="str">
        <f t="shared" si="35"/>
        <v/>
      </c>
      <c r="AI80" s="672" t="str">
        <f t="shared" si="36"/>
        <v/>
      </c>
      <c r="AK80" s="672" t="str">
        <f t="shared" si="37"/>
        <v/>
      </c>
      <c r="AM80" s="672" t="str">
        <f t="shared" si="38"/>
        <v/>
      </c>
      <c r="AO80" s="672" t="str">
        <f t="shared" si="39"/>
        <v/>
      </c>
      <c r="AQ80" s="672" t="str">
        <f t="shared" si="40"/>
        <v/>
      </c>
    </row>
    <row r="81" spans="5:43">
      <c r="E81" s="672" t="str">
        <f t="shared" si="22"/>
        <v/>
      </c>
      <c r="G81" s="672" t="str">
        <f t="shared" si="22"/>
        <v/>
      </c>
      <c r="I81" s="672" t="str">
        <f t="shared" si="23"/>
        <v/>
      </c>
      <c r="K81" s="672" t="str">
        <f t="shared" si="24"/>
        <v/>
      </c>
      <c r="M81" s="672" t="str">
        <f t="shared" si="25"/>
        <v/>
      </c>
      <c r="O81" s="672" t="str">
        <f t="shared" si="26"/>
        <v/>
      </c>
      <c r="Q81" s="672" t="str">
        <f t="shared" si="27"/>
        <v/>
      </c>
      <c r="S81" s="672" t="str">
        <f t="shared" si="28"/>
        <v/>
      </c>
      <c r="U81" s="672" t="str">
        <f t="shared" si="29"/>
        <v/>
      </c>
      <c r="W81" s="672" t="str">
        <f t="shared" si="30"/>
        <v/>
      </c>
      <c r="Y81" s="672" t="str">
        <f t="shared" si="31"/>
        <v/>
      </c>
      <c r="AA81" s="672" t="str">
        <f t="shared" si="32"/>
        <v/>
      </c>
      <c r="AC81" s="672" t="str">
        <f t="shared" si="33"/>
        <v/>
      </c>
      <c r="AE81" s="672" t="str">
        <f t="shared" si="34"/>
        <v/>
      </c>
      <c r="AG81" s="672" t="str">
        <f t="shared" si="35"/>
        <v/>
      </c>
      <c r="AI81" s="672" t="str">
        <f t="shared" si="36"/>
        <v/>
      </c>
      <c r="AK81" s="672" t="str">
        <f t="shared" si="37"/>
        <v/>
      </c>
      <c r="AM81" s="672" t="str">
        <f t="shared" si="38"/>
        <v/>
      </c>
      <c r="AO81" s="672" t="str">
        <f t="shared" si="39"/>
        <v/>
      </c>
      <c r="AQ81" s="672" t="str">
        <f t="shared" si="40"/>
        <v/>
      </c>
    </row>
    <row r="82" spans="5:43">
      <c r="E82" s="672" t="str">
        <f t="shared" si="22"/>
        <v/>
      </c>
      <c r="G82" s="672" t="str">
        <f t="shared" si="22"/>
        <v/>
      </c>
      <c r="I82" s="672" t="str">
        <f t="shared" si="23"/>
        <v/>
      </c>
      <c r="K82" s="672" t="str">
        <f t="shared" si="24"/>
        <v/>
      </c>
      <c r="M82" s="672" t="str">
        <f t="shared" si="25"/>
        <v/>
      </c>
      <c r="O82" s="672" t="str">
        <f t="shared" si="26"/>
        <v/>
      </c>
      <c r="Q82" s="672" t="str">
        <f t="shared" si="27"/>
        <v/>
      </c>
      <c r="S82" s="672" t="str">
        <f t="shared" si="28"/>
        <v/>
      </c>
      <c r="U82" s="672" t="str">
        <f t="shared" si="29"/>
        <v/>
      </c>
      <c r="W82" s="672" t="str">
        <f t="shared" si="30"/>
        <v/>
      </c>
      <c r="Y82" s="672" t="str">
        <f t="shared" si="31"/>
        <v/>
      </c>
      <c r="AA82" s="672" t="str">
        <f t="shared" si="32"/>
        <v/>
      </c>
      <c r="AC82" s="672" t="str">
        <f t="shared" si="33"/>
        <v/>
      </c>
      <c r="AE82" s="672" t="str">
        <f t="shared" si="34"/>
        <v/>
      </c>
      <c r="AG82" s="672" t="str">
        <f t="shared" si="35"/>
        <v/>
      </c>
      <c r="AI82" s="672" t="str">
        <f t="shared" si="36"/>
        <v/>
      </c>
      <c r="AK82" s="672" t="str">
        <f t="shared" si="37"/>
        <v/>
      </c>
      <c r="AM82" s="672" t="str">
        <f t="shared" si="38"/>
        <v/>
      </c>
      <c r="AO82" s="672" t="str">
        <f t="shared" si="39"/>
        <v/>
      </c>
      <c r="AQ82" s="672" t="str">
        <f t="shared" si="40"/>
        <v/>
      </c>
    </row>
    <row r="83" spans="5:43">
      <c r="E83" s="672" t="str">
        <f t="shared" si="22"/>
        <v/>
      </c>
      <c r="G83" s="672" t="str">
        <f t="shared" si="22"/>
        <v/>
      </c>
      <c r="I83" s="672" t="str">
        <f t="shared" si="23"/>
        <v/>
      </c>
      <c r="K83" s="672" t="str">
        <f t="shared" si="24"/>
        <v/>
      </c>
      <c r="M83" s="672" t="str">
        <f t="shared" si="25"/>
        <v/>
      </c>
      <c r="O83" s="672" t="str">
        <f t="shared" si="26"/>
        <v/>
      </c>
      <c r="Q83" s="672" t="str">
        <f t="shared" si="27"/>
        <v/>
      </c>
      <c r="S83" s="672" t="str">
        <f t="shared" si="28"/>
        <v/>
      </c>
      <c r="U83" s="672" t="str">
        <f t="shared" si="29"/>
        <v/>
      </c>
      <c r="W83" s="672" t="str">
        <f t="shared" si="30"/>
        <v/>
      </c>
      <c r="Y83" s="672" t="str">
        <f t="shared" si="31"/>
        <v/>
      </c>
      <c r="AA83" s="672" t="str">
        <f t="shared" si="32"/>
        <v/>
      </c>
      <c r="AC83" s="672" t="str">
        <f t="shared" si="33"/>
        <v/>
      </c>
      <c r="AE83" s="672" t="str">
        <f t="shared" si="34"/>
        <v/>
      </c>
      <c r="AG83" s="672" t="str">
        <f t="shared" si="35"/>
        <v/>
      </c>
      <c r="AI83" s="672" t="str">
        <f t="shared" si="36"/>
        <v/>
      </c>
      <c r="AK83" s="672" t="str">
        <f t="shared" si="37"/>
        <v/>
      </c>
      <c r="AM83" s="672" t="str">
        <f t="shared" si="38"/>
        <v/>
      </c>
      <c r="AO83" s="672" t="str">
        <f t="shared" si="39"/>
        <v/>
      </c>
      <c r="AQ83" s="672" t="str">
        <f t="shared" si="40"/>
        <v/>
      </c>
    </row>
    <row r="84" spans="5:43">
      <c r="E84" s="672" t="str">
        <f t="shared" si="22"/>
        <v/>
      </c>
      <c r="G84" s="672" t="str">
        <f t="shared" si="22"/>
        <v/>
      </c>
      <c r="I84" s="672" t="str">
        <f t="shared" si="23"/>
        <v/>
      </c>
      <c r="K84" s="672" t="str">
        <f t="shared" si="24"/>
        <v/>
      </c>
      <c r="M84" s="672" t="str">
        <f t="shared" si="25"/>
        <v/>
      </c>
      <c r="O84" s="672" t="str">
        <f t="shared" si="26"/>
        <v/>
      </c>
      <c r="Q84" s="672" t="str">
        <f t="shared" si="27"/>
        <v/>
      </c>
      <c r="S84" s="672" t="str">
        <f t="shared" si="28"/>
        <v/>
      </c>
      <c r="U84" s="672" t="str">
        <f t="shared" si="29"/>
        <v/>
      </c>
      <c r="W84" s="672" t="str">
        <f t="shared" si="30"/>
        <v/>
      </c>
      <c r="Y84" s="672" t="str">
        <f t="shared" si="31"/>
        <v/>
      </c>
      <c r="AA84" s="672" t="str">
        <f t="shared" si="32"/>
        <v/>
      </c>
      <c r="AC84" s="672" t="str">
        <f t="shared" si="33"/>
        <v/>
      </c>
      <c r="AE84" s="672" t="str">
        <f t="shared" si="34"/>
        <v/>
      </c>
      <c r="AG84" s="672" t="str">
        <f t="shared" si="35"/>
        <v/>
      </c>
      <c r="AI84" s="672" t="str">
        <f t="shared" si="36"/>
        <v/>
      </c>
      <c r="AK84" s="672" t="str">
        <f t="shared" si="37"/>
        <v/>
      </c>
      <c r="AM84" s="672" t="str">
        <f t="shared" si="38"/>
        <v/>
      </c>
      <c r="AO84" s="672" t="str">
        <f t="shared" si="39"/>
        <v/>
      </c>
      <c r="AQ84" s="672" t="str">
        <f t="shared" si="40"/>
        <v/>
      </c>
    </row>
    <row r="85" spans="5:43">
      <c r="E85" s="672" t="str">
        <f t="shared" si="22"/>
        <v/>
      </c>
      <c r="G85" s="672" t="str">
        <f t="shared" si="22"/>
        <v/>
      </c>
      <c r="I85" s="672" t="str">
        <f t="shared" si="23"/>
        <v/>
      </c>
      <c r="K85" s="672" t="str">
        <f t="shared" si="24"/>
        <v/>
      </c>
      <c r="M85" s="672" t="str">
        <f t="shared" si="25"/>
        <v/>
      </c>
      <c r="O85" s="672" t="str">
        <f t="shared" si="26"/>
        <v/>
      </c>
      <c r="Q85" s="672" t="str">
        <f t="shared" si="27"/>
        <v/>
      </c>
      <c r="S85" s="672" t="str">
        <f t="shared" si="28"/>
        <v/>
      </c>
      <c r="U85" s="672" t="str">
        <f t="shared" si="29"/>
        <v/>
      </c>
      <c r="W85" s="672" t="str">
        <f t="shared" si="30"/>
        <v/>
      </c>
      <c r="Y85" s="672" t="str">
        <f t="shared" si="31"/>
        <v/>
      </c>
      <c r="AA85" s="672" t="str">
        <f t="shared" si="32"/>
        <v/>
      </c>
      <c r="AC85" s="672" t="str">
        <f t="shared" si="33"/>
        <v/>
      </c>
      <c r="AE85" s="672" t="str">
        <f t="shared" si="34"/>
        <v/>
      </c>
      <c r="AG85" s="672" t="str">
        <f t="shared" si="35"/>
        <v/>
      </c>
      <c r="AI85" s="672" t="str">
        <f t="shared" si="36"/>
        <v/>
      </c>
      <c r="AK85" s="672" t="str">
        <f t="shared" si="37"/>
        <v/>
      </c>
      <c r="AM85" s="672" t="str">
        <f t="shared" si="38"/>
        <v/>
      </c>
      <c r="AO85" s="672" t="str">
        <f t="shared" si="39"/>
        <v/>
      </c>
      <c r="AQ85" s="672" t="str">
        <f t="shared" si="40"/>
        <v/>
      </c>
    </row>
    <row r="86" spans="5:43">
      <c r="E86" s="672" t="str">
        <f t="shared" si="22"/>
        <v/>
      </c>
      <c r="G86" s="672" t="str">
        <f t="shared" si="22"/>
        <v/>
      </c>
      <c r="I86" s="672" t="str">
        <f t="shared" si="23"/>
        <v/>
      </c>
      <c r="K86" s="672" t="str">
        <f t="shared" si="24"/>
        <v/>
      </c>
      <c r="M86" s="672" t="str">
        <f t="shared" si="25"/>
        <v/>
      </c>
      <c r="O86" s="672" t="str">
        <f t="shared" si="26"/>
        <v/>
      </c>
      <c r="Q86" s="672" t="str">
        <f t="shared" si="27"/>
        <v/>
      </c>
      <c r="S86" s="672" t="str">
        <f t="shared" si="28"/>
        <v/>
      </c>
      <c r="U86" s="672" t="str">
        <f t="shared" si="29"/>
        <v/>
      </c>
      <c r="W86" s="672" t="str">
        <f t="shared" si="30"/>
        <v/>
      </c>
      <c r="Y86" s="672" t="str">
        <f t="shared" si="31"/>
        <v/>
      </c>
      <c r="AA86" s="672" t="str">
        <f t="shared" si="32"/>
        <v/>
      </c>
      <c r="AC86" s="672" t="str">
        <f t="shared" si="33"/>
        <v/>
      </c>
      <c r="AE86" s="672" t="str">
        <f t="shared" si="34"/>
        <v/>
      </c>
      <c r="AG86" s="672" t="str">
        <f t="shared" si="35"/>
        <v/>
      </c>
      <c r="AI86" s="672" t="str">
        <f t="shared" si="36"/>
        <v/>
      </c>
      <c r="AK86" s="672" t="str">
        <f t="shared" si="37"/>
        <v/>
      </c>
      <c r="AM86" s="672" t="str">
        <f t="shared" si="38"/>
        <v/>
      </c>
      <c r="AO86" s="672" t="str">
        <f t="shared" si="39"/>
        <v/>
      </c>
      <c r="AQ86" s="672" t="str">
        <f t="shared" si="40"/>
        <v/>
      </c>
    </row>
    <row r="87" spans="5:43">
      <c r="E87" s="672" t="str">
        <f t="shared" si="22"/>
        <v/>
      </c>
      <c r="G87" s="672" t="str">
        <f t="shared" si="22"/>
        <v/>
      </c>
      <c r="I87" s="672" t="str">
        <f t="shared" si="23"/>
        <v/>
      </c>
      <c r="K87" s="672" t="str">
        <f t="shared" si="24"/>
        <v/>
      </c>
      <c r="M87" s="672" t="str">
        <f t="shared" si="25"/>
        <v/>
      </c>
      <c r="O87" s="672" t="str">
        <f t="shared" si="26"/>
        <v/>
      </c>
      <c r="Q87" s="672" t="str">
        <f t="shared" si="27"/>
        <v/>
      </c>
      <c r="S87" s="672" t="str">
        <f t="shared" si="28"/>
        <v/>
      </c>
      <c r="U87" s="672" t="str">
        <f t="shared" si="29"/>
        <v/>
      </c>
      <c r="W87" s="672" t="str">
        <f t="shared" si="30"/>
        <v/>
      </c>
      <c r="Y87" s="672" t="str">
        <f t="shared" si="31"/>
        <v/>
      </c>
      <c r="AA87" s="672" t="str">
        <f t="shared" si="32"/>
        <v/>
      </c>
      <c r="AC87" s="672" t="str">
        <f t="shared" si="33"/>
        <v/>
      </c>
      <c r="AE87" s="672" t="str">
        <f t="shared" si="34"/>
        <v/>
      </c>
      <c r="AG87" s="672" t="str">
        <f t="shared" si="35"/>
        <v/>
      </c>
      <c r="AI87" s="672" t="str">
        <f t="shared" si="36"/>
        <v/>
      </c>
      <c r="AK87" s="672" t="str">
        <f t="shared" si="37"/>
        <v/>
      </c>
      <c r="AM87" s="672" t="str">
        <f t="shared" si="38"/>
        <v/>
      </c>
      <c r="AO87" s="672" t="str">
        <f t="shared" si="39"/>
        <v/>
      </c>
      <c r="AQ87" s="672" t="str">
        <f t="shared" si="40"/>
        <v/>
      </c>
    </row>
    <row r="88" spans="5:43">
      <c r="E88" s="672" t="str">
        <f t="shared" si="22"/>
        <v/>
      </c>
      <c r="G88" s="672" t="str">
        <f t="shared" si="22"/>
        <v/>
      </c>
      <c r="I88" s="672" t="str">
        <f t="shared" si="23"/>
        <v/>
      </c>
      <c r="K88" s="672" t="str">
        <f t="shared" si="24"/>
        <v/>
      </c>
      <c r="M88" s="672" t="str">
        <f t="shared" si="25"/>
        <v/>
      </c>
      <c r="O88" s="672" t="str">
        <f t="shared" si="26"/>
        <v/>
      </c>
      <c r="Q88" s="672" t="str">
        <f t="shared" si="27"/>
        <v/>
      </c>
      <c r="S88" s="672" t="str">
        <f t="shared" si="28"/>
        <v/>
      </c>
      <c r="U88" s="672" t="str">
        <f t="shared" si="29"/>
        <v/>
      </c>
      <c r="W88" s="672" t="str">
        <f t="shared" si="30"/>
        <v/>
      </c>
      <c r="Y88" s="672" t="str">
        <f t="shared" si="31"/>
        <v/>
      </c>
      <c r="AA88" s="672" t="str">
        <f t="shared" si="32"/>
        <v/>
      </c>
      <c r="AC88" s="672" t="str">
        <f t="shared" si="33"/>
        <v/>
      </c>
      <c r="AE88" s="672" t="str">
        <f t="shared" si="34"/>
        <v/>
      </c>
      <c r="AG88" s="672" t="str">
        <f t="shared" si="35"/>
        <v/>
      </c>
      <c r="AI88" s="672" t="str">
        <f t="shared" si="36"/>
        <v/>
      </c>
      <c r="AK88" s="672" t="str">
        <f t="shared" si="37"/>
        <v/>
      </c>
      <c r="AM88" s="672" t="str">
        <f t="shared" si="38"/>
        <v/>
      </c>
      <c r="AO88" s="672" t="str">
        <f t="shared" si="39"/>
        <v/>
      </c>
      <c r="AQ88" s="672" t="str">
        <f t="shared" si="40"/>
        <v/>
      </c>
    </row>
    <row r="89" spans="5:43">
      <c r="E89" s="672" t="str">
        <f t="shared" si="22"/>
        <v/>
      </c>
      <c r="G89" s="672" t="str">
        <f t="shared" si="22"/>
        <v/>
      </c>
      <c r="I89" s="672" t="str">
        <f t="shared" si="23"/>
        <v/>
      </c>
      <c r="K89" s="672" t="str">
        <f t="shared" si="24"/>
        <v/>
      </c>
      <c r="M89" s="672" t="str">
        <f t="shared" si="25"/>
        <v/>
      </c>
      <c r="O89" s="672" t="str">
        <f t="shared" si="26"/>
        <v/>
      </c>
      <c r="Q89" s="672" t="str">
        <f t="shared" si="27"/>
        <v/>
      </c>
      <c r="S89" s="672" t="str">
        <f t="shared" si="28"/>
        <v/>
      </c>
      <c r="U89" s="672" t="str">
        <f t="shared" si="29"/>
        <v/>
      </c>
      <c r="W89" s="672" t="str">
        <f t="shared" si="30"/>
        <v/>
      </c>
      <c r="Y89" s="672" t="str">
        <f t="shared" si="31"/>
        <v/>
      </c>
      <c r="AA89" s="672" t="str">
        <f t="shared" si="32"/>
        <v/>
      </c>
      <c r="AC89" s="672" t="str">
        <f t="shared" si="33"/>
        <v/>
      </c>
      <c r="AE89" s="672" t="str">
        <f t="shared" si="34"/>
        <v/>
      </c>
      <c r="AG89" s="672" t="str">
        <f t="shared" si="35"/>
        <v/>
      </c>
      <c r="AI89" s="672" t="str">
        <f t="shared" si="36"/>
        <v/>
      </c>
      <c r="AK89" s="672" t="str">
        <f t="shared" si="37"/>
        <v/>
      </c>
      <c r="AM89" s="672" t="str">
        <f t="shared" si="38"/>
        <v/>
      </c>
      <c r="AO89" s="672" t="str">
        <f t="shared" si="39"/>
        <v/>
      </c>
      <c r="AQ89" s="672" t="str">
        <f t="shared" si="40"/>
        <v/>
      </c>
    </row>
    <row r="90" spans="5:43">
      <c r="E90" s="672" t="str">
        <f t="shared" si="22"/>
        <v/>
      </c>
      <c r="G90" s="672" t="str">
        <f t="shared" si="22"/>
        <v/>
      </c>
      <c r="I90" s="672" t="str">
        <f t="shared" si="23"/>
        <v/>
      </c>
      <c r="K90" s="672" t="str">
        <f t="shared" si="24"/>
        <v/>
      </c>
      <c r="M90" s="672" t="str">
        <f t="shared" si="25"/>
        <v/>
      </c>
      <c r="O90" s="672" t="str">
        <f t="shared" si="26"/>
        <v/>
      </c>
      <c r="Q90" s="672" t="str">
        <f t="shared" si="27"/>
        <v/>
      </c>
      <c r="S90" s="672" t="str">
        <f t="shared" si="28"/>
        <v/>
      </c>
      <c r="U90" s="672" t="str">
        <f t="shared" si="29"/>
        <v/>
      </c>
      <c r="W90" s="672" t="str">
        <f t="shared" si="30"/>
        <v/>
      </c>
      <c r="Y90" s="672" t="str">
        <f t="shared" si="31"/>
        <v/>
      </c>
      <c r="AA90" s="672" t="str">
        <f t="shared" si="32"/>
        <v/>
      </c>
      <c r="AC90" s="672" t="str">
        <f t="shared" si="33"/>
        <v/>
      </c>
      <c r="AE90" s="672" t="str">
        <f t="shared" si="34"/>
        <v/>
      </c>
      <c r="AG90" s="672" t="str">
        <f t="shared" si="35"/>
        <v/>
      </c>
      <c r="AI90" s="672" t="str">
        <f t="shared" si="36"/>
        <v/>
      </c>
      <c r="AK90" s="672" t="str">
        <f t="shared" si="37"/>
        <v/>
      </c>
      <c r="AM90" s="672" t="str">
        <f t="shared" si="38"/>
        <v/>
      </c>
      <c r="AO90" s="672" t="str">
        <f t="shared" si="39"/>
        <v/>
      </c>
      <c r="AQ90" s="672" t="str">
        <f t="shared" si="40"/>
        <v/>
      </c>
    </row>
    <row r="91" spans="5:43">
      <c r="E91" s="672" t="str">
        <f t="shared" si="22"/>
        <v/>
      </c>
      <c r="G91" s="672" t="str">
        <f t="shared" si="22"/>
        <v/>
      </c>
      <c r="I91" s="672" t="str">
        <f t="shared" si="23"/>
        <v/>
      </c>
      <c r="K91" s="672" t="str">
        <f t="shared" si="24"/>
        <v/>
      </c>
      <c r="M91" s="672" t="str">
        <f t="shared" si="25"/>
        <v/>
      </c>
      <c r="O91" s="672" t="str">
        <f t="shared" si="26"/>
        <v/>
      </c>
      <c r="Q91" s="672" t="str">
        <f t="shared" si="27"/>
        <v/>
      </c>
      <c r="S91" s="672" t="str">
        <f t="shared" si="28"/>
        <v/>
      </c>
      <c r="U91" s="672" t="str">
        <f t="shared" si="29"/>
        <v/>
      </c>
      <c r="W91" s="672" t="str">
        <f t="shared" si="30"/>
        <v/>
      </c>
      <c r="Y91" s="672" t="str">
        <f t="shared" si="31"/>
        <v/>
      </c>
      <c r="AA91" s="672" t="str">
        <f t="shared" si="32"/>
        <v/>
      </c>
      <c r="AC91" s="672" t="str">
        <f t="shared" si="33"/>
        <v/>
      </c>
      <c r="AE91" s="672" t="str">
        <f t="shared" si="34"/>
        <v/>
      </c>
      <c r="AG91" s="672" t="str">
        <f t="shared" si="35"/>
        <v/>
      </c>
      <c r="AI91" s="672" t="str">
        <f t="shared" si="36"/>
        <v/>
      </c>
      <c r="AK91" s="672" t="str">
        <f t="shared" si="37"/>
        <v/>
      </c>
      <c r="AM91" s="672" t="str">
        <f t="shared" si="38"/>
        <v/>
      </c>
      <c r="AO91" s="672" t="str">
        <f t="shared" si="39"/>
        <v/>
      </c>
      <c r="AQ91" s="672" t="str">
        <f t="shared" si="40"/>
        <v/>
      </c>
    </row>
    <row r="92" spans="5:43">
      <c r="E92" s="672" t="str">
        <f t="shared" si="22"/>
        <v/>
      </c>
      <c r="G92" s="672" t="str">
        <f t="shared" si="22"/>
        <v/>
      </c>
      <c r="I92" s="672" t="str">
        <f t="shared" si="23"/>
        <v/>
      </c>
      <c r="K92" s="672" t="str">
        <f t="shared" si="24"/>
        <v/>
      </c>
      <c r="M92" s="672" t="str">
        <f t="shared" si="25"/>
        <v/>
      </c>
      <c r="O92" s="672" t="str">
        <f t="shared" si="26"/>
        <v/>
      </c>
      <c r="Q92" s="672" t="str">
        <f t="shared" si="27"/>
        <v/>
      </c>
      <c r="S92" s="672" t="str">
        <f t="shared" si="28"/>
        <v/>
      </c>
      <c r="U92" s="672" t="str">
        <f t="shared" si="29"/>
        <v/>
      </c>
      <c r="W92" s="672" t="str">
        <f t="shared" si="30"/>
        <v/>
      </c>
      <c r="Y92" s="672" t="str">
        <f t="shared" si="31"/>
        <v/>
      </c>
      <c r="AA92" s="672" t="str">
        <f t="shared" si="32"/>
        <v/>
      </c>
      <c r="AC92" s="672" t="str">
        <f t="shared" si="33"/>
        <v/>
      </c>
      <c r="AE92" s="672" t="str">
        <f t="shared" si="34"/>
        <v/>
      </c>
      <c r="AG92" s="672" t="str">
        <f t="shared" si="35"/>
        <v/>
      </c>
      <c r="AI92" s="672" t="str">
        <f t="shared" si="36"/>
        <v/>
      </c>
      <c r="AK92" s="672" t="str">
        <f t="shared" si="37"/>
        <v/>
      </c>
      <c r="AM92" s="672" t="str">
        <f t="shared" si="38"/>
        <v/>
      </c>
      <c r="AO92" s="672" t="str">
        <f t="shared" si="39"/>
        <v/>
      </c>
      <c r="AQ92" s="672" t="str">
        <f t="shared" si="40"/>
        <v/>
      </c>
    </row>
    <row r="93" spans="5:43">
      <c r="E93" s="672" t="str">
        <f t="shared" ref="E93:G108" si="41">IF(OR($B93=0,D93=0),"",D93/$B93)</f>
        <v/>
      </c>
      <c r="G93" s="672" t="str">
        <f t="shared" si="41"/>
        <v/>
      </c>
      <c r="I93" s="672" t="str">
        <f t="shared" si="23"/>
        <v/>
      </c>
      <c r="K93" s="672" t="str">
        <f t="shared" si="24"/>
        <v/>
      </c>
      <c r="M93" s="672" t="str">
        <f t="shared" si="25"/>
        <v/>
      </c>
      <c r="O93" s="672" t="str">
        <f t="shared" si="26"/>
        <v/>
      </c>
      <c r="Q93" s="672" t="str">
        <f t="shared" si="27"/>
        <v/>
      </c>
      <c r="S93" s="672" t="str">
        <f t="shared" si="28"/>
        <v/>
      </c>
      <c r="U93" s="672" t="str">
        <f t="shared" si="29"/>
        <v/>
      </c>
      <c r="W93" s="672" t="str">
        <f t="shared" si="30"/>
        <v/>
      </c>
      <c r="Y93" s="672" t="str">
        <f t="shared" si="31"/>
        <v/>
      </c>
      <c r="AA93" s="672" t="str">
        <f t="shared" si="32"/>
        <v/>
      </c>
      <c r="AC93" s="672" t="str">
        <f t="shared" si="33"/>
        <v/>
      </c>
      <c r="AE93" s="672" t="str">
        <f t="shared" si="34"/>
        <v/>
      </c>
      <c r="AG93" s="672" t="str">
        <f t="shared" si="35"/>
        <v/>
      </c>
      <c r="AI93" s="672" t="str">
        <f t="shared" si="36"/>
        <v/>
      </c>
      <c r="AK93" s="672" t="str">
        <f t="shared" si="37"/>
        <v/>
      </c>
      <c r="AM93" s="672" t="str">
        <f t="shared" si="38"/>
        <v/>
      </c>
      <c r="AO93" s="672" t="str">
        <f t="shared" si="39"/>
        <v/>
      </c>
      <c r="AQ93" s="672" t="str">
        <f t="shared" si="40"/>
        <v/>
      </c>
    </row>
    <row r="94" spans="5:43">
      <c r="E94" s="672" t="str">
        <f t="shared" si="41"/>
        <v/>
      </c>
      <c r="G94" s="672" t="str">
        <f t="shared" si="41"/>
        <v/>
      </c>
      <c r="I94" s="672" t="str">
        <f t="shared" si="23"/>
        <v/>
      </c>
      <c r="K94" s="672" t="str">
        <f t="shared" si="24"/>
        <v/>
      </c>
      <c r="M94" s="672" t="str">
        <f t="shared" si="25"/>
        <v/>
      </c>
      <c r="O94" s="672" t="str">
        <f t="shared" si="26"/>
        <v/>
      </c>
      <c r="Q94" s="672" t="str">
        <f t="shared" si="27"/>
        <v/>
      </c>
      <c r="S94" s="672" t="str">
        <f t="shared" si="28"/>
        <v/>
      </c>
      <c r="U94" s="672" t="str">
        <f t="shared" si="29"/>
        <v/>
      </c>
      <c r="W94" s="672" t="str">
        <f t="shared" si="30"/>
        <v/>
      </c>
      <c r="Y94" s="672" t="str">
        <f t="shared" si="31"/>
        <v/>
      </c>
      <c r="AA94" s="672" t="str">
        <f t="shared" si="32"/>
        <v/>
      </c>
      <c r="AC94" s="672" t="str">
        <f t="shared" si="33"/>
        <v/>
      </c>
      <c r="AE94" s="672" t="str">
        <f t="shared" si="34"/>
        <v/>
      </c>
      <c r="AG94" s="672" t="str">
        <f t="shared" si="35"/>
        <v/>
      </c>
      <c r="AI94" s="672" t="str">
        <f t="shared" si="36"/>
        <v/>
      </c>
      <c r="AK94" s="672" t="str">
        <f t="shared" si="37"/>
        <v/>
      </c>
      <c r="AM94" s="672" t="str">
        <f t="shared" si="38"/>
        <v/>
      </c>
      <c r="AO94" s="672" t="str">
        <f t="shared" si="39"/>
        <v/>
      </c>
      <c r="AQ94" s="672" t="str">
        <f t="shared" si="40"/>
        <v/>
      </c>
    </row>
    <row r="95" spans="5:43">
      <c r="E95" s="672" t="str">
        <f t="shared" si="41"/>
        <v/>
      </c>
      <c r="G95" s="672" t="str">
        <f t="shared" si="41"/>
        <v/>
      </c>
      <c r="I95" s="672" t="str">
        <f t="shared" si="23"/>
        <v/>
      </c>
      <c r="K95" s="672" t="str">
        <f t="shared" si="24"/>
        <v/>
      </c>
      <c r="M95" s="672" t="str">
        <f t="shared" si="25"/>
        <v/>
      </c>
      <c r="O95" s="672" t="str">
        <f t="shared" si="26"/>
        <v/>
      </c>
      <c r="Q95" s="672" t="str">
        <f t="shared" si="27"/>
        <v/>
      </c>
      <c r="S95" s="672" t="str">
        <f t="shared" si="28"/>
        <v/>
      </c>
      <c r="U95" s="672" t="str">
        <f t="shared" si="29"/>
        <v/>
      </c>
      <c r="W95" s="672" t="str">
        <f t="shared" si="30"/>
        <v/>
      </c>
      <c r="Y95" s="672" t="str">
        <f t="shared" si="31"/>
        <v/>
      </c>
      <c r="AA95" s="672" t="str">
        <f t="shared" si="32"/>
        <v/>
      </c>
      <c r="AC95" s="672" t="str">
        <f t="shared" si="33"/>
        <v/>
      </c>
      <c r="AE95" s="672" t="str">
        <f t="shared" si="34"/>
        <v/>
      </c>
      <c r="AG95" s="672" t="str">
        <f t="shared" si="35"/>
        <v/>
      </c>
      <c r="AI95" s="672" t="str">
        <f t="shared" si="36"/>
        <v/>
      </c>
      <c r="AK95" s="672" t="str">
        <f t="shared" si="37"/>
        <v/>
      </c>
      <c r="AM95" s="672" t="str">
        <f t="shared" si="38"/>
        <v/>
      </c>
      <c r="AO95" s="672" t="str">
        <f t="shared" si="39"/>
        <v/>
      </c>
      <c r="AQ95" s="672" t="str">
        <f t="shared" si="40"/>
        <v/>
      </c>
    </row>
    <row r="96" spans="5:43">
      <c r="E96" s="672" t="str">
        <f t="shared" si="41"/>
        <v/>
      </c>
      <c r="G96" s="672" t="str">
        <f t="shared" si="41"/>
        <v/>
      </c>
      <c r="I96" s="672" t="str">
        <f t="shared" si="23"/>
        <v/>
      </c>
      <c r="K96" s="672" t="str">
        <f t="shared" si="24"/>
        <v/>
      </c>
      <c r="M96" s="672" t="str">
        <f t="shared" si="25"/>
        <v/>
      </c>
      <c r="O96" s="672" t="str">
        <f t="shared" si="26"/>
        <v/>
      </c>
      <c r="Q96" s="672" t="str">
        <f t="shared" si="27"/>
        <v/>
      </c>
      <c r="S96" s="672" t="str">
        <f t="shared" si="28"/>
        <v/>
      </c>
      <c r="U96" s="672" t="str">
        <f t="shared" si="29"/>
        <v/>
      </c>
      <c r="W96" s="672" t="str">
        <f t="shared" si="30"/>
        <v/>
      </c>
      <c r="Y96" s="672" t="str">
        <f t="shared" si="31"/>
        <v/>
      </c>
      <c r="AA96" s="672" t="str">
        <f t="shared" si="32"/>
        <v/>
      </c>
      <c r="AC96" s="672" t="str">
        <f t="shared" si="33"/>
        <v/>
      </c>
      <c r="AE96" s="672" t="str">
        <f t="shared" si="34"/>
        <v/>
      </c>
      <c r="AG96" s="672" t="str">
        <f t="shared" si="35"/>
        <v/>
      </c>
      <c r="AI96" s="672" t="str">
        <f t="shared" si="36"/>
        <v/>
      </c>
      <c r="AK96" s="672" t="str">
        <f t="shared" si="37"/>
        <v/>
      </c>
      <c r="AM96" s="672" t="str">
        <f t="shared" si="38"/>
        <v/>
      </c>
      <c r="AO96" s="672" t="str">
        <f t="shared" si="39"/>
        <v/>
      </c>
      <c r="AQ96" s="672" t="str">
        <f t="shared" si="40"/>
        <v/>
      </c>
    </row>
    <row r="97" spans="5:43">
      <c r="E97" s="672" t="str">
        <f t="shared" si="41"/>
        <v/>
      </c>
      <c r="G97" s="672" t="str">
        <f t="shared" si="41"/>
        <v/>
      </c>
      <c r="I97" s="672" t="str">
        <f t="shared" si="23"/>
        <v/>
      </c>
      <c r="K97" s="672" t="str">
        <f t="shared" si="24"/>
        <v/>
      </c>
      <c r="M97" s="672" t="str">
        <f t="shared" si="25"/>
        <v/>
      </c>
      <c r="O97" s="672" t="str">
        <f t="shared" si="26"/>
        <v/>
      </c>
      <c r="Q97" s="672" t="str">
        <f t="shared" si="27"/>
        <v/>
      </c>
      <c r="S97" s="672" t="str">
        <f t="shared" si="28"/>
        <v/>
      </c>
      <c r="U97" s="672" t="str">
        <f t="shared" si="29"/>
        <v/>
      </c>
      <c r="W97" s="672" t="str">
        <f t="shared" si="30"/>
        <v/>
      </c>
      <c r="Y97" s="672" t="str">
        <f t="shared" si="31"/>
        <v/>
      </c>
      <c r="AA97" s="672" t="str">
        <f t="shared" si="32"/>
        <v/>
      </c>
      <c r="AC97" s="672" t="str">
        <f t="shared" si="33"/>
        <v/>
      </c>
      <c r="AE97" s="672" t="str">
        <f t="shared" si="34"/>
        <v/>
      </c>
      <c r="AG97" s="672" t="str">
        <f t="shared" si="35"/>
        <v/>
      </c>
      <c r="AI97" s="672" t="str">
        <f t="shared" si="36"/>
        <v/>
      </c>
      <c r="AK97" s="672" t="str">
        <f t="shared" si="37"/>
        <v/>
      </c>
      <c r="AM97" s="672" t="str">
        <f t="shared" si="38"/>
        <v/>
      </c>
      <c r="AO97" s="672" t="str">
        <f t="shared" si="39"/>
        <v/>
      </c>
      <c r="AQ97" s="672" t="str">
        <f t="shared" si="40"/>
        <v/>
      </c>
    </row>
    <row r="98" spans="5:43">
      <c r="E98" s="672" t="str">
        <f t="shared" si="41"/>
        <v/>
      </c>
      <c r="G98" s="672" t="str">
        <f t="shared" si="41"/>
        <v/>
      </c>
      <c r="I98" s="672" t="str">
        <f t="shared" si="23"/>
        <v/>
      </c>
      <c r="K98" s="672" t="str">
        <f t="shared" si="24"/>
        <v/>
      </c>
      <c r="M98" s="672" t="str">
        <f t="shared" si="25"/>
        <v/>
      </c>
      <c r="O98" s="672" t="str">
        <f t="shared" si="26"/>
        <v/>
      </c>
      <c r="Q98" s="672" t="str">
        <f t="shared" si="27"/>
        <v/>
      </c>
      <c r="S98" s="672" t="str">
        <f t="shared" si="28"/>
        <v/>
      </c>
      <c r="U98" s="672" t="str">
        <f t="shared" si="29"/>
        <v/>
      </c>
      <c r="W98" s="672" t="str">
        <f t="shared" si="30"/>
        <v/>
      </c>
      <c r="Y98" s="672" t="str">
        <f t="shared" si="31"/>
        <v/>
      </c>
      <c r="AA98" s="672" t="str">
        <f t="shared" si="32"/>
        <v/>
      </c>
      <c r="AC98" s="672" t="str">
        <f t="shared" si="33"/>
        <v/>
      </c>
      <c r="AE98" s="672" t="str">
        <f t="shared" si="34"/>
        <v/>
      </c>
      <c r="AG98" s="672" t="str">
        <f t="shared" si="35"/>
        <v/>
      </c>
      <c r="AI98" s="672" t="str">
        <f t="shared" si="36"/>
        <v/>
      </c>
      <c r="AK98" s="672" t="str">
        <f t="shared" si="37"/>
        <v/>
      </c>
      <c r="AM98" s="672" t="str">
        <f t="shared" si="38"/>
        <v/>
      </c>
      <c r="AO98" s="672" t="str">
        <f t="shared" si="39"/>
        <v/>
      </c>
      <c r="AQ98" s="672" t="str">
        <f t="shared" si="40"/>
        <v/>
      </c>
    </row>
    <row r="99" spans="5:43">
      <c r="E99" s="672" t="str">
        <f t="shared" si="41"/>
        <v/>
      </c>
      <c r="G99" s="672" t="str">
        <f t="shared" si="41"/>
        <v/>
      </c>
      <c r="I99" s="672" t="str">
        <f t="shared" si="23"/>
        <v/>
      </c>
      <c r="K99" s="672" t="str">
        <f t="shared" si="24"/>
        <v/>
      </c>
      <c r="M99" s="672" t="str">
        <f t="shared" si="25"/>
        <v/>
      </c>
      <c r="O99" s="672" t="str">
        <f t="shared" si="26"/>
        <v/>
      </c>
      <c r="Q99" s="672" t="str">
        <f t="shared" si="27"/>
        <v/>
      </c>
      <c r="S99" s="672" t="str">
        <f t="shared" si="28"/>
        <v/>
      </c>
      <c r="U99" s="672" t="str">
        <f t="shared" si="29"/>
        <v/>
      </c>
      <c r="W99" s="672" t="str">
        <f t="shared" si="30"/>
        <v/>
      </c>
      <c r="Y99" s="672" t="str">
        <f t="shared" si="31"/>
        <v/>
      </c>
      <c r="AA99" s="672" t="str">
        <f t="shared" si="32"/>
        <v/>
      </c>
      <c r="AC99" s="672" t="str">
        <f t="shared" si="33"/>
        <v/>
      </c>
      <c r="AE99" s="672" t="str">
        <f t="shared" si="34"/>
        <v/>
      </c>
      <c r="AG99" s="672" t="str">
        <f t="shared" si="35"/>
        <v/>
      </c>
      <c r="AI99" s="672" t="str">
        <f t="shared" si="36"/>
        <v/>
      </c>
      <c r="AK99" s="672" t="str">
        <f t="shared" si="37"/>
        <v/>
      </c>
      <c r="AM99" s="672" t="str">
        <f t="shared" si="38"/>
        <v/>
      </c>
      <c r="AO99" s="672" t="str">
        <f t="shared" si="39"/>
        <v/>
      </c>
      <c r="AQ99" s="672" t="str">
        <f t="shared" si="40"/>
        <v/>
      </c>
    </row>
    <row r="100" spans="5:43">
      <c r="E100" s="672" t="str">
        <f t="shared" si="41"/>
        <v/>
      </c>
      <c r="G100" s="672" t="str">
        <f t="shared" si="41"/>
        <v/>
      </c>
      <c r="I100" s="672" t="str">
        <f t="shared" si="23"/>
        <v/>
      </c>
      <c r="K100" s="672" t="str">
        <f t="shared" si="24"/>
        <v/>
      </c>
      <c r="M100" s="672" t="str">
        <f t="shared" si="25"/>
        <v/>
      </c>
      <c r="O100" s="672" t="str">
        <f t="shared" si="26"/>
        <v/>
      </c>
      <c r="Q100" s="672" t="str">
        <f t="shared" si="27"/>
        <v/>
      </c>
      <c r="S100" s="672" t="str">
        <f t="shared" si="28"/>
        <v/>
      </c>
      <c r="U100" s="672" t="str">
        <f t="shared" si="29"/>
        <v/>
      </c>
      <c r="W100" s="672" t="str">
        <f t="shared" si="30"/>
        <v/>
      </c>
      <c r="Y100" s="672" t="str">
        <f t="shared" si="31"/>
        <v/>
      </c>
      <c r="AA100" s="672" t="str">
        <f t="shared" si="32"/>
        <v/>
      </c>
      <c r="AC100" s="672" t="str">
        <f t="shared" si="33"/>
        <v/>
      </c>
      <c r="AE100" s="672" t="str">
        <f t="shared" si="34"/>
        <v/>
      </c>
      <c r="AG100" s="672" t="str">
        <f t="shared" si="35"/>
        <v/>
      </c>
      <c r="AI100" s="672" t="str">
        <f t="shared" si="36"/>
        <v/>
      </c>
      <c r="AK100" s="672" t="str">
        <f t="shared" si="37"/>
        <v/>
      </c>
      <c r="AM100" s="672" t="str">
        <f t="shared" si="38"/>
        <v/>
      </c>
      <c r="AO100" s="672" t="str">
        <f t="shared" si="39"/>
        <v/>
      </c>
      <c r="AQ100" s="672" t="str">
        <f t="shared" si="40"/>
        <v/>
      </c>
    </row>
    <row r="101" spans="5:43">
      <c r="E101" s="672" t="str">
        <f t="shared" si="41"/>
        <v/>
      </c>
      <c r="G101" s="672" t="str">
        <f t="shared" si="41"/>
        <v/>
      </c>
      <c r="I101" s="672" t="str">
        <f t="shared" si="23"/>
        <v/>
      </c>
      <c r="K101" s="672" t="str">
        <f t="shared" si="24"/>
        <v/>
      </c>
      <c r="M101" s="672" t="str">
        <f t="shared" si="25"/>
        <v/>
      </c>
      <c r="O101" s="672" t="str">
        <f t="shared" si="26"/>
        <v/>
      </c>
      <c r="Q101" s="672" t="str">
        <f t="shared" si="27"/>
        <v/>
      </c>
      <c r="S101" s="672" t="str">
        <f t="shared" si="28"/>
        <v/>
      </c>
      <c r="U101" s="672" t="str">
        <f t="shared" si="29"/>
        <v/>
      </c>
      <c r="W101" s="672" t="str">
        <f t="shared" si="30"/>
        <v/>
      </c>
      <c r="Y101" s="672" t="str">
        <f t="shared" si="31"/>
        <v/>
      </c>
      <c r="AA101" s="672" t="str">
        <f t="shared" si="32"/>
        <v/>
      </c>
      <c r="AC101" s="672" t="str">
        <f t="shared" si="33"/>
        <v/>
      </c>
      <c r="AE101" s="672" t="str">
        <f t="shared" si="34"/>
        <v/>
      </c>
      <c r="AG101" s="672" t="str">
        <f t="shared" si="35"/>
        <v/>
      </c>
      <c r="AI101" s="672" t="str">
        <f t="shared" si="36"/>
        <v/>
      </c>
      <c r="AK101" s="672" t="str">
        <f t="shared" si="37"/>
        <v/>
      </c>
      <c r="AM101" s="672" t="str">
        <f t="shared" si="38"/>
        <v/>
      </c>
      <c r="AO101" s="672" t="str">
        <f t="shared" si="39"/>
        <v/>
      </c>
      <c r="AQ101" s="672" t="str">
        <f t="shared" si="40"/>
        <v/>
      </c>
    </row>
    <row r="102" spans="5:43">
      <c r="E102" s="672" t="str">
        <f t="shared" si="41"/>
        <v/>
      </c>
      <c r="G102" s="672" t="str">
        <f t="shared" si="41"/>
        <v/>
      </c>
      <c r="I102" s="672" t="str">
        <f t="shared" si="23"/>
        <v/>
      </c>
      <c r="K102" s="672" t="str">
        <f t="shared" si="24"/>
        <v/>
      </c>
      <c r="M102" s="672" t="str">
        <f t="shared" si="25"/>
        <v/>
      </c>
      <c r="O102" s="672" t="str">
        <f t="shared" si="26"/>
        <v/>
      </c>
      <c r="Q102" s="672" t="str">
        <f t="shared" si="27"/>
        <v/>
      </c>
      <c r="S102" s="672" t="str">
        <f t="shared" si="28"/>
        <v/>
      </c>
      <c r="U102" s="672" t="str">
        <f t="shared" si="29"/>
        <v/>
      </c>
      <c r="W102" s="672" t="str">
        <f t="shared" si="30"/>
        <v/>
      </c>
      <c r="Y102" s="672" t="str">
        <f t="shared" si="31"/>
        <v/>
      </c>
      <c r="AA102" s="672" t="str">
        <f t="shared" si="32"/>
        <v/>
      </c>
      <c r="AC102" s="672" t="str">
        <f t="shared" si="33"/>
        <v/>
      </c>
      <c r="AE102" s="672" t="str">
        <f t="shared" si="34"/>
        <v/>
      </c>
      <c r="AG102" s="672" t="str">
        <f t="shared" si="35"/>
        <v/>
      </c>
      <c r="AI102" s="672" t="str">
        <f t="shared" si="36"/>
        <v/>
      </c>
      <c r="AK102" s="672" t="str">
        <f t="shared" si="37"/>
        <v/>
      </c>
      <c r="AM102" s="672" t="str">
        <f t="shared" si="38"/>
        <v/>
      </c>
      <c r="AO102" s="672" t="str">
        <f t="shared" si="39"/>
        <v/>
      </c>
      <c r="AQ102" s="672" t="str">
        <f t="shared" si="40"/>
        <v/>
      </c>
    </row>
    <row r="103" spans="5:43">
      <c r="E103" s="672" t="str">
        <f t="shared" si="41"/>
        <v/>
      </c>
      <c r="G103" s="672" t="str">
        <f t="shared" si="41"/>
        <v/>
      </c>
      <c r="I103" s="672" t="str">
        <f t="shared" si="23"/>
        <v/>
      </c>
      <c r="K103" s="672" t="str">
        <f t="shared" si="24"/>
        <v/>
      </c>
      <c r="M103" s="672" t="str">
        <f t="shared" si="25"/>
        <v/>
      </c>
      <c r="O103" s="672" t="str">
        <f t="shared" si="26"/>
        <v/>
      </c>
      <c r="Q103" s="672" t="str">
        <f t="shared" si="27"/>
        <v/>
      </c>
      <c r="S103" s="672" t="str">
        <f t="shared" si="28"/>
        <v/>
      </c>
      <c r="U103" s="672" t="str">
        <f t="shared" si="29"/>
        <v/>
      </c>
      <c r="W103" s="672" t="str">
        <f t="shared" si="30"/>
        <v/>
      </c>
      <c r="Y103" s="672" t="str">
        <f t="shared" si="31"/>
        <v/>
      </c>
      <c r="AA103" s="672" t="str">
        <f t="shared" si="32"/>
        <v/>
      </c>
      <c r="AC103" s="672" t="str">
        <f t="shared" si="33"/>
        <v/>
      </c>
      <c r="AE103" s="672" t="str">
        <f t="shared" si="34"/>
        <v/>
      </c>
      <c r="AG103" s="672" t="str">
        <f t="shared" si="35"/>
        <v/>
      </c>
      <c r="AI103" s="672" t="str">
        <f t="shared" si="36"/>
        <v/>
      </c>
      <c r="AK103" s="672" t="str">
        <f t="shared" si="37"/>
        <v/>
      </c>
      <c r="AM103" s="672" t="str">
        <f t="shared" si="38"/>
        <v/>
      </c>
      <c r="AO103" s="672" t="str">
        <f t="shared" si="39"/>
        <v/>
      </c>
      <c r="AQ103" s="672" t="str">
        <f t="shared" si="40"/>
        <v/>
      </c>
    </row>
    <row r="104" spans="5:43">
      <c r="E104" s="672" t="str">
        <f t="shared" si="41"/>
        <v/>
      </c>
      <c r="G104" s="672" t="str">
        <f t="shared" si="41"/>
        <v/>
      </c>
      <c r="I104" s="672" t="str">
        <f t="shared" si="23"/>
        <v/>
      </c>
      <c r="K104" s="672" t="str">
        <f t="shared" si="24"/>
        <v/>
      </c>
      <c r="M104" s="672" t="str">
        <f t="shared" si="25"/>
        <v/>
      </c>
      <c r="O104" s="672" t="str">
        <f t="shared" si="26"/>
        <v/>
      </c>
      <c r="Q104" s="672" t="str">
        <f t="shared" si="27"/>
        <v/>
      </c>
      <c r="S104" s="672" t="str">
        <f t="shared" si="28"/>
        <v/>
      </c>
      <c r="U104" s="672" t="str">
        <f t="shared" si="29"/>
        <v/>
      </c>
      <c r="W104" s="672" t="str">
        <f t="shared" si="30"/>
        <v/>
      </c>
      <c r="Y104" s="672" t="str">
        <f t="shared" si="31"/>
        <v/>
      </c>
      <c r="AA104" s="672" t="str">
        <f t="shared" si="32"/>
        <v/>
      </c>
      <c r="AC104" s="672" t="str">
        <f t="shared" si="33"/>
        <v/>
      </c>
      <c r="AE104" s="672" t="str">
        <f t="shared" si="34"/>
        <v/>
      </c>
      <c r="AG104" s="672" t="str">
        <f t="shared" si="35"/>
        <v/>
      </c>
      <c r="AI104" s="672" t="str">
        <f t="shared" si="36"/>
        <v/>
      </c>
      <c r="AK104" s="672" t="str">
        <f t="shared" si="37"/>
        <v/>
      </c>
      <c r="AM104" s="672" t="str">
        <f t="shared" si="38"/>
        <v/>
      </c>
      <c r="AO104" s="672" t="str">
        <f t="shared" si="39"/>
        <v/>
      </c>
      <c r="AQ104" s="672" t="str">
        <f t="shared" si="40"/>
        <v/>
      </c>
    </row>
    <row r="105" spans="5:43">
      <c r="E105" s="672" t="str">
        <f t="shared" si="41"/>
        <v/>
      </c>
      <c r="G105" s="672" t="str">
        <f t="shared" si="41"/>
        <v/>
      </c>
      <c r="I105" s="672" t="str">
        <f t="shared" si="23"/>
        <v/>
      </c>
      <c r="K105" s="672" t="str">
        <f t="shared" si="24"/>
        <v/>
      </c>
      <c r="M105" s="672" t="str">
        <f t="shared" si="25"/>
        <v/>
      </c>
      <c r="O105" s="672" t="str">
        <f t="shared" si="26"/>
        <v/>
      </c>
      <c r="Q105" s="672" t="str">
        <f t="shared" si="27"/>
        <v/>
      </c>
      <c r="S105" s="672" t="str">
        <f t="shared" si="28"/>
        <v/>
      </c>
      <c r="U105" s="672" t="str">
        <f t="shared" si="29"/>
        <v/>
      </c>
      <c r="W105" s="672" t="str">
        <f t="shared" si="30"/>
        <v/>
      </c>
      <c r="Y105" s="672" t="str">
        <f t="shared" si="31"/>
        <v/>
      </c>
      <c r="AA105" s="672" t="str">
        <f t="shared" si="32"/>
        <v/>
      </c>
      <c r="AC105" s="672" t="str">
        <f t="shared" si="33"/>
        <v/>
      </c>
      <c r="AE105" s="672" t="str">
        <f t="shared" si="34"/>
        <v/>
      </c>
      <c r="AG105" s="672" t="str">
        <f t="shared" si="35"/>
        <v/>
      </c>
      <c r="AI105" s="672" t="str">
        <f t="shared" si="36"/>
        <v/>
      </c>
      <c r="AK105" s="672" t="str">
        <f t="shared" si="37"/>
        <v/>
      </c>
      <c r="AM105" s="672" t="str">
        <f t="shared" si="38"/>
        <v/>
      </c>
      <c r="AO105" s="672" t="str">
        <f t="shared" si="39"/>
        <v/>
      </c>
      <c r="AQ105" s="672" t="str">
        <f t="shared" si="40"/>
        <v/>
      </c>
    </row>
    <row r="106" spans="5:43">
      <c r="E106" s="672" t="str">
        <f t="shared" si="41"/>
        <v/>
      </c>
      <c r="G106" s="672" t="str">
        <f t="shared" si="41"/>
        <v/>
      </c>
      <c r="I106" s="672" t="str">
        <f t="shared" si="23"/>
        <v/>
      </c>
      <c r="K106" s="672" t="str">
        <f t="shared" si="24"/>
        <v/>
      </c>
      <c r="M106" s="672" t="str">
        <f t="shared" si="25"/>
        <v/>
      </c>
      <c r="O106" s="672" t="str">
        <f t="shared" si="26"/>
        <v/>
      </c>
      <c r="Q106" s="672" t="str">
        <f t="shared" si="27"/>
        <v/>
      </c>
      <c r="S106" s="672" t="str">
        <f t="shared" si="28"/>
        <v/>
      </c>
      <c r="U106" s="672" t="str">
        <f t="shared" si="29"/>
        <v/>
      </c>
      <c r="W106" s="672" t="str">
        <f t="shared" si="30"/>
        <v/>
      </c>
      <c r="Y106" s="672" t="str">
        <f t="shared" si="31"/>
        <v/>
      </c>
      <c r="AA106" s="672" t="str">
        <f t="shared" si="32"/>
        <v/>
      </c>
      <c r="AC106" s="672" t="str">
        <f t="shared" si="33"/>
        <v/>
      </c>
      <c r="AE106" s="672" t="str">
        <f t="shared" si="34"/>
        <v/>
      </c>
      <c r="AG106" s="672" t="str">
        <f t="shared" si="35"/>
        <v/>
      </c>
      <c r="AI106" s="672" t="str">
        <f t="shared" si="36"/>
        <v/>
      </c>
      <c r="AK106" s="672" t="str">
        <f t="shared" si="37"/>
        <v/>
      </c>
      <c r="AM106" s="672" t="str">
        <f t="shared" si="38"/>
        <v/>
      </c>
      <c r="AO106" s="672" t="str">
        <f t="shared" si="39"/>
        <v/>
      </c>
      <c r="AQ106" s="672" t="str">
        <f t="shared" si="40"/>
        <v/>
      </c>
    </row>
    <row r="107" spans="5:43">
      <c r="E107" s="672" t="str">
        <f t="shared" si="41"/>
        <v/>
      </c>
      <c r="G107" s="672" t="str">
        <f t="shared" si="41"/>
        <v/>
      </c>
      <c r="I107" s="672" t="str">
        <f t="shared" si="23"/>
        <v/>
      </c>
      <c r="K107" s="672" t="str">
        <f t="shared" si="24"/>
        <v/>
      </c>
      <c r="M107" s="672" t="str">
        <f t="shared" si="25"/>
        <v/>
      </c>
      <c r="O107" s="672" t="str">
        <f t="shared" si="26"/>
        <v/>
      </c>
      <c r="Q107" s="672" t="str">
        <f t="shared" si="27"/>
        <v/>
      </c>
      <c r="S107" s="672" t="str">
        <f t="shared" si="28"/>
        <v/>
      </c>
      <c r="U107" s="672" t="str">
        <f t="shared" si="29"/>
        <v/>
      </c>
      <c r="W107" s="672" t="str">
        <f t="shared" si="30"/>
        <v/>
      </c>
      <c r="Y107" s="672" t="str">
        <f t="shared" si="31"/>
        <v/>
      </c>
      <c r="AA107" s="672" t="str">
        <f t="shared" si="32"/>
        <v/>
      </c>
      <c r="AC107" s="672" t="str">
        <f t="shared" si="33"/>
        <v/>
      </c>
      <c r="AE107" s="672" t="str">
        <f t="shared" si="34"/>
        <v/>
      </c>
      <c r="AG107" s="672" t="str">
        <f t="shared" si="35"/>
        <v/>
      </c>
      <c r="AI107" s="672" t="str">
        <f t="shared" si="36"/>
        <v/>
      </c>
      <c r="AK107" s="672" t="str">
        <f t="shared" si="37"/>
        <v/>
      </c>
      <c r="AM107" s="672" t="str">
        <f t="shared" si="38"/>
        <v/>
      </c>
      <c r="AO107" s="672" t="str">
        <f t="shared" si="39"/>
        <v/>
      </c>
      <c r="AQ107" s="672" t="str">
        <f t="shared" si="40"/>
        <v/>
      </c>
    </row>
    <row r="108" spans="5:43">
      <c r="E108" s="672" t="str">
        <f t="shared" si="41"/>
        <v/>
      </c>
      <c r="G108" s="672" t="str">
        <f t="shared" si="41"/>
        <v/>
      </c>
      <c r="I108" s="672" t="str">
        <f t="shared" si="23"/>
        <v/>
      </c>
      <c r="K108" s="672" t="str">
        <f t="shared" si="24"/>
        <v/>
      </c>
      <c r="M108" s="672" t="str">
        <f t="shared" si="25"/>
        <v/>
      </c>
      <c r="O108" s="672" t="str">
        <f t="shared" si="26"/>
        <v/>
      </c>
      <c r="Q108" s="672" t="str">
        <f t="shared" si="27"/>
        <v/>
      </c>
      <c r="S108" s="672" t="str">
        <f t="shared" si="28"/>
        <v/>
      </c>
      <c r="U108" s="672" t="str">
        <f t="shared" si="29"/>
        <v/>
      </c>
      <c r="W108" s="672" t="str">
        <f t="shared" si="30"/>
        <v/>
      </c>
      <c r="Y108" s="672" t="str">
        <f t="shared" si="31"/>
        <v/>
      </c>
      <c r="AA108" s="672" t="str">
        <f t="shared" si="32"/>
        <v/>
      </c>
      <c r="AC108" s="672" t="str">
        <f t="shared" si="33"/>
        <v/>
      </c>
      <c r="AE108" s="672" t="str">
        <f t="shared" si="34"/>
        <v/>
      </c>
      <c r="AG108" s="672" t="str">
        <f t="shared" si="35"/>
        <v/>
      </c>
      <c r="AI108" s="672" t="str">
        <f t="shared" si="36"/>
        <v/>
      </c>
      <c r="AK108" s="672" t="str">
        <f t="shared" si="37"/>
        <v/>
      </c>
      <c r="AM108" s="672" t="str">
        <f t="shared" si="38"/>
        <v/>
      </c>
      <c r="AO108" s="672" t="str">
        <f t="shared" si="39"/>
        <v/>
      </c>
      <c r="AQ108" s="672" t="str">
        <f t="shared" si="40"/>
        <v/>
      </c>
    </row>
    <row r="109" spans="5:43">
      <c r="E109" s="672" t="str">
        <f t="shared" ref="E109:G124" si="42">IF(OR($B109=0,D109=0),"",D109/$B109)</f>
        <v/>
      </c>
      <c r="G109" s="672" t="str">
        <f t="shared" si="42"/>
        <v/>
      </c>
      <c r="I109" s="672" t="str">
        <f t="shared" si="23"/>
        <v/>
      </c>
      <c r="K109" s="672" t="str">
        <f t="shared" si="24"/>
        <v/>
      </c>
      <c r="M109" s="672" t="str">
        <f t="shared" si="25"/>
        <v/>
      </c>
      <c r="O109" s="672" t="str">
        <f t="shared" si="26"/>
        <v/>
      </c>
      <c r="Q109" s="672" t="str">
        <f t="shared" si="27"/>
        <v/>
      </c>
      <c r="S109" s="672" t="str">
        <f t="shared" si="28"/>
        <v/>
      </c>
      <c r="U109" s="672" t="str">
        <f t="shared" si="29"/>
        <v/>
      </c>
      <c r="W109" s="672" t="str">
        <f t="shared" si="30"/>
        <v/>
      </c>
      <c r="Y109" s="672" t="str">
        <f t="shared" si="31"/>
        <v/>
      </c>
      <c r="AA109" s="672" t="str">
        <f t="shared" si="32"/>
        <v/>
      </c>
      <c r="AC109" s="672" t="str">
        <f t="shared" si="33"/>
        <v/>
      </c>
      <c r="AE109" s="672" t="str">
        <f t="shared" si="34"/>
        <v/>
      </c>
      <c r="AG109" s="672" t="str">
        <f t="shared" si="35"/>
        <v/>
      </c>
      <c r="AI109" s="672" t="str">
        <f t="shared" si="36"/>
        <v/>
      </c>
      <c r="AK109" s="672" t="str">
        <f t="shared" si="37"/>
        <v/>
      </c>
      <c r="AM109" s="672" t="str">
        <f t="shared" si="38"/>
        <v/>
      </c>
      <c r="AO109" s="672" t="str">
        <f t="shared" si="39"/>
        <v/>
      </c>
      <c r="AQ109" s="672" t="str">
        <f t="shared" si="40"/>
        <v/>
      </c>
    </row>
    <row r="110" spans="5:43">
      <c r="E110" s="672" t="str">
        <f t="shared" si="42"/>
        <v/>
      </c>
      <c r="G110" s="672" t="str">
        <f t="shared" si="42"/>
        <v/>
      </c>
      <c r="I110" s="672" t="str">
        <f t="shared" si="23"/>
        <v/>
      </c>
      <c r="K110" s="672" t="str">
        <f t="shared" si="24"/>
        <v/>
      </c>
      <c r="M110" s="672" t="str">
        <f t="shared" si="25"/>
        <v/>
      </c>
      <c r="O110" s="672" t="str">
        <f t="shared" si="26"/>
        <v/>
      </c>
      <c r="Q110" s="672" t="str">
        <f t="shared" si="27"/>
        <v/>
      </c>
      <c r="S110" s="672" t="str">
        <f t="shared" si="28"/>
        <v/>
      </c>
      <c r="U110" s="672" t="str">
        <f t="shared" si="29"/>
        <v/>
      </c>
      <c r="W110" s="672" t="str">
        <f t="shared" si="30"/>
        <v/>
      </c>
      <c r="Y110" s="672" t="str">
        <f t="shared" si="31"/>
        <v/>
      </c>
      <c r="AA110" s="672" t="str">
        <f t="shared" si="32"/>
        <v/>
      </c>
      <c r="AC110" s="672" t="str">
        <f t="shared" si="33"/>
        <v/>
      </c>
      <c r="AE110" s="672" t="str">
        <f t="shared" si="34"/>
        <v/>
      </c>
      <c r="AG110" s="672" t="str">
        <f t="shared" si="35"/>
        <v/>
      </c>
      <c r="AI110" s="672" t="str">
        <f t="shared" si="36"/>
        <v/>
      </c>
      <c r="AK110" s="672" t="str">
        <f t="shared" si="37"/>
        <v/>
      </c>
      <c r="AM110" s="672" t="str">
        <f t="shared" si="38"/>
        <v/>
      </c>
      <c r="AO110" s="672" t="str">
        <f t="shared" si="39"/>
        <v/>
      </c>
      <c r="AQ110" s="672" t="str">
        <f t="shared" si="40"/>
        <v/>
      </c>
    </row>
    <row r="111" spans="5:43">
      <c r="E111" s="672" t="str">
        <f t="shared" si="42"/>
        <v/>
      </c>
      <c r="G111" s="672" t="str">
        <f t="shared" si="42"/>
        <v/>
      </c>
      <c r="I111" s="672" t="str">
        <f t="shared" si="23"/>
        <v/>
      </c>
      <c r="K111" s="672" t="str">
        <f t="shared" si="24"/>
        <v/>
      </c>
      <c r="M111" s="672" t="str">
        <f t="shared" si="25"/>
        <v/>
      </c>
      <c r="O111" s="672" t="str">
        <f t="shared" si="26"/>
        <v/>
      </c>
      <c r="Q111" s="672" t="str">
        <f t="shared" si="27"/>
        <v/>
      </c>
      <c r="S111" s="672" t="str">
        <f t="shared" si="28"/>
        <v/>
      </c>
      <c r="U111" s="672" t="str">
        <f t="shared" si="29"/>
        <v/>
      </c>
      <c r="W111" s="672" t="str">
        <f t="shared" si="30"/>
        <v/>
      </c>
      <c r="Y111" s="672" t="str">
        <f t="shared" si="31"/>
        <v/>
      </c>
      <c r="AA111" s="672" t="str">
        <f t="shared" si="32"/>
        <v/>
      </c>
      <c r="AC111" s="672" t="str">
        <f t="shared" si="33"/>
        <v/>
      </c>
      <c r="AE111" s="672" t="str">
        <f t="shared" si="34"/>
        <v/>
      </c>
      <c r="AG111" s="672" t="str">
        <f t="shared" si="35"/>
        <v/>
      </c>
      <c r="AI111" s="672" t="str">
        <f t="shared" si="36"/>
        <v/>
      </c>
      <c r="AK111" s="672" t="str">
        <f t="shared" si="37"/>
        <v/>
      </c>
      <c r="AM111" s="672" t="str">
        <f t="shared" si="38"/>
        <v/>
      </c>
      <c r="AO111" s="672" t="str">
        <f t="shared" si="39"/>
        <v/>
      </c>
      <c r="AQ111" s="672" t="str">
        <f t="shared" si="40"/>
        <v/>
      </c>
    </row>
    <row r="112" spans="5:43">
      <c r="E112" s="672" t="str">
        <f t="shared" si="42"/>
        <v/>
      </c>
      <c r="G112" s="672" t="str">
        <f t="shared" si="42"/>
        <v/>
      </c>
      <c r="I112" s="672" t="str">
        <f t="shared" si="23"/>
        <v/>
      </c>
      <c r="K112" s="672" t="str">
        <f t="shared" si="24"/>
        <v/>
      </c>
      <c r="M112" s="672" t="str">
        <f t="shared" si="25"/>
        <v/>
      </c>
      <c r="O112" s="672" t="str">
        <f t="shared" si="26"/>
        <v/>
      </c>
      <c r="Q112" s="672" t="str">
        <f t="shared" si="27"/>
        <v/>
      </c>
      <c r="S112" s="672" t="str">
        <f t="shared" si="28"/>
        <v/>
      </c>
      <c r="U112" s="672" t="str">
        <f t="shared" si="29"/>
        <v/>
      </c>
      <c r="W112" s="672" t="str">
        <f t="shared" si="30"/>
        <v/>
      </c>
      <c r="Y112" s="672" t="str">
        <f t="shared" si="31"/>
        <v/>
      </c>
      <c r="AA112" s="672" t="str">
        <f t="shared" si="32"/>
        <v/>
      </c>
      <c r="AC112" s="672" t="str">
        <f t="shared" si="33"/>
        <v/>
      </c>
      <c r="AE112" s="672" t="str">
        <f t="shared" si="34"/>
        <v/>
      </c>
      <c r="AG112" s="672" t="str">
        <f t="shared" si="35"/>
        <v/>
      </c>
      <c r="AI112" s="672" t="str">
        <f t="shared" si="36"/>
        <v/>
      </c>
      <c r="AK112" s="672" t="str">
        <f t="shared" si="37"/>
        <v/>
      </c>
      <c r="AM112" s="672" t="str">
        <f t="shared" si="38"/>
        <v/>
      </c>
      <c r="AO112" s="672" t="str">
        <f t="shared" si="39"/>
        <v/>
      </c>
      <c r="AQ112" s="672" t="str">
        <f t="shared" si="40"/>
        <v/>
      </c>
    </row>
    <row r="113" spans="5:43">
      <c r="E113" s="672" t="str">
        <f t="shared" si="42"/>
        <v/>
      </c>
      <c r="G113" s="672" t="str">
        <f t="shared" si="42"/>
        <v/>
      </c>
      <c r="I113" s="672" t="str">
        <f t="shared" si="23"/>
        <v/>
      </c>
      <c r="K113" s="672" t="str">
        <f t="shared" si="24"/>
        <v/>
      </c>
      <c r="M113" s="672" t="str">
        <f t="shared" si="25"/>
        <v/>
      </c>
      <c r="O113" s="672" t="str">
        <f t="shared" si="26"/>
        <v/>
      </c>
      <c r="Q113" s="672" t="str">
        <f t="shared" si="27"/>
        <v/>
      </c>
      <c r="S113" s="672" t="str">
        <f t="shared" si="28"/>
        <v/>
      </c>
      <c r="U113" s="672" t="str">
        <f t="shared" si="29"/>
        <v/>
      </c>
      <c r="W113" s="672" t="str">
        <f t="shared" si="30"/>
        <v/>
      </c>
      <c r="Y113" s="672" t="str">
        <f t="shared" si="31"/>
        <v/>
      </c>
      <c r="AA113" s="672" t="str">
        <f t="shared" si="32"/>
        <v/>
      </c>
      <c r="AC113" s="672" t="str">
        <f t="shared" si="33"/>
        <v/>
      </c>
      <c r="AE113" s="672" t="str">
        <f t="shared" si="34"/>
        <v/>
      </c>
      <c r="AG113" s="672" t="str">
        <f t="shared" si="35"/>
        <v/>
      </c>
      <c r="AI113" s="672" t="str">
        <f t="shared" si="36"/>
        <v/>
      </c>
      <c r="AK113" s="672" t="str">
        <f t="shared" si="37"/>
        <v/>
      </c>
      <c r="AM113" s="672" t="str">
        <f t="shared" si="38"/>
        <v/>
      </c>
      <c r="AO113" s="672" t="str">
        <f t="shared" si="39"/>
        <v/>
      </c>
      <c r="AQ113" s="672" t="str">
        <f t="shared" si="40"/>
        <v/>
      </c>
    </row>
    <row r="114" spans="5:43">
      <c r="E114" s="672" t="str">
        <f t="shared" si="42"/>
        <v/>
      </c>
      <c r="G114" s="672" t="str">
        <f t="shared" si="42"/>
        <v/>
      </c>
      <c r="I114" s="672" t="str">
        <f t="shared" si="23"/>
        <v/>
      </c>
      <c r="K114" s="672" t="str">
        <f t="shared" si="24"/>
        <v/>
      </c>
      <c r="M114" s="672" t="str">
        <f t="shared" si="25"/>
        <v/>
      </c>
      <c r="O114" s="672" t="str">
        <f t="shared" si="26"/>
        <v/>
      </c>
      <c r="Q114" s="672" t="str">
        <f t="shared" si="27"/>
        <v/>
      </c>
      <c r="S114" s="672" t="str">
        <f t="shared" si="28"/>
        <v/>
      </c>
      <c r="U114" s="672" t="str">
        <f t="shared" si="29"/>
        <v/>
      </c>
      <c r="W114" s="672" t="str">
        <f t="shared" si="30"/>
        <v/>
      </c>
      <c r="Y114" s="672" t="str">
        <f t="shared" si="31"/>
        <v/>
      </c>
      <c r="AA114" s="672" t="str">
        <f t="shared" si="32"/>
        <v/>
      </c>
      <c r="AC114" s="672" t="str">
        <f t="shared" si="33"/>
        <v/>
      </c>
      <c r="AE114" s="672" t="str">
        <f t="shared" si="34"/>
        <v/>
      </c>
      <c r="AG114" s="672" t="str">
        <f t="shared" si="35"/>
        <v/>
      </c>
      <c r="AI114" s="672" t="str">
        <f t="shared" si="36"/>
        <v/>
      </c>
      <c r="AK114" s="672" t="str">
        <f t="shared" si="37"/>
        <v/>
      </c>
      <c r="AM114" s="672" t="str">
        <f t="shared" si="38"/>
        <v/>
      </c>
      <c r="AO114" s="672" t="str">
        <f t="shared" si="39"/>
        <v/>
      </c>
      <c r="AQ114" s="672" t="str">
        <f t="shared" si="40"/>
        <v/>
      </c>
    </row>
    <row r="115" spans="5:43">
      <c r="E115" s="672" t="str">
        <f t="shared" si="42"/>
        <v/>
      </c>
      <c r="G115" s="672" t="str">
        <f t="shared" si="42"/>
        <v/>
      </c>
      <c r="I115" s="672" t="str">
        <f t="shared" si="23"/>
        <v/>
      </c>
      <c r="K115" s="672" t="str">
        <f t="shared" si="24"/>
        <v/>
      </c>
      <c r="M115" s="672" t="str">
        <f t="shared" si="25"/>
        <v/>
      </c>
      <c r="O115" s="672" t="str">
        <f t="shared" si="26"/>
        <v/>
      </c>
      <c r="Q115" s="672" t="str">
        <f t="shared" si="27"/>
        <v/>
      </c>
      <c r="S115" s="672" t="str">
        <f t="shared" si="28"/>
        <v/>
      </c>
      <c r="U115" s="672" t="str">
        <f t="shared" si="29"/>
        <v/>
      </c>
      <c r="W115" s="672" t="str">
        <f t="shared" si="30"/>
        <v/>
      </c>
      <c r="Y115" s="672" t="str">
        <f t="shared" si="31"/>
        <v/>
      </c>
      <c r="AA115" s="672" t="str">
        <f t="shared" si="32"/>
        <v/>
      </c>
      <c r="AC115" s="672" t="str">
        <f t="shared" si="33"/>
        <v/>
      </c>
      <c r="AE115" s="672" t="str">
        <f t="shared" si="34"/>
        <v/>
      </c>
      <c r="AG115" s="672" t="str">
        <f t="shared" si="35"/>
        <v/>
      </c>
      <c r="AI115" s="672" t="str">
        <f t="shared" si="36"/>
        <v/>
      </c>
      <c r="AK115" s="672" t="str">
        <f t="shared" si="37"/>
        <v/>
      </c>
      <c r="AM115" s="672" t="str">
        <f t="shared" si="38"/>
        <v/>
      </c>
      <c r="AO115" s="672" t="str">
        <f t="shared" si="39"/>
        <v/>
      </c>
      <c r="AQ115" s="672" t="str">
        <f t="shared" si="40"/>
        <v/>
      </c>
    </row>
    <row r="116" spans="5:43">
      <c r="E116" s="672" t="str">
        <f t="shared" si="42"/>
        <v/>
      </c>
      <c r="G116" s="672" t="str">
        <f t="shared" si="42"/>
        <v/>
      </c>
      <c r="I116" s="672" t="str">
        <f t="shared" si="23"/>
        <v/>
      </c>
      <c r="K116" s="672" t="str">
        <f t="shared" si="24"/>
        <v/>
      </c>
      <c r="M116" s="672" t="str">
        <f t="shared" si="25"/>
        <v/>
      </c>
      <c r="O116" s="672" t="str">
        <f t="shared" si="26"/>
        <v/>
      </c>
      <c r="Q116" s="672" t="str">
        <f t="shared" si="27"/>
        <v/>
      </c>
      <c r="S116" s="672" t="str">
        <f t="shared" si="28"/>
        <v/>
      </c>
      <c r="U116" s="672" t="str">
        <f t="shared" si="29"/>
        <v/>
      </c>
      <c r="W116" s="672" t="str">
        <f t="shared" si="30"/>
        <v/>
      </c>
      <c r="Y116" s="672" t="str">
        <f t="shared" si="31"/>
        <v/>
      </c>
      <c r="AA116" s="672" t="str">
        <f t="shared" si="32"/>
        <v/>
      </c>
      <c r="AC116" s="672" t="str">
        <f t="shared" si="33"/>
        <v/>
      </c>
      <c r="AE116" s="672" t="str">
        <f t="shared" si="34"/>
        <v/>
      </c>
      <c r="AG116" s="672" t="str">
        <f t="shared" si="35"/>
        <v/>
      </c>
      <c r="AI116" s="672" t="str">
        <f t="shared" si="36"/>
        <v/>
      </c>
      <c r="AK116" s="672" t="str">
        <f t="shared" si="37"/>
        <v/>
      </c>
      <c r="AM116" s="672" t="str">
        <f t="shared" si="38"/>
        <v/>
      </c>
      <c r="AO116" s="672" t="str">
        <f t="shared" si="39"/>
        <v/>
      </c>
      <c r="AQ116" s="672" t="str">
        <f t="shared" si="40"/>
        <v/>
      </c>
    </row>
    <row r="117" spans="5:43">
      <c r="E117" s="672" t="str">
        <f t="shared" si="42"/>
        <v/>
      </c>
      <c r="G117" s="672" t="str">
        <f t="shared" si="42"/>
        <v/>
      </c>
      <c r="I117" s="672" t="str">
        <f t="shared" si="23"/>
        <v/>
      </c>
      <c r="K117" s="672" t="str">
        <f t="shared" si="24"/>
        <v/>
      </c>
      <c r="M117" s="672" t="str">
        <f t="shared" si="25"/>
        <v/>
      </c>
      <c r="O117" s="672" t="str">
        <f t="shared" si="26"/>
        <v/>
      </c>
      <c r="Q117" s="672" t="str">
        <f t="shared" si="27"/>
        <v/>
      </c>
      <c r="S117" s="672" t="str">
        <f t="shared" si="28"/>
        <v/>
      </c>
      <c r="U117" s="672" t="str">
        <f t="shared" si="29"/>
        <v/>
      </c>
      <c r="W117" s="672" t="str">
        <f t="shared" si="30"/>
        <v/>
      </c>
      <c r="Y117" s="672" t="str">
        <f t="shared" si="31"/>
        <v/>
      </c>
      <c r="AA117" s="672" t="str">
        <f t="shared" si="32"/>
        <v/>
      </c>
      <c r="AC117" s="672" t="str">
        <f t="shared" si="33"/>
        <v/>
      </c>
      <c r="AE117" s="672" t="str">
        <f t="shared" si="34"/>
        <v/>
      </c>
      <c r="AG117" s="672" t="str">
        <f t="shared" si="35"/>
        <v/>
      </c>
      <c r="AI117" s="672" t="str">
        <f t="shared" si="36"/>
        <v/>
      </c>
      <c r="AK117" s="672" t="str">
        <f t="shared" si="37"/>
        <v/>
      </c>
      <c r="AM117" s="672" t="str">
        <f t="shared" si="38"/>
        <v/>
      </c>
      <c r="AO117" s="672" t="str">
        <f t="shared" si="39"/>
        <v/>
      </c>
      <c r="AQ117" s="672" t="str">
        <f t="shared" si="40"/>
        <v/>
      </c>
    </row>
    <row r="118" spans="5:43">
      <c r="E118" s="672" t="str">
        <f t="shared" si="42"/>
        <v/>
      </c>
      <c r="G118" s="672" t="str">
        <f t="shared" si="42"/>
        <v/>
      </c>
      <c r="I118" s="672" t="str">
        <f t="shared" si="23"/>
        <v/>
      </c>
      <c r="K118" s="672" t="str">
        <f t="shared" si="24"/>
        <v/>
      </c>
      <c r="M118" s="672" t="str">
        <f t="shared" si="25"/>
        <v/>
      </c>
      <c r="O118" s="672" t="str">
        <f t="shared" si="26"/>
        <v/>
      </c>
      <c r="Q118" s="672" t="str">
        <f t="shared" si="27"/>
        <v/>
      </c>
      <c r="S118" s="672" t="str">
        <f t="shared" si="28"/>
        <v/>
      </c>
      <c r="U118" s="672" t="str">
        <f t="shared" si="29"/>
        <v/>
      </c>
      <c r="W118" s="672" t="str">
        <f t="shared" si="30"/>
        <v/>
      </c>
      <c r="Y118" s="672" t="str">
        <f t="shared" si="31"/>
        <v/>
      </c>
      <c r="AA118" s="672" t="str">
        <f t="shared" si="32"/>
        <v/>
      </c>
      <c r="AC118" s="672" t="str">
        <f t="shared" si="33"/>
        <v/>
      </c>
      <c r="AE118" s="672" t="str">
        <f t="shared" si="34"/>
        <v/>
      </c>
      <c r="AG118" s="672" t="str">
        <f t="shared" si="35"/>
        <v/>
      </c>
      <c r="AI118" s="672" t="str">
        <f t="shared" si="36"/>
        <v/>
      </c>
      <c r="AK118" s="672" t="str">
        <f t="shared" si="37"/>
        <v/>
      </c>
      <c r="AM118" s="672" t="str">
        <f t="shared" si="38"/>
        <v/>
      </c>
      <c r="AO118" s="672" t="str">
        <f t="shared" si="39"/>
        <v/>
      </c>
      <c r="AQ118" s="672" t="str">
        <f t="shared" si="40"/>
        <v/>
      </c>
    </row>
    <row r="119" spans="5:43">
      <c r="E119" s="672" t="str">
        <f t="shared" si="42"/>
        <v/>
      </c>
      <c r="G119" s="672" t="str">
        <f t="shared" si="42"/>
        <v/>
      </c>
      <c r="I119" s="672" t="str">
        <f t="shared" si="23"/>
        <v/>
      </c>
      <c r="K119" s="672" t="str">
        <f t="shared" si="24"/>
        <v/>
      </c>
      <c r="M119" s="672" t="str">
        <f t="shared" si="25"/>
        <v/>
      </c>
      <c r="O119" s="672" t="str">
        <f t="shared" si="26"/>
        <v/>
      </c>
      <c r="Q119" s="672" t="str">
        <f t="shared" si="27"/>
        <v/>
      </c>
      <c r="S119" s="672" t="str">
        <f t="shared" si="28"/>
        <v/>
      </c>
      <c r="U119" s="672" t="str">
        <f t="shared" si="29"/>
        <v/>
      </c>
      <c r="W119" s="672" t="str">
        <f t="shared" si="30"/>
        <v/>
      </c>
      <c r="Y119" s="672" t="str">
        <f t="shared" si="31"/>
        <v/>
      </c>
      <c r="AA119" s="672" t="str">
        <f t="shared" si="32"/>
        <v/>
      </c>
      <c r="AC119" s="672" t="str">
        <f t="shared" si="33"/>
        <v/>
      </c>
      <c r="AE119" s="672" t="str">
        <f t="shared" si="34"/>
        <v/>
      </c>
      <c r="AG119" s="672" t="str">
        <f t="shared" si="35"/>
        <v/>
      </c>
      <c r="AI119" s="672" t="str">
        <f t="shared" si="36"/>
        <v/>
      </c>
      <c r="AK119" s="672" t="str">
        <f t="shared" si="37"/>
        <v/>
      </c>
      <c r="AM119" s="672" t="str">
        <f t="shared" si="38"/>
        <v/>
      </c>
      <c r="AO119" s="672" t="str">
        <f t="shared" si="39"/>
        <v/>
      </c>
      <c r="AQ119" s="672" t="str">
        <f t="shared" si="40"/>
        <v/>
      </c>
    </row>
    <row r="120" spans="5:43">
      <c r="E120" s="672" t="str">
        <f t="shared" si="42"/>
        <v/>
      </c>
      <c r="G120" s="672" t="str">
        <f t="shared" si="42"/>
        <v/>
      </c>
      <c r="I120" s="672" t="str">
        <f t="shared" si="23"/>
        <v/>
      </c>
      <c r="K120" s="672" t="str">
        <f t="shared" si="24"/>
        <v/>
      </c>
      <c r="M120" s="672" t="str">
        <f t="shared" si="25"/>
        <v/>
      </c>
      <c r="O120" s="672" t="str">
        <f t="shared" si="26"/>
        <v/>
      </c>
      <c r="Q120" s="672" t="str">
        <f t="shared" si="27"/>
        <v/>
      </c>
      <c r="S120" s="672" t="str">
        <f t="shared" si="28"/>
        <v/>
      </c>
      <c r="U120" s="672" t="str">
        <f t="shared" si="29"/>
        <v/>
      </c>
      <c r="W120" s="672" t="str">
        <f t="shared" si="30"/>
        <v/>
      </c>
      <c r="Y120" s="672" t="str">
        <f t="shared" si="31"/>
        <v/>
      </c>
      <c r="AA120" s="672" t="str">
        <f t="shared" si="32"/>
        <v/>
      </c>
      <c r="AC120" s="672" t="str">
        <f t="shared" si="33"/>
        <v/>
      </c>
      <c r="AE120" s="672" t="str">
        <f t="shared" si="34"/>
        <v/>
      </c>
      <c r="AG120" s="672" t="str">
        <f t="shared" si="35"/>
        <v/>
      </c>
      <c r="AI120" s="672" t="str">
        <f t="shared" si="36"/>
        <v/>
      </c>
      <c r="AK120" s="672" t="str">
        <f t="shared" si="37"/>
        <v/>
      </c>
      <c r="AM120" s="672" t="str">
        <f t="shared" si="38"/>
        <v/>
      </c>
      <c r="AO120" s="672" t="str">
        <f t="shared" si="39"/>
        <v/>
      </c>
      <c r="AQ120" s="672" t="str">
        <f t="shared" si="40"/>
        <v/>
      </c>
    </row>
    <row r="121" spans="5:43">
      <c r="E121" s="672" t="str">
        <f t="shared" si="42"/>
        <v/>
      </c>
      <c r="G121" s="672" t="str">
        <f t="shared" si="42"/>
        <v/>
      </c>
      <c r="I121" s="672" t="str">
        <f t="shared" si="23"/>
        <v/>
      </c>
      <c r="K121" s="672" t="str">
        <f t="shared" si="24"/>
        <v/>
      </c>
      <c r="M121" s="672" t="str">
        <f t="shared" si="25"/>
        <v/>
      </c>
      <c r="O121" s="672" t="str">
        <f t="shared" si="26"/>
        <v/>
      </c>
      <c r="Q121" s="672" t="str">
        <f t="shared" si="27"/>
        <v/>
      </c>
      <c r="S121" s="672" t="str">
        <f t="shared" si="28"/>
        <v/>
      </c>
      <c r="U121" s="672" t="str">
        <f t="shared" si="29"/>
        <v/>
      </c>
      <c r="W121" s="672" t="str">
        <f t="shared" si="30"/>
        <v/>
      </c>
      <c r="Y121" s="672" t="str">
        <f t="shared" si="31"/>
        <v/>
      </c>
      <c r="AA121" s="672" t="str">
        <f t="shared" si="32"/>
        <v/>
      </c>
      <c r="AC121" s="672" t="str">
        <f t="shared" si="33"/>
        <v/>
      </c>
      <c r="AE121" s="672" t="str">
        <f t="shared" si="34"/>
        <v/>
      </c>
      <c r="AG121" s="672" t="str">
        <f t="shared" si="35"/>
        <v/>
      </c>
      <c r="AI121" s="672" t="str">
        <f t="shared" si="36"/>
        <v/>
      </c>
      <c r="AK121" s="672" t="str">
        <f t="shared" si="37"/>
        <v/>
      </c>
      <c r="AM121" s="672" t="str">
        <f t="shared" si="38"/>
        <v/>
      </c>
      <c r="AO121" s="672" t="str">
        <f t="shared" si="39"/>
        <v/>
      </c>
      <c r="AQ121" s="672" t="str">
        <f t="shared" si="40"/>
        <v/>
      </c>
    </row>
    <row r="122" spans="5:43">
      <c r="E122" s="672" t="str">
        <f t="shared" si="42"/>
        <v/>
      </c>
      <c r="G122" s="672" t="str">
        <f t="shared" si="42"/>
        <v/>
      </c>
      <c r="I122" s="672" t="str">
        <f t="shared" si="23"/>
        <v/>
      </c>
      <c r="K122" s="672" t="str">
        <f t="shared" si="24"/>
        <v/>
      </c>
      <c r="M122" s="672" t="str">
        <f t="shared" si="25"/>
        <v/>
      </c>
      <c r="O122" s="672" t="str">
        <f t="shared" si="26"/>
        <v/>
      </c>
      <c r="Q122" s="672" t="str">
        <f t="shared" si="27"/>
        <v/>
      </c>
      <c r="S122" s="672" t="str">
        <f t="shared" si="28"/>
        <v/>
      </c>
      <c r="U122" s="672" t="str">
        <f t="shared" si="29"/>
        <v/>
      </c>
      <c r="W122" s="672" t="str">
        <f t="shared" si="30"/>
        <v/>
      </c>
      <c r="Y122" s="672" t="str">
        <f t="shared" si="31"/>
        <v/>
      </c>
      <c r="AA122" s="672" t="str">
        <f t="shared" si="32"/>
        <v/>
      </c>
      <c r="AC122" s="672" t="str">
        <f t="shared" si="33"/>
        <v/>
      </c>
      <c r="AE122" s="672" t="str">
        <f t="shared" si="34"/>
        <v/>
      </c>
      <c r="AG122" s="672" t="str">
        <f t="shared" si="35"/>
        <v/>
      </c>
      <c r="AI122" s="672" t="str">
        <f t="shared" si="36"/>
        <v/>
      </c>
      <c r="AK122" s="672" t="str">
        <f t="shared" si="37"/>
        <v/>
      </c>
      <c r="AM122" s="672" t="str">
        <f t="shared" si="38"/>
        <v/>
      </c>
      <c r="AO122" s="672" t="str">
        <f t="shared" si="39"/>
        <v/>
      </c>
      <c r="AQ122" s="672" t="str">
        <f t="shared" si="40"/>
        <v/>
      </c>
    </row>
    <row r="123" spans="5:43">
      <c r="E123" s="672" t="str">
        <f t="shared" si="42"/>
        <v/>
      </c>
      <c r="G123" s="672" t="str">
        <f t="shared" si="42"/>
        <v/>
      </c>
      <c r="I123" s="672" t="str">
        <f t="shared" si="23"/>
        <v/>
      </c>
      <c r="K123" s="672" t="str">
        <f t="shared" si="24"/>
        <v/>
      </c>
      <c r="M123" s="672" t="str">
        <f t="shared" si="25"/>
        <v/>
      </c>
      <c r="O123" s="672" t="str">
        <f t="shared" si="26"/>
        <v/>
      </c>
      <c r="Q123" s="672" t="str">
        <f t="shared" si="27"/>
        <v/>
      </c>
      <c r="S123" s="672" t="str">
        <f t="shared" si="28"/>
        <v/>
      </c>
      <c r="U123" s="672" t="str">
        <f t="shared" si="29"/>
        <v/>
      </c>
      <c r="W123" s="672" t="str">
        <f t="shared" si="30"/>
        <v/>
      </c>
      <c r="Y123" s="672" t="str">
        <f t="shared" si="31"/>
        <v/>
      </c>
      <c r="AA123" s="672" t="str">
        <f t="shared" si="32"/>
        <v/>
      </c>
      <c r="AC123" s="672" t="str">
        <f t="shared" si="33"/>
        <v/>
      </c>
      <c r="AE123" s="672" t="str">
        <f t="shared" si="34"/>
        <v/>
      </c>
      <c r="AG123" s="672" t="str">
        <f t="shared" si="35"/>
        <v/>
      </c>
      <c r="AI123" s="672" t="str">
        <f t="shared" si="36"/>
        <v/>
      </c>
      <c r="AK123" s="672" t="str">
        <f t="shared" si="37"/>
        <v/>
      </c>
      <c r="AM123" s="672" t="str">
        <f t="shared" si="38"/>
        <v/>
      </c>
      <c r="AO123" s="672" t="str">
        <f t="shared" si="39"/>
        <v/>
      </c>
      <c r="AQ123" s="672" t="str">
        <f t="shared" si="40"/>
        <v/>
      </c>
    </row>
    <row r="124" spans="5:43">
      <c r="E124" s="672" t="str">
        <f t="shared" si="42"/>
        <v/>
      </c>
      <c r="G124" s="672" t="str">
        <f t="shared" si="42"/>
        <v/>
      </c>
      <c r="I124" s="672" t="str">
        <f t="shared" si="23"/>
        <v/>
      </c>
      <c r="K124" s="672" t="str">
        <f t="shared" si="24"/>
        <v/>
      </c>
      <c r="M124" s="672" t="str">
        <f t="shared" si="25"/>
        <v/>
      </c>
      <c r="O124" s="672" t="str">
        <f t="shared" si="26"/>
        <v/>
      </c>
      <c r="Q124" s="672" t="str">
        <f t="shared" si="27"/>
        <v/>
      </c>
      <c r="S124" s="672" t="str">
        <f t="shared" si="28"/>
        <v/>
      </c>
      <c r="U124" s="672" t="str">
        <f t="shared" si="29"/>
        <v/>
      </c>
      <c r="W124" s="672" t="str">
        <f t="shared" si="30"/>
        <v/>
      </c>
      <c r="Y124" s="672" t="str">
        <f t="shared" si="31"/>
        <v/>
      </c>
      <c r="AA124" s="672" t="str">
        <f t="shared" si="32"/>
        <v/>
      </c>
      <c r="AC124" s="672" t="str">
        <f t="shared" si="33"/>
        <v/>
      </c>
      <c r="AE124" s="672" t="str">
        <f t="shared" si="34"/>
        <v/>
      </c>
      <c r="AG124" s="672" t="str">
        <f t="shared" si="35"/>
        <v/>
      </c>
      <c r="AI124" s="672" t="str">
        <f t="shared" si="36"/>
        <v/>
      </c>
      <c r="AK124" s="672" t="str">
        <f t="shared" si="37"/>
        <v/>
      </c>
      <c r="AM124" s="672" t="str">
        <f t="shared" si="38"/>
        <v/>
      </c>
      <c r="AO124" s="672" t="str">
        <f t="shared" si="39"/>
        <v/>
      </c>
      <c r="AQ124" s="672" t="str">
        <f t="shared" si="40"/>
        <v/>
      </c>
    </row>
    <row r="125" spans="5:43">
      <c r="E125" s="672" t="str">
        <f t="shared" ref="E125:G140" si="43">IF(OR($B125=0,D125=0),"",D125/$B125)</f>
        <v/>
      </c>
      <c r="G125" s="672" t="str">
        <f t="shared" si="43"/>
        <v/>
      </c>
      <c r="I125" s="672" t="str">
        <f t="shared" si="23"/>
        <v/>
      </c>
      <c r="K125" s="672" t="str">
        <f t="shared" si="24"/>
        <v/>
      </c>
      <c r="M125" s="672" t="str">
        <f t="shared" si="25"/>
        <v/>
      </c>
      <c r="O125" s="672" t="str">
        <f t="shared" si="26"/>
        <v/>
      </c>
      <c r="Q125" s="672" t="str">
        <f t="shared" si="27"/>
        <v/>
      </c>
      <c r="S125" s="672" t="str">
        <f t="shared" si="28"/>
        <v/>
      </c>
      <c r="U125" s="672" t="str">
        <f t="shared" si="29"/>
        <v/>
      </c>
      <c r="W125" s="672" t="str">
        <f t="shared" si="30"/>
        <v/>
      </c>
      <c r="Y125" s="672" t="str">
        <f t="shared" si="31"/>
        <v/>
      </c>
      <c r="AA125" s="672" t="str">
        <f t="shared" si="32"/>
        <v/>
      </c>
      <c r="AC125" s="672" t="str">
        <f t="shared" si="33"/>
        <v/>
      </c>
      <c r="AE125" s="672" t="str">
        <f t="shared" si="34"/>
        <v/>
      </c>
      <c r="AG125" s="672" t="str">
        <f t="shared" si="35"/>
        <v/>
      </c>
      <c r="AI125" s="672" t="str">
        <f t="shared" si="36"/>
        <v/>
      </c>
      <c r="AK125" s="672" t="str">
        <f t="shared" si="37"/>
        <v/>
      </c>
      <c r="AM125" s="672" t="str">
        <f t="shared" si="38"/>
        <v/>
      </c>
      <c r="AO125" s="672" t="str">
        <f t="shared" si="39"/>
        <v/>
      </c>
      <c r="AQ125" s="672" t="str">
        <f t="shared" si="40"/>
        <v/>
      </c>
    </row>
    <row r="126" spans="5:43">
      <c r="E126" s="672" t="str">
        <f t="shared" si="43"/>
        <v/>
      </c>
      <c r="G126" s="672" t="str">
        <f t="shared" si="43"/>
        <v/>
      </c>
      <c r="I126" s="672" t="str">
        <f t="shared" si="23"/>
        <v/>
      </c>
      <c r="K126" s="672" t="str">
        <f t="shared" si="24"/>
        <v/>
      </c>
      <c r="M126" s="672" t="str">
        <f t="shared" si="25"/>
        <v/>
      </c>
      <c r="O126" s="672" t="str">
        <f t="shared" si="26"/>
        <v/>
      </c>
      <c r="Q126" s="672" t="str">
        <f t="shared" si="27"/>
        <v/>
      </c>
      <c r="S126" s="672" t="str">
        <f t="shared" si="28"/>
        <v/>
      </c>
      <c r="U126" s="672" t="str">
        <f t="shared" si="29"/>
        <v/>
      </c>
      <c r="W126" s="672" t="str">
        <f t="shared" si="30"/>
        <v/>
      </c>
      <c r="Y126" s="672" t="str">
        <f t="shared" si="31"/>
        <v/>
      </c>
      <c r="AA126" s="672" t="str">
        <f t="shared" si="32"/>
        <v/>
      </c>
      <c r="AC126" s="672" t="str">
        <f t="shared" si="33"/>
        <v/>
      </c>
      <c r="AE126" s="672" t="str">
        <f t="shared" si="34"/>
        <v/>
      </c>
      <c r="AG126" s="672" t="str">
        <f t="shared" si="35"/>
        <v/>
      </c>
      <c r="AI126" s="672" t="str">
        <f t="shared" si="36"/>
        <v/>
      </c>
      <c r="AK126" s="672" t="str">
        <f t="shared" si="37"/>
        <v/>
      </c>
      <c r="AM126" s="672" t="str">
        <f t="shared" si="38"/>
        <v/>
      </c>
      <c r="AO126" s="672" t="str">
        <f t="shared" si="39"/>
        <v/>
      </c>
      <c r="AQ126" s="672" t="str">
        <f t="shared" si="40"/>
        <v/>
      </c>
    </row>
    <row r="127" spans="5:43">
      <c r="E127" s="672" t="str">
        <f t="shared" si="43"/>
        <v/>
      </c>
      <c r="G127" s="672" t="str">
        <f t="shared" si="43"/>
        <v/>
      </c>
      <c r="I127" s="672" t="str">
        <f t="shared" si="23"/>
        <v/>
      </c>
      <c r="K127" s="672" t="str">
        <f t="shared" si="24"/>
        <v/>
      </c>
      <c r="M127" s="672" t="str">
        <f t="shared" si="25"/>
        <v/>
      </c>
      <c r="O127" s="672" t="str">
        <f t="shared" si="26"/>
        <v/>
      </c>
      <c r="Q127" s="672" t="str">
        <f t="shared" si="27"/>
        <v/>
      </c>
      <c r="S127" s="672" t="str">
        <f t="shared" si="28"/>
        <v/>
      </c>
      <c r="U127" s="672" t="str">
        <f t="shared" si="29"/>
        <v/>
      </c>
      <c r="W127" s="672" t="str">
        <f t="shared" si="30"/>
        <v/>
      </c>
      <c r="Y127" s="672" t="str">
        <f t="shared" si="31"/>
        <v/>
      </c>
      <c r="AA127" s="672" t="str">
        <f t="shared" si="32"/>
        <v/>
      </c>
      <c r="AC127" s="672" t="str">
        <f t="shared" si="33"/>
        <v/>
      </c>
      <c r="AE127" s="672" t="str">
        <f t="shared" si="34"/>
        <v/>
      </c>
      <c r="AG127" s="672" t="str">
        <f t="shared" si="35"/>
        <v/>
      </c>
      <c r="AI127" s="672" t="str">
        <f t="shared" si="36"/>
        <v/>
      </c>
      <c r="AK127" s="672" t="str">
        <f t="shared" si="37"/>
        <v/>
      </c>
      <c r="AM127" s="672" t="str">
        <f t="shared" si="38"/>
        <v/>
      </c>
      <c r="AO127" s="672" t="str">
        <f t="shared" si="39"/>
        <v/>
      </c>
      <c r="AQ127" s="672" t="str">
        <f t="shared" si="40"/>
        <v/>
      </c>
    </row>
    <row r="128" spans="5:43">
      <c r="E128" s="672" t="str">
        <f t="shared" si="43"/>
        <v/>
      </c>
      <c r="G128" s="672" t="str">
        <f t="shared" si="43"/>
        <v/>
      </c>
      <c r="I128" s="672" t="str">
        <f t="shared" si="23"/>
        <v/>
      </c>
      <c r="K128" s="672" t="str">
        <f t="shared" si="24"/>
        <v/>
      </c>
      <c r="M128" s="672" t="str">
        <f t="shared" si="25"/>
        <v/>
      </c>
      <c r="O128" s="672" t="str">
        <f t="shared" si="26"/>
        <v/>
      </c>
      <c r="Q128" s="672" t="str">
        <f t="shared" si="27"/>
        <v/>
      </c>
      <c r="S128" s="672" t="str">
        <f t="shared" si="28"/>
        <v/>
      </c>
      <c r="U128" s="672" t="str">
        <f t="shared" si="29"/>
        <v/>
      </c>
      <c r="W128" s="672" t="str">
        <f t="shared" si="30"/>
        <v/>
      </c>
      <c r="Y128" s="672" t="str">
        <f t="shared" si="31"/>
        <v/>
      </c>
      <c r="AA128" s="672" t="str">
        <f t="shared" si="32"/>
        <v/>
      </c>
      <c r="AC128" s="672" t="str">
        <f t="shared" si="33"/>
        <v/>
      </c>
      <c r="AE128" s="672" t="str">
        <f t="shared" si="34"/>
        <v/>
      </c>
      <c r="AG128" s="672" t="str">
        <f t="shared" si="35"/>
        <v/>
      </c>
      <c r="AI128" s="672" t="str">
        <f t="shared" si="36"/>
        <v/>
      </c>
      <c r="AK128" s="672" t="str">
        <f t="shared" si="37"/>
        <v/>
      </c>
      <c r="AM128" s="672" t="str">
        <f t="shared" si="38"/>
        <v/>
      </c>
      <c r="AO128" s="672" t="str">
        <f t="shared" si="39"/>
        <v/>
      </c>
      <c r="AQ128" s="672" t="str">
        <f t="shared" si="40"/>
        <v/>
      </c>
    </row>
    <row r="129" spans="5:43">
      <c r="E129" s="672" t="str">
        <f t="shared" si="43"/>
        <v/>
      </c>
      <c r="G129" s="672" t="str">
        <f t="shared" si="43"/>
        <v/>
      </c>
      <c r="I129" s="672" t="str">
        <f t="shared" si="23"/>
        <v/>
      </c>
      <c r="K129" s="672" t="str">
        <f t="shared" si="24"/>
        <v/>
      </c>
      <c r="M129" s="672" t="str">
        <f t="shared" si="25"/>
        <v/>
      </c>
      <c r="O129" s="672" t="str">
        <f t="shared" si="26"/>
        <v/>
      </c>
      <c r="Q129" s="672" t="str">
        <f t="shared" si="27"/>
        <v/>
      </c>
      <c r="S129" s="672" t="str">
        <f t="shared" si="28"/>
        <v/>
      </c>
      <c r="U129" s="672" t="str">
        <f t="shared" si="29"/>
        <v/>
      </c>
      <c r="W129" s="672" t="str">
        <f t="shared" si="30"/>
        <v/>
      </c>
      <c r="Y129" s="672" t="str">
        <f t="shared" si="31"/>
        <v/>
      </c>
      <c r="AA129" s="672" t="str">
        <f t="shared" si="32"/>
        <v/>
      </c>
      <c r="AC129" s="672" t="str">
        <f t="shared" si="33"/>
        <v/>
      </c>
      <c r="AE129" s="672" t="str">
        <f t="shared" si="34"/>
        <v/>
      </c>
      <c r="AG129" s="672" t="str">
        <f t="shared" si="35"/>
        <v/>
      </c>
      <c r="AI129" s="672" t="str">
        <f t="shared" si="36"/>
        <v/>
      </c>
      <c r="AK129" s="672" t="str">
        <f t="shared" si="37"/>
        <v/>
      </c>
      <c r="AM129" s="672" t="str">
        <f t="shared" si="38"/>
        <v/>
      </c>
      <c r="AO129" s="672" t="str">
        <f t="shared" si="39"/>
        <v/>
      </c>
      <c r="AQ129" s="672" t="str">
        <f t="shared" si="40"/>
        <v/>
      </c>
    </row>
    <row r="130" spans="5:43">
      <c r="E130" s="672" t="str">
        <f t="shared" si="43"/>
        <v/>
      </c>
      <c r="G130" s="672" t="str">
        <f t="shared" si="43"/>
        <v/>
      </c>
      <c r="I130" s="672" t="str">
        <f t="shared" si="23"/>
        <v/>
      </c>
      <c r="K130" s="672" t="str">
        <f t="shared" si="24"/>
        <v/>
      </c>
      <c r="M130" s="672" t="str">
        <f t="shared" si="25"/>
        <v/>
      </c>
      <c r="O130" s="672" t="str">
        <f t="shared" si="26"/>
        <v/>
      </c>
      <c r="Q130" s="672" t="str">
        <f t="shared" si="27"/>
        <v/>
      </c>
      <c r="S130" s="672" t="str">
        <f t="shared" si="28"/>
        <v/>
      </c>
      <c r="U130" s="672" t="str">
        <f t="shared" si="29"/>
        <v/>
      </c>
      <c r="W130" s="672" t="str">
        <f t="shared" si="30"/>
        <v/>
      </c>
      <c r="Y130" s="672" t="str">
        <f t="shared" si="31"/>
        <v/>
      </c>
      <c r="AA130" s="672" t="str">
        <f t="shared" si="32"/>
        <v/>
      </c>
      <c r="AC130" s="672" t="str">
        <f t="shared" si="33"/>
        <v/>
      </c>
      <c r="AE130" s="672" t="str">
        <f t="shared" si="34"/>
        <v/>
      </c>
      <c r="AG130" s="672" t="str">
        <f t="shared" si="35"/>
        <v/>
      </c>
      <c r="AI130" s="672" t="str">
        <f t="shared" si="36"/>
        <v/>
      </c>
      <c r="AK130" s="672" t="str">
        <f t="shared" si="37"/>
        <v/>
      </c>
      <c r="AM130" s="672" t="str">
        <f t="shared" si="38"/>
        <v/>
      </c>
      <c r="AO130" s="672" t="str">
        <f t="shared" si="39"/>
        <v/>
      </c>
      <c r="AQ130" s="672" t="str">
        <f t="shared" si="40"/>
        <v/>
      </c>
    </row>
    <row r="131" spans="5:43">
      <c r="E131" s="672" t="str">
        <f t="shared" si="43"/>
        <v/>
      </c>
      <c r="G131" s="672" t="str">
        <f t="shared" si="43"/>
        <v/>
      </c>
      <c r="I131" s="672" t="str">
        <f t="shared" si="23"/>
        <v/>
      </c>
      <c r="K131" s="672" t="str">
        <f t="shared" si="24"/>
        <v/>
      </c>
      <c r="M131" s="672" t="str">
        <f t="shared" si="25"/>
        <v/>
      </c>
      <c r="O131" s="672" t="str">
        <f t="shared" si="26"/>
        <v/>
      </c>
      <c r="Q131" s="672" t="str">
        <f t="shared" si="27"/>
        <v/>
      </c>
      <c r="S131" s="672" t="str">
        <f t="shared" si="28"/>
        <v/>
      </c>
      <c r="U131" s="672" t="str">
        <f t="shared" si="29"/>
        <v/>
      </c>
      <c r="W131" s="672" t="str">
        <f t="shared" si="30"/>
        <v/>
      </c>
      <c r="Y131" s="672" t="str">
        <f t="shared" si="31"/>
        <v/>
      </c>
      <c r="AA131" s="672" t="str">
        <f t="shared" si="32"/>
        <v/>
      </c>
      <c r="AC131" s="672" t="str">
        <f t="shared" si="33"/>
        <v/>
      </c>
      <c r="AE131" s="672" t="str">
        <f t="shared" si="34"/>
        <v/>
      </c>
      <c r="AG131" s="672" t="str">
        <f t="shared" si="35"/>
        <v/>
      </c>
      <c r="AI131" s="672" t="str">
        <f t="shared" si="36"/>
        <v/>
      </c>
      <c r="AK131" s="672" t="str">
        <f t="shared" si="37"/>
        <v/>
      </c>
      <c r="AM131" s="672" t="str">
        <f t="shared" si="38"/>
        <v/>
      </c>
      <c r="AO131" s="672" t="str">
        <f t="shared" si="39"/>
        <v/>
      </c>
      <c r="AQ131" s="672" t="str">
        <f t="shared" si="40"/>
        <v/>
      </c>
    </row>
    <row r="132" spans="5:43">
      <c r="E132" s="672" t="str">
        <f t="shared" si="43"/>
        <v/>
      </c>
      <c r="G132" s="672" t="str">
        <f t="shared" si="43"/>
        <v/>
      </c>
      <c r="I132" s="672" t="str">
        <f t="shared" si="23"/>
        <v/>
      </c>
      <c r="K132" s="672" t="str">
        <f t="shared" si="24"/>
        <v/>
      </c>
      <c r="M132" s="672" t="str">
        <f t="shared" si="25"/>
        <v/>
      </c>
      <c r="O132" s="672" t="str">
        <f t="shared" si="26"/>
        <v/>
      </c>
      <c r="Q132" s="672" t="str">
        <f t="shared" si="27"/>
        <v/>
      </c>
      <c r="S132" s="672" t="str">
        <f t="shared" si="28"/>
        <v/>
      </c>
      <c r="U132" s="672" t="str">
        <f t="shared" si="29"/>
        <v/>
      </c>
      <c r="W132" s="672" t="str">
        <f t="shared" si="30"/>
        <v/>
      </c>
      <c r="Y132" s="672" t="str">
        <f t="shared" si="31"/>
        <v/>
      </c>
      <c r="AA132" s="672" t="str">
        <f t="shared" si="32"/>
        <v/>
      </c>
      <c r="AC132" s="672" t="str">
        <f t="shared" si="33"/>
        <v/>
      </c>
      <c r="AE132" s="672" t="str">
        <f t="shared" si="34"/>
        <v/>
      </c>
      <c r="AG132" s="672" t="str">
        <f t="shared" si="35"/>
        <v/>
      </c>
      <c r="AI132" s="672" t="str">
        <f t="shared" si="36"/>
        <v/>
      </c>
      <c r="AK132" s="672" t="str">
        <f t="shared" si="37"/>
        <v/>
      </c>
      <c r="AM132" s="672" t="str">
        <f t="shared" si="38"/>
        <v/>
      </c>
      <c r="AO132" s="672" t="str">
        <f t="shared" si="39"/>
        <v/>
      </c>
      <c r="AQ132" s="672" t="str">
        <f t="shared" si="40"/>
        <v/>
      </c>
    </row>
    <row r="133" spans="5:43">
      <c r="E133" s="672" t="str">
        <f t="shared" si="43"/>
        <v/>
      </c>
      <c r="G133" s="672" t="str">
        <f t="shared" si="43"/>
        <v/>
      </c>
      <c r="I133" s="672" t="str">
        <f t="shared" si="23"/>
        <v/>
      </c>
      <c r="K133" s="672" t="str">
        <f t="shared" si="24"/>
        <v/>
      </c>
      <c r="M133" s="672" t="str">
        <f t="shared" si="25"/>
        <v/>
      </c>
      <c r="O133" s="672" t="str">
        <f t="shared" si="26"/>
        <v/>
      </c>
      <c r="Q133" s="672" t="str">
        <f t="shared" si="27"/>
        <v/>
      </c>
      <c r="S133" s="672" t="str">
        <f t="shared" si="28"/>
        <v/>
      </c>
      <c r="U133" s="672" t="str">
        <f t="shared" si="29"/>
        <v/>
      </c>
      <c r="W133" s="672" t="str">
        <f t="shared" si="30"/>
        <v/>
      </c>
      <c r="Y133" s="672" t="str">
        <f t="shared" si="31"/>
        <v/>
      </c>
      <c r="AA133" s="672" t="str">
        <f t="shared" si="32"/>
        <v/>
      </c>
      <c r="AC133" s="672" t="str">
        <f t="shared" si="33"/>
        <v/>
      </c>
      <c r="AE133" s="672" t="str">
        <f t="shared" si="34"/>
        <v/>
      </c>
      <c r="AG133" s="672" t="str">
        <f t="shared" si="35"/>
        <v/>
      </c>
      <c r="AI133" s="672" t="str">
        <f t="shared" si="36"/>
        <v/>
      </c>
      <c r="AK133" s="672" t="str">
        <f t="shared" si="37"/>
        <v/>
      </c>
      <c r="AM133" s="672" t="str">
        <f t="shared" si="38"/>
        <v/>
      </c>
      <c r="AO133" s="672" t="str">
        <f t="shared" si="39"/>
        <v/>
      </c>
      <c r="AQ133" s="672" t="str">
        <f t="shared" si="40"/>
        <v/>
      </c>
    </row>
    <row r="134" spans="5:43">
      <c r="E134" s="672" t="str">
        <f t="shared" si="43"/>
        <v/>
      </c>
      <c r="G134" s="672" t="str">
        <f t="shared" si="43"/>
        <v/>
      </c>
      <c r="I134" s="672" t="str">
        <f t="shared" si="23"/>
        <v/>
      </c>
      <c r="K134" s="672" t="str">
        <f t="shared" si="24"/>
        <v/>
      </c>
      <c r="M134" s="672" t="str">
        <f t="shared" si="25"/>
        <v/>
      </c>
      <c r="O134" s="672" t="str">
        <f t="shared" si="26"/>
        <v/>
      </c>
      <c r="Q134" s="672" t="str">
        <f t="shared" si="27"/>
        <v/>
      </c>
      <c r="S134" s="672" t="str">
        <f t="shared" si="28"/>
        <v/>
      </c>
      <c r="U134" s="672" t="str">
        <f t="shared" si="29"/>
        <v/>
      </c>
      <c r="W134" s="672" t="str">
        <f t="shared" si="30"/>
        <v/>
      </c>
      <c r="Y134" s="672" t="str">
        <f t="shared" si="31"/>
        <v/>
      </c>
      <c r="AA134" s="672" t="str">
        <f t="shared" si="32"/>
        <v/>
      </c>
      <c r="AC134" s="672" t="str">
        <f t="shared" si="33"/>
        <v/>
      </c>
      <c r="AE134" s="672" t="str">
        <f t="shared" si="34"/>
        <v/>
      </c>
      <c r="AG134" s="672" t="str">
        <f t="shared" si="35"/>
        <v/>
      </c>
      <c r="AI134" s="672" t="str">
        <f t="shared" si="36"/>
        <v/>
      </c>
      <c r="AK134" s="672" t="str">
        <f t="shared" si="37"/>
        <v/>
      </c>
      <c r="AM134" s="672" t="str">
        <f t="shared" si="38"/>
        <v/>
      </c>
      <c r="AO134" s="672" t="str">
        <f t="shared" si="39"/>
        <v/>
      </c>
      <c r="AQ134" s="672" t="str">
        <f t="shared" si="40"/>
        <v/>
      </c>
    </row>
    <row r="135" spans="5:43">
      <c r="E135" s="672" t="str">
        <f t="shared" si="43"/>
        <v/>
      </c>
      <c r="G135" s="672" t="str">
        <f t="shared" si="43"/>
        <v/>
      </c>
      <c r="I135" s="672" t="str">
        <f t="shared" si="23"/>
        <v/>
      </c>
      <c r="K135" s="672" t="str">
        <f t="shared" si="24"/>
        <v/>
      </c>
      <c r="M135" s="672" t="str">
        <f t="shared" si="25"/>
        <v/>
      </c>
      <c r="O135" s="672" t="str">
        <f t="shared" si="26"/>
        <v/>
      </c>
      <c r="Q135" s="672" t="str">
        <f t="shared" si="27"/>
        <v/>
      </c>
      <c r="S135" s="672" t="str">
        <f t="shared" si="28"/>
        <v/>
      </c>
      <c r="U135" s="672" t="str">
        <f t="shared" si="29"/>
        <v/>
      </c>
      <c r="W135" s="672" t="str">
        <f t="shared" si="30"/>
        <v/>
      </c>
      <c r="Y135" s="672" t="str">
        <f t="shared" si="31"/>
        <v/>
      </c>
      <c r="AA135" s="672" t="str">
        <f t="shared" si="32"/>
        <v/>
      </c>
      <c r="AC135" s="672" t="str">
        <f t="shared" si="33"/>
        <v/>
      </c>
      <c r="AE135" s="672" t="str">
        <f t="shared" si="34"/>
        <v/>
      </c>
      <c r="AG135" s="672" t="str">
        <f t="shared" si="35"/>
        <v/>
      </c>
      <c r="AI135" s="672" t="str">
        <f t="shared" si="36"/>
        <v/>
      </c>
      <c r="AK135" s="672" t="str">
        <f t="shared" si="37"/>
        <v/>
      </c>
      <c r="AM135" s="672" t="str">
        <f t="shared" si="38"/>
        <v/>
      </c>
      <c r="AO135" s="672" t="str">
        <f t="shared" si="39"/>
        <v/>
      </c>
      <c r="AQ135" s="672" t="str">
        <f t="shared" si="40"/>
        <v/>
      </c>
    </row>
    <row r="136" spans="5:43">
      <c r="E136" s="672" t="str">
        <f t="shared" si="43"/>
        <v/>
      </c>
      <c r="G136" s="672" t="str">
        <f t="shared" si="43"/>
        <v/>
      </c>
      <c r="I136" s="672" t="str">
        <f t="shared" si="23"/>
        <v/>
      </c>
      <c r="K136" s="672" t="str">
        <f t="shared" si="24"/>
        <v/>
      </c>
      <c r="M136" s="672" t="str">
        <f t="shared" si="25"/>
        <v/>
      </c>
      <c r="O136" s="672" t="str">
        <f t="shared" si="26"/>
        <v/>
      </c>
      <c r="Q136" s="672" t="str">
        <f t="shared" si="27"/>
        <v/>
      </c>
      <c r="S136" s="672" t="str">
        <f t="shared" si="28"/>
        <v/>
      </c>
      <c r="U136" s="672" t="str">
        <f t="shared" si="29"/>
        <v/>
      </c>
      <c r="W136" s="672" t="str">
        <f t="shared" si="30"/>
        <v/>
      </c>
      <c r="Y136" s="672" t="str">
        <f t="shared" si="31"/>
        <v/>
      </c>
      <c r="AA136" s="672" t="str">
        <f t="shared" si="32"/>
        <v/>
      </c>
      <c r="AC136" s="672" t="str">
        <f t="shared" si="33"/>
        <v/>
      </c>
      <c r="AE136" s="672" t="str">
        <f t="shared" si="34"/>
        <v/>
      </c>
      <c r="AG136" s="672" t="str">
        <f t="shared" si="35"/>
        <v/>
      </c>
      <c r="AI136" s="672" t="str">
        <f t="shared" si="36"/>
        <v/>
      </c>
      <c r="AK136" s="672" t="str">
        <f t="shared" si="37"/>
        <v/>
      </c>
      <c r="AM136" s="672" t="str">
        <f t="shared" si="38"/>
        <v/>
      </c>
      <c r="AO136" s="672" t="str">
        <f t="shared" si="39"/>
        <v/>
      </c>
      <c r="AQ136" s="672" t="str">
        <f t="shared" si="40"/>
        <v/>
      </c>
    </row>
    <row r="137" spans="5:43">
      <c r="E137" s="672" t="str">
        <f t="shared" si="43"/>
        <v/>
      </c>
      <c r="G137" s="672" t="str">
        <f t="shared" si="43"/>
        <v/>
      </c>
      <c r="I137" s="672" t="str">
        <f t="shared" si="23"/>
        <v/>
      </c>
      <c r="K137" s="672" t="str">
        <f t="shared" si="24"/>
        <v/>
      </c>
      <c r="M137" s="672" t="str">
        <f t="shared" si="25"/>
        <v/>
      </c>
      <c r="O137" s="672" t="str">
        <f t="shared" si="26"/>
        <v/>
      </c>
      <c r="Q137" s="672" t="str">
        <f t="shared" si="27"/>
        <v/>
      </c>
      <c r="S137" s="672" t="str">
        <f t="shared" si="28"/>
        <v/>
      </c>
      <c r="U137" s="672" t="str">
        <f t="shared" si="29"/>
        <v/>
      </c>
      <c r="W137" s="672" t="str">
        <f t="shared" si="30"/>
        <v/>
      </c>
      <c r="Y137" s="672" t="str">
        <f t="shared" si="31"/>
        <v/>
      </c>
      <c r="AA137" s="672" t="str">
        <f t="shared" si="32"/>
        <v/>
      </c>
      <c r="AC137" s="672" t="str">
        <f t="shared" si="33"/>
        <v/>
      </c>
      <c r="AE137" s="672" t="str">
        <f t="shared" si="34"/>
        <v/>
      </c>
      <c r="AG137" s="672" t="str">
        <f t="shared" si="35"/>
        <v/>
      </c>
      <c r="AI137" s="672" t="str">
        <f t="shared" si="36"/>
        <v/>
      </c>
      <c r="AK137" s="672" t="str">
        <f t="shared" si="37"/>
        <v/>
      </c>
      <c r="AM137" s="672" t="str">
        <f t="shared" si="38"/>
        <v/>
      </c>
      <c r="AO137" s="672" t="str">
        <f t="shared" si="39"/>
        <v/>
      </c>
      <c r="AQ137" s="672" t="str">
        <f t="shared" si="40"/>
        <v/>
      </c>
    </row>
    <row r="138" spans="5:43">
      <c r="E138" s="672" t="str">
        <f t="shared" si="43"/>
        <v/>
      </c>
      <c r="G138" s="672" t="str">
        <f t="shared" si="43"/>
        <v/>
      </c>
      <c r="I138" s="672" t="str">
        <f t="shared" si="23"/>
        <v/>
      </c>
      <c r="K138" s="672" t="str">
        <f t="shared" si="24"/>
        <v/>
      </c>
      <c r="M138" s="672" t="str">
        <f t="shared" si="25"/>
        <v/>
      </c>
      <c r="O138" s="672" t="str">
        <f t="shared" si="26"/>
        <v/>
      </c>
      <c r="Q138" s="672" t="str">
        <f t="shared" si="27"/>
        <v/>
      </c>
      <c r="S138" s="672" t="str">
        <f t="shared" si="28"/>
        <v/>
      </c>
      <c r="U138" s="672" t="str">
        <f t="shared" si="29"/>
        <v/>
      </c>
      <c r="W138" s="672" t="str">
        <f t="shared" si="30"/>
        <v/>
      </c>
      <c r="Y138" s="672" t="str">
        <f t="shared" si="31"/>
        <v/>
      </c>
      <c r="AA138" s="672" t="str">
        <f t="shared" si="32"/>
        <v/>
      </c>
      <c r="AC138" s="672" t="str">
        <f t="shared" si="33"/>
        <v/>
      </c>
      <c r="AE138" s="672" t="str">
        <f t="shared" si="34"/>
        <v/>
      </c>
      <c r="AG138" s="672" t="str">
        <f t="shared" si="35"/>
        <v/>
      </c>
      <c r="AI138" s="672" t="str">
        <f t="shared" si="36"/>
        <v/>
      </c>
      <c r="AK138" s="672" t="str">
        <f t="shared" si="37"/>
        <v/>
      </c>
      <c r="AM138" s="672" t="str">
        <f t="shared" si="38"/>
        <v/>
      </c>
      <c r="AO138" s="672" t="str">
        <f t="shared" si="39"/>
        <v/>
      </c>
      <c r="AQ138" s="672" t="str">
        <f t="shared" si="40"/>
        <v/>
      </c>
    </row>
    <row r="139" spans="5:43">
      <c r="E139" s="672" t="str">
        <f t="shared" si="43"/>
        <v/>
      </c>
      <c r="G139" s="672" t="str">
        <f t="shared" si="43"/>
        <v/>
      </c>
      <c r="I139" s="672" t="str">
        <f t="shared" si="23"/>
        <v/>
      </c>
      <c r="K139" s="672" t="str">
        <f t="shared" si="24"/>
        <v/>
      </c>
      <c r="M139" s="672" t="str">
        <f t="shared" si="25"/>
        <v/>
      </c>
      <c r="O139" s="672" t="str">
        <f t="shared" si="26"/>
        <v/>
      </c>
      <c r="Q139" s="672" t="str">
        <f t="shared" si="27"/>
        <v/>
      </c>
      <c r="S139" s="672" t="str">
        <f t="shared" si="28"/>
        <v/>
      </c>
      <c r="U139" s="672" t="str">
        <f t="shared" si="29"/>
        <v/>
      </c>
      <c r="W139" s="672" t="str">
        <f t="shared" si="30"/>
        <v/>
      </c>
      <c r="Y139" s="672" t="str">
        <f t="shared" si="31"/>
        <v/>
      </c>
      <c r="AA139" s="672" t="str">
        <f t="shared" si="32"/>
        <v/>
      </c>
      <c r="AC139" s="672" t="str">
        <f t="shared" si="33"/>
        <v/>
      </c>
      <c r="AE139" s="672" t="str">
        <f t="shared" si="34"/>
        <v/>
      </c>
      <c r="AG139" s="672" t="str">
        <f t="shared" si="35"/>
        <v/>
      </c>
      <c r="AI139" s="672" t="str">
        <f t="shared" si="36"/>
        <v/>
      </c>
      <c r="AK139" s="672" t="str">
        <f t="shared" si="37"/>
        <v/>
      </c>
      <c r="AM139" s="672" t="str">
        <f t="shared" si="38"/>
        <v/>
      </c>
      <c r="AO139" s="672" t="str">
        <f t="shared" si="39"/>
        <v/>
      </c>
      <c r="AQ139" s="672" t="str">
        <f t="shared" si="40"/>
        <v/>
      </c>
    </row>
    <row r="140" spans="5:43">
      <c r="E140" s="672" t="str">
        <f t="shared" si="43"/>
        <v/>
      </c>
      <c r="G140" s="672" t="str">
        <f t="shared" si="43"/>
        <v/>
      </c>
      <c r="I140" s="672" t="str">
        <f t="shared" si="23"/>
        <v/>
      </c>
      <c r="K140" s="672" t="str">
        <f t="shared" si="24"/>
        <v/>
      </c>
      <c r="M140" s="672" t="str">
        <f t="shared" si="25"/>
        <v/>
      </c>
      <c r="O140" s="672" t="str">
        <f t="shared" si="26"/>
        <v/>
      </c>
      <c r="Q140" s="672" t="str">
        <f t="shared" si="27"/>
        <v/>
      </c>
      <c r="S140" s="672" t="str">
        <f t="shared" si="28"/>
        <v/>
      </c>
      <c r="U140" s="672" t="str">
        <f t="shared" si="29"/>
        <v/>
      </c>
      <c r="W140" s="672" t="str">
        <f t="shared" si="30"/>
        <v/>
      </c>
      <c r="Y140" s="672" t="str">
        <f t="shared" si="31"/>
        <v/>
      </c>
      <c r="AA140" s="672" t="str">
        <f t="shared" si="32"/>
        <v/>
      </c>
      <c r="AC140" s="672" t="str">
        <f t="shared" si="33"/>
        <v/>
      </c>
      <c r="AE140" s="672" t="str">
        <f t="shared" si="34"/>
        <v/>
      </c>
      <c r="AG140" s="672" t="str">
        <f t="shared" si="35"/>
        <v/>
      </c>
      <c r="AI140" s="672" t="str">
        <f t="shared" si="36"/>
        <v/>
      </c>
      <c r="AK140" s="672" t="str">
        <f t="shared" si="37"/>
        <v/>
      </c>
      <c r="AM140" s="672" t="str">
        <f t="shared" si="38"/>
        <v/>
      </c>
      <c r="AO140" s="672" t="str">
        <f t="shared" si="39"/>
        <v/>
      </c>
      <c r="AQ140" s="672" t="str">
        <f t="shared" si="40"/>
        <v/>
      </c>
    </row>
    <row r="141" spans="5:43">
      <c r="E141" s="672" t="str">
        <f t="shared" ref="E141:G156" si="44">IF(OR($B141=0,D141=0),"",D141/$B141)</f>
        <v/>
      </c>
      <c r="G141" s="672" t="str">
        <f t="shared" si="44"/>
        <v/>
      </c>
      <c r="I141" s="672" t="str">
        <f t="shared" ref="I141:I204" si="45">IF(OR($B141=0,H141=0),"",H141/$B141)</f>
        <v/>
      </c>
      <c r="K141" s="672" t="str">
        <f t="shared" ref="K141:K204" si="46">IF(OR($B141=0,J141=0),"",J141/$B141)</f>
        <v/>
      </c>
      <c r="M141" s="672" t="str">
        <f t="shared" ref="M141:M204" si="47">IF(OR($B141=0,L141=0),"",L141/$B141)</f>
        <v/>
      </c>
      <c r="O141" s="672" t="str">
        <f t="shared" ref="O141:O204" si="48">IF(OR($B141=0,N141=0),"",N141/$B141)</f>
        <v/>
      </c>
      <c r="Q141" s="672" t="str">
        <f t="shared" ref="Q141:Q204" si="49">IF(OR($B141=0,P141=0),"",P141/$B141)</f>
        <v/>
      </c>
      <c r="S141" s="672" t="str">
        <f t="shared" ref="S141:S204" si="50">IF(OR($B141=0,R141=0),"",R141/$B141)</f>
        <v/>
      </c>
      <c r="U141" s="672" t="str">
        <f t="shared" ref="U141:U204" si="51">IF(OR($B141=0,T141=0),"",T141/$B141)</f>
        <v/>
      </c>
      <c r="W141" s="672" t="str">
        <f t="shared" ref="W141:W204" si="52">IF(OR($B141=0,V141=0),"",V141/$B141)</f>
        <v/>
      </c>
      <c r="Y141" s="672" t="str">
        <f t="shared" ref="Y141:Y204" si="53">IF(OR($B141=0,X141=0),"",X141/$B141)</f>
        <v/>
      </c>
      <c r="AA141" s="672" t="str">
        <f t="shared" ref="AA141:AA204" si="54">IF(OR($B141=0,Z141=0),"",Z141/$B141)</f>
        <v/>
      </c>
      <c r="AC141" s="672" t="str">
        <f t="shared" ref="AC141:AC204" si="55">IF(OR($B141=0,AB141=0),"",AB141/$B141)</f>
        <v/>
      </c>
      <c r="AE141" s="672" t="str">
        <f t="shared" ref="AE141:AE204" si="56">IF(OR($B141=0,AD141=0),"",AD141/$B141)</f>
        <v/>
      </c>
      <c r="AG141" s="672" t="str">
        <f t="shared" ref="AG141:AG204" si="57">IF(OR($B141=0,AF141=0),"",AF141/$B141)</f>
        <v/>
      </c>
      <c r="AI141" s="672" t="str">
        <f t="shared" ref="AI141:AI204" si="58">IF(OR($B141=0,AH141=0),"",AH141/$B141)</f>
        <v/>
      </c>
      <c r="AK141" s="672" t="str">
        <f t="shared" ref="AK141:AK204" si="59">IF(OR($B141=0,AJ141=0),"",AJ141/$B141)</f>
        <v/>
      </c>
      <c r="AM141" s="672" t="str">
        <f t="shared" ref="AM141:AM204" si="60">IF(OR($B141=0,AL141=0),"",AL141/$B141)</f>
        <v/>
      </c>
      <c r="AO141" s="672" t="str">
        <f t="shared" ref="AO141:AO204" si="61">IF(OR($B141=0,AN141=0),"",AN141/$B141)</f>
        <v/>
      </c>
      <c r="AQ141" s="672" t="str">
        <f t="shared" ref="AQ141:AQ204" si="62">IF(OR($B141=0,AP141=0),"",AP141/$B141)</f>
        <v/>
      </c>
    </row>
    <row r="142" spans="5:43">
      <c r="E142" s="672" t="str">
        <f t="shared" si="44"/>
        <v/>
      </c>
      <c r="G142" s="672" t="str">
        <f t="shared" si="44"/>
        <v/>
      </c>
      <c r="I142" s="672" t="str">
        <f t="shared" si="45"/>
        <v/>
      </c>
      <c r="K142" s="672" t="str">
        <f t="shared" si="46"/>
        <v/>
      </c>
      <c r="M142" s="672" t="str">
        <f t="shared" si="47"/>
        <v/>
      </c>
      <c r="O142" s="672" t="str">
        <f t="shared" si="48"/>
        <v/>
      </c>
      <c r="Q142" s="672" t="str">
        <f t="shared" si="49"/>
        <v/>
      </c>
      <c r="S142" s="672" t="str">
        <f t="shared" si="50"/>
        <v/>
      </c>
      <c r="U142" s="672" t="str">
        <f t="shared" si="51"/>
        <v/>
      </c>
      <c r="W142" s="672" t="str">
        <f t="shared" si="52"/>
        <v/>
      </c>
      <c r="Y142" s="672" t="str">
        <f t="shared" si="53"/>
        <v/>
      </c>
      <c r="AA142" s="672" t="str">
        <f t="shared" si="54"/>
        <v/>
      </c>
      <c r="AC142" s="672" t="str">
        <f t="shared" si="55"/>
        <v/>
      </c>
      <c r="AE142" s="672" t="str">
        <f t="shared" si="56"/>
        <v/>
      </c>
      <c r="AG142" s="672" t="str">
        <f t="shared" si="57"/>
        <v/>
      </c>
      <c r="AI142" s="672" t="str">
        <f t="shared" si="58"/>
        <v/>
      </c>
      <c r="AK142" s="672" t="str">
        <f t="shared" si="59"/>
        <v/>
      </c>
      <c r="AM142" s="672" t="str">
        <f t="shared" si="60"/>
        <v/>
      </c>
      <c r="AO142" s="672" t="str">
        <f t="shared" si="61"/>
        <v/>
      </c>
      <c r="AQ142" s="672" t="str">
        <f t="shared" si="62"/>
        <v/>
      </c>
    </row>
    <row r="143" spans="5:43">
      <c r="E143" s="672" t="str">
        <f t="shared" si="44"/>
        <v/>
      </c>
      <c r="G143" s="672" t="str">
        <f t="shared" si="44"/>
        <v/>
      </c>
      <c r="I143" s="672" t="str">
        <f t="shared" si="45"/>
        <v/>
      </c>
      <c r="K143" s="672" t="str">
        <f t="shared" si="46"/>
        <v/>
      </c>
      <c r="M143" s="672" t="str">
        <f t="shared" si="47"/>
        <v/>
      </c>
      <c r="O143" s="672" t="str">
        <f t="shared" si="48"/>
        <v/>
      </c>
      <c r="Q143" s="672" t="str">
        <f t="shared" si="49"/>
        <v/>
      </c>
      <c r="S143" s="672" t="str">
        <f t="shared" si="50"/>
        <v/>
      </c>
      <c r="U143" s="672" t="str">
        <f t="shared" si="51"/>
        <v/>
      </c>
      <c r="W143" s="672" t="str">
        <f t="shared" si="52"/>
        <v/>
      </c>
      <c r="Y143" s="672" t="str">
        <f t="shared" si="53"/>
        <v/>
      </c>
      <c r="AA143" s="672" t="str">
        <f t="shared" si="54"/>
        <v/>
      </c>
      <c r="AC143" s="672" t="str">
        <f t="shared" si="55"/>
        <v/>
      </c>
      <c r="AE143" s="672" t="str">
        <f t="shared" si="56"/>
        <v/>
      </c>
      <c r="AG143" s="672" t="str">
        <f t="shared" si="57"/>
        <v/>
      </c>
      <c r="AI143" s="672" t="str">
        <f t="shared" si="58"/>
        <v/>
      </c>
      <c r="AK143" s="672" t="str">
        <f t="shared" si="59"/>
        <v/>
      </c>
      <c r="AM143" s="672" t="str">
        <f t="shared" si="60"/>
        <v/>
      </c>
      <c r="AO143" s="672" t="str">
        <f t="shared" si="61"/>
        <v/>
      </c>
      <c r="AQ143" s="672" t="str">
        <f t="shared" si="62"/>
        <v/>
      </c>
    </row>
    <row r="144" spans="5:43">
      <c r="E144" s="672" t="str">
        <f t="shared" si="44"/>
        <v/>
      </c>
      <c r="G144" s="672" t="str">
        <f t="shared" si="44"/>
        <v/>
      </c>
      <c r="I144" s="672" t="str">
        <f t="shared" si="45"/>
        <v/>
      </c>
      <c r="K144" s="672" t="str">
        <f t="shared" si="46"/>
        <v/>
      </c>
      <c r="M144" s="672" t="str">
        <f t="shared" si="47"/>
        <v/>
      </c>
      <c r="O144" s="672" t="str">
        <f t="shared" si="48"/>
        <v/>
      </c>
      <c r="Q144" s="672" t="str">
        <f t="shared" si="49"/>
        <v/>
      </c>
      <c r="S144" s="672" t="str">
        <f t="shared" si="50"/>
        <v/>
      </c>
      <c r="U144" s="672" t="str">
        <f t="shared" si="51"/>
        <v/>
      </c>
      <c r="W144" s="672" t="str">
        <f t="shared" si="52"/>
        <v/>
      </c>
      <c r="Y144" s="672" t="str">
        <f t="shared" si="53"/>
        <v/>
      </c>
      <c r="AA144" s="672" t="str">
        <f t="shared" si="54"/>
        <v/>
      </c>
      <c r="AC144" s="672" t="str">
        <f t="shared" si="55"/>
        <v/>
      </c>
      <c r="AE144" s="672" t="str">
        <f t="shared" si="56"/>
        <v/>
      </c>
      <c r="AG144" s="672" t="str">
        <f t="shared" si="57"/>
        <v/>
      </c>
      <c r="AI144" s="672" t="str">
        <f t="shared" si="58"/>
        <v/>
      </c>
      <c r="AK144" s="672" t="str">
        <f t="shared" si="59"/>
        <v/>
      </c>
      <c r="AM144" s="672" t="str">
        <f t="shared" si="60"/>
        <v/>
      </c>
      <c r="AO144" s="672" t="str">
        <f t="shared" si="61"/>
        <v/>
      </c>
      <c r="AQ144" s="672" t="str">
        <f t="shared" si="62"/>
        <v/>
      </c>
    </row>
    <row r="145" spans="5:43">
      <c r="E145" s="672" t="str">
        <f t="shared" si="44"/>
        <v/>
      </c>
      <c r="G145" s="672" t="str">
        <f t="shared" si="44"/>
        <v/>
      </c>
      <c r="I145" s="672" t="str">
        <f t="shared" si="45"/>
        <v/>
      </c>
      <c r="K145" s="672" t="str">
        <f t="shared" si="46"/>
        <v/>
      </c>
      <c r="M145" s="672" t="str">
        <f t="shared" si="47"/>
        <v/>
      </c>
      <c r="O145" s="672" t="str">
        <f t="shared" si="48"/>
        <v/>
      </c>
      <c r="Q145" s="672" t="str">
        <f t="shared" si="49"/>
        <v/>
      </c>
      <c r="S145" s="672" t="str">
        <f t="shared" si="50"/>
        <v/>
      </c>
      <c r="U145" s="672" t="str">
        <f t="shared" si="51"/>
        <v/>
      </c>
      <c r="W145" s="672" t="str">
        <f t="shared" si="52"/>
        <v/>
      </c>
      <c r="Y145" s="672" t="str">
        <f t="shared" si="53"/>
        <v/>
      </c>
      <c r="AA145" s="672" t="str">
        <f t="shared" si="54"/>
        <v/>
      </c>
      <c r="AC145" s="672" t="str">
        <f t="shared" si="55"/>
        <v/>
      </c>
      <c r="AE145" s="672" t="str">
        <f t="shared" si="56"/>
        <v/>
      </c>
      <c r="AG145" s="672" t="str">
        <f t="shared" si="57"/>
        <v/>
      </c>
      <c r="AI145" s="672" t="str">
        <f t="shared" si="58"/>
        <v/>
      </c>
      <c r="AK145" s="672" t="str">
        <f t="shared" si="59"/>
        <v/>
      </c>
      <c r="AM145" s="672" t="str">
        <f t="shared" si="60"/>
        <v/>
      </c>
      <c r="AO145" s="672" t="str">
        <f t="shared" si="61"/>
        <v/>
      </c>
      <c r="AQ145" s="672" t="str">
        <f t="shared" si="62"/>
        <v/>
      </c>
    </row>
    <row r="146" spans="5:43">
      <c r="E146" s="672" t="str">
        <f t="shared" si="44"/>
        <v/>
      </c>
      <c r="G146" s="672" t="str">
        <f t="shared" si="44"/>
        <v/>
      </c>
      <c r="I146" s="672" t="str">
        <f t="shared" si="45"/>
        <v/>
      </c>
      <c r="K146" s="672" t="str">
        <f t="shared" si="46"/>
        <v/>
      </c>
      <c r="M146" s="672" t="str">
        <f t="shared" si="47"/>
        <v/>
      </c>
      <c r="O146" s="672" t="str">
        <f t="shared" si="48"/>
        <v/>
      </c>
      <c r="Q146" s="672" t="str">
        <f t="shared" si="49"/>
        <v/>
      </c>
      <c r="S146" s="672" t="str">
        <f t="shared" si="50"/>
        <v/>
      </c>
      <c r="U146" s="672" t="str">
        <f t="shared" si="51"/>
        <v/>
      </c>
      <c r="W146" s="672" t="str">
        <f t="shared" si="52"/>
        <v/>
      </c>
      <c r="Y146" s="672" t="str">
        <f t="shared" si="53"/>
        <v/>
      </c>
      <c r="AA146" s="672" t="str">
        <f t="shared" si="54"/>
        <v/>
      </c>
      <c r="AC146" s="672" t="str">
        <f t="shared" si="55"/>
        <v/>
      </c>
      <c r="AE146" s="672" t="str">
        <f t="shared" si="56"/>
        <v/>
      </c>
      <c r="AG146" s="672" t="str">
        <f t="shared" si="57"/>
        <v/>
      </c>
      <c r="AI146" s="672" t="str">
        <f t="shared" si="58"/>
        <v/>
      </c>
      <c r="AK146" s="672" t="str">
        <f t="shared" si="59"/>
        <v/>
      </c>
      <c r="AM146" s="672" t="str">
        <f t="shared" si="60"/>
        <v/>
      </c>
      <c r="AO146" s="672" t="str">
        <f t="shared" si="61"/>
        <v/>
      </c>
      <c r="AQ146" s="672" t="str">
        <f t="shared" si="62"/>
        <v/>
      </c>
    </row>
    <row r="147" spans="5:43">
      <c r="E147" s="672" t="str">
        <f t="shared" si="44"/>
        <v/>
      </c>
      <c r="G147" s="672" t="str">
        <f t="shared" si="44"/>
        <v/>
      </c>
      <c r="I147" s="672" t="str">
        <f t="shared" si="45"/>
        <v/>
      </c>
      <c r="K147" s="672" t="str">
        <f t="shared" si="46"/>
        <v/>
      </c>
      <c r="M147" s="672" t="str">
        <f t="shared" si="47"/>
        <v/>
      </c>
      <c r="O147" s="672" t="str">
        <f t="shared" si="48"/>
        <v/>
      </c>
      <c r="Q147" s="672" t="str">
        <f t="shared" si="49"/>
        <v/>
      </c>
      <c r="S147" s="672" t="str">
        <f t="shared" si="50"/>
        <v/>
      </c>
      <c r="U147" s="672" t="str">
        <f t="shared" si="51"/>
        <v/>
      </c>
      <c r="W147" s="672" t="str">
        <f t="shared" si="52"/>
        <v/>
      </c>
      <c r="Y147" s="672" t="str">
        <f t="shared" si="53"/>
        <v/>
      </c>
      <c r="AA147" s="672" t="str">
        <f t="shared" si="54"/>
        <v/>
      </c>
      <c r="AC147" s="672" t="str">
        <f t="shared" si="55"/>
        <v/>
      </c>
      <c r="AE147" s="672" t="str">
        <f t="shared" si="56"/>
        <v/>
      </c>
      <c r="AG147" s="672" t="str">
        <f t="shared" si="57"/>
        <v/>
      </c>
      <c r="AI147" s="672" t="str">
        <f t="shared" si="58"/>
        <v/>
      </c>
      <c r="AK147" s="672" t="str">
        <f t="shared" si="59"/>
        <v/>
      </c>
      <c r="AM147" s="672" t="str">
        <f t="shared" si="60"/>
        <v/>
      </c>
      <c r="AO147" s="672" t="str">
        <f t="shared" si="61"/>
        <v/>
      </c>
      <c r="AQ147" s="672" t="str">
        <f t="shared" si="62"/>
        <v/>
      </c>
    </row>
    <row r="148" spans="5:43">
      <c r="E148" s="672" t="str">
        <f t="shared" si="44"/>
        <v/>
      </c>
      <c r="G148" s="672" t="str">
        <f t="shared" si="44"/>
        <v/>
      </c>
      <c r="I148" s="672" t="str">
        <f t="shared" si="45"/>
        <v/>
      </c>
      <c r="K148" s="672" t="str">
        <f t="shared" si="46"/>
        <v/>
      </c>
      <c r="M148" s="672" t="str">
        <f t="shared" si="47"/>
        <v/>
      </c>
      <c r="O148" s="672" t="str">
        <f t="shared" si="48"/>
        <v/>
      </c>
      <c r="Q148" s="672" t="str">
        <f t="shared" si="49"/>
        <v/>
      </c>
      <c r="S148" s="672" t="str">
        <f t="shared" si="50"/>
        <v/>
      </c>
      <c r="U148" s="672" t="str">
        <f t="shared" si="51"/>
        <v/>
      </c>
      <c r="W148" s="672" t="str">
        <f t="shared" si="52"/>
        <v/>
      </c>
      <c r="Y148" s="672" t="str">
        <f t="shared" si="53"/>
        <v/>
      </c>
      <c r="AA148" s="672" t="str">
        <f t="shared" si="54"/>
        <v/>
      </c>
      <c r="AC148" s="672" t="str">
        <f t="shared" si="55"/>
        <v/>
      </c>
      <c r="AE148" s="672" t="str">
        <f t="shared" si="56"/>
        <v/>
      </c>
      <c r="AG148" s="672" t="str">
        <f t="shared" si="57"/>
        <v/>
      </c>
      <c r="AI148" s="672" t="str">
        <f t="shared" si="58"/>
        <v/>
      </c>
      <c r="AK148" s="672" t="str">
        <f t="shared" si="59"/>
        <v/>
      </c>
      <c r="AM148" s="672" t="str">
        <f t="shared" si="60"/>
        <v/>
      </c>
      <c r="AO148" s="672" t="str">
        <f t="shared" si="61"/>
        <v/>
      </c>
      <c r="AQ148" s="672" t="str">
        <f t="shared" si="62"/>
        <v/>
      </c>
    </row>
    <row r="149" spans="5:43">
      <c r="E149" s="672" t="str">
        <f t="shared" si="44"/>
        <v/>
      </c>
      <c r="G149" s="672" t="str">
        <f t="shared" si="44"/>
        <v/>
      </c>
      <c r="I149" s="672" t="str">
        <f t="shared" si="45"/>
        <v/>
      </c>
      <c r="K149" s="672" t="str">
        <f t="shared" si="46"/>
        <v/>
      </c>
      <c r="M149" s="672" t="str">
        <f t="shared" si="47"/>
        <v/>
      </c>
      <c r="O149" s="672" t="str">
        <f t="shared" si="48"/>
        <v/>
      </c>
      <c r="Q149" s="672" t="str">
        <f t="shared" si="49"/>
        <v/>
      </c>
      <c r="S149" s="672" t="str">
        <f t="shared" si="50"/>
        <v/>
      </c>
      <c r="U149" s="672" t="str">
        <f t="shared" si="51"/>
        <v/>
      </c>
      <c r="W149" s="672" t="str">
        <f t="shared" si="52"/>
        <v/>
      </c>
      <c r="Y149" s="672" t="str">
        <f t="shared" si="53"/>
        <v/>
      </c>
      <c r="AA149" s="672" t="str">
        <f t="shared" si="54"/>
        <v/>
      </c>
      <c r="AC149" s="672" t="str">
        <f t="shared" si="55"/>
        <v/>
      </c>
      <c r="AE149" s="672" t="str">
        <f t="shared" si="56"/>
        <v/>
      </c>
      <c r="AG149" s="672" t="str">
        <f t="shared" si="57"/>
        <v/>
      </c>
      <c r="AI149" s="672" t="str">
        <f t="shared" si="58"/>
        <v/>
      </c>
      <c r="AK149" s="672" t="str">
        <f t="shared" si="59"/>
        <v/>
      </c>
      <c r="AM149" s="672" t="str">
        <f t="shared" si="60"/>
        <v/>
      </c>
      <c r="AO149" s="672" t="str">
        <f t="shared" si="61"/>
        <v/>
      </c>
      <c r="AQ149" s="672" t="str">
        <f t="shared" si="62"/>
        <v/>
      </c>
    </row>
    <row r="150" spans="5:43">
      <c r="E150" s="672" t="str">
        <f t="shared" si="44"/>
        <v/>
      </c>
      <c r="G150" s="672" t="str">
        <f t="shared" si="44"/>
        <v/>
      </c>
      <c r="I150" s="672" t="str">
        <f t="shared" si="45"/>
        <v/>
      </c>
      <c r="K150" s="672" t="str">
        <f t="shared" si="46"/>
        <v/>
      </c>
      <c r="M150" s="672" t="str">
        <f t="shared" si="47"/>
        <v/>
      </c>
      <c r="O150" s="672" t="str">
        <f t="shared" si="48"/>
        <v/>
      </c>
      <c r="Q150" s="672" t="str">
        <f t="shared" si="49"/>
        <v/>
      </c>
      <c r="S150" s="672" t="str">
        <f t="shared" si="50"/>
        <v/>
      </c>
      <c r="U150" s="672" t="str">
        <f t="shared" si="51"/>
        <v/>
      </c>
      <c r="W150" s="672" t="str">
        <f t="shared" si="52"/>
        <v/>
      </c>
      <c r="Y150" s="672" t="str">
        <f t="shared" si="53"/>
        <v/>
      </c>
      <c r="AA150" s="672" t="str">
        <f t="shared" si="54"/>
        <v/>
      </c>
      <c r="AC150" s="672" t="str">
        <f t="shared" si="55"/>
        <v/>
      </c>
      <c r="AE150" s="672" t="str">
        <f t="shared" si="56"/>
        <v/>
      </c>
      <c r="AG150" s="672" t="str">
        <f t="shared" si="57"/>
        <v/>
      </c>
      <c r="AI150" s="672" t="str">
        <f t="shared" si="58"/>
        <v/>
      </c>
      <c r="AK150" s="672" t="str">
        <f t="shared" si="59"/>
        <v/>
      </c>
      <c r="AM150" s="672" t="str">
        <f t="shared" si="60"/>
        <v/>
      </c>
      <c r="AO150" s="672" t="str">
        <f t="shared" si="61"/>
        <v/>
      </c>
      <c r="AQ150" s="672" t="str">
        <f t="shared" si="62"/>
        <v/>
      </c>
    </row>
    <row r="151" spans="5:43">
      <c r="E151" s="672" t="str">
        <f t="shared" si="44"/>
        <v/>
      </c>
      <c r="G151" s="672" t="str">
        <f t="shared" si="44"/>
        <v/>
      </c>
      <c r="I151" s="672" t="str">
        <f t="shared" si="45"/>
        <v/>
      </c>
      <c r="K151" s="672" t="str">
        <f t="shared" si="46"/>
        <v/>
      </c>
      <c r="M151" s="672" t="str">
        <f t="shared" si="47"/>
        <v/>
      </c>
      <c r="O151" s="672" t="str">
        <f t="shared" si="48"/>
        <v/>
      </c>
      <c r="Q151" s="672" t="str">
        <f t="shared" si="49"/>
        <v/>
      </c>
      <c r="S151" s="672" t="str">
        <f t="shared" si="50"/>
        <v/>
      </c>
      <c r="U151" s="672" t="str">
        <f t="shared" si="51"/>
        <v/>
      </c>
      <c r="W151" s="672" t="str">
        <f t="shared" si="52"/>
        <v/>
      </c>
      <c r="Y151" s="672" t="str">
        <f t="shared" si="53"/>
        <v/>
      </c>
      <c r="AA151" s="672" t="str">
        <f t="shared" si="54"/>
        <v/>
      </c>
      <c r="AC151" s="672" t="str">
        <f t="shared" si="55"/>
        <v/>
      </c>
      <c r="AE151" s="672" t="str">
        <f t="shared" si="56"/>
        <v/>
      </c>
      <c r="AG151" s="672" t="str">
        <f t="shared" si="57"/>
        <v/>
      </c>
      <c r="AI151" s="672" t="str">
        <f t="shared" si="58"/>
        <v/>
      </c>
      <c r="AK151" s="672" t="str">
        <f t="shared" si="59"/>
        <v/>
      </c>
      <c r="AM151" s="672" t="str">
        <f t="shared" si="60"/>
        <v/>
      </c>
      <c r="AO151" s="672" t="str">
        <f t="shared" si="61"/>
        <v/>
      </c>
      <c r="AQ151" s="672" t="str">
        <f t="shared" si="62"/>
        <v/>
      </c>
    </row>
    <row r="152" spans="5:43">
      <c r="E152" s="672" t="str">
        <f t="shared" si="44"/>
        <v/>
      </c>
      <c r="G152" s="672" t="str">
        <f t="shared" si="44"/>
        <v/>
      </c>
      <c r="I152" s="672" t="str">
        <f t="shared" si="45"/>
        <v/>
      </c>
      <c r="K152" s="672" t="str">
        <f t="shared" si="46"/>
        <v/>
      </c>
      <c r="M152" s="672" t="str">
        <f t="shared" si="47"/>
        <v/>
      </c>
      <c r="O152" s="672" t="str">
        <f t="shared" si="48"/>
        <v/>
      </c>
      <c r="Q152" s="672" t="str">
        <f t="shared" si="49"/>
        <v/>
      </c>
      <c r="S152" s="672" t="str">
        <f t="shared" si="50"/>
        <v/>
      </c>
      <c r="U152" s="672" t="str">
        <f t="shared" si="51"/>
        <v/>
      </c>
      <c r="W152" s="672" t="str">
        <f t="shared" si="52"/>
        <v/>
      </c>
      <c r="Y152" s="672" t="str">
        <f t="shared" si="53"/>
        <v/>
      </c>
      <c r="AA152" s="672" t="str">
        <f t="shared" si="54"/>
        <v/>
      </c>
      <c r="AC152" s="672" t="str">
        <f t="shared" si="55"/>
        <v/>
      </c>
      <c r="AE152" s="672" t="str">
        <f t="shared" si="56"/>
        <v/>
      </c>
      <c r="AG152" s="672" t="str">
        <f t="shared" si="57"/>
        <v/>
      </c>
      <c r="AI152" s="672" t="str">
        <f t="shared" si="58"/>
        <v/>
      </c>
      <c r="AK152" s="672" t="str">
        <f t="shared" si="59"/>
        <v/>
      </c>
      <c r="AM152" s="672" t="str">
        <f t="shared" si="60"/>
        <v/>
      </c>
      <c r="AO152" s="672" t="str">
        <f t="shared" si="61"/>
        <v/>
      </c>
      <c r="AQ152" s="672" t="str">
        <f t="shared" si="62"/>
        <v/>
      </c>
    </row>
    <row r="153" spans="5:43">
      <c r="E153" s="672" t="str">
        <f t="shared" si="44"/>
        <v/>
      </c>
      <c r="G153" s="672" t="str">
        <f t="shared" si="44"/>
        <v/>
      </c>
      <c r="I153" s="672" t="str">
        <f t="shared" si="45"/>
        <v/>
      </c>
      <c r="K153" s="672" t="str">
        <f t="shared" si="46"/>
        <v/>
      </c>
      <c r="M153" s="672" t="str">
        <f t="shared" si="47"/>
        <v/>
      </c>
      <c r="O153" s="672" t="str">
        <f t="shared" si="48"/>
        <v/>
      </c>
      <c r="Q153" s="672" t="str">
        <f t="shared" si="49"/>
        <v/>
      </c>
      <c r="S153" s="672" t="str">
        <f t="shared" si="50"/>
        <v/>
      </c>
      <c r="U153" s="672" t="str">
        <f t="shared" si="51"/>
        <v/>
      </c>
      <c r="W153" s="672" t="str">
        <f t="shared" si="52"/>
        <v/>
      </c>
      <c r="Y153" s="672" t="str">
        <f t="shared" si="53"/>
        <v/>
      </c>
      <c r="AA153" s="672" t="str">
        <f t="shared" si="54"/>
        <v/>
      </c>
      <c r="AC153" s="672" t="str">
        <f t="shared" si="55"/>
        <v/>
      </c>
      <c r="AE153" s="672" t="str">
        <f t="shared" si="56"/>
        <v/>
      </c>
      <c r="AG153" s="672" t="str">
        <f t="shared" si="57"/>
        <v/>
      </c>
      <c r="AI153" s="672" t="str">
        <f t="shared" si="58"/>
        <v/>
      </c>
      <c r="AK153" s="672" t="str">
        <f t="shared" si="59"/>
        <v/>
      </c>
      <c r="AM153" s="672" t="str">
        <f t="shared" si="60"/>
        <v/>
      </c>
      <c r="AO153" s="672" t="str">
        <f t="shared" si="61"/>
        <v/>
      </c>
      <c r="AQ153" s="672" t="str">
        <f t="shared" si="62"/>
        <v/>
      </c>
    </row>
    <row r="154" spans="5:43">
      <c r="E154" s="672" t="str">
        <f t="shared" si="44"/>
        <v/>
      </c>
      <c r="G154" s="672" t="str">
        <f t="shared" si="44"/>
        <v/>
      </c>
      <c r="I154" s="672" t="str">
        <f t="shared" si="45"/>
        <v/>
      </c>
      <c r="K154" s="672" t="str">
        <f t="shared" si="46"/>
        <v/>
      </c>
      <c r="M154" s="672" t="str">
        <f t="shared" si="47"/>
        <v/>
      </c>
      <c r="O154" s="672" t="str">
        <f t="shared" si="48"/>
        <v/>
      </c>
      <c r="Q154" s="672" t="str">
        <f t="shared" si="49"/>
        <v/>
      </c>
      <c r="S154" s="672" t="str">
        <f t="shared" si="50"/>
        <v/>
      </c>
      <c r="U154" s="672" t="str">
        <f t="shared" si="51"/>
        <v/>
      </c>
      <c r="W154" s="672" t="str">
        <f t="shared" si="52"/>
        <v/>
      </c>
      <c r="Y154" s="672" t="str">
        <f t="shared" si="53"/>
        <v/>
      </c>
      <c r="AA154" s="672" t="str">
        <f t="shared" si="54"/>
        <v/>
      </c>
      <c r="AC154" s="672" t="str">
        <f t="shared" si="55"/>
        <v/>
      </c>
      <c r="AE154" s="672" t="str">
        <f t="shared" si="56"/>
        <v/>
      </c>
      <c r="AG154" s="672" t="str">
        <f t="shared" si="57"/>
        <v/>
      </c>
      <c r="AI154" s="672" t="str">
        <f t="shared" si="58"/>
        <v/>
      </c>
      <c r="AK154" s="672" t="str">
        <f t="shared" si="59"/>
        <v/>
      </c>
      <c r="AM154" s="672" t="str">
        <f t="shared" si="60"/>
        <v/>
      </c>
      <c r="AO154" s="672" t="str">
        <f t="shared" si="61"/>
        <v/>
      </c>
      <c r="AQ154" s="672" t="str">
        <f t="shared" si="62"/>
        <v/>
      </c>
    </row>
    <row r="155" spans="5:43">
      <c r="E155" s="672" t="str">
        <f t="shared" si="44"/>
        <v/>
      </c>
      <c r="G155" s="672" t="str">
        <f t="shared" si="44"/>
        <v/>
      </c>
      <c r="I155" s="672" t="str">
        <f t="shared" si="45"/>
        <v/>
      </c>
      <c r="K155" s="672" t="str">
        <f t="shared" si="46"/>
        <v/>
      </c>
      <c r="M155" s="672" t="str">
        <f t="shared" si="47"/>
        <v/>
      </c>
      <c r="O155" s="672" t="str">
        <f t="shared" si="48"/>
        <v/>
      </c>
      <c r="Q155" s="672" t="str">
        <f t="shared" si="49"/>
        <v/>
      </c>
      <c r="S155" s="672" t="str">
        <f t="shared" si="50"/>
        <v/>
      </c>
      <c r="U155" s="672" t="str">
        <f t="shared" si="51"/>
        <v/>
      </c>
      <c r="W155" s="672" t="str">
        <f t="shared" si="52"/>
        <v/>
      </c>
      <c r="Y155" s="672" t="str">
        <f t="shared" si="53"/>
        <v/>
      </c>
      <c r="AA155" s="672" t="str">
        <f t="shared" si="54"/>
        <v/>
      </c>
      <c r="AC155" s="672" t="str">
        <f t="shared" si="55"/>
        <v/>
      </c>
      <c r="AE155" s="672" t="str">
        <f t="shared" si="56"/>
        <v/>
      </c>
      <c r="AG155" s="672" t="str">
        <f t="shared" si="57"/>
        <v/>
      </c>
      <c r="AI155" s="672" t="str">
        <f t="shared" si="58"/>
        <v/>
      </c>
      <c r="AK155" s="672" t="str">
        <f t="shared" si="59"/>
        <v/>
      </c>
      <c r="AM155" s="672" t="str">
        <f t="shared" si="60"/>
        <v/>
      </c>
      <c r="AO155" s="672" t="str">
        <f t="shared" si="61"/>
        <v/>
      </c>
      <c r="AQ155" s="672" t="str">
        <f t="shared" si="62"/>
        <v/>
      </c>
    </row>
    <row r="156" spans="5:43">
      <c r="E156" s="672" t="str">
        <f t="shared" si="44"/>
        <v/>
      </c>
      <c r="G156" s="672" t="str">
        <f t="shared" si="44"/>
        <v/>
      </c>
      <c r="I156" s="672" t="str">
        <f t="shared" si="45"/>
        <v/>
      </c>
      <c r="K156" s="672" t="str">
        <f t="shared" si="46"/>
        <v/>
      </c>
      <c r="M156" s="672" t="str">
        <f t="shared" si="47"/>
        <v/>
      </c>
      <c r="O156" s="672" t="str">
        <f t="shared" si="48"/>
        <v/>
      </c>
      <c r="Q156" s="672" t="str">
        <f t="shared" si="49"/>
        <v/>
      </c>
      <c r="S156" s="672" t="str">
        <f t="shared" si="50"/>
        <v/>
      </c>
      <c r="U156" s="672" t="str">
        <f t="shared" si="51"/>
        <v/>
      </c>
      <c r="W156" s="672" t="str">
        <f t="shared" si="52"/>
        <v/>
      </c>
      <c r="Y156" s="672" t="str">
        <f t="shared" si="53"/>
        <v/>
      </c>
      <c r="AA156" s="672" t="str">
        <f t="shared" si="54"/>
        <v/>
      </c>
      <c r="AC156" s="672" t="str">
        <f t="shared" si="55"/>
        <v/>
      </c>
      <c r="AE156" s="672" t="str">
        <f t="shared" si="56"/>
        <v/>
      </c>
      <c r="AG156" s="672" t="str">
        <f t="shared" si="57"/>
        <v/>
      </c>
      <c r="AI156" s="672" t="str">
        <f t="shared" si="58"/>
        <v/>
      </c>
      <c r="AK156" s="672" t="str">
        <f t="shared" si="59"/>
        <v/>
      </c>
      <c r="AM156" s="672" t="str">
        <f t="shared" si="60"/>
        <v/>
      </c>
      <c r="AO156" s="672" t="str">
        <f t="shared" si="61"/>
        <v/>
      </c>
      <c r="AQ156" s="672" t="str">
        <f t="shared" si="62"/>
        <v/>
      </c>
    </row>
    <row r="157" spans="5:43">
      <c r="E157" s="672" t="str">
        <f t="shared" ref="E157:G172" si="63">IF(OR($B157=0,D157=0),"",D157/$B157)</f>
        <v/>
      </c>
      <c r="G157" s="672" t="str">
        <f t="shared" si="63"/>
        <v/>
      </c>
      <c r="I157" s="672" t="str">
        <f t="shared" si="45"/>
        <v/>
      </c>
      <c r="K157" s="672" t="str">
        <f t="shared" si="46"/>
        <v/>
      </c>
      <c r="M157" s="672" t="str">
        <f t="shared" si="47"/>
        <v/>
      </c>
      <c r="O157" s="672" t="str">
        <f t="shared" si="48"/>
        <v/>
      </c>
      <c r="Q157" s="672" t="str">
        <f t="shared" si="49"/>
        <v/>
      </c>
      <c r="S157" s="672" t="str">
        <f t="shared" si="50"/>
        <v/>
      </c>
      <c r="U157" s="672" t="str">
        <f t="shared" si="51"/>
        <v/>
      </c>
      <c r="W157" s="672" t="str">
        <f t="shared" si="52"/>
        <v/>
      </c>
      <c r="Y157" s="672" t="str">
        <f t="shared" si="53"/>
        <v/>
      </c>
      <c r="AA157" s="672" t="str">
        <f t="shared" si="54"/>
        <v/>
      </c>
      <c r="AC157" s="672" t="str">
        <f t="shared" si="55"/>
        <v/>
      </c>
      <c r="AE157" s="672" t="str">
        <f t="shared" si="56"/>
        <v/>
      </c>
      <c r="AG157" s="672" t="str">
        <f t="shared" si="57"/>
        <v/>
      </c>
      <c r="AI157" s="672" t="str">
        <f t="shared" si="58"/>
        <v/>
      </c>
      <c r="AK157" s="672" t="str">
        <f t="shared" si="59"/>
        <v/>
      </c>
      <c r="AM157" s="672" t="str">
        <f t="shared" si="60"/>
        <v/>
      </c>
      <c r="AO157" s="672" t="str">
        <f t="shared" si="61"/>
        <v/>
      </c>
      <c r="AQ157" s="672" t="str">
        <f t="shared" si="62"/>
        <v/>
      </c>
    </row>
    <row r="158" spans="5:43">
      <c r="E158" s="672" t="str">
        <f t="shared" si="63"/>
        <v/>
      </c>
      <c r="G158" s="672" t="str">
        <f t="shared" si="63"/>
        <v/>
      </c>
      <c r="I158" s="672" t="str">
        <f t="shared" si="45"/>
        <v/>
      </c>
      <c r="K158" s="672" t="str">
        <f t="shared" si="46"/>
        <v/>
      </c>
      <c r="M158" s="672" t="str">
        <f t="shared" si="47"/>
        <v/>
      </c>
      <c r="O158" s="672" t="str">
        <f t="shared" si="48"/>
        <v/>
      </c>
      <c r="Q158" s="672" t="str">
        <f t="shared" si="49"/>
        <v/>
      </c>
      <c r="S158" s="672" t="str">
        <f t="shared" si="50"/>
        <v/>
      </c>
      <c r="U158" s="672" t="str">
        <f t="shared" si="51"/>
        <v/>
      </c>
      <c r="W158" s="672" t="str">
        <f t="shared" si="52"/>
        <v/>
      </c>
      <c r="Y158" s="672" t="str">
        <f t="shared" si="53"/>
        <v/>
      </c>
      <c r="AA158" s="672" t="str">
        <f t="shared" si="54"/>
        <v/>
      </c>
      <c r="AC158" s="672" t="str">
        <f t="shared" si="55"/>
        <v/>
      </c>
      <c r="AE158" s="672" t="str">
        <f t="shared" si="56"/>
        <v/>
      </c>
      <c r="AG158" s="672" t="str">
        <f t="shared" si="57"/>
        <v/>
      </c>
      <c r="AI158" s="672" t="str">
        <f t="shared" si="58"/>
        <v/>
      </c>
      <c r="AK158" s="672" t="str">
        <f t="shared" si="59"/>
        <v/>
      </c>
      <c r="AM158" s="672" t="str">
        <f t="shared" si="60"/>
        <v/>
      </c>
      <c r="AO158" s="672" t="str">
        <f t="shared" si="61"/>
        <v/>
      </c>
      <c r="AQ158" s="672" t="str">
        <f t="shared" si="62"/>
        <v/>
      </c>
    </row>
    <row r="159" spans="5:43">
      <c r="E159" s="672" t="str">
        <f t="shared" si="63"/>
        <v/>
      </c>
      <c r="G159" s="672" t="str">
        <f t="shared" si="63"/>
        <v/>
      </c>
      <c r="I159" s="672" t="str">
        <f t="shared" si="45"/>
        <v/>
      </c>
      <c r="K159" s="672" t="str">
        <f t="shared" si="46"/>
        <v/>
      </c>
      <c r="M159" s="672" t="str">
        <f t="shared" si="47"/>
        <v/>
      </c>
      <c r="O159" s="672" t="str">
        <f t="shared" si="48"/>
        <v/>
      </c>
      <c r="Q159" s="672" t="str">
        <f t="shared" si="49"/>
        <v/>
      </c>
      <c r="S159" s="672" t="str">
        <f t="shared" si="50"/>
        <v/>
      </c>
      <c r="U159" s="672" t="str">
        <f t="shared" si="51"/>
        <v/>
      </c>
      <c r="W159" s="672" t="str">
        <f t="shared" si="52"/>
        <v/>
      </c>
      <c r="Y159" s="672" t="str">
        <f t="shared" si="53"/>
        <v/>
      </c>
      <c r="AA159" s="672" t="str">
        <f t="shared" si="54"/>
        <v/>
      </c>
      <c r="AC159" s="672" t="str">
        <f t="shared" si="55"/>
        <v/>
      </c>
      <c r="AE159" s="672" t="str">
        <f t="shared" si="56"/>
        <v/>
      </c>
      <c r="AG159" s="672" t="str">
        <f t="shared" si="57"/>
        <v/>
      </c>
      <c r="AI159" s="672" t="str">
        <f t="shared" si="58"/>
        <v/>
      </c>
      <c r="AK159" s="672" t="str">
        <f t="shared" si="59"/>
        <v/>
      </c>
      <c r="AM159" s="672" t="str">
        <f t="shared" si="60"/>
        <v/>
      </c>
      <c r="AO159" s="672" t="str">
        <f t="shared" si="61"/>
        <v/>
      </c>
      <c r="AQ159" s="672" t="str">
        <f t="shared" si="62"/>
        <v/>
      </c>
    </row>
    <row r="160" spans="5:43">
      <c r="E160" s="672" t="str">
        <f t="shared" si="63"/>
        <v/>
      </c>
      <c r="G160" s="672" t="str">
        <f t="shared" si="63"/>
        <v/>
      </c>
      <c r="I160" s="672" t="str">
        <f t="shared" si="45"/>
        <v/>
      </c>
      <c r="K160" s="672" t="str">
        <f t="shared" si="46"/>
        <v/>
      </c>
      <c r="M160" s="672" t="str">
        <f t="shared" si="47"/>
        <v/>
      </c>
      <c r="O160" s="672" t="str">
        <f t="shared" si="48"/>
        <v/>
      </c>
      <c r="Q160" s="672" t="str">
        <f t="shared" si="49"/>
        <v/>
      </c>
      <c r="S160" s="672" t="str">
        <f t="shared" si="50"/>
        <v/>
      </c>
      <c r="U160" s="672" t="str">
        <f t="shared" si="51"/>
        <v/>
      </c>
      <c r="W160" s="672" t="str">
        <f t="shared" si="52"/>
        <v/>
      </c>
      <c r="Y160" s="672" t="str">
        <f t="shared" si="53"/>
        <v/>
      </c>
      <c r="AA160" s="672" t="str">
        <f t="shared" si="54"/>
        <v/>
      </c>
      <c r="AC160" s="672" t="str">
        <f t="shared" si="55"/>
        <v/>
      </c>
      <c r="AE160" s="672" t="str">
        <f t="shared" si="56"/>
        <v/>
      </c>
      <c r="AG160" s="672" t="str">
        <f t="shared" si="57"/>
        <v/>
      </c>
      <c r="AI160" s="672" t="str">
        <f t="shared" si="58"/>
        <v/>
      </c>
      <c r="AK160" s="672" t="str">
        <f t="shared" si="59"/>
        <v/>
      </c>
      <c r="AM160" s="672" t="str">
        <f t="shared" si="60"/>
        <v/>
      </c>
      <c r="AO160" s="672" t="str">
        <f t="shared" si="61"/>
        <v/>
      </c>
      <c r="AQ160" s="672" t="str">
        <f t="shared" si="62"/>
        <v/>
      </c>
    </row>
    <row r="161" spans="5:43">
      <c r="E161" s="672" t="str">
        <f t="shared" si="63"/>
        <v/>
      </c>
      <c r="G161" s="672" t="str">
        <f t="shared" si="63"/>
        <v/>
      </c>
      <c r="I161" s="672" t="str">
        <f t="shared" si="45"/>
        <v/>
      </c>
      <c r="K161" s="672" t="str">
        <f t="shared" si="46"/>
        <v/>
      </c>
      <c r="M161" s="672" t="str">
        <f t="shared" si="47"/>
        <v/>
      </c>
      <c r="O161" s="672" t="str">
        <f t="shared" si="48"/>
        <v/>
      </c>
      <c r="Q161" s="672" t="str">
        <f t="shared" si="49"/>
        <v/>
      </c>
      <c r="S161" s="672" t="str">
        <f t="shared" si="50"/>
        <v/>
      </c>
      <c r="U161" s="672" t="str">
        <f t="shared" si="51"/>
        <v/>
      </c>
      <c r="W161" s="672" t="str">
        <f t="shared" si="52"/>
        <v/>
      </c>
      <c r="Y161" s="672" t="str">
        <f t="shared" si="53"/>
        <v/>
      </c>
      <c r="AA161" s="672" t="str">
        <f t="shared" si="54"/>
        <v/>
      </c>
      <c r="AC161" s="672" t="str">
        <f t="shared" si="55"/>
        <v/>
      </c>
      <c r="AE161" s="672" t="str">
        <f t="shared" si="56"/>
        <v/>
      </c>
      <c r="AG161" s="672" t="str">
        <f t="shared" si="57"/>
        <v/>
      </c>
      <c r="AI161" s="672" t="str">
        <f t="shared" si="58"/>
        <v/>
      </c>
      <c r="AK161" s="672" t="str">
        <f t="shared" si="59"/>
        <v/>
      </c>
      <c r="AM161" s="672" t="str">
        <f t="shared" si="60"/>
        <v/>
      </c>
      <c r="AO161" s="672" t="str">
        <f t="shared" si="61"/>
        <v/>
      </c>
      <c r="AQ161" s="672" t="str">
        <f t="shared" si="62"/>
        <v/>
      </c>
    </row>
    <row r="162" spans="5:43">
      <c r="E162" s="672" t="str">
        <f t="shared" si="63"/>
        <v/>
      </c>
      <c r="G162" s="672" t="str">
        <f t="shared" si="63"/>
        <v/>
      </c>
      <c r="I162" s="672" t="str">
        <f t="shared" si="45"/>
        <v/>
      </c>
      <c r="K162" s="672" t="str">
        <f t="shared" si="46"/>
        <v/>
      </c>
      <c r="M162" s="672" t="str">
        <f t="shared" si="47"/>
        <v/>
      </c>
      <c r="O162" s="672" t="str">
        <f t="shared" si="48"/>
        <v/>
      </c>
      <c r="Q162" s="672" t="str">
        <f t="shared" si="49"/>
        <v/>
      </c>
      <c r="S162" s="672" t="str">
        <f t="shared" si="50"/>
        <v/>
      </c>
      <c r="U162" s="672" t="str">
        <f t="shared" si="51"/>
        <v/>
      </c>
      <c r="W162" s="672" t="str">
        <f t="shared" si="52"/>
        <v/>
      </c>
      <c r="Y162" s="672" t="str">
        <f t="shared" si="53"/>
        <v/>
      </c>
      <c r="AA162" s="672" t="str">
        <f t="shared" si="54"/>
        <v/>
      </c>
      <c r="AC162" s="672" t="str">
        <f t="shared" si="55"/>
        <v/>
      </c>
      <c r="AE162" s="672" t="str">
        <f t="shared" si="56"/>
        <v/>
      </c>
      <c r="AG162" s="672" t="str">
        <f t="shared" si="57"/>
        <v/>
      </c>
      <c r="AI162" s="672" t="str">
        <f t="shared" si="58"/>
        <v/>
      </c>
      <c r="AK162" s="672" t="str">
        <f t="shared" si="59"/>
        <v/>
      </c>
      <c r="AM162" s="672" t="str">
        <f t="shared" si="60"/>
        <v/>
      </c>
      <c r="AO162" s="672" t="str">
        <f t="shared" si="61"/>
        <v/>
      </c>
      <c r="AQ162" s="672" t="str">
        <f t="shared" si="62"/>
        <v/>
      </c>
    </row>
    <row r="163" spans="5:43">
      <c r="E163" s="672" t="str">
        <f t="shared" si="63"/>
        <v/>
      </c>
      <c r="G163" s="672" t="str">
        <f t="shared" si="63"/>
        <v/>
      </c>
      <c r="I163" s="672" t="str">
        <f t="shared" si="45"/>
        <v/>
      </c>
      <c r="K163" s="672" t="str">
        <f t="shared" si="46"/>
        <v/>
      </c>
      <c r="M163" s="672" t="str">
        <f t="shared" si="47"/>
        <v/>
      </c>
      <c r="O163" s="672" t="str">
        <f t="shared" si="48"/>
        <v/>
      </c>
      <c r="Q163" s="672" t="str">
        <f t="shared" si="49"/>
        <v/>
      </c>
      <c r="S163" s="672" t="str">
        <f t="shared" si="50"/>
        <v/>
      </c>
      <c r="U163" s="672" t="str">
        <f t="shared" si="51"/>
        <v/>
      </c>
      <c r="W163" s="672" t="str">
        <f t="shared" si="52"/>
        <v/>
      </c>
      <c r="Y163" s="672" t="str">
        <f t="shared" si="53"/>
        <v/>
      </c>
      <c r="AA163" s="672" t="str">
        <f t="shared" si="54"/>
        <v/>
      </c>
      <c r="AC163" s="672" t="str">
        <f t="shared" si="55"/>
        <v/>
      </c>
      <c r="AE163" s="672" t="str">
        <f t="shared" si="56"/>
        <v/>
      </c>
      <c r="AG163" s="672" t="str">
        <f t="shared" si="57"/>
        <v/>
      </c>
      <c r="AI163" s="672" t="str">
        <f t="shared" si="58"/>
        <v/>
      </c>
      <c r="AK163" s="672" t="str">
        <f t="shared" si="59"/>
        <v/>
      </c>
      <c r="AM163" s="672" t="str">
        <f t="shared" si="60"/>
        <v/>
      </c>
      <c r="AO163" s="672" t="str">
        <f t="shared" si="61"/>
        <v/>
      </c>
      <c r="AQ163" s="672" t="str">
        <f t="shared" si="62"/>
        <v/>
      </c>
    </row>
    <row r="164" spans="5:43">
      <c r="E164" s="672" t="str">
        <f t="shared" si="63"/>
        <v/>
      </c>
      <c r="G164" s="672" t="str">
        <f t="shared" si="63"/>
        <v/>
      </c>
      <c r="I164" s="672" t="str">
        <f t="shared" si="45"/>
        <v/>
      </c>
      <c r="K164" s="672" t="str">
        <f t="shared" si="46"/>
        <v/>
      </c>
      <c r="M164" s="672" t="str">
        <f t="shared" si="47"/>
        <v/>
      </c>
      <c r="O164" s="672" t="str">
        <f t="shared" si="48"/>
        <v/>
      </c>
      <c r="Q164" s="672" t="str">
        <f t="shared" si="49"/>
        <v/>
      </c>
      <c r="S164" s="672" t="str">
        <f t="shared" si="50"/>
        <v/>
      </c>
      <c r="U164" s="672" t="str">
        <f t="shared" si="51"/>
        <v/>
      </c>
      <c r="W164" s="672" t="str">
        <f t="shared" si="52"/>
        <v/>
      </c>
      <c r="Y164" s="672" t="str">
        <f t="shared" si="53"/>
        <v/>
      </c>
      <c r="AA164" s="672" t="str">
        <f t="shared" si="54"/>
        <v/>
      </c>
      <c r="AC164" s="672" t="str">
        <f t="shared" si="55"/>
        <v/>
      </c>
      <c r="AE164" s="672" t="str">
        <f t="shared" si="56"/>
        <v/>
      </c>
      <c r="AG164" s="672" t="str">
        <f t="shared" si="57"/>
        <v/>
      </c>
      <c r="AI164" s="672" t="str">
        <f t="shared" si="58"/>
        <v/>
      </c>
      <c r="AK164" s="672" t="str">
        <f t="shared" si="59"/>
        <v/>
      </c>
      <c r="AM164" s="672" t="str">
        <f t="shared" si="60"/>
        <v/>
      </c>
      <c r="AO164" s="672" t="str">
        <f t="shared" si="61"/>
        <v/>
      </c>
      <c r="AQ164" s="672" t="str">
        <f t="shared" si="62"/>
        <v/>
      </c>
    </row>
    <row r="165" spans="5:43">
      <c r="E165" s="672" t="str">
        <f t="shared" si="63"/>
        <v/>
      </c>
      <c r="G165" s="672" t="str">
        <f t="shared" si="63"/>
        <v/>
      </c>
      <c r="I165" s="672" t="str">
        <f t="shared" si="45"/>
        <v/>
      </c>
      <c r="K165" s="672" t="str">
        <f t="shared" si="46"/>
        <v/>
      </c>
      <c r="M165" s="672" t="str">
        <f t="shared" si="47"/>
        <v/>
      </c>
      <c r="O165" s="672" t="str">
        <f t="shared" si="48"/>
        <v/>
      </c>
      <c r="Q165" s="672" t="str">
        <f t="shared" si="49"/>
        <v/>
      </c>
      <c r="S165" s="672" t="str">
        <f t="shared" si="50"/>
        <v/>
      </c>
      <c r="U165" s="672" t="str">
        <f t="shared" si="51"/>
        <v/>
      </c>
      <c r="W165" s="672" t="str">
        <f t="shared" si="52"/>
        <v/>
      </c>
      <c r="Y165" s="672" t="str">
        <f t="shared" si="53"/>
        <v/>
      </c>
      <c r="AA165" s="672" t="str">
        <f t="shared" si="54"/>
        <v/>
      </c>
      <c r="AC165" s="672" t="str">
        <f t="shared" si="55"/>
        <v/>
      </c>
      <c r="AE165" s="672" t="str">
        <f t="shared" si="56"/>
        <v/>
      </c>
      <c r="AG165" s="672" t="str">
        <f t="shared" si="57"/>
        <v/>
      </c>
      <c r="AI165" s="672" t="str">
        <f t="shared" si="58"/>
        <v/>
      </c>
      <c r="AK165" s="672" t="str">
        <f t="shared" si="59"/>
        <v/>
      </c>
      <c r="AM165" s="672" t="str">
        <f t="shared" si="60"/>
        <v/>
      </c>
      <c r="AO165" s="672" t="str">
        <f t="shared" si="61"/>
        <v/>
      </c>
      <c r="AQ165" s="672" t="str">
        <f t="shared" si="62"/>
        <v/>
      </c>
    </row>
    <row r="166" spans="5:43">
      <c r="E166" s="672" t="str">
        <f t="shared" si="63"/>
        <v/>
      </c>
      <c r="G166" s="672" t="str">
        <f t="shared" si="63"/>
        <v/>
      </c>
      <c r="I166" s="672" t="str">
        <f t="shared" si="45"/>
        <v/>
      </c>
      <c r="K166" s="672" t="str">
        <f t="shared" si="46"/>
        <v/>
      </c>
      <c r="M166" s="672" t="str">
        <f t="shared" si="47"/>
        <v/>
      </c>
      <c r="O166" s="672" t="str">
        <f t="shared" si="48"/>
        <v/>
      </c>
      <c r="Q166" s="672" t="str">
        <f t="shared" si="49"/>
        <v/>
      </c>
      <c r="S166" s="672" t="str">
        <f t="shared" si="50"/>
        <v/>
      </c>
      <c r="U166" s="672" t="str">
        <f t="shared" si="51"/>
        <v/>
      </c>
      <c r="W166" s="672" t="str">
        <f t="shared" si="52"/>
        <v/>
      </c>
      <c r="Y166" s="672" t="str">
        <f t="shared" si="53"/>
        <v/>
      </c>
      <c r="AA166" s="672" t="str">
        <f t="shared" si="54"/>
        <v/>
      </c>
      <c r="AC166" s="672" t="str">
        <f t="shared" si="55"/>
        <v/>
      </c>
      <c r="AE166" s="672" t="str">
        <f t="shared" si="56"/>
        <v/>
      </c>
      <c r="AG166" s="672" t="str">
        <f t="shared" si="57"/>
        <v/>
      </c>
      <c r="AI166" s="672" t="str">
        <f t="shared" si="58"/>
        <v/>
      </c>
      <c r="AK166" s="672" t="str">
        <f t="shared" si="59"/>
        <v/>
      </c>
      <c r="AM166" s="672" t="str">
        <f t="shared" si="60"/>
        <v/>
      </c>
      <c r="AO166" s="672" t="str">
        <f t="shared" si="61"/>
        <v/>
      </c>
      <c r="AQ166" s="672" t="str">
        <f t="shared" si="62"/>
        <v/>
      </c>
    </row>
    <row r="167" spans="5:43">
      <c r="E167" s="672" t="str">
        <f t="shared" si="63"/>
        <v/>
      </c>
      <c r="G167" s="672" t="str">
        <f t="shared" si="63"/>
        <v/>
      </c>
      <c r="I167" s="672" t="str">
        <f t="shared" si="45"/>
        <v/>
      </c>
      <c r="K167" s="672" t="str">
        <f t="shared" si="46"/>
        <v/>
      </c>
      <c r="M167" s="672" t="str">
        <f t="shared" si="47"/>
        <v/>
      </c>
      <c r="O167" s="672" t="str">
        <f t="shared" si="48"/>
        <v/>
      </c>
      <c r="Q167" s="672" t="str">
        <f t="shared" si="49"/>
        <v/>
      </c>
      <c r="S167" s="672" t="str">
        <f t="shared" si="50"/>
        <v/>
      </c>
      <c r="U167" s="672" t="str">
        <f t="shared" si="51"/>
        <v/>
      </c>
      <c r="W167" s="672" t="str">
        <f t="shared" si="52"/>
        <v/>
      </c>
      <c r="Y167" s="672" t="str">
        <f t="shared" si="53"/>
        <v/>
      </c>
      <c r="AA167" s="672" t="str">
        <f t="shared" si="54"/>
        <v/>
      </c>
      <c r="AC167" s="672" t="str">
        <f t="shared" si="55"/>
        <v/>
      </c>
      <c r="AE167" s="672" t="str">
        <f t="shared" si="56"/>
        <v/>
      </c>
      <c r="AG167" s="672" t="str">
        <f t="shared" si="57"/>
        <v/>
      </c>
      <c r="AI167" s="672" t="str">
        <f t="shared" si="58"/>
        <v/>
      </c>
      <c r="AK167" s="672" t="str">
        <f t="shared" si="59"/>
        <v/>
      </c>
      <c r="AM167" s="672" t="str">
        <f t="shared" si="60"/>
        <v/>
      </c>
      <c r="AO167" s="672" t="str">
        <f t="shared" si="61"/>
        <v/>
      </c>
      <c r="AQ167" s="672" t="str">
        <f t="shared" si="62"/>
        <v/>
      </c>
    </row>
    <row r="168" spans="5:43">
      <c r="E168" s="672" t="str">
        <f t="shared" si="63"/>
        <v/>
      </c>
      <c r="G168" s="672" t="str">
        <f t="shared" si="63"/>
        <v/>
      </c>
      <c r="I168" s="672" t="str">
        <f t="shared" si="45"/>
        <v/>
      </c>
      <c r="K168" s="672" t="str">
        <f t="shared" si="46"/>
        <v/>
      </c>
      <c r="M168" s="672" t="str">
        <f t="shared" si="47"/>
        <v/>
      </c>
      <c r="O168" s="672" t="str">
        <f t="shared" si="48"/>
        <v/>
      </c>
      <c r="Q168" s="672" t="str">
        <f t="shared" si="49"/>
        <v/>
      </c>
      <c r="S168" s="672" t="str">
        <f t="shared" si="50"/>
        <v/>
      </c>
      <c r="U168" s="672" t="str">
        <f t="shared" si="51"/>
        <v/>
      </c>
      <c r="W168" s="672" t="str">
        <f t="shared" si="52"/>
        <v/>
      </c>
      <c r="Y168" s="672" t="str">
        <f t="shared" si="53"/>
        <v/>
      </c>
      <c r="AA168" s="672" t="str">
        <f t="shared" si="54"/>
        <v/>
      </c>
      <c r="AC168" s="672" t="str">
        <f t="shared" si="55"/>
        <v/>
      </c>
      <c r="AE168" s="672" t="str">
        <f t="shared" si="56"/>
        <v/>
      </c>
      <c r="AG168" s="672" t="str">
        <f t="shared" si="57"/>
        <v/>
      </c>
      <c r="AI168" s="672" t="str">
        <f t="shared" si="58"/>
        <v/>
      </c>
      <c r="AK168" s="672" t="str">
        <f t="shared" si="59"/>
        <v/>
      </c>
      <c r="AM168" s="672" t="str">
        <f t="shared" si="60"/>
        <v/>
      </c>
      <c r="AO168" s="672" t="str">
        <f t="shared" si="61"/>
        <v/>
      </c>
      <c r="AQ168" s="672" t="str">
        <f t="shared" si="62"/>
        <v/>
      </c>
    </row>
    <row r="169" spans="5:43">
      <c r="E169" s="672" t="str">
        <f t="shared" si="63"/>
        <v/>
      </c>
      <c r="G169" s="672" t="str">
        <f t="shared" si="63"/>
        <v/>
      </c>
      <c r="I169" s="672" t="str">
        <f t="shared" si="45"/>
        <v/>
      </c>
      <c r="K169" s="672" t="str">
        <f t="shared" si="46"/>
        <v/>
      </c>
      <c r="M169" s="672" t="str">
        <f t="shared" si="47"/>
        <v/>
      </c>
      <c r="O169" s="672" t="str">
        <f t="shared" si="48"/>
        <v/>
      </c>
      <c r="Q169" s="672" t="str">
        <f t="shared" si="49"/>
        <v/>
      </c>
      <c r="S169" s="672" t="str">
        <f t="shared" si="50"/>
        <v/>
      </c>
      <c r="U169" s="672" t="str">
        <f t="shared" si="51"/>
        <v/>
      </c>
      <c r="W169" s="672" t="str">
        <f t="shared" si="52"/>
        <v/>
      </c>
      <c r="Y169" s="672" t="str">
        <f t="shared" si="53"/>
        <v/>
      </c>
      <c r="AA169" s="672" t="str">
        <f t="shared" si="54"/>
        <v/>
      </c>
      <c r="AC169" s="672" t="str">
        <f t="shared" si="55"/>
        <v/>
      </c>
      <c r="AE169" s="672" t="str">
        <f t="shared" si="56"/>
        <v/>
      </c>
      <c r="AG169" s="672" t="str">
        <f t="shared" si="57"/>
        <v/>
      </c>
      <c r="AI169" s="672" t="str">
        <f t="shared" si="58"/>
        <v/>
      </c>
      <c r="AK169" s="672" t="str">
        <f t="shared" si="59"/>
        <v/>
      </c>
      <c r="AM169" s="672" t="str">
        <f t="shared" si="60"/>
        <v/>
      </c>
      <c r="AO169" s="672" t="str">
        <f t="shared" si="61"/>
        <v/>
      </c>
      <c r="AQ169" s="672" t="str">
        <f t="shared" si="62"/>
        <v/>
      </c>
    </row>
    <row r="170" spans="5:43">
      <c r="E170" s="672" t="str">
        <f t="shared" si="63"/>
        <v/>
      </c>
      <c r="G170" s="672" t="str">
        <f t="shared" si="63"/>
        <v/>
      </c>
      <c r="I170" s="672" t="str">
        <f t="shared" si="45"/>
        <v/>
      </c>
      <c r="K170" s="672" t="str">
        <f t="shared" si="46"/>
        <v/>
      </c>
      <c r="M170" s="672" t="str">
        <f t="shared" si="47"/>
        <v/>
      </c>
      <c r="O170" s="672" t="str">
        <f t="shared" si="48"/>
        <v/>
      </c>
      <c r="Q170" s="672" t="str">
        <f t="shared" si="49"/>
        <v/>
      </c>
      <c r="S170" s="672" t="str">
        <f t="shared" si="50"/>
        <v/>
      </c>
      <c r="U170" s="672" t="str">
        <f t="shared" si="51"/>
        <v/>
      </c>
      <c r="W170" s="672" t="str">
        <f t="shared" si="52"/>
        <v/>
      </c>
      <c r="Y170" s="672" t="str">
        <f t="shared" si="53"/>
        <v/>
      </c>
      <c r="AA170" s="672" t="str">
        <f t="shared" si="54"/>
        <v/>
      </c>
      <c r="AC170" s="672" t="str">
        <f t="shared" si="55"/>
        <v/>
      </c>
      <c r="AE170" s="672" t="str">
        <f t="shared" si="56"/>
        <v/>
      </c>
      <c r="AG170" s="672" t="str">
        <f t="shared" si="57"/>
        <v/>
      </c>
      <c r="AI170" s="672" t="str">
        <f t="shared" si="58"/>
        <v/>
      </c>
      <c r="AK170" s="672" t="str">
        <f t="shared" si="59"/>
        <v/>
      </c>
      <c r="AM170" s="672" t="str">
        <f t="shared" si="60"/>
        <v/>
      </c>
      <c r="AO170" s="672" t="str">
        <f t="shared" si="61"/>
        <v/>
      </c>
      <c r="AQ170" s="672" t="str">
        <f t="shared" si="62"/>
        <v/>
      </c>
    </row>
    <row r="171" spans="5:43">
      <c r="E171" s="672" t="str">
        <f t="shared" si="63"/>
        <v/>
      </c>
      <c r="G171" s="672" t="str">
        <f t="shared" si="63"/>
        <v/>
      </c>
      <c r="I171" s="672" t="str">
        <f t="shared" si="45"/>
        <v/>
      </c>
      <c r="K171" s="672" t="str">
        <f t="shared" si="46"/>
        <v/>
      </c>
      <c r="M171" s="672" t="str">
        <f t="shared" si="47"/>
        <v/>
      </c>
      <c r="O171" s="672" t="str">
        <f t="shared" si="48"/>
        <v/>
      </c>
      <c r="Q171" s="672" t="str">
        <f t="shared" si="49"/>
        <v/>
      </c>
      <c r="S171" s="672" t="str">
        <f t="shared" si="50"/>
        <v/>
      </c>
      <c r="U171" s="672" t="str">
        <f t="shared" si="51"/>
        <v/>
      </c>
      <c r="W171" s="672" t="str">
        <f t="shared" si="52"/>
        <v/>
      </c>
      <c r="Y171" s="672" t="str">
        <f t="shared" si="53"/>
        <v/>
      </c>
      <c r="AA171" s="672" t="str">
        <f t="shared" si="54"/>
        <v/>
      </c>
      <c r="AC171" s="672" t="str">
        <f t="shared" si="55"/>
        <v/>
      </c>
      <c r="AE171" s="672" t="str">
        <f t="shared" si="56"/>
        <v/>
      </c>
      <c r="AG171" s="672" t="str">
        <f t="shared" si="57"/>
        <v/>
      </c>
      <c r="AI171" s="672" t="str">
        <f t="shared" si="58"/>
        <v/>
      </c>
      <c r="AK171" s="672" t="str">
        <f t="shared" si="59"/>
        <v/>
      </c>
      <c r="AM171" s="672" t="str">
        <f t="shared" si="60"/>
        <v/>
      </c>
      <c r="AO171" s="672" t="str">
        <f t="shared" si="61"/>
        <v/>
      </c>
      <c r="AQ171" s="672" t="str">
        <f t="shared" si="62"/>
        <v/>
      </c>
    </row>
    <row r="172" spans="5:43">
      <c r="E172" s="672" t="str">
        <f t="shared" si="63"/>
        <v/>
      </c>
      <c r="G172" s="672" t="str">
        <f t="shared" si="63"/>
        <v/>
      </c>
      <c r="I172" s="672" t="str">
        <f t="shared" si="45"/>
        <v/>
      </c>
      <c r="K172" s="672" t="str">
        <f t="shared" si="46"/>
        <v/>
      </c>
      <c r="M172" s="672" t="str">
        <f t="shared" si="47"/>
        <v/>
      </c>
      <c r="O172" s="672" t="str">
        <f t="shared" si="48"/>
        <v/>
      </c>
      <c r="Q172" s="672" t="str">
        <f t="shared" si="49"/>
        <v/>
      </c>
      <c r="S172" s="672" t="str">
        <f t="shared" si="50"/>
        <v/>
      </c>
      <c r="U172" s="672" t="str">
        <f t="shared" si="51"/>
        <v/>
      </c>
      <c r="W172" s="672" t="str">
        <f t="shared" si="52"/>
        <v/>
      </c>
      <c r="Y172" s="672" t="str">
        <f t="shared" si="53"/>
        <v/>
      </c>
      <c r="AA172" s="672" t="str">
        <f t="shared" si="54"/>
        <v/>
      </c>
      <c r="AC172" s="672" t="str">
        <f t="shared" si="55"/>
        <v/>
      </c>
      <c r="AE172" s="672" t="str">
        <f t="shared" si="56"/>
        <v/>
      </c>
      <c r="AG172" s="672" t="str">
        <f t="shared" si="57"/>
        <v/>
      </c>
      <c r="AI172" s="672" t="str">
        <f t="shared" si="58"/>
        <v/>
      </c>
      <c r="AK172" s="672" t="str">
        <f t="shared" si="59"/>
        <v/>
      </c>
      <c r="AM172" s="672" t="str">
        <f t="shared" si="60"/>
        <v/>
      </c>
      <c r="AO172" s="672" t="str">
        <f t="shared" si="61"/>
        <v/>
      </c>
      <c r="AQ172" s="672" t="str">
        <f t="shared" si="62"/>
        <v/>
      </c>
    </row>
    <row r="173" spans="5:43">
      <c r="E173" s="672" t="str">
        <f t="shared" ref="E173:G188" si="64">IF(OR($B173=0,D173=0),"",D173/$B173)</f>
        <v/>
      </c>
      <c r="G173" s="672" t="str">
        <f t="shared" si="64"/>
        <v/>
      </c>
      <c r="I173" s="672" t="str">
        <f t="shared" si="45"/>
        <v/>
      </c>
      <c r="K173" s="672" t="str">
        <f t="shared" si="46"/>
        <v/>
      </c>
      <c r="M173" s="672" t="str">
        <f t="shared" si="47"/>
        <v/>
      </c>
      <c r="O173" s="672" t="str">
        <f t="shared" si="48"/>
        <v/>
      </c>
      <c r="Q173" s="672" t="str">
        <f t="shared" si="49"/>
        <v/>
      </c>
      <c r="S173" s="672" t="str">
        <f t="shared" si="50"/>
        <v/>
      </c>
      <c r="U173" s="672" t="str">
        <f t="shared" si="51"/>
        <v/>
      </c>
      <c r="W173" s="672" t="str">
        <f t="shared" si="52"/>
        <v/>
      </c>
      <c r="Y173" s="672" t="str">
        <f t="shared" si="53"/>
        <v/>
      </c>
      <c r="AA173" s="672" t="str">
        <f t="shared" si="54"/>
        <v/>
      </c>
      <c r="AC173" s="672" t="str">
        <f t="shared" si="55"/>
        <v/>
      </c>
      <c r="AE173" s="672" t="str">
        <f t="shared" si="56"/>
        <v/>
      </c>
      <c r="AG173" s="672" t="str">
        <f t="shared" si="57"/>
        <v/>
      </c>
      <c r="AI173" s="672" t="str">
        <f t="shared" si="58"/>
        <v/>
      </c>
      <c r="AK173" s="672" t="str">
        <f t="shared" si="59"/>
        <v/>
      </c>
      <c r="AM173" s="672" t="str">
        <f t="shared" si="60"/>
        <v/>
      </c>
      <c r="AO173" s="672" t="str">
        <f t="shared" si="61"/>
        <v/>
      </c>
      <c r="AQ173" s="672" t="str">
        <f t="shared" si="62"/>
        <v/>
      </c>
    </row>
    <row r="174" spans="5:43">
      <c r="E174" s="672" t="str">
        <f t="shared" si="64"/>
        <v/>
      </c>
      <c r="G174" s="672" t="str">
        <f t="shared" si="64"/>
        <v/>
      </c>
      <c r="I174" s="672" t="str">
        <f t="shared" si="45"/>
        <v/>
      </c>
      <c r="K174" s="672" t="str">
        <f t="shared" si="46"/>
        <v/>
      </c>
      <c r="M174" s="672" t="str">
        <f t="shared" si="47"/>
        <v/>
      </c>
      <c r="O174" s="672" t="str">
        <f t="shared" si="48"/>
        <v/>
      </c>
      <c r="Q174" s="672" t="str">
        <f t="shared" si="49"/>
        <v/>
      </c>
      <c r="S174" s="672" t="str">
        <f t="shared" si="50"/>
        <v/>
      </c>
      <c r="U174" s="672" t="str">
        <f t="shared" si="51"/>
        <v/>
      </c>
      <c r="W174" s="672" t="str">
        <f t="shared" si="52"/>
        <v/>
      </c>
      <c r="Y174" s="672" t="str">
        <f t="shared" si="53"/>
        <v/>
      </c>
      <c r="AA174" s="672" t="str">
        <f t="shared" si="54"/>
        <v/>
      </c>
      <c r="AC174" s="672" t="str">
        <f t="shared" si="55"/>
        <v/>
      </c>
      <c r="AE174" s="672" t="str">
        <f t="shared" si="56"/>
        <v/>
      </c>
      <c r="AG174" s="672" t="str">
        <f t="shared" si="57"/>
        <v/>
      </c>
      <c r="AI174" s="672" t="str">
        <f t="shared" si="58"/>
        <v/>
      </c>
      <c r="AK174" s="672" t="str">
        <f t="shared" si="59"/>
        <v/>
      </c>
      <c r="AM174" s="672" t="str">
        <f t="shared" si="60"/>
        <v/>
      </c>
      <c r="AO174" s="672" t="str">
        <f t="shared" si="61"/>
        <v/>
      </c>
      <c r="AQ174" s="672" t="str">
        <f t="shared" si="62"/>
        <v/>
      </c>
    </row>
    <row r="175" spans="5:43">
      <c r="E175" s="672" t="str">
        <f t="shared" si="64"/>
        <v/>
      </c>
      <c r="G175" s="672" t="str">
        <f t="shared" si="64"/>
        <v/>
      </c>
      <c r="I175" s="672" t="str">
        <f t="shared" si="45"/>
        <v/>
      </c>
      <c r="K175" s="672" t="str">
        <f t="shared" si="46"/>
        <v/>
      </c>
      <c r="M175" s="672" t="str">
        <f t="shared" si="47"/>
        <v/>
      </c>
      <c r="O175" s="672" t="str">
        <f t="shared" si="48"/>
        <v/>
      </c>
      <c r="Q175" s="672" t="str">
        <f t="shared" si="49"/>
        <v/>
      </c>
      <c r="S175" s="672" t="str">
        <f t="shared" si="50"/>
        <v/>
      </c>
      <c r="U175" s="672" t="str">
        <f t="shared" si="51"/>
        <v/>
      </c>
      <c r="W175" s="672" t="str">
        <f t="shared" si="52"/>
        <v/>
      </c>
      <c r="Y175" s="672" t="str">
        <f t="shared" si="53"/>
        <v/>
      </c>
      <c r="AA175" s="672" t="str">
        <f t="shared" si="54"/>
        <v/>
      </c>
      <c r="AC175" s="672" t="str">
        <f t="shared" si="55"/>
        <v/>
      </c>
      <c r="AE175" s="672" t="str">
        <f t="shared" si="56"/>
        <v/>
      </c>
      <c r="AG175" s="672" t="str">
        <f t="shared" si="57"/>
        <v/>
      </c>
      <c r="AI175" s="672" t="str">
        <f t="shared" si="58"/>
        <v/>
      </c>
      <c r="AK175" s="672" t="str">
        <f t="shared" si="59"/>
        <v/>
      </c>
      <c r="AM175" s="672" t="str">
        <f t="shared" si="60"/>
        <v/>
      </c>
      <c r="AO175" s="672" t="str">
        <f t="shared" si="61"/>
        <v/>
      </c>
      <c r="AQ175" s="672" t="str">
        <f t="shared" si="62"/>
        <v/>
      </c>
    </row>
    <row r="176" spans="5:43">
      <c r="E176" s="672" t="str">
        <f t="shared" si="64"/>
        <v/>
      </c>
      <c r="G176" s="672" t="str">
        <f t="shared" si="64"/>
        <v/>
      </c>
      <c r="I176" s="672" t="str">
        <f t="shared" si="45"/>
        <v/>
      </c>
      <c r="K176" s="672" t="str">
        <f t="shared" si="46"/>
        <v/>
      </c>
      <c r="M176" s="672" t="str">
        <f t="shared" si="47"/>
        <v/>
      </c>
      <c r="O176" s="672" t="str">
        <f t="shared" si="48"/>
        <v/>
      </c>
      <c r="Q176" s="672" t="str">
        <f t="shared" si="49"/>
        <v/>
      </c>
      <c r="S176" s="672" t="str">
        <f t="shared" si="50"/>
        <v/>
      </c>
      <c r="U176" s="672" t="str">
        <f t="shared" si="51"/>
        <v/>
      </c>
      <c r="W176" s="672" t="str">
        <f t="shared" si="52"/>
        <v/>
      </c>
      <c r="Y176" s="672" t="str">
        <f t="shared" si="53"/>
        <v/>
      </c>
      <c r="AA176" s="672" t="str">
        <f t="shared" si="54"/>
        <v/>
      </c>
      <c r="AC176" s="672" t="str">
        <f t="shared" si="55"/>
        <v/>
      </c>
      <c r="AE176" s="672" t="str">
        <f t="shared" si="56"/>
        <v/>
      </c>
      <c r="AG176" s="672" t="str">
        <f t="shared" si="57"/>
        <v/>
      </c>
      <c r="AI176" s="672" t="str">
        <f t="shared" si="58"/>
        <v/>
      </c>
      <c r="AK176" s="672" t="str">
        <f t="shared" si="59"/>
        <v/>
      </c>
      <c r="AM176" s="672" t="str">
        <f t="shared" si="60"/>
        <v/>
      </c>
      <c r="AO176" s="672" t="str">
        <f t="shared" si="61"/>
        <v/>
      </c>
      <c r="AQ176" s="672" t="str">
        <f t="shared" si="62"/>
        <v/>
      </c>
    </row>
    <row r="177" spans="5:43">
      <c r="E177" s="672" t="str">
        <f t="shared" si="64"/>
        <v/>
      </c>
      <c r="G177" s="672" t="str">
        <f t="shared" si="64"/>
        <v/>
      </c>
      <c r="I177" s="672" t="str">
        <f t="shared" si="45"/>
        <v/>
      </c>
      <c r="K177" s="672" t="str">
        <f t="shared" si="46"/>
        <v/>
      </c>
      <c r="M177" s="672" t="str">
        <f t="shared" si="47"/>
        <v/>
      </c>
      <c r="O177" s="672" t="str">
        <f t="shared" si="48"/>
        <v/>
      </c>
      <c r="Q177" s="672" t="str">
        <f t="shared" si="49"/>
        <v/>
      </c>
      <c r="S177" s="672" t="str">
        <f t="shared" si="50"/>
        <v/>
      </c>
      <c r="U177" s="672" t="str">
        <f t="shared" si="51"/>
        <v/>
      </c>
      <c r="W177" s="672" t="str">
        <f t="shared" si="52"/>
        <v/>
      </c>
      <c r="Y177" s="672" t="str">
        <f t="shared" si="53"/>
        <v/>
      </c>
      <c r="AA177" s="672" t="str">
        <f t="shared" si="54"/>
        <v/>
      </c>
      <c r="AC177" s="672" t="str">
        <f t="shared" si="55"/>
        <v/>
      </c>
      <c r="AE177" s="672" t="str">
        <f t="shared" si="56"/>
        <v/>
      </c>
      <c r="AG177" s="672" t="str">
        <f t="shared" si="57"/>
        <v/>
      </c>
      <c r="AI177" s="672" t="str">
        <f t="shared" si="58"/>
        <v/>
      </c>
      <c r="AK177" s="672" t="str">
        <f t="shared" si="59"/>
        <v/>
      </c>
      <c r="AM177" s="672" t="str">
        <f t="shared" si="60"/>
        <v/>
      </c>
      <c r="AO177" s="672" t="str">
        <f t="shared" si="61"/>
        <v/>
      </c>
      <c r="AQ177" s="672" t="str">
        <f t="shared" si="62"/>
        <v/>
      </c>
    </row>
    <row r="178" spans="5:43">
      <c r="E178" s="672" t="str">
        <f t="shared" si="64"/>
        <v/>
      </c>
      <c r="G178" s="672" t="str">
        <f t="shared" si="64"/>
        <v/>
      </c>
      <c r="I178" s="672" t="str">
        <f t="shared" si="45"/>
        <v/>
      </c>
      <c r="K178" s="672" t="str">
        <f t="shared" si="46"/>
        <v/>
      </c>
      <c r="M178" s="672" t="str">
        <f t="shared" si="47"/>
        <v/>
      </c>
      <c r="O178" s="672" t="str">
        <f t="shared" si="48"/>
        <v/>
      </c>
      <c r="Q178" s="672" t="str">
        <f t="shared" si="49"/>
        <v/>
      </c>
      <c r="S178" s="672" t="str">
        <f t="shared" si="50"/>
        <v/>
      </c>
      <c r="U178" s="672" t="str">
        <f t="shared" si="51"/>
        <v/>
      </c>
      <c r="W178" s="672" t="str">
        <f t="shared" si="52"/>
        <v/>
      </c>
      <c r="Y178" s="672" t="str">
        <f t="shared" si="53"/>
        <v/>
      </c>
      <c r="AA178" s="672" t="str">
        <f t="shared" si="54"/>
        <v/>
      </c>
      <c r="AC178" s="672" t="str">
        <f t="shared" si="55"/>
        <v/>
      </c>
      <c r="AE178" s="672" t="str">
        <f t="shared" si="56"/>
        <v/>
      </c>
      <c r="AG178" s="672" t="str">
        <f t="shared" si="57"/>
        <v/>
      </c>
      <c r="AI178" s="672" t="str">
        <f t="shared" si="58"/>
        <v/>
      </c>
      <c r="AK178" s="672" t="str">
        <f t="shared" si="59"/>
        <v/>
      </c>
      <c r="AM178" s="672" t="str">
        <f t="shared" si="60"/>
        <v/>
      </c>
      <c r="AO178" s="672" t="str">
        <f t="shared" si="61"/>
        <v/>
      </c>
      <c r="AQ178" s="672" t="str">
        <f t="shared" si="62"/>
        <v/>
      </c>
    </row>
    <row r="179" spans="5:43">
      <c r="E179" s="672" t="str">
        <f t="shared" si="64"/>
        <v/>
      </c>
      <c r="G179" s="672" t="str">
        <f t="shared" si="64"/>
        <v/>
      </c>
      <c r="I179" s="672" t="str">
        <f t="shared" si="45"/>
        <v/>
      </c>
      <c r="K179" s="672" t="str">
        <f t="shared" si="46"/>
        <v/>
      </c>
      <c r="M179" s="672" t="str">
        <f t="shared" si="47"/>
        <v/>
      </c>
      <c r="O179" s="672" t="str">
        <f t="shared" si="48"/>
        <v/>
      </c>
      <c r="Q179" s="672" t="str">
        <f t="shared" si="49"/>
        <v/>
      </c>
      <c r="S179" s="672" t="str">
        <f t="shared" si="50"/>
        <v/>
      </c>
      <c r="U179" s="672" t="str">
        <f t="shared" si="51"/>
        <v/>
      </c>
      <c r="W179" s="672" t="str">
        <f t="shared" si="52"/>
        <v/>
      </c>
      <c r="Y179" s="672" t="str">
        <f t="shared" si="53"/>
        <v/>
      </c>
      <c r="AA179" s="672" t="str">
        <f t="shared" si="54"/>
        <v/>
      </c>
      <c r="AC179" s="672" t="str">
        <f t="shared" si="55"/>
        <v/>
      </c>
      <c r="AE179" s="672" t="str">
        <f t="shared" si="56"/>
        <v/>
      </c>
      <c r="AG179" s="672" t="str">
        <f t="shared" si="57"/>
        <v/>
      </c>
      <c r="AI179" s="672" t="str">
        <f t="shared" si="58"/>
        <v/>
      </c>
      <c r="AK179" s="672" t="str">
        <f t="shared" si="59"/>
        <v/>
      </c>
      <c r="AM179" s="672" t="str">
        <f t="shared" si="60"/>
        <v/>
      </c>
      <c r="AO179" s="672" t="str">
        <f t="shared" si="61"/>
        <v/>
      </c>
      <c r="AQ179" s="672" t="str">
        <f t="shared" si="62"/>
        <v/>
      </c>
    </row>
    <row r="180" spans="5:43">
      <c r="E180" s="672" t="str">
        <f t="shared" si="64"/>
        <v/>
      </c>
      <c r="G180" s="672" t="str">
        <f t="shared" si="64"/>
        <v/>
      </c>
      <c r="I180" s="672" t="str">
        <f t="shared" si="45"/>
        <v/>
      </c>
      <c r="K180" s="672" t="str">
        <f t="shared" si="46"/>
        <v/>
      </c>
      <c r="M180" s="672" t="str">
        <f t="shared" si="47"/>
        <v/>
      </c>
      <c r="O180" s="672" t="str">
        <f t="shared" si="48"/>
        <v/>
      </c>
      <c r="Q180" s="672" t="str">
        <f t="shared" si="49"/>
        <v/>
      </c>
      <c r="S180" s="672" t="str">
        <f t="shared" si="50"/>
        <v/>
      </c>
      <c r="U180" s="672" t="str">
        <f t="shared" si="51"/>
        <v/>
      </c>
      <c r="W180" s="672" t="str">
        <f t="shared" si="52"/>
        <v/>
      </c>
      <c r="Y180" s="672" t="str">
        <f t="shared" si="53"/>
        <v/>
      </c>
      <c r="AA180" s="672" t="str">
        <f t="shared" si="54"/>
        <v/>
      </c>
      <c r="AC180" s="672" t="str">
        <f t="shared" si="55"/>
        <v/>
      </c>
      <c r="AE180" s="672" t="str">
        <f t="shared" si="56"/>
        <v/>
      </c>
      <c r="AG180" s="672" t="str">
        <f t="shared" si="57"/>
        <v/>
      </c>
      <c r="AI180" s="672" t="str">
        <f t="shared" si="58"/>
        <v/>
      </c>
      <c r="AK180" s="672" t="str">
        <f t="shared" si="59"/>
        <v/>
      </c>
      <c r="AM180" s="672" t="str">
        <f t="shared" si="60"/>
        <v/>
      </c>
      <c r="AO180" s="672" t="str">
        <f t="shared" si="61"/>
        <v/>
      </c>
      <c r="AQ180" s="672" t="str">
        <f t="shared" si="62"/>
        <v/>
      </c>
    </row>
    <row r="181" spans="5:43">
      <c r="E181" s="672" t="str">
        <f t="shared" si="64"/>
        <v/>
      </c>
      <c r="G181" s="672" t="str">
        <f t="shared" si="64"/>
        <v/>
      </c>
      <c r="I181" s="672" t="str">
        <f t="shared" si="45"/>
        <v/>
      </c>
      <c r="K181" s="672" t="str">
        <f t="shared" si="46"/>
        <v/>
      </c>
      <c r="M181" s="672" t="str">
        <f t="shared" si="47"/>
        <v/>
      </c>
      <c r="O181" s="672" t="str">
        <f t="shared" si="48"/>
        <v/>
      </c>
      <c r="Q181" s="672" t="str">
        <f t="shared" si="49"/>
        <v/>
      </c>
      <c r="S181" s="672" t="str">
        <f t="shared" si="50"/>
        <v/>
      </c>
      <c r="U181" s="672" t="str">
        <f t="shared" si="51"/>
        <v/>
      </c>
      <c r="W181" s="672" t="str">
        <f t="shared" si="52"/>
        <v/>
      </c>
      <c r="Y181" s="672" t="str">
        <f t="shared" si="53"/>
        <v/>
      </c>
      <c r="AA181" s="672" t="str">
        <f t="shared" si="54"/>
        <v/>
      </c>
      <c r="AC181" s="672" t="str">
        <f t="shared" si="55"/>
        <v/>
      </c>
      <c r="AE181" s="672" t="str">
        <f t="shared" si="56"/>
        <v/>
      </c>
      <c r="AG181" s="672" t="str">
        <f t="shared" si="57"/>
        <v/>
      </c>
      <c r="AI181" s="672" t="str">
        <f t="shared" si="58"/>
        <v/>
      </c>
      <c r="AK181" s="672" t="str">
        <f t="shared" si="59"/>
        <v/>
      </c>
      <c r="AM181" s="672" t="str">
        <f t="shared" si="60"/>
        <v/>
      </c>
      <c r="AO181" s="672" t="str">
        <f t="shared" si="61"/>
        <v/>
      </c>
      <c r="AQ181" s="672" t="str">
        <f t="shared" si="62"/>
        <v/>
      </c>
    </row>
    <row r="182" spans="5:43">
      <c r="E182" s="672" t="str">
        <f t="shared" si="64"/>
        <v/>
      </c>
      <c r="G182" s="672" t="str">
        <f t="shared" si="64"/>
        <v/>
      </c>
      <c r="I182" s="672" t="str">
        <f t="shared" si="45"/>
        <v/>
      </c>
      <c r="K182" s="672" t="str">
        <f t="shared" si="46"/>
        <v/>
      </c>
      <c r="M182" s="672" t="str">
        <f t="shared" si="47"/>
        <v/>
      </c>
      <c r="O182" s="672" t="str">
        <f t="shared" si="48"/>
        <v/>
      </c>
      <c r="Q182" s="672" t="str">
        <f t="shared" si="49"/>
        <v/>
      </c>
      <c r="S182" s="672" t="str">
        <f t="shared" si="50"/>
        <v/>
      </c>
      <c r="U182" s="672" t="str">
        <f t="shared" si="51"/>
        <v/>
      </c>
      <c r="W182" s="672" t="str">
        <f t="shared" si="52"/>
        <v/>
      </c>
      <c r="Y182" s="672" t="str">
        <f t="shared" si="53"/>
        <v/>
      </c>
      <c r="AA182" s="672" t="str">
        <f t="shared" si="54"/>
        <v/>
      </c>
      <c r="AC182" s="672" t="str">
        <f t="shared" si="55"/>
        <v/>
      </c>
      <c r="AE182" s="672" t="str">
        <f t="shared" si="56"/>
        <v/>
      </c>
      <c r="AG182" s="672" t="str">
        <f t="shared" si="57"/>
        <v/>
      </c>
      <c r="AI182" s="672" t="str">
        <f t="shared" si="58"/>
        <v/>
      </c>
      <c r="AK182" s="672" t="str">
        <f t="shared" si="59"/>
        <v/>
      </c>
      <c r="AM182" s="672" t="str">
        <f t="shared" si="60"/>
        <v/>
      </c>
      <c r="AO182" s="672" t="str">
        <f t="shared" si="61"/>
        <v/>
      </c>
      <c r="AQ182" s="672" t="str">
        <f t="shared" si="62"/>
        <v/>
      </c>
    </row>
    <row r="183" spans="5:43">
      <c r="E183" s="672" t="str">
        <f t="shared" si="64"/>
        <v/>
      </c>
      <c r="G183" s="672" t="str">
        <f t="shared" si="64"/>
        <v/>
      </c>
      <c r="I183" s="672" t="str">
        <f t="shared" si="45"/>
        <v/>
      </c>
      <c r="K183" s="672" t="str">
        <f t="shared" si="46"/>
        <v/>
      </c>
      <c r="M183" s="672" t="str">
        <f t="shared" si="47"/>
        <v/>
      </c>
      <c r="O183" s="672" t="str">
        <f t="shared" si="48"/>
        <v/>
      </c>
      <c r="Q183" s="672" t="str">
        <f t="shared" si="49"/>
        <v/>
      </c>
      <c r="S183" s="672" t="str">
        <f t="shared" si="50"/>
        <v/>
      </c>
      <c r="U183" s="672" t="str">
        <f t="shared" si="51"/>
        <v/>
      </c>
      <c r="W183" s="672" t="str">
        <f t="shared" si="52"/>
        <v/>
      </c>
      <c r="Y183" s="672" t="str">
        <f t="shared" si="53"/>
        <v/>
      </c>
      <c r="AA183" s="672" t="str">
        <f t="shared" si="54"/>
        <v/>
      </c>
      <c r="AC183" s="672" t="str">
        <f t="shared" si="55"/>
        <v/>
      </c>
      <c r="AE183" s="672" t="str">
        <f t="shared" si="56"/>
        <v/>
      </c>
      <c r="AG183" s="672" t="str">
        <f t="shared" si="57"/>
        <v/>
      </c>
      <c r="AI183" s="672" t="str">
        <f t="shared" si="58"/>
        <v/>
      </c>
      <c r="AK183" s="672" t="str">
        <f t="shared" si="59"/>
        <v/>
      </c>
      <c r="AM183" s="672" t="str">
        <f t="shared" si="60"/>
        <v/>
      </c>
      <c r="AO183" s="672" t="str">
        <f t="shared" si="61"/>
        <v/>
      </c>
      <c r="AQ183" s="672" t="str">
        <f t="shared" si="62"/>
        <v/>
      </c>
    </row>
    <row r="184" spans="5:43">
      <c r="E184" s="672" t="str">
        <f t="shared" si="64"/>
        <v/>
      </c>
      <c r="G184" s="672" t="str">
        <f t="shared" si="64"/>
        <v/>
      </c>
      <c r="I184" s="672" t="str">
        <f t="shared" si="45"/>
        <v/>
      </c>
      <c r="K184" s="672" t="str">
        <f t="shared" si="46"/>
        <v/>
      </c>
      <c r="M184" s="672" t="str">
        <f t="shared" si="47"/>
        <v/>
      </c>
      <c r="O184" s="672" t="str">
        <f t="shared" si="48"/>
        <v/>
      </c>
      <c r="Q184" s="672" t="str">
        <f t="shared" si="49"/>
        <v/>
      </c>
      <c r="S184" s="672" t="str">
        <f t="shared" si="50"/>
        <v/>
      </c>
      <c r="U184" s="672" t="str">
        <f t="shared" si="51"/>
        <v/>
      </c>
      <c r="W184" s="672" t="str">
        <f t="shared" si="52"/>
        <v/>
      </c>
      <c r="Y184" s="672" t="str">
        <f t="shared" si="53"/>
        <v/>
      </c>
      <c r="AA184" s="672" t="str">
        <f t="shared" si="54"/>
        <v/>
      </c>
      <c r="AC184" s="672" t="str">
        <f t="shared" si="55"/>
        <v/>
      </c>
      <c r="AE184" s="672" t="str">
        <f t="shared" si="56"/>
        <v/>
      </c>
      <c r="AG184" s="672" t="str">
        <f t="shared" si="57"/>
        <v/>
      </c>
      <c r="AI184" s="672" t="str">
        <f t="shared" si="58"/>
        <v/>
      </c>
      <c r="AK184" s="672" t="str">
        <f t="shared" si="59"/>
        <v/>
      </c>
      <c r="AM184" s="672" t="str">
        <f t="shared" si="60"/>
        <v/>
      </c>
      <c r="AO184" s="672" t="str">
        <f t="shared" si="61"/>
        <v/>
      </c>
      <c r="AQ184" s="672" t="str">
        <f t="shared" si="62"/>
        <v/>
      </c>
    </row>
    <row r="185" spans="5:43">
      <c r="E185" s="672" t="str">
        <f t="shared" si="64"/>
        <v/>
      </c>
      <c r="G185" s="672" t="str">
        <f t="shared" si="64"/>
        <v/>
      </c>
      <c r="I185" s="672" t="str">
        <f t="shared" si="45"/>
        <v/>
      </c>
      <c r="K185" s="672" t="str">
        <f t="shared" si="46"/>
        <v/>
      </c>
      <c r="M185" s="672" t="str">
        <f t="shared" si="47"/>
        <v/>
      </c>
      <c r="O185" s="672" t="str">
        <f t="shared" si="48"/>
        <v/>
      </c>
      <c r="Q185" s="672" t="str">
        <f t="shared" si="49"/>
        <v/>
      </c>
      <c r="S185" s="672" t="str">
        <f t="shared" si="50"/>
        <v/>
      </c>
      <c r="U185" s="672" t="str">
        <f t="shared" si="51"/>
        <v/>
      </c>
      <c r="W185" s="672" t="str">
        <f t="shared" si="52"/>
        <v/>
      </c>
      <c r="Y185" s="672" t="str">
        <f t="shared" si="53"/>
        <v/>
      </c>
      <c r="AA185" s="672" t="str">
        <f t="shared" si="54"/>
        <v/>
      </c>
      <c r="AC185" s="672" t="str">
        <f t="shared" si="55"/>
        <v/>
      </c>
      <c r="AE185" s="672" t="str">
        <f t="shared" si="56"/>
        <v/>
      </c>
      <c r="AG185" s="672" t="str">
        <f t="shared" si="57"/>
        <v/>
      </c>
      <c r="AI185" s="672" t="str">
        <f t="shared" si="58"/>
        <v/>
      </c>
      <c r="AK185" s="672" t="str">
        <f t="shared" si="59"/>
        <v/>
      </c>
      <c r="AM185" s="672" t="str">
        <f t="shared" si="60"/>
        <v/>
      </c>
      <c r="AO185" s="672" t="str">
        <f t="shared" si="61"/>
        <v/>
      </c>
      <c r="AQ185" s="672" t="str">
        <f t="shared" si="62"/>
        <v/>
      </c>
    </row>
    <row r="186" spans="5:43">
      <c r="E186" s="672" t="str">
        <f t="shared" si="64"/>
        <v/>
      </c>
      <c r="G186" s="672" t="str">
        <f t="shared" si="64"/>
        <v/>
      </c>
      <c r="I186" s="672" t="str">
        <f t="shared" si="45"/>
        <v/>
      </c>
      <c r="K186" s="672" t="str">
        <f t="shared" si="46"/>
        <v/>
      </c>
      <c r="M186" s="672" t="str">
        <f t="shared" si="47"/>
        <v/>
      </c>
      <c r="O186" s="672" t="str">
        <f t="shared" si="48"/>
        <v/>
      </c>
      <c r="Q186" s="672" t="str">
        <f t="shared" si="49"/>
        <v/>
      </c>
      <c r="S186" s="672" t="str">
        <f t="shared" si="50"/>
        <v/>
      </c>
      <c r="U186" s="672" t="str">
        <f t="shared" si="51"/>
        <v/>
      </c>
      <c r="W186" s="672" t="str">
        <f t="shared" si="52"/>
        <v/>
      </c>
      <c r="Y186" s="672" t="str">
        <f t="shared" si="53"/>
        <v/>
      </c>
      <c r="AA186" s="672" t="str">
        <f t="shared" si="54"/>
        <v/>
      </c>
      <c r="AC186" s="672" t="str">
        <f t="shared" si="55"/>
        <v/>
      </c>
      <c r="AE186" s="672" t="str">
        <f t="shared" si="56"/>
        <v/>
      </c>
      <c r="AG186" s="672" t="str">
        <f t="shared" si="57"/>
        <v/>
      </c>
      <c r="AI186" s="672" t="str">
        <f t="shared" si="58"/>
        <v/>
      </c>
      <c r="AK186" s="672" t="str">
        <f t="shared" si="59"/>
        <v/>
      </c>
      <c r="AM186" s="672" t="str">
        <f t="shared" si="60"/>
        <v/>
      </c>
      <c r="AO186" s="672" t="str">
        <f t="shared" si="61"/>
        <v/>
      </c>
      <c r="AQ186" s="672" t="str">
        <f t="shared" si="62"/>
        <v/>
      </c>
    </row>
    <row r="187" spans="5:43">
      <c r="E187" s="672" t="str">
        <f t="shared" si="64"/>
        <v/>
      </c>
      <c r="G187" s="672" t="str">
        <f t="shared" si="64"/>
        <v/>
      </c>
      <c r="I187" s="672" t="str">
        <f t="shared" si="45"/>
        <v/>
      </c>
      <c r="K187" s="672" t="str">
        <f t="shared" si="46"/>
        <v/>
      </c>
      <c r="M187" s="672" t="str">
        <f t="shared" si="47"/>
        <v/>
      </c>
      <c r="O187" s="672" t="str">
        <f t="shared" si="48"/>
        <v/>
      </c>
      <c r="Q187" s="672" t="str">
        <f t="shared" si="49"/>
        <v/>
      </c>
      <c r="S187" s="672" t="str">
        <f t="shared" si="50"/>
        <v/>
      </c>
      <c r="U187" s="672" t="str">
        <f t="shared" si="51"/>
        <v/>
      </c>
      <c r="W187" s="672" t="str">
        <f t="shared" si="52"/>
        <v/>
      </c>
      <c r="Y187" s="672" t="str">
        <f t="shared" si="53"/>
        <v/>
      </c>
      <c r="AA187" s="672" t="str">
        <f t="shared" si="54"/>
        <v/>
      </c>
      <c r="AC187" s="672" t="str">
        <f t="shared" si="55"/>
        <v/>
      </c>
      <c r="AE187" s="672" t="str">
        <f t="shared" si="56"/>
        <v/>
      </c>
      <c r="AG187" s="672" t="str">
        <f t="shared" si="57"/>
        <v/>
      </c>
      <c r="AI187" s="672" t="str">
        <f t="shared" si="58"/>
        <v/>
      </c>
      <c r="AK187" s="672" t="str">
        <f t="shared" si="59"/>
        <v/>
      </c>
      <c r="AM187" s="672" t="str">
        <f t="shared" si="60"/>
        <v/>
      </c>
      <c r="AO187" s="672" t="str">
        <f t="shared" si="61"/>
        <v/>
      </c>
      <c r="AQ187" s="672" t="str">
        <f t="shared" si="62"/>
        <v/>
      </c>
    </row>
    <row r="188" spans="5:43">
      <c r="E188" s="672" t="str">
        <f t="shared" si="64"/>
        <v/>
      </c>
      <c r="G188" s="672" t="str">
        <f t="shared" si="64"/>
        <v/>
      </c>
      <c r="I188" s="672" t="str">
        <f t="shared" si="45"/>
        <v/>
      </c>
      <c r="K188" s="672" t="str">
        <f t="shared" si="46"/>
        <v/>
      </c>
      <c r="M188" s="672" t="str">
        <f t="shared" si="47"/>
        <v/>
      </c>
      <c r="O188" s="672" t="str">
        <f t="shared" si="48"/>
        <v/>
      </c>
      <c r="Q188" s="672" t="str">
        <f t="shared" si="49"/>
        <v/>
      </c>
      <c r="S188" s="672" t="str">
        <f t="shared" si="50"/>
        <v/>
      </c>
      <c r="U188" s="672" t="str">
        <f t="shared" si="51"/>
        <v/>
      </c>
      <c r="W188" s="672" t="str">
        <f t="shared" si="52"/>
        <v/>
      </c>
      <c r="Y188" s="672" t="str">
        <f t="shared" si="53"/>
        <v/>
      </c>
      <c r="AA188" s="672" t="str">
        <f t="shared" si="54"/>
        <v/>
      </c>
      <c r="AC188" s="672" t="str">
        <f t="shared" si="55"/>
        <v/>
      </c>
      <c r="AE188" s="672" t="str">
        <f t="shared" si="56"/>
        <v/>
      </c>
      <c r="AG188" s="672" t="str">
        <f t="shared" si="57"/>
        <v/>
      </c>
      <c r="AI188" s="672" t="str">
        <f t="shared" si="58"/>
        <v/>
      </c>
      <c r="AK188" s="672" t="str">
        <f t="shared" si="59"/>
        <v/>
      </c>
      <c r="AM188" s="672" t="str">
        <f t="shared" si="60"/>
        <v/>
      </c>
      <c r="AO188" s="672" t="str">
        <f t="shared" si="61"/>
        <v/>
      </c>
      <c r="AQ188" s="672" t="str">
        <f t="shared" si="62"/>
        <v/>
      </c>
    </row>
    <row r="189" spans="5:43">
      <c r="E189" s="672" t="str">
        <f t="shared" ref="E189:G204" si="65">IF(OR($B189=0,D189=0),"",D189/$B189)</f>
        <v/>
      </c>
      <c r="G189" s="672" t="str">
        <f t="shared" si="65"/>
        <v/>
      </c>
      <c r="I189" s="672" t="str">
        <f t="shared" si="45"/>
        <v/>
      </c>
      <c r="K189" s="672" t="str">
        <f t="shared" si="46"/>
        <v/>
      </c>
      <c r="M189" s="672" t="str">
        <f t="shared" si="47"/>
        <v/>
      </c>
      <c r="O189" s="672" t="str">
        <f t="shared" si="48"/>
        <v/>
      </c>
      <c r="Q189" s="672" t="str">
        <f t="shared" si="49"/>
        <v/>
      </c>
      <c r="S189" s="672" t="str">
        <f t="shared" si="50"/>
        <v/>
      </c>
      <c r="U189" s="672" t="str">
        <f t="shared" si="51"/>
        <v/>
      </c>
      <c r="W189" s="672" t="str">
        <f t="shared" si="52"/>
        <v/>
      </c>
      <c r="Y189" s="672" t="str">
        <f t="shared" si="53"/>
        <v/>
      </c>
      <c r="AA189" s="672" t="str">
        <f t="shared" si="54"/>
        <v/>
      </c>
      <c r="AC189" s="672" t="str">
        <f t="shared" si="55"/>
        <v/>
      </c>
      <c r="AE189" s="672" t="str">
        <f t="shared" si="56"/>
        <v/>
      </c>
      <c r="AG189" s="672" t="str">
        <f t="shared" si="57"/>
        <v/>
      </c>
      <c r="AI189" s="672" t="str">
        <f t="shared" si="58"/>
        <v/>
      </c>
      <c r="AK189" s="672" t="str">
        <f t="shared" si="59"/>
        <v/>
      </c>
      <c r="AM189" s="672" t="str">
        <f t="shared" si="60"/>
        <v/>
      </c>
      <c r="AO189" s="672" t="str">
        <f t="shared" si="61"/>
        <v/>
      </c>
      <c r="AQ189" s="672" t="str">
        <f t="shared" si="62"/>
        <v/>
      </c>
    </row>
    <row r="190" spans="5:43">
      <c r="E190" s="672" t="str">
        <f t="shared" si="65"/>
        <v/>
      </c>
      <c r="G190" s="672" t="str">
        <f t="shared" si="65"/>
        <v/>
      </c>
      <c r="I190" s="672" t="str">
        <f t="shared" si="45"/>
        <v/>
      </c>
      <c r="K190" s="672" t="str">
        <f t="shared" si="46"/>
        <v/>
      </c>
      <c r="M190" s="672" t="str">
        <f t="shared" si="47"/>
        <v/>
      </c>
      <c r="O190" s="672" t="str">
        <f t="shared" si="48"/>
        <v/>
      </c>
      <c r="Q190" s="672" t="str">
        <f t="shared" si="49"/>
        <v/>
      </c>
      <c r="S190" s="672" t="str">
        <f t="shared" si="50"/>
        <v/>
      </c>
      <c r="U190" s="672" t="str">
        <f t="shared" si="51"/>
        <v/>
      </c>
      <c r="W190" s="672" t="str">
        <f t="shared" si="52"/>
        <v/>
      </c>
      <c r="Y190" s="672" t="str">
        <f t="shared" si="53"/>
        <v/>
      </c>
      <c r="AA190" s="672" t="str">
        <f t="shared" si="54"/>
        <v/>
      </c>
      <c r="AC190" s="672" t="str">
        <f t="shared" si="55"/>
        <v/>
      </c>
      <c r="AE190" s="672" t="str">
        <f t="shared" si="56"/>
        <v/>
      </c>
      <c r="AG190" s="672" t="str">
        <f t="shared" si="57"/>
        <v/>
      </c>
      <c r="AI190" s="672" t="str">
        <f t="shared" si="58"/>
        <v/>
      </c>
      <c r="AK190" s="672" t="str">
        <f t="shared" si="59"/>
        <v/>
      </c>
      <c r="AM190" s="672" t="str">
        <f t="shared" si="60"/>
        <v/>
      </c>
      <c r="AO190" s="672" t="str">
        <f t="shared" si="61"/>
        <v/>
      </c>
      <c r="AQ190" s="672" t="str">
        <f t="shared" si="62"/>
        <v/>
      </c>
    </row>
    <row r="191" spans="5:43">
      <c r="E191" s="672" t="str">
        <f t="shared" si="65"/>
        <v/>
      </c>
      <c r="G191" s="672" t="str">
        <f t="shared" si="65"/>
        <v/>
      </c>
      <c r="I191" s="672" t="str">
        <f t="shared" si="45"/>
        <v/>
      </c>
      <c r="K191" s="672" t="str">
        <f t="shared" si="46"/>
        <v/>
      </c>
      <c r="M191" s="672" t="str">
        <f t="shared" si="47"/>
        <v/>
      </c>
      <c r="O191" s="672" t="str">
        <f t="shared" si="48"/>
        <v/>
      </c>
      <c r="Q191" s="672" t="str">
        <f t="shared" si="49"/>
        <v/>
      </c>
      <c r="S191" s="672" t="str">
        <f t="shared" si="50"/>
        <v/>
      </c>
      <c r="U191" s="672" t="str">
        <f t="shared" si="51"/>
        <v/>
      </c>
      <c r="W191" s="672" t="str">
        <f t="shared" si="52"/>
        <v/>
      </c>
      <c r="Y191" s="672" t="str">
        <f t="shared" si="53"/>
        <v/>
      </c>
      <c r="AA191" s="672" t="str">
        <f t="shared" si="54"/>
        <v/>
      </c>
      <c r="AC191" s="672" t="str">
        <f t="shared" si="55"/>
        <v/>
      </c>
      <c r="AE191" s="672" t="str">
        <f t="shared" si="56"/>
        <v/>
      </c>
      <c r="AG191" s="672" t="str">
        <f t="shared" si="57"/>
        <v/>
      </c>
      <c r="AI191" s="672" t="str">
        <f t="shared" si="58"/>
        <v/>
      </c>
      <c r="AK191" s="672" t="str">
        <f t="shared" si="59"/>
        <v/>
      </c>
      <c r="AM191" s="672" t="str">
        <f t="shared" si="60"/>
        <v/>
      </c>
      <c r="AO191" s="672" t="str">
        <f t="shared" si="61"/>
        <v/>
      </c>
      <c r="AQ191" s="672" t="str">
        <f t="shared" si="62"/>
        <v/>
      </c>
    </row>
    <row r="192" spans="5:43">
      <c r="E192" s="672" t="str">
        <f t="shared" si="65"/>
        <v/>
      </c>
      <c r="G192" s="672" t="str">
        <f t="shared" si="65"/>
        <v/>
      </c>
      <c r="I192" s="672" t="str">
        <f t="shared" si="45"/>
        <v/>
      </c>
      <c r="K192" s="672" t="str">
        <f t="shared" si="46"/>
        <v/>
      </c>
      <c r="M192" s="672" t="str">
        <f t="shared" si="47"/>
        <v/>
      </c>
      <c r="O192" s="672" t="str">
        <f t="shared" si="48"/>
        <v/>
      </c>
      <c r="Q192" s="672" t="str">
        <f t="shared" si="49"/>
        <v/>
      </c>
      <c r="S192" s="672" t="str">
        <f t="shared" si="50"/>
        <v/>
      </c>
      <c r="U192" s="672" t="str">
        <f t="shared" si="51"/>
        <v/>
      </c>
      <c r="W192" s="672" t="str">
        <f t="shared" si="52"/>
        <v/>
      </c>
      <c r="Y192" s="672" t="str">
        <f t="shared" si="53"/>
        <v/>
      </c>
      <c r="AA192" s="672" t="str">
        <f t="shared" si="54"/>
        <v/>
      </c>
      <c r="AC192" s="672" t="str">
        <f t="shared" si="55"/>
        <v/>
      </c>
      <c r="AE192" s="672" t="str">
        <f t="shared" si="56"/>
        <v/>
      </c>
      <c r="AG192" s="672" t="str">
        <f t="shared" si="57"/>
        <v/>
      </c>
      <c r="AI192" s="672" t="str">
        <f t="shared" si="58"/>
        <v/>
      </c>
      <c r="AK192" s="672" t="str">
        <f t="shared" si="59"/>
        <v/>
      </c>
      <c r="AM192" s="672" t="str">
        <f t="shared" si="60"/>
        <v/>
      </c>
      <c r="AO192" s="672" t="str">
        <f t="shared" si="61"/>
        <v/>
      </c>
      <c r="AQ192" s="672" t="str">
        <f t="shared" si="62"/>
        <v/>
      </c>
    </row>
    <row r="193" spans="5:43">
      <c r="E193" s="672" t="str">
        <f t="shared" si="65"/>
        <v/>
      </c>
      <c r="G193" s="672" t="str">
        <f t="shared" si="65"/>
        <v/>
      </c>
      <c r="I193" s="672" t="str">
        <f t="shared" si="45"/>
        <v/>
      </c>
      <c r="K193" s="672" t="str">
        <f t="shared" si="46"/>
        <v/>
      </c>
      <c r="M193" s="672" t="str">
        <f t="shared" si="47"/>
        <v/>
      </c>
      <c r="O193" s="672" t="str">
        <f t="shared" si="48"/>
        <v/>
      </c>
      <c r="Q193" s="672" t="str">
        <f t="shared" si="49"/>
        <v/>
      </c>
      <c r="S193" s="672" t="str">
        <f t="shared" si="50"/>
        <v/>
      </c>
      <c r="U193" s="672" t="str">
        <f t="shared" si="51"/>
        <v/>
      </c>
      <c r="W193" s="672" t="str">
        <f t="shared" si="52"/>
        <v/>
      </c>
      <c r="Y193" s="672" t="str">
        <f t="shared" si="53"/>
        <v/>
      </c>
      <c r="AA193" s="672" t="str">
        <f t="shared" si="54"/>
        <v/>
      </c>
      <c r="AC193" s="672" t="str">
        <f t="shared" si="55"/>
        <v/>
      </c>
      <c r="AE193" s="672" t="str">
        <f t="shared" si="56"/>
        <v/>
      </c>
      <c r="AG193" s="672" t="str">
        <f t="shared" si="57"/>
        <v/>
      </c>
      <c r="AI193" s="672" t="str">
        <f t="shared" si="58"/>
        <v/>
      </c>
      <c r="AK193" s="672" t="str">
        <f t="shared" si="59"/>
        <v/>
      </c>
      <c r="AM193" s="672" t="str">
        <f t="shared" si="60"/>
        <v/>
      </c>
      <c r="AO193" s="672" t="str">
        <f t="shared" si="61"/>
        <v/>
      </c>
      <c r="AQ193" s="672" t="str">
        <f t="shared" si="62"/>
        <v/>
      </c>
    </row>
    <row r="194" spans="5:43">
      <c r="E194" s="672" t="str">
        <f t="shared" si="65"/>
        <v/>
      </c>
      <c r="G194" s="672" t="str">
        <f t="shared" si="65"/>
        <v/>
      </c>
      <c r="I194" s="672" t="str">
        <f t="shared" si="45"/>
        <v/>
      </c>
      <c r="K194" s="672" t="str">
        <f t="shared" si="46"/>
        <v/>
      </c>
      <c r="M194" s="672" t="str">
        <f t="shared" si="47"/>
        <v/>
      </c>
      <c r="O194" s="672" t="str">
        <f t="shared" si="48"/>
        <v/>
      </c>
      <c r="Q194" s="672" t="str">
        <f t="shared" si="49"/>
        <v/>
      </c>
      <c r="S194" s="672" t="str">
        <f t="shared" si="50"/>
        <v/>
      </c>
      <c r="U194" s="672" t="str">
        <f t="shared" si="51"/>
        <v/>
      </c>
      <c r="W194" s="672" t="str">
        <f t="shared" si="52"/>
        <v/>
      </c>
      <c r="Y194" s="672" t="str">
        <f t="shared" si="53"/>
        <v/>
      </c>
      <c r="AA194" s="672" t="str">
        <f t="shared" si="54"/>
        <v/>
      </c>
      <c r="AC194" s="672" t="str">
        <f t="shared" si="55"/>
        <v/>
      </c>
      <c r="AE194" s="672" t="str">
        <f t="shared" si="56"/>
        <v/>
      </c>
      <c r="AG194" s="672" t="str">
        <f t="shared" si="57"/>
        <v/>
      </c>
      <c r="AI194" s="672" t="str">
        <f t="shared" si="58"/>
        <v/>
      </c>
      <c r="AK194" s="672" t="str">
        <f t="shared" si="59"/>
        <v/>
      </c>
      <c r="AM194" s="672" t="str">
        <f t="shared" si="60"/>
        <v/>
      </c>
      <c r="AO194" s="672" t="str">
        <f t="shared" si="61"/>
        <v/>
      </c>
      <c r="AQ194" s="672" t="str">
        <f t="shared" si="62"/>
        <v/>
      </c>
    </row>
    <row r="195" spans="5:43">
      <c r="E195" s="672" t="str">
        <f t="shared" si="65"/>
        <v/>
      </c>
      <c r="G195" s="672" t="str">
        <f t="shared" si="65"/>
        <v/>
      </c>
      <c r="I195" s="672" t="str">
        <f t="shared" si="45"/>
        <v/>
      </c>
      <c r="K195" s="672" t="str">
        <f t="shared" si="46"/>
        <v/>
      </c>
      <c r="M195" s="672" t="str">
        <f t="shared" si="47"/>
        <v/>
      </c>
      <c r="O195" s="672" t="str">
        <f t="shared" si="48"/>
        <v/>
      </c>
      <c r="Q195" s="672" t="str">
        <f t="shared" si="49"/>
        <v/>
      </c>
      <c r="S195" s="672" t="str">
        <f t="shared" si="50"/>
        <v/>
      </c>
      <c r="U195" s="672" t="str">
        <f t="shared" si="51"/>
        <v/>
      </c>
      <c r="W195" s="672" t="str">
        <f t="shared" si="52"/>
        <v/>
      </c>
      <c r="Y195" s="672" t="str">
        <f t="shared" si="53"/>
        <v/>
      </c>
      <c r="AA195" s="672" t="str">
        <f t="shared" si="54"/>
        <v/>
      </c>
      <c r="AC195" s="672" t="str">
        <f t="shared" si="55"/>
        <v/>
      </c>
      <c r="AE195" s="672" t="str">
        <f t="shared" si="56"/>
        <v/>
      </c>
      <c r="AG195" s="672" t="str">
        <f t="shared" si="57"/>
        <v/>
      </c>
      <c r="AI195" s="672" t="str">
        <f t="shared" si="58"/>
        <v/>
      </c>
      <c r="AK195" s="672" t="str">
        <f t="shared" si="59"/>
        <v/>
      </c>
      <c r="AM195" s="672" t="str">
        <f t="shared" si="60"/>
        <v/>
      </c>
      <c r="AO195" s="672" t="str">
        <f t="shared" si="61"/>
        <v/>
      </c>
      <c r="AQ195" s="672" t="str">
        <f t="shared" si="62"/>
        <v/>
      </c>
    </row>
    <row r="196" spans="5:43">
      <c r="E196" s="672" t="str">
        <f t="shared" si="65"/>
        <v/>
      </c>
      <c r="G196" s="672" t="str">
        <f t="shared" si="65"/>
        <v/>
      </c>
      <c r="I196" s="672" t="str">
        <f t="shared" si="45"/>
        <v/>
      </c>
      <c r="K196" s="672" t="str">
        <f t="shared" si="46"/>
        <v/>
      </c>
      <c r="M196" s="672" t="str">
        <f t="shared" si="47"/>
        <v/>
      </c>
      <c r="O196" s="672" t="str">
        <f t="shared" si="48"/>
        <v/>
      </c>
      <c r="Q196" s="672" t="str">
        <f t="shared" si="49"/>
        <v/>
      </c>
      <c r="S196" s="672" t="str">
        <f t="shared" si="50"/>
        <v/>
      </c>
      <c r="U196" s="672" t="str">
        <f t="shared" si="51"/>
        <v/>
      </c>
      <c r="W196" s="672" t="str">
        <f t="shared" si="52"/>
        <v/>
      </c>
      <c r="Y196" s="672" t="str">
        <f t="shared" si="53"/>
        <v/>
      </c>
      <c r="AA196" s="672" t="str">
        <f t="shared" si="54"/>
        <v/>
      </c>
      <c r="AC196" s="672" t="str">
        <f t="shared" si="55"/>
        <v/>
      </c>
      <c r="AE196" s="672" t="str">
        <f t="shared" si="56"/>
        <v/>
      </c>
      <c r="AG196" s="672" t="str">
        <f t="shared" si="57"/>
        <v/>
      </c>
      <c r="AI196" s="672" t="str">
        <f t="shared" si="58"/>
        <v/>
      </c>
      <c r="AK196" s="672" t="str">
        <f t="shared" si="59"/>
        <v/>
      </c>
      <c r="AM196" s="672" t="str">
        <f t="shared" si="60"/>
        <v/>
      </c>
      <c r="AO196" s="672" t="str">
        <f t="shared" si="61"/>
        <v/>
      </c>
      <c r="AQ196" s="672" t="str">
        <f t="shared" si="62"/>
        <v/>
      </c>
    </row>
    <row r="197" spans="5:43">
      <c r="E197" s="672" t="str">
        <f t="shared" si="65"/>
        <v/>
      </c>
      <c r="G197" s="672" t="str">
        <f t="shared" si="65"/>
        <v/>
      </c>
      <c r="I197" s="672" t="str">
        <f t="shared" si="45"/>
        <v/>
      </c>
      <c r="K197" s="672" t="str">
        <f t="shared" si="46"/>
        <v/>
      </c>
      <c r="M197" s="672" t="str">
        <f t="shared" si="47"/>
        <v/>
      </c>
      <c r="O197" s="672" t="str">
        <f t="shared" si="48"/>
        <v/>
      </c>
      <c r="Q197" s="672" t="str">
        <f t="shared" si="49"/>
        <v/>
      </c>
      <c r="S197" s="672" t="str">
        <f t="shared" si="50"/>
        <v/>
      </c>
      <c r="U197" s="672" t="str">
        <f t="shared" si="51"/>
        <v/>
      </c>
      <c r="W197" s="672" t="str">
        <f t="shared" si="52"/>
        <v/>
      </c>
      <c r="Y197" s="672" t="str">
        <f t="shared" si="53"/>
        <v/>
      </c>
      <c r="AA197" s="672" t="str">
        <f t="shared" si="54"/>
        <v/>
      </c>
      <c r="AC197" s="672" t="str">
        <f t="shared" si="55"/>
        <v/>
      </c>
      <c r="AE197" s="672" t="str">
        <f t="shared" si="56"/>
        <v/>
      </c>
      <c r="AG197" s="672" t="str">
        <f t="shared" si="57"/>
        <v/>
      </c>
      <c r="AI197" s="672" t="str">
        <f t="shared" si="58"/>
        <v/>
      </c>
      <c r="AK197" s="672" t="str">
        <f t="shared" si="59"/>
        <v/>
      </c>
      <c r="AM197" s="672" t="str">
        <f t="shared" si="60"/>
        <v/>
      </c>
      <c r="AO197" s="672" t="str">
        <f t="shared" si="61"/>
        <v/>
      </c>
      <c r="AQ197" s="672" t="str">
        <f t="shared" si="62"/>
        <v/>
      </c>
    </row>
    <row r="198" spans="5:43">
      <c r="E198" s="672" t="str">
        <f t="shared" si="65"/>
        <v/>
      </c>
      <c r="G198" s="672" t="str">
        <f t="shared" si="65"/>
        <v/>
      </c>
      <c r="I198" s="672" t="str">
        <f t="shared" si="45"/>
        <v/>
      </c>
      <c r="K198" s="672" t="str">
        <f t="shared" si="46"/>
        <v/>
      </c>
      <c r="M198" s="672" t="str">
        <f t="shared" si="47"/>
        <v/>
      </c>
      <c r="O198" s="672" t="str">
        <f t="shared" si="48"/>
        <v/>
      </c>
      <c r="Q198" s="672" t="str">
        <f t="shared" si="49"/>
        <v/>
      </c>
      <c r="S198" s="672" t="str">
        <f t="shared" si="50"/>
        <v/>
      </c>
      <c r="U198" s="672" t="str">
        <f t="shared" si="51"/>
        <v/>
      </c>
      <c r="W198" s="672" t="str">
        <f t="shared" si="52"/>
        <v/>
      </c>
      <c r="Y198" s="672" t="str">
        <f t="shared" si="53"/>
        <v/>
      </c>
      <c r="AA198" s="672" t="str">
        <f t="shared" si="54"/>
        <v/>
      </c>
      <c r="AC198" s="672" t="str">
        <f t="shared" si="55"/>
        <v/>
      </c>
      <c r="AE198" s="672" t="str">
        <f t="shared" si="56"/>
        <v/>
      </c>
      <c r="AG198" s="672" t="str">
        <f t="shared" si="57"/>
        <v/>
      </c>
      <c r="AI198" s="672" t="str">
        <f t="shared" si="58"/>
        <v/>
      </c>
      <c r="AK198" s="672" t="str">
        <f t="shared" si="59"/>
        <v/>
      </c>
      <c r="AM198" s="672" t="str">
        <f t="shared" si="60"/>
        <v/>
      </c>
      <c r="AO198" s="672" t="str">
        <f t="shared" si="61"/>
        <v/>
      </c>
      <c r="AQ198" s="672" t="str">
        <f t="shared" si="62"/>
        <v/>
      </c>
    </row>
    <row r="199" spans="5:43">
      <c r="E199" s="672" t="str">
        <f t="shared" si="65"/>
        <v/>
      </c>
      <c r="G199" s="672" t="str">
        <f t="shared" si="65"/>
        <v/>
      </c>
      <c r="I199" s="672" t="str">
        <f t="shared" si="45"/>
        <v/>
      </c>
      <c r="K199" s="672" t="str">
        <f t="shared" si="46"/>
        <v/>
      </c>
      <c r="M199" s="672" t="str">
        <f t="shared" si="47"/>
        <v/>
      </c>
      <c r="O199" s="672" t="str">
        <f t="shared" si="48"/>
        <v/>
      </c>
      <c r="Q199" s="672" t="str">
        <f t="shared" si="49"/>
        <v/>
      </c>
      <c r="S199" s="672" t="str">
        <f t="shared" si="50"/>
        <v/>
      </c>
      <c r="U199" s="672" t="str">
        <f t="shared" si="51"/>
        <v/>
      </c>
      <c r="W199" s="672" t="str">
        <f t="shared" si="52"/>
        <v/>
      </c>
      <c r="Y199" s="672" t="str">
        <f t="shared" si="53"/>
        <v/>
      </c>
      <c r="AA199" s="672" t="str">
        <f t="shared" si="54"/>
        <v/>
      </c>
      <c r="AC199" s="672" t="str">
        <f t="shared" si="55"/>
        <v/>
      </c>
      <c r="AE199" s="672" t="str">
        <f t="shared" si="56"/>
        <v/>
      </c>
      <c r="AG199" s="672" t="str">
        <f t="shared" si="57"/>
        <v/>
      </c>
      <c r="AI199" s="672" t="str">
        <f t="shared" si="58"/>
        <v/>
      </c>
      <c r="AK199" s="672" t="str">
        <f t="shared" si="59"/>
        <v/>
      </c>
      <c r="AM199" s="672" t="str">
        <f t="shared" si="60"/>
        <v/>
      </c>
      <c r="AO199" s="672" t="str">
        <f t="shared" si="61"/>
        <v/>
      </c>
      <c r="AQ199" s="672" t="str">
        <f t="shared" si="62"/>
        <v/>
      </c>
    </row>
    <row r="200" spans="5:43">
      <c r="E200" s="672" t="str">
        <f t="shared" si="65"/>
        <v/>
      </c>
      <c r="G200" s="672" t="str">
        <f t="shared" si="65"/>
        <v/>
      </c>
      <c r="I200" s="672" t="str">
        <f t="shared" si="45"/>
        <v/>
      </c>
      <c r="K200" s="672" t="str">
        <f t="shared" si="46"/>
        <v/>
      </c>
      <c r="M200" s="672" t="str">
        <f t="shared" si="47"/>
        <v/>
      </c>
      <c r="O200" s="672" t="str">
        <f t="shared" si="48"/>
        <v/>
      </c>
      <c r="Q200" s="672" t="str">
        <f t="shared" si="49"/>
        <v/>
      </c>
      <c r="S200" s="672" t="str">
        <f t="shared" si="50"/>
        <v/>
      </c>
      <c r="U200" s="672" t="str">
        <f t="shared" si="51"/>
        <v/>
      </c>
      <c r="W200" s="672" t="str">
        <f t="shared" si="52"/>
        <v/>
      </c>
      <c r="Y200" s="672" t="str">
        <f t="shared" si="53"/>
        <v/>
      </c>
      <c r="AA200" s="672" t="str">
        <f t="shared" si="54"/>
        <v/>
      </c>
      <c r="AC200" s="672" t="str">
        <f t="shared" si="55"/>
        <v/>
      </c>
      <c r="AE200" s="672" t="str">
        <f t="shared" si="56"/>
        <v/>
      </c>
      <c r="AG200" s="672" t="str">
        <f t="shared" si="57"/>
        <v/>
      </c>
      <c r="AI200" s="672" t="str">
        <f t="shared" si="58"/>
        <v/>
      </c>
      <c r="AK200" s="672" t="str">
        <f t="shared" si="59"/>
        <v/>
      </c>
      <c r="AM200" s="672" t="str">
        <f t="shared" si="60"/>
        <v/>
      </c>
      <c r="AO200" s="672" t="str">
        <f t="shared" si="61"/>
        <v/>
      </c>
      <c r="AQ200" s="672" t="str">
        <f t="shared" si="62"/>
        <v/>
      </c>
    </row>
    <row r="201" spans="5:43">
      <c r="E201" s="672" t="str">
        <f t="shared" si="65"/>
        <v/>
      </c>
      <c r="G201" s="672" t="str">
        <f t="shared" si="65"/>
        <v/>
      </c>
      <c r="I201" s="672" t="str">
        <f t="shared" si="45"/>
        <v/>
      </c>
      <c r="K201" s="672" t="str">
        <f t="shared" si="46"/>
        <v/>
      </c>
      <c r="M201" s="672" t="str">
        <f t="shared" si="47"/>
        <v/>
      </c>
      <c r="O201" s="672" t="str">
        <f t="shared" si="48"/>
        <v/>
      </c>
      <c r="Q201" s="672" t="str">
        <f t="shared" si="49"/>
        <v/>
      </c>
      <c r="S201" s="672" t="str">
        <f t="shared" si="50"/>
        <v/>
      </c>
      <c r="U201" s="672" t="str">
        <f t="shared" si="51"/>
        <v/>
      </c>
      <c r="W201" s="672" t="str">
        <f t="shared" si="52"/>
        <v/>
      </c>
      <c r="Y201" s="672" t="str">
        <f t="shared" si="53"/>
        <v/>
      </c>
      <c r="AA201" s="672" t="str">
        <f t="shared" si="54"/>
        <v/>
      </c>
      <c r="AC201" s="672" t="str">
        <f t="shared" si="55"/>
        <v/>
      </c>
      <c r="AE201" s="672" t="str">
        <f t="shared" si="56"/>
        <v/>
      </c>
      <c r="AG201" s="672" t="str">
        <f t="shared" si="57"/>
        <v/>
      </c>
      <c r="AI201" s="672" t="str">
        <f t="shared" si="58"/>
        <v/>
      </c>
      <c r="AK201" s="672" t="str">
        <f t="shared" si="59"/>
        <v/>
      </c>
      <c r="AM201" s="672" t="str">
        <f t="shared" si="60"/>
        <v/>
      </c>
      <c r="AO201" s="672" t="str">
        <f t="shared" si="61"/>
        <v/>
      </c>
      <c r="AQ201" s="672" t="str">
        <f t="shared" si="62"/>
        <v/>
      </c>
    </row>
    <row r="202" spans="5:43">
      <c r="E202" s="672" t="str">
        <f t="shared" si="65"/>
        <v/>
      </c>
      <c r="G202" s="672" t="str">
        <f t="shared" si="65"/>
        <v/>
      </c>
      <c r="I202" s="672" t="str">
        <f t="shared" si="45"/>
        <v/>
      </c>
      <c r="K202" s="672" t="str">
        <f t="shared" si="46"/>
        <v/>
      </c>
      <c r="M202" s="672" t="str">
        <f t="shared" si="47"/>
        <v/>
      </c>
      <c r="O202" s="672" t="str">
        <f t="shared" si="48"/>
        <v/>
      </c>
      <c r="Q202" s="672" t="str">
        <f t="shared" si="49"/>
        <v/>
      </c>
      <c r="S202" s="672" t="str">
        <f t="shared" si="50"/>
        <v/>
      </c>
      <c r="U202" s="672" t="str">
        <f t="shared" si="51"/>
        <v/>
      </c>
      <c r="W202" s="672" t="str">
        <f t="shared" si="52"/>
        <v/>
      </c>
      <c r="Y202" s="672" t="str">
        <f t="shared" si="53"/>
        <v/>
      </c>
      <c r="AA202" s="672" t="str">
        <f t="shared" si="54"/>
        <v/>
      </c>
      <c r="AC202" s="672" t="str">
        <f t="shared" si="55"/>
        <v/>
      </c>
      <c r="AE202" s="672" t="str">
        <f t="shared" si="56"/>
        <v/>
      </c>
      <c r="AG202" s="672" t="str">
        <f t="shared" si="57"/>
        <v/>
      </c>
      <c r="AI202" s="672" t="str">
        <f t="shared" si="58"/>
        <v/>
      </c>
      <c r="AK202" s="672" t="str">
        <f t="shared" si="59"/>
        <v/>
      </c>
      <c r="AM202" s="672" t="str">
        <f t="shared" si="60"/>
        <v/>
      </c>
      <c r="AO202" s="672" t="str">
        <f t="shared" si="61"/>
        <v/>
      </c>
      <c r="AQ202" s="672" t="str">
        <f t="shared" si="62"/>
        <v/>
      </c>
    </row>
    <row r="203" spans="5:43">
      <c r="E203" s="672" t="str">
        <f t="shared" si="65"/>
        <v/>
      </c>
      <c r="G203" s="672" t="str">
        <f t="shared" si="65"/>
        <v/>
      </c>
      <c r="I203" s="672" t="str">
        <f t="shared" si="45"/>
        <v/>
      </c>
      <c r="K203" s="672" t="str">
        <f t="shared" si="46"/>
        <v/>
      </c>
      <c r="M203" s="672" t="str">
        <f t="shared" si="47"/>
        <v/>
      </c>
      <c r="O203" s="672" t="str">
        <f t="shared" si="48"/>
        <v/>
      </c>
      <c r="Q203" s="672" t="str">
        <f t="shared" si="49"/>
        <v/>
      </c>
      <c r="S203" s="672" t="str">
        <f t="shared" si="50"/>
        <v/>
      </c>
      <c r="U203" s="672" t="str">
        <f t="shared" si="51"/>
        <v/>
      </c>
      <c r="W203" s="672" t="str">
        <f t="shared" si="52"/>
        <v/>
      </c>
      <c r="Y203" s="672" t="str">
        <f t="shared" si="53"/>
        <v/>
      </c>
      <c r="AA203" s="672" t="str">
        <f t="shared" si="54"/>
        <v/>
      </c>
      <c r="AC203" s="672" t="str">
        <f t="shared" si="55"/>
        <v/>
      </c>
      <c r="AE203" s="672" t="str">
        <f t="shared" si="56"/>
        <v/>
      </c>
      <c r="AG203" s="672" t="str">
        <f t="shared" si="57"/>
        <v/>
      </c>
      <c r="AI203" s="672" t="str">
        <f t="shared" si="58"/>
        <v/>
      </c>
      <c r="AK203" s="672" t="str">
        <f t="shared" si="59"/>
        <v/>
      </c>
      <c r="AM203" s="672" t="str">
        <f t="shared" si="60"/>
        <v/>
      </c>
      <c r="AO203" s="672" t="str">
        <f t="shared" si="61"/>
        <v/>
      </c>
      <c r="AQ203" s="672" t="str">
        <f t="shared" si="62"/>
        <v/>
      </c>
    </row>
    <row r="204" spans="5:43">
      <c r="E204" s="672" t="str">
        <f t="shared" si="65"/>
        <v/>
      </c>
      <c r="G204" s="672" t="str">
        <f t="shared" si="65"/>
        <v/>
      </c>
      <c r="I204" s="672" t="str">
        <f t="shared" si="45"/>
        <v/>
      </c>
      <c r="K204" s="672" t="str">
        <f t="shared" si="46"/>
        <v/>
      </c>
      <c r="M204" s="672" t="str">
        <f t="shared" si="47"/>
        <v/>
      </c>
      <c r="O204" s="672" t="str">
        <f t="shared" si="48"/>
        <v/>
      </c>
      <c r="Q204" s="672" t="str">
        <f t="shared" si="49"/>
        <v/>
      </c>
      <c r="S204" s="672" t="str">
        <f t="shared" si="50"/>
        <v/>
      </c>
      <c r="U204" s="672" t="str">
        <f t="shared" si="51"/>
        <v/>
      </c>
      <c r="W204" s="672" t="str">
        <f t="shared" si="52"/>
        <v/>
      </c>
      <c r="Y204" s="672" t="str">
        <f t="shared" si="53"/>
        <v/>
      </c>
      <c r="AA204" s="672" t="str">
        <f t="shared" si="54"/>
        <v/>
      </c>
      <c r="AC204" s="672" t="str">
        <f t="shared" si="55"/>
        <v/>
      </c>
      <c r="AE204" s="672" t="str">
        <f t="shared" si="56"/>
        <v/>
      </c>
      <c r="AG204" s="672" t="str">
        <f t="shared" si="57"/>
        <v/>
      </c>
      <c r="AI204" s="672" t="str">
        <f t="shared" si="58"/>
        <v/>
      </c>
      <c r="AK204" s="672" t="str">
        <f t="shared" si="59"/>
        <v/>
      </c>
      <c r="AM204" s="672" t="str">
        <f t="shared" si="60"/>
        <v/>
      </c>
      <c r="AO204" s="672" t="str">
        <f t="shared" si="61"/>
        <v/>
      </c>
      <c r="AQ204" s="672" t="str">
        <f t="shared" si="62"/>
        <v/>
      </c>
    </row>
    <row r="205" spans="5:43">
      <c r="E205" s="672" t="str">
        <f t="shared" ref="E205:G220" si="66">IF(OR($B205=0,D205=0),"",D205/$B205)</f>
        <v/>
      </c>
      <c r="G205" s="672" t="str">
        <f t="shared" si="66"/>
        <v/>
      </c>
      <c r="I205" s="672" t="str">
        <f t="shared" ref="I205:I268" si="67">IF(OR($B205=0,H205=0),"",H205/$B205)</f>
        <v/>
      </c>
      <c r="K205" s="672" t="str">
        <f t="shared" ref="K205:K268" si="68">IF(OR($B205=0,J205=0),"",J205/$B205)</f>
        <v/>
      </c>
      <c r="M205" s="672" t="str">
        <f t="shared" ref="M205:M268" si="69">IF(OR($B205=0,L205=0),"",L205/$B205)</f>
        <v/>
      </c>
      <c r="O205" s="672" t="str">
        <f t="shared" ref="O205:O268" si="70">IF(OR($B205=0,N205=0),"",N205/$B205)</f>
        <v/>
      </c>
      <c r="Q205" s="672" t="str">
        <f t="shared" ref="Q205:Q268" si="71">IF(OR($B205=0,P205=0),"",P205/$B205)</f>
        <v/>
      </c>
      <c r="S205" s="672" t="str">
        <f t="shared" ref="S205:S268" si="72">IF(OR($B205=0,R205=0),"",R205/$B205)</f>
        <v/>
      </c>
      <c r="U205" s="672" t="str">
        <f t="shared" ref="U205:U268" si="73">IF(OR($B205=0,T205=0),"",T205/$B205)</f>
        <v/>
      </c>
      <c r="W205" s="672" t="str">
        <f t="shared" ref="W205:W268" si="74">IF(OR($B205=0,V205=0),"",V205/$B205)</f>
        <v/>
      </c>
      <c r="Y205" s="672" t="str">
        <f t="shared" ref="Y205:Y268" si="75">IF(OR($B205=0,X205=0),"",X205/$B205)</f>
        <v/>
      </c>
      <c r="AA205" s="672" t="str">
        <f t="shared" ref="AA205:AA268" si="76">IF(OR($B205=0,Z205=0),"",Z205/$B205)</f>
        <v/>
      </c>
      <c r="AC205" s="672" t="str">
        <f t="shared" ref="AC205:AC268" si="77">IF(OR($B205=0,AB205=0),"",AB205/$B205)</f>
        <v/>
      </c>
      <c r="AE205" s="672" t="str">
        <f t="shared" ref="AE205:AE268" si="78">IF(OR($B205=0,AD205=0),"",AD205/$B205)</f>
        <v/>
      </c>
      <c r="AG205" s="672" t="str">
        <f t="shared" ref="AG205:AG268" si="79">IF(OR($B205=0,AF205=0),"",AF205/$B205)</f>
        <v/>
      </c>
      <c r="AI205" s="672" t="str">
        <f t="shared" ref="AI205:AI268" si="80">IF(OR($B205=0,AH205=0),"",AH205/$B205)</f>
        <v/>
      </c>
      <c r="AK205" s="672" t="str">
        <f t="shared" ref="AK205:AK268" si="81">IF(OR($B205=0,AJ205=0),"",AJ205/$B205)</f>
        <v/>
      </c>
      <c r="AM205" s="672" t="str">
        <f t="shared" ref="AM205:AM268" si="82">IF(OR($B205=0,AL205=0),"",AL205/$B205)</f>
        <v/>
      </c>
      <c r="AO205" s="672" t="str">
        <f t="shared" ref="AO205:AO268" si="83">IF(OR($B205=0,AN205=0),"",AN205/$B205)</f>
        <v/>
      </c>
      <c r="AQ205" s="672" t="str">
        <f t="shared" ref="AQ205:AQ268" si="84">IF(OR($B205=0,AP205=0),"",AP205/$B205)</f>
        <v/>
      </c>
    </row>
    <row r="206" spans="5:43">
      <c r="E206" s="672" t="str">
        <f t="shared" si="66"/>
        <v/>
      </c>
      <c r="G206" s="672" t="str">
        <f t="shared" si="66"/>
        <v/>
      </c>
      <c r="I206" s="672" t="str">
        <f t="shared" si="67"/>
        <v/>
      </c>
      <c r="K206" s="672" t="str">
        <f t="shared" si="68"/>
        <v/>
      </c>
      <c r="M206" s="672" t="str">
        <f t="shared" si="69"/>
        <v/>
      </c>
      <c r="O206" s="672" t="str">
        <f t="shared" si="70"/>
        <v/>
      </c>
      <c r="Q206" s="672" t="str">
        <f t="shared" si="71"/>
        <v/>
      </c>
      <c r="S206" s="672" t="str">
        <f t="shared" si="72"/>
        <v/>
      </c>
      <c r="U206" s="672" t="str">
        <f t="shared" si="73"/>
        <v/>
      </c>
      <c r="W206" s="672" t="str">
        <f t="shared" si="74"/>
        <v/>
      </c>
      <c r="Y206" s="672" t="str">
        <f t="shared" si="75"/>
        <v/>
      </c>
      <c r="AA206" s="672" t="str">
        <f t="shared" si="76"/>
        <v/>
      </c>
      <c r="AC206" s="672" t="str">
        <f t="shared" si="77"/>
        <v/>
      </c>
      <c r="AE206" s="672" t="str">
        <f t="shared" si="78"/>
        <v/>
      </c>
      <c r="AG206" s="672" t="str">
        <f t="shared" si="79"/>
        <v/>
      </c>
      <c r="AI206" s="672" t="str">
        <f t="shared" si="80"/>
        <v/>
      </c>
      <c r="AK206" s="672" t="str">
        <f t="shared" si="81"/>
        <v/>
      </c>
      <c r="AM206" s="672" t="str">
        <f t="shared" si="82"/>
        <v/>
      </c>
      <c r="AO206" s="672" t="str">
        <f t="shared" si="83"/>
        <v/>
      </c>
      <c r="AQ206" s="672" t="str">
        <f t="shared" si="84"/>
        <v/>
      </c>
    </row>
    <row r="207" spans="5:43">
      <c r="E207" s="672" t="str">
        <f t="shared" si="66"/>
        <v/>
      </c>
      <c r="G207" s="672" t="str">
        <f t="shared" si="66"/>
        <v/>
      </c>
      <c r="I207" s="672" t="str">
        <f t="shared" si="67"/>
        <v/>
      </c>
      <c r="K207" s="672" t="str">
        <f t="shared" si="68"/>
        <v/>
      </c>
      <c r="M207" s="672" t="str">
        <f t="shared" si="69"/>
        <v/>
      </c>
      <c r="O207" s="672" t="str">
        <f t="shared" si="70"/>
        <v/>
      </c>
      <c r="Q207" s="672" t="str">
        <f t="shared" si="71"/>
        <v/>
      </c>
      <c r="S207" s="672" t="str">
        <f t="shared" si="72"/>
        <v/>
      </c>
      <c r="U207" s="672" t="str">
        <f t="shared" si="73"/>
        <v/>
      </c>
      <c r="W207" s="672" t="str">
        <f t="shared" si="74"/>
        <v/>
      </c>
      <c r="Y207" s="672" t="str">
        <f t="shared" si="75"/>
        <v/>
      </c>
      <c r="AA207" s="672" t="str">
        <f t="shared" si="76"/>
        <v/>
      </c>
      <c r="AC207" s="672" t="str">
        <f t="shared" si="77"/>
        <v/>
      </c>
      <c r="AE207" s="672" t="str">
        <f t="shared" si="78"/>
        <v/>
      </c>
      <c r="AG207" s="672" t="str">
        <f t="shared" si="79"/>
        <v/>
      </c>
      <c r="AI207" s="672" t="str">
        <f t="shared" si="80"/>
        <v/>
      </c>
      <c r="AK207" s="672" t="str">
        <f t="shared" si="81"/>
        <v/>
      </c>
      <c r="AM207" s="672" t="str">
        <f t="shared" si="82"/>
        <v/>
      </c>
      <c r="AO207" s="672" t="str">
        <f t="shared" si="83"/>
        <v/>
      </c>
      <c r="AQ207" s="672" t="str">
        <f t="shared" si="84"/>
        <v/>
      </c>
    </row>
    <row r="208" spans="5:43">
      <c r="E208" s="672" t="str">
        <f t="shared" si="66"/>
        <v/>
      </c>
      <c r="G208" s="672" t="str">
        <f t="shared" si="66"/>
        <v/>
      </c>
      <c r="I208" s="672" t="str">
        <f t="shared" si="67"/>
        <v/>
      </c>
      <c r="K208" s="672" t="str">
        <f t="shared" si="68"/>
        <v/>
      </c>
      <c r="M208" s="672" t="str">
        <f t="shared" si="69"/>
        <v/>
      </c>
      <c r="O208" s="672" t="str">
        <f t="shared" si="70"/>
        <v/>
      </c>
      <c r="Q208" s="672" t="str">
        <f t="shared" si="71"/>
        <v/>
      </c>
      <c r="S208" s="672" t="str">
        <f t="shared" si="72"/>
        <v/>
      </c>
      <c r="U208" s="672" t="str">
        <f t="shared" si="73"/>
        <v/>
      </c>
      <c r="W208" s="672" t="str">
        <f t="shared" si="74"/>
        <v/>
      </c>
      <c r="Y208" s="672" t="str">
        <f t="shared" si="75"/>
        <v/>
      </c>
      <c r="AA208" s="672" t="str">
        <f t="shared" si="76"/>
        <v/>
      </c>
      <c r="AC208" s="672" t="str">
        <f t="shared" si="77"/>
        <v/>
      </c>
      <c r="AE208" s="672" t="str">
        <f t="shared" si="78"/>
        <v/>
      </c>
      <c r="AG208" s="672" t="str">
        <f t="shared" si="79"/>
        <v/>
      </c>
      <c r="AI208" s="672" t="str">
        <f t="shared" si="80"/>
        <v/>
      </c>
      <c r="AK208" s="672" t="str">
        <f t="shared" si="81"/>
        <v/>
      </c>
      <c r="AM208" s="672" t="str">
        <f t="shared" si="82"/>
        <v/>
      </c>
      <c r="AO208" s="672" t="str">
        <f t="shared" si="83"/>
        <v/>
      </c>
      <c r="AQ208" s="672" t="str">
        <f t="shared" si="84"/>
        <v/>
      </c>
    </row>
    <row r="209" spans="5:43">
      <c r="E209" s="672" t="str">
        <f t="shared" si="66"/>
        <v/>
      </c>
      <c r="G209" s="672" t="str">
        <f t="shared" si="66"/>
        <v/>
      </c>
      <c r="I209" s="672" t="str">
        <f t="shared" si="67"/>
        <v/>
      </c>
      <c r="K209" s="672" t="str">
        <f t="shared" si="68"/>
        <v/>
      </c>
      <c r="M209" s="672" t="str">
        <f t="shared" si="69"/>
        <v/>
      </c>
      <c r="O209" s="672" t="str">
        <f t="shared" si="70"/>
        <v/>
      </c>
      <c r="Q209" s="672" t="str">
        <f t="shared" si="71"/>
        <v/>
      </c>
      <c r="S209" s="672" t="str">
        <f t="shared" si="72"/>
        <v/>
      </c>
      <c r="U209" s="672" t="str">
        <f t="shared" si="73"/>
        <v/>
      </c>
      <c r="W209" s="672" t="str">
        <f t="shared" si="74"/>
        <v/>
      </c>
      <c r="Y209" s="672" t="str">
        <f t="shared" si="75"/>
        <v/>
      </c>
      <c r="AA209" s="672" t="str">
        <f t="shared" si="76"/>
        <v/>
      </c>
      <c r="AC209" s="672" t="str">
        <f t="shared" si="77"/>
        <v/>
      </c>
      <c r="AE209" s="672" t="str">
        <f t="shared" si="78"/>
        <v/>
      </c>
      <c r="AG209" s="672" t="str">
        <f t="shared" si="79"/>
        <v/>
      </c>
      <c r="AI209" s="672" t="str">
        <f t="shared" si="80"/>
        <v/>
      </c>
      <c r="AK209" s="672" t="str">
        <f t="shared" si="81"/>
        <v/>
      </c>
      <c r="AM209" s="672" t="str">
        <f t="shared" si="82"/>
        <v/>
      </c>
      <c r="AO209" s="672" t="str">
        <f t="shared" si="83"/>
        <v/>
      </c>
      <c r="AQ209" s="672" t="str">
        <f t="shared" si="84"/>
        <v/>
      </c>
    </row>
    <row r="210" spans="5:43">
      <c r="E210" s="672" t="str">
        <f t="shared" si="66"/>
        <v/>
      </c>
      <c r="G210" s="672" t="str">
        <f t="shared" si="66"/>
        <v/>
      </c>
      <c r="I210" s="672" t="str">
        <f t="shared" si="67"/>
        <v/>
      </c>
      <c r="K210" s="672" t="str">
        <f t="shared" si="68"/>
        <v/>
      </c>
      <c r="M210" s="672" t="str">
        <f t="shared" si="69"/>
        <v/>
      </c>
      <c r="O210" s="672" t="str">
        <f t="shared" si="70"/>
        <v/>
      </c>
      <c r="Q210" s="672" t="str">
        <f t="shared" si="71"/>
        <v/>
      </c>
      <c r="S210" s="672" t="str">
        <f t="shared" si="72"/>
        <v/>
      </c>
      <c r="U210" s="672" t="str">
        <f t="shared" si="73"/>
        <v/>
      </c>
      <c r="W210" s="672" t="str">
        <f t="shared" si="74"/>
        <v/>
      </c>
      <c r="Y210" s="672" t="str">
        <f t="shared" si="75"/>
        <v/>
      </c>
      <c r="AA210" s="672" t="str">
        <f t="shared" si="76"/>
        <v/>
      </c>
      <c r="AC210" s="672" t="str">
        <f t="shared" si="77"/>
        <v/>
      </c>
      <c r="AE210" s="672" t="str">
        <f t="shared" si="78"/>
        <v/>
      </c>
      <c r="AG210" s="672" t="str">
        <f t="shared" si="79"/>
        <v/>
      </c>
      <c r="AI210" s="672" t="str">
        <f t="shared" si="80"/>
        <v/>
      </c>
      <c r="AK210" s="672" t="str">
        <f t="shared" si="81"/>
        <v/>
      </c>
      <c r="AM210" s="672" t="str">
        <f t="shared" si="82"/>
        <v/>
      </c>
      <c r="AO210" s="672" t="str">
        <f t="shared" si="83"/>
        <v/>
      </c>
      <c r="AQ210" s="672" t="str">
        <f t="shared" si="84"/>
        <v/>
      </c>
    </row>
    <row r="211" spans="5:43">
      <c r="E211" s="672" t="str">
        <f t="shared" si="66"/>
        <v/>
      </c>
      <c r="G211" s="672" t="str">
        <f t="shared" si="66"/>
        <v/>
      </c>
      <c r="I211" s="672" t="str">
        <f t="shared" si="67"/>
        <v/>
      </c>
      <c r="K211" s="672" t="str">
        <f t="shared" si="68"/>
        <v/>
      </c>
      <c r="M211" s="672" t="str">
        <f t="shared" si="69"/>
        <v/>
      </c>
      <c r="O211" s="672" t="str">
        <f t="shared" si="70"/>
        <v/>
      </c>
      <c r="Q211" s="672" t="str">
        <f t="shared" si="71"/>
        <v/>
      </c>
      <c r="S211" s="672" t="str">
        <f t="shared" si="72"/>
        <v/>
      </c>
      <c r="U211" s="672" t="str">
        <f t="shared" si="73"/>
        <v/>
      </c>
      <c r="W211" s="672" t="str">
        <f t="shared" si="74"/>
        <v/>
      </c>
      <c r="Y211" s="672" t="str">
        <f t="shared" si="75"/>
        <v/>
      </c>
      <c r="AA211" s="672" t="str">
        <f t="shared" si="76"/>
        <v/>
      </c>
      <c r="AC211" s="672" t="str">
        <f t="shared" si="77"/>
        <v/>
      </c>
      <c r="AE211" s="672" t="str">
        <f t="shared" si="78"/>
        <v/>
      </c>
      <c r="AG211" s="672" t="str">
        <f t="shared" si="79"/>
        <v/>
      </c>
      <c r="AI211" s="672" t="str">
        <f t="shared" si="80"/>
        <v/>
      </c>
      <c r="AK211" s="672" t="str">
        <f t="shared" si="81"/>
        <v/>
      </c>
      <c r="AM211" s="672" t="str">
        <f t="shared" si="82"/>
        <v/>
      </c>
      <c r="AO211" s="672" t="str">
        <f t="shared" si="83"/>
        <v/>
      </c>
      <c r="AQ211" s="672" t="str">
        <f t="shared" si="84"/>
        <v/>
      </c>
    </row>
    <row r="212" spans="5:43">
      <c r="E212" s="672" t="str">
        <f t="shared" si="66"/>
        <v/>
      </c>
      <c r="G212" s="672" t="str">
        <f t="shared" si="66"/>
        <v/>
      </c>
      <c r="I212" s="672" t="str">
        <f t="shared" si="67"/>
        <v/>
      </c>
      <c r="K212" s="672" t="str">
        <f t="shared" si="68"/>
        <v/>
      </c>
      <c r="M212" s="672" t="str">
        <f t="shared" si="69"/>
        <v/>
      </c>
      <c r="O212" s="672" t="str">
        <f t="shared" si="70"/>
        <v/>
      </c>
      <c r="Q212" s="672" t="str">
        <f t="shared" si="71"/>
        <v/>
      </c>
      <c r="S212" s="672" t="str">
        <f t="shared" si="72"/>
        <v/>
      </c>
      <c r="U212" s="672" t="str">
        <f t="shared" si="73"/>
        <v/>
      </c>
      <c r="W212" s="672" t="str">
        <f t="shared" si="74"/>
        <v/>
      </c>
      <c r="Y212" s="672" t="str">
        <f t="shared" si="75"/>
        <v/>
      </c>
      <c r="AA212" s="672" t="str">
        <f t="shared" si="76"/>
        <v/>
      </c>
      <c r="AC212" s="672" t="str">
        <f t="shared" si="77"/>
        <v/>
      </c>
      <c r="AE212" s="672" t="str">
        <f t="shared" si="78"/>
        <v/>
      </c>
      <c r="AG212" s="672" t="str">
        <f t="shared" si="79"/>
        <v/>
      </c>
      <c r="AI212" s="672" t="str">
        <f t="shared" si="80"/>
        <v/>
      </c>
      <c r="AK212" s="672" t="str">
        <f t="shared" si="81"/>
        <v/>
      </c>
      <c r="AM212" s="672" t="str">
        <f t="shared" si="82"/>
        <v/>
      </c>
      <c r="AO212" s="672" t="str">
        <f t="shared" si="83"/>
        <v/>
      </c>
      <c r="AQ212" s="672" t="str">
        <f t="shared" si="84"/>
        <v/>
      </c>
    </row>
    <row r="213" spans="5:43">
      <c r="E213" s="672" t="str">
        <f t="shared" si="66"/>
        <v/>
      </c>
      <c r="G213" s="672" t="str">
        <f t="shared" si="66"/>
        <v/>
      </c>
      <c r="I213" s="672" t="str">
        <f t="shared" si="67"/>
        <v/>
      </c>
      <c r="K213" s="672" t="str">
        <f t="shared" si="68"/>
        <v/>
      </c>
      <c r="M213" s="672" t="str">
        <f t="shared" si="69"/>
        <v/>
      </c>
      <c r="O213" s="672" t="str">
        <f t="shared" si="70"/>
        <v/>
      </c>
      <c r="Q213" s="672" t="str">
        <f t="shared" si="71"/>
        <v/>
      </c>
      <c r="S213" s="672" t="str">
        <f t="shared" si="72"/>
        <v/>
      </c>
      <c r="U213" s="672" t="str">
        <f t="shared" si="73"/>
        <v/>
      </c>
      <c r="W213" s="672" t="str">
        <f t="shared" si="74"/>
        <v/>
      </c>
      <c r="Y213" s="672" t="str">
        <f t="shared" si="75"/>
        <v/>
      </c>
      <c r="AA213" s="672" t="str">
        <f t="shared" si="76"/>
        <v/>
      </c>
      <c r="AC213" s="672" t="str">
        <f t="shared" si="77"/>
        <v/>
      </c>
      <c r="AE213" s="672" t="str">
        <f t="shared" si="78"/>
        <v/>
      </c>
      <c r="AG213" s="672" t="str">
        <f t="shared" si="79"/>
        <v/>
      </c>
      <c r="AI213" s="672" t="str">
        <f t="shared" si="80"/>
        <v/>
      </c>
      <c r="AK213" s="672" t="str">
        <f t="shared" si="81"/>
        <v/>
      </c>
      <c r="AM213" s="672" t="str">
        <f t="shared" si="82"/>
        <v/>
      </c>
      <c r="AO213" s="672" t="str">
        <f t="shared" si="83"/>
        <v/>
      </c>
      <c r="AQ213" s="672" t="str">
        <f t="shared" si="84"/>
        <v/>
      </c>
    </row>
    <row r="214" spans="5:43">
      <c r="E214" s="672" t="str">
        <f t="shared" si="66"/>
        <v/>
      </c>
      <c r="G214" s="672" t="str">
        <f t="shared" si="66"/>
        <v/>
      </c>
      <c r="I214" s="672" t="str">
        <f t="shared" si="67"/>
        <v/>
      </c>
      <c r="K214" s="672" t="str">
        <f t="shared" si="68"/>
        <v/>
      </c>
      <c r="M214" s="672" t="str">
        <f t="shared" si="69"/>
        <v/>
      </c>
      <c r="O214" s="672" t="str">
        <f t="shared" si="70"/>
        <v/>
      </c>
      <c r="Q214" s="672" t="str">
        <f t="shared" si="71"/>
        <v/>
      </c>
      <c r="S214" s="672" t="str">
        <f t="shared" si="72"/>
        <v/>
      </c>
      <c r="U214" s="672" t="str">
        <f t="shared" si="73"/>
        <v/>
      </c>
      <c r="W214" s="672" t="str">
        <f t="shared" si="74"/>
        <v/>
      </c>
      <c r="Y214" s="672" t="str">
        <f t="shared" si="75"/>
        <v/>
      </c>
      <c r="AA214" s="672" t="str">
        <f t="shared" si="76"/>
        <v/>
      </c>
      <c r="AC214" s="672" t="str">
        <f t="shared" si="77"/>
        <v/>
      </c>
      <c r="AE214" s="672" t="str">
        <f t="shared" si="78"/>
        <v/>
      </c>
      <c r="AG214" s="672" t="str">
        <f t="shared" si="79"/>
        <v/>
      </c>
      <c r="AI214" s="672" t="str">
        <f t="shared" si="80"/>
        <v/>
      </c>
      <c r="AK214" s="672" t="str">
        <f t="shared" si="81"/>
        <v/>
      </c>
      <c r="AM214" s="672" t="str">
        <f t="shared" si="82"/>
        <v/>
      </c>
      <c r="AO214" s="672" t="str">
        <f t="shared" si="83"/>
        <v/>
      </c>
      <c r="AQ214" s="672" t="str">
        <f t="shared" si="84"/>
        <v/>
      </c>
    </row>
    <row r="215" spans="5:43">
      <c r="E215" s="672" t="str">
        <f t="shared" si="66"/>
        <v/>
      </c>
      <c r="G215" s="672" t="str">
        <f t="shared" si="66"/>
        <v/>
      </c>
      <c r="I215" s="672" t="str">
        <f t="shared" si="67"/>
        <v/>
      </c>
      <c r="K215" s="672" t="str">
        <f t="shared" si="68"/>
        <v/>
      </c>
      <c r="M215" s="672" t="str">
        <f t="shared" si="69"/>
        <v/>
      </c>
      <c r="O215" s="672" t="str">
        <f t="shared" si="70"/>
        <v/>
      </c>
      <c r="Q215" s="672" t="str">
        <f t="shared" si="71"/>
        <v/>
      </c>
      <c r="S215" s="672" t="str">
        <f t="shared" si="72"/>
        <v/>
      </c>
      <c r="U215" s="672" t="str">
        <f t="shared" si="73"/>
        <v/>
      </c>
      <c r="W215" s="672" t="str">
        <f t="shared" si="74"/>
        <v/>
      </c>
      <c r="Y215" s="672" t="str">
        <f t="shared" si="75"/>
        <v/>
      </c>
      <c r="AA215" s="672" t="str">
        <f t="shared" si="76"/>
        <v/>
      </c>
      <c r="AC215" s="672" t="str">
        <f t="shared" si="77"/>
        <v/>
      </c>
      <c r="AE215" s="672" t="str">
        <f t="shared" si="78"/>
        <v/>
      </c>
      <c r="AG215" s="672" t="str">
        <f t="shared" si="79"/>
        <v/>
      </c>
      <c r="AI215" s="672" t="str">
        <f t="shared" si="80"/>
        <v/>
      </c>
      <c r="AK215" s="672" t="str">
        <f t="shared" si="81"/>
        <v/>
      </c>
      <c r="AM215" s="672" t="str">
        <f t="shared" si="82"/>
        <v/>
      </c>
      <c r="AO215" s="672" t="str">
        <f t="shared" si="83"/>
        <v/>
      </c>
      <c r="AQ215" s="672" t="str">
        <f t="shared" si="84"/>
        <v/>
      </c>
    </row>
    <row r="216" spans="5:43">
      <c r="E216" s="672" t="str">
        <f t="shared" si="66"/>
        <v/>
      </c>
      <c r="G216" s="672" t="str">
        <f t="shared" si="66"/>
        <v/>
      </c>
      <c r="I216" s="672" t="str">
        <f t="shared" si="67"/>
        <v/>
      </c>
      <c r="K216" s="672" t="str">
        <f t="shared" si="68"/>
        <v/>
      </c>
      <c r="M216" s="672" t="str">
        <f t="shared" si="69"/>
        <v/>
      </c>
      <c r="O216" s="672" t="str">
        <f t="shared" si="70"/>
        <v/>
      </c>
      <c r="Q216" s="672" t="str">
        <f t="shared" si="71"/>
        <v/>
      </c>
      <c r="S216" s="672" t="str">
        <f t="shared" si="72"/>
        <v/>
      </c>
      <c r="U216" s="672" t="str">
        <f t="shared" si="73"/>
        <v/>
      </c>
      <c r="W216" s="672" t="str">
        <f t="shared" si="74"/>
        <v/>
      </c>
      <c r="Y216" s="672" t="str">
        <f t="shared" si="75"/>
        <v/>
      </c>
      <c r="AA216" s="672" t="str">
        <f t="shared" si="76"/>
        <v/>
      </c>
      <c r="AC216" s="672" t="str">
        <f t="shared" si="77"/>
        <v/>
      </c>
      <c r="AE216" s="672" t="str">
        <f t="shared" si="78"/>
        <v/>
      </c>
      <c r="AG216" s="672" t="str">
        <f t="shared" si="79"/>
        <v/>
      </c>
      <c r="AI216" s="672" t="str">
        <f t="shared" si="80"/>
        <v/>
      </c>
      <c r="AK216" s="672" t="str">
        <f t="shared" si="81"/>
        <v/>
      </c>
      <c r="AM216" s="672" t="str">
        <f t="shared" si="82"/>
        <v/>
      </c>
      <c r="AO216" s="672" t="str">
        <f t="shared" si="83"/>
        <v/>
      </c>
      <c r="AQ216" s="672" t="str">
        <f t="shared" si="84"/>
        <v/>
      </c>
    </row>
    <row r="217" spans="5:43">
      <c r="E217" s="672" t="str">
        <f t="shared" si="66"/>
        <v/>
      </c>
      <c r="G217" s="672" t="str">
        <f t="shared" si="66"/>
        <v/>
      </c>
      <c r="I217" s="672" t="str">
        <f t="shared" si="67"/>
        <v/>
      </c>
      <c r="K217" s="672" t="str">
        <f t="shared" si="68"/>
        <v/>
      </c>
      <c r="M217" s="672" t="str">
        <f t="shared" si="69"/>
        <v/>
      </c>
      <c r="O217" s="672" t="str">
        <f t="shared" si="70"/>
        <v/>
      </c>
      <c r="Q217" s="672" t="str">
        <f t="shared" si="71"/>
        <v/>
      </c>
      <c r="S217" s="672" t="str">
        <f t="shared" si="72"/>
        <v/>
      </c>
      <c r="U217" s="672" t="str">
        <f t="shared" si="73"/>
        <v/>
      </c>
      <c r="W217" s="672" t="str">
        <f t="shared" si="74"/>
        <v/>
      </c>
      <c r="Y217" s="672" t="str">
        <f t="shared" si="75"/>
        <v/>
      </c>
      <c r="AA217" s="672" t="str">
        <f t="shared" si="76"/>
        <v/>
      </c>
      <c r="AC217" s="672" t="str">
        <f t="shared" si="77"/>
        <v/>
      </c>
      <c r="AE217" s="672" t="str">
        <f t="shared" si="78"/>
        <v/>
      </c>
      <c r="AG217" s="672" t="str">
        <f t="shared" si="79"/>
        <v/>
      </c>
      <c r="AI217" s="672" t="str">
        <f t="shared" si="80"/>
        <v/>
      </c>
      <c r="AK217" s="672" t="str">
        <f t="shared" si="81"/>
        <v/>
      </c>
      <c r="AM217" s="672" t="str">
        <f t="shared" si="82"/>
        <v/>
      </c>
      <c r="AO217" s="672" t="str">
        <f t="shared" si="83"/>
        <v/>
      </c>
      <c r="AQ217" s="672" t="str">
        <f t="shared" si="84"/>
        <v/>
      </c>
    </row>
    <row r="218" spans="5:43">
      <c r="E218" s="672" t="str">
        <f t="shared" si="66"/>
        <v/>
      </c>
      <c r="G218" s="672" t="str">
        <f t="shared" si="66"/>
        <v/>
      </c>
      <c r="I218" s="672" t="str">
        <f t="shared" si="67"/>
        <v/>
      </c>
      <c r="K218" s="672" t="str">
        <f t="shared" si="68"/>
        <v/>
      </c>
      <c r="M218" s="672" t="str">
        <f t="shared" si="69"/>
        <v/>
      </c>
      <c r="O218" s="672" t="str">
        <f t="shared" si="70"/>
        <v/>
      </c>
      <c r="Q218" s="672" t="str">
        <f t="shared" si="71"/>
        <v/>
      </c>
      <c r="S218" s="672" t="str">
        <f t="shared" si="72"/>
        <v/>
      </c>
      <c r="U218" s="672" t="str">
        <f t="shared" si="73"/>
        <v/>
      </c>
      <c r="W218" s="672" t="str">
        <f t="shared" si="74"/>
        <v/>
      </c>
      <c r="Y218" s="672" t="str">
        <f t="shared" si="75"/>
        <v/>
      </c>
      <c r="AA218" s="672" t="str">
        <f t="shared" si="76"/>
        <v/>
      </c>
      <c r="AC218" s="672" t="str">
        <f t="shared" si="77"/>
        <v/>
      </c>
      <c r="AE218" s="672" t="str">
        <f t="shared" si="78"/>
        <v/>
      </c>
      <c r="AG218" s="672" t="str">
        <f t="shared" si="79"/>
        <v/>
      </c>
      <c r="AI218" s="672" t="str">
        <f t="shared" si="80"/>
        <v/>
      </c>
      <c r="AK218" s="672" t="str">
        <f t="shared" si="81"/>
        <v/>
      </c>
      <c r="AM218" s="672" t="str">
        <f t="shared" si="82"/>
        <v/>
      </c>
      <c r="AO218" s="672" t="str">
        <f t="shared" si="83"/>
        <v/>
      </c>
      <c r="AQ218" s="672" t="str">
        <f t="shared" si="84"/>
        <v/>
      </c>
    </row>
    <row r="219" spans="5:43">
      <c r="E219" s="672" t="str">
        <f t="shared" si="66"/>
        <v/>
      </c>
      <c r="G219" s="672" t="str">
        <f t="shared" si="66"/>
        <v/>
      </c>
      <c r="I219" s="672" t="str">
        <f t="shared" si="67"/>
        <v/>
      </c>
      <c r="K219" s="672" t="str">
        <f t="shared" si="68"/>
        <v/>
      </c>
      <c r="M219" s="672" t="str">
        <f t="shared" si="69"/>
        <v/>
      </c>
      <c r="O219" s="672" t="str">
        <f t="shared" si="70"/>
        <v/>
      </c>
      <c r="Q219" s="672" t="str">
        <f t="shared" si="71"/>
        <v/>
      </c>
      <c r="S219" s="672" t="str">
        <f t="shared" si="72"/>
        <v/>
      </c>
      <c r="U219" s="672" t="str">
        <f t="shared" si="73"/>
        <v/>
      </c>
      <c r="W219" s="672" t="str">
        <f t="shared" si="74"/>
        <v/>
      </c>
      <c r="Y219" s="672" t="str">
        <f t="shared" si="75"/>
        <v/>
      </c>
      <c r="AA219" s="672" t="str">
        <f t="shared" si="76"/>
        <v/>
      </c>
      <c r="AC219" s="672" t="str">
        <f t="shared" si="77"/>
        <v/>
      </c>
      <c r="AE219" s="672" t="str">
        <f t="shared" si="78"/>
        <v/>
      </c>
      <c r="AG219" s="672" t="str">
        <f t="shared" si="79"/>
        <v/>
      </c>
      <c r="AI219" s="672" t="str">
        <f t="shared" si="80"/>
        <v/>
      </c>
      <c r="AK219" s="672" t="str">
        <f t="shared" si="81"/>
        <v/>
      </c>
      <c r="AM219" s="672" t="str">
        <f t="shared" si="82"/>
        <v/>
      </c>
      <c r="AO219" s="672" t="str">
        <f t="shared" si="83"/>
        <v/>
      </c>
      <c r="AQ219" s="672" t="str">
        <f t="shared" si="84"/>
        <v/>
      </c>
    </row>
    <row r="220" spans="5:43">
      <c r="E220" s="672" t="str">
        <f t="shared" si="66"/>
        <v/>
      </c>
      <c r="G220" s="672" t="str">
        <f t="shared" si="66"/>
        <v/>
      </c>
      <c r="I220" s="672" t="str">
        <f t="shared" si="67"/>
        <v/>
      </c>
      <c r="K220" s="672" t="str">
        <f t="shared" si="68"/>
        <v/>
      </c>
      <c r="M220" s="672" t="str">
        <f t="shared" si="69"/>
        <v/>
      </c>
      <c r="O220" s="672" t="str">
        <f t="shared" si="70"/>
        <v/>
      </c>
      <c r="Q220" s="672" t="str">
        <f t="shared" si="71"/>
        <v/>
      </c>
      <c r="S220" s="672" t="str">
        <f t="shared" si="72"/>
        <v/>
      </c>
      <c r="U220" s="672" t="str">
        <f t="shared" si="73"/>
        <v/>
      </c>
      <c r="W220" s="672" t="str">
        <f t="shared" si="74"/>
        <v/>
      </c>
      <c r="Y220" s="672" t="str">
        <f t="shared" si="75"/>
        <v/>
      </c>
      <c r="AA220" s="672" t="str">
        <f t="shared" si="76"/>
        <v/>
      </c>
      <c r="AC220" s="672" t="str">
        <f t="shared" si="77"/>
        <v/>
      </c>
      <c r="AE220" s="672" t="str">
        <f t="shared" si="78"/>
        <v/>
      </c>
      <c r="AG220" s="672" t="str">
        <f t="shared" si="79"/>
        <v/>
      </c>
      <c r="AI220" s="672" t="str">
        <f t="shared" si="80"/>
        <v/>
      </c>
      <c r="AK220" s="672" t="str">
        <f t="shared" si="81"/>
        <v/>
      </c>
      <c r="AM220" s="672" t="str">
        <f t="shared" si="82"/>
        <v/>
      </c>
      <c r="AO220" s="672" t="str">
        <f t="shared" si="83"/>
        <v/>
      </c>
      <c r="AQ220" s="672" t="str">
        <f t="shared" si="84"/>
        <v/>
      </c>
    </row>
    <row r="221" spans="5:43">
      <c r="E221" s="672" t="str">
        <f t="shared" ref="E221:G236" si="85">IF(OR($B221=0,D221=0),"",D221/$B221)</f>
        <v/>
      </c>
      <c r="G221" s="672" t="str">
        <f t="shared" si="85"/>
        <v/>
      </c>
      <c r="I221" s="672" t="str">
        <f t="shared" si="67"/>
        <v/>
      </c>
      <c r="K221" s="672" t="str">
        <f t="shared" si="68"/>
        <v/>
      </c>
      <c r="M221" s="672" t="str">
        <f t="shared" si="69"/>
        <v/>
      </c>
      <c r="O221" s="672" t="str">
        <f t="shared" si="70"/>
        <v/>
      </c>
      <c r="Q221" s="672" t="str">
        <f t="shared" si="71"/>
        <v/>
      </c>
      <c r="S221" s="672" t="str">
        <f t="shared" si="72"/>
        <v/>
      </c>
      <c r="U221" s="672" t="str">
        <f t="shared" si="73"/>
        <v/>
      </c>
      <c r="W221" s="672" t="str">
        <f t="shared" si="74"/>
        <v/>
      </c>
      <c r="Y221" s="672" t="str">
        <f t="shared" si="75"/>
        <v/>
      </c>
      <c r="AA221" s="672" t="str">
        <f t="shared" si="76"/>
        <v/>
      </c>
      <c r="AC221" s="672" t="str">
        <f t="shared" si="77"/>
        <v/>
      </c>
      <c r="AE221" s="672" t="str">
        <f t="shared" si="78"/>
        <v/>
      </c>
      <c r="AG221" s="672" t="str">
        <f t="shared" si="79"/>
        <v/>
      </c>
      <c r="AI221" s="672" t="str">
        <f t="shared" si="80"/>
        <v/>
      </c>
      <c r="AK221" s="672" t="str">
        <f t="shared" si="81"/>
        <v/>
      </c>
      <c r="AM221" s="672" t="str">
        <f t="shared" si="82"/>
        <v/>
      </c>
      <c r="AO221" s="672" t="str">
        <f t="shared" si="83"/>
        <v/>
      </c>
      <c r="AQ221" s="672" t="str">
        <f t="shared" si="84"/>
        <v/>
      </c>
    </row>
    <row r="222" spans="5:43">
      <c r="E222" s="672" t="str">
        <f t="shared" si="85"/>
        <v/>
      </c>
      <c r="G222" s="672" t="str">
        <f t="shared" si="85"/>
        <v/>
      </c>
      <c r="I222" s="672" t="str">
        <f t="shared" si="67"/>
        <v/>
      </c>
      <c r="K222" s="672" t="str">
        <f t="shared" si="68"/>
        <v/>
      </c>
      <c r="M222" s="672" t="str">
        <f t="shared" si="69"/>
        <v/>
      </c>
      <c r="O222" s="672" t="str">
        <f t="shared" si="70"/>
        <v/>
      </c>
      <c r="Q222" s="672" t="str">
        <f t="shared" si="71"/>
        <v/>
      </c>
      <c r="S222" s="672" t="str">
        <f t="shared" si="72"/>
        <v/>
      </c>
      <c r="U222" s="672" t="str">
        <f t="shared" si="73"/>
        <v/>
      </c>
      <c r="W222" s="672" t="str">
        <f t="shared" si="74"/>
        <v/>
      </c>
      <c r="Y222" s="672" t="str">
        <f t="shared" si="75"/>
        <v/>
      </c>
      <c r="AA222" s="672" t="str">
        <f t="shared" si="76"/>
        <v/>
      </c>
      <c r="AC222" s="672" t="str">
        <f t="shared" si="77"/>
        <v/>
      </c>
      <c r="AE222" s="672" t="str">
        <f t="shared" si="78"/>
        <v/>
      </c>
      <c r="AG222" s="672" t="str">
        <f t="shared" si="79"/>
        <v/>
      </c>
      <c r="AI222" s="672" t="str">
        <f t="shared" si="80"/>
        <v/>
      </c>
      <c r="AK222" s="672" t="str">
        <f t="shared" si="81"/>
        <v/>
      </c>
      <c r="AM222" s="672" t="str">
        <f t="shared" si="82"/>
        <v/>
      </c>
      <c r="AO222" s="672" t="str">
        <f t="shared" si="83"/>
        <v/>
      </c>
      <c r="AQ222" s="672" t="str">
        <f t="shared" si="84"/>
        <v/>
      </c>
    </row>
    <row r="223" spans="5:43">
      <c r="E223" s="672" t="str">
        <f t="shared" si="85"/>
        <v/>
      </c>
      <c r="G223" s="672" t="str">
        <f t="shared" si="85"/>
        <v/>
      </c>
      <c r="I223" s="672" t="str">
        <f t="shared" si="67"/>
        <v/>
      </c>
      <c r="K223" s="672" t="str">
        <f t="shared" si="68"/>
        <v/>
      </c>
      <c r="M223" s="672" t="str">
        <f t="shared" si="69"/>
        <v/>
      </c>
      <c r="O223" s="672" t="str">
        <f t="shared" si="70"/>
        <v/>
      </c>
      <c r="Q223" s="672" t="str">
        <f t="shared" si="71"/>
        <v/>
      </c>
      <c r="S223" s="672" t="str">
        <f t="shared" si="72"/>
        <v/>
      </c>
      <c r="U223" s="672" t="str">
        <f t="shared" si="73"/>
        <v/>
      </c>
      <c r="W223" s="672" t="str">
        <f t="shared" si="74"/>
        <v/>
      </c>
      <c r="Y223" s="672" t="str">
        <f t="shared" si="75"/>
        <v/>
      </c>
      <c r="AA223" s="672" t="str">
        <f t="shared" si="76"/>
        <v/>
      </c>
      <c r="AC223" s="672" t="str">
        <f t="shared" si="77"/>
        <v/>
      </c>
      <c r="AE223" s="672" t="str">
        <f t="shared" si="78"/>
        <v/>
      </c>
      <c r="AG223" s="672" t="str">
        <f t="shared" si="79"/>
        <v/>
      </c>
      <c r="AI223" s="672" t="str">
        <f t="shared" si="80"/>
        <v/>
      </c>
      <c r="AK223" s="672" t="str">
        <f t="shared" si="81"/>
        <v/>
      </c>
      <c r="AM223" s="672" t="str">
        <f t="shared" si="82"/>
        <v/>
      </c>
      <c r="AO223" s="672" t="str">
        <f t="shared" si="83"/>
        <v/>
      </c>
      <c r="AQ223" s="672" t="str">
        <f t="shared" si="84"/>
        <v/>
      </c>
    </row>
    <row r="224" spans="5:43">
      <c r="E224" s="672" t="str">
        <f t="shared" si="85"/>
        <v/>
      </c>
      <c r="G224" s="672" t="str">
        <f t="shared" si="85"/>
        <v/>
      </c>
      <c r="I224" s="672" t="str">
        <f t="shared" si="67"/>
        <v/>
      </c>
      <c r="K224" s="672" t="str">
        <f t="shared" si="68"/>
        <v/>
      </c>
      <c r="M224" s="672" t="str">
        <f t="shared" si="69"/>
        <v/>
      </c>
      <c r="O224" s="672" t="str">
        <f t="shared" si="70"/>
        <v/>
      </c>
      <c r="Q224" s="672" t="str">
        <f t="shared" si="71"/>
        <v/>
      </c>
      <c r="S224" s="672" t="str">
        <f t="shared" si="72"/>
        <v/>
      </c>
      <c r="U224" s="672" t="str">
        <f t="shared" si="73"/>
        <v/>
      </c>
      <c r="W224" s="672" t="str">
        <f t="shared" si="74"/>
        <v/>
      </c>
      <c r="Y224" s="672" t="str">
        <f t="shared" si="75"/>
        <v/>
      </c>
      <c r="AA224" s="672" t="str">
        <f t="shared" si="76"/>
        <v/>
      </c>
      <c r="AC224" s="672" t="str">
        <f t="shared" si="77"/>
        <v/>
      </c>
      <c r="AE224" s="672" t="str">
        <f t="shared" si="78"/>
        <v/>
      </c>
      <c r="AG224" s="672" t="str">
        <f t="shared" si="79"/>
        <v/>
      </c>
      <c r="AI224" s="672" t="str">
        <f t="shared" si="80"/>
        <v/>
      </c>
      <c r="AK224" s="672" t="str">
        <f t="shared" si="81"/>
        <v/>
      </c>
      <c r="AM224" s="672" t="str">
        <f t="shared" si="82"/>
        <v/>
      </c>
      <c r="AO224" s="672" t="str">
        <f t="shared" si="83"/>
        <v/>
      </c>
      <c r="AQ224" s="672" t="str">
        <f t="shared" si="84"/>
        <v/>
      </c>
    </row>
    <row r="225" spans="5:43">
      <c r="E225" s="672" t="str">
        <f t="shared" si="85"/>
        <v/>
      </c>
      <c r="G225" s="672" t="str">
        <f t="shared" si="85"/>
        <v/>
      </c>
      <c r="I225" s="672" t="str">
        <f t="shared" si="67"/>
        <v/>
      </c>
      <c r="K225" s="672" t="str">
        <f t="shared" si="68"/>
        <v/>
      </c>
      <c r="M225" s="672" t="str">
        <f t="shared" si="69"/>
        <v/>
      </c>
      <c r="O225" s="672" t="str">
        <f t="shared" si="70"/>
        <v/>
      </c>
      <c r="Q225" s="672" t="str">
        <f t="shared" si="71"/>
        <v/>
      </c>
      <c r="S225" s="672" t="str">
        <f t="shared" si="72"/>
        <v/>
      </c>
      <c r="U225" s="672" t="str">
        <f t="shared" si="73"/>
        <v/>
      </c>
      <c r="W225" s="672" t="str">
        <f t="shared" si="74"/>
        <v/>
      </c>
      <c r="Y225" s="672" t="str">
        <f t="shared" si="75"/>
        <v/>
      </c>
      <c r="AA225" s="672" t="str">
        <f t="shared" si="76"/>
        <v/>
      </c>
      <c r="AC225" s="672" t="str">
        <f t="shared" si="77"/>
        <v/>
      </c>
      <c r="AE225" s="672" t="str">
        <f t="shared" si="78"/>
        <v/>
      </c>
      <c r="AG225" s="672" t="str">
        <f t="shared" si="79"/>
        <v/>
      </c>
      <c r="AI225" s="672" t="str">
        <f t="shared" si="80"/>
        <v/>
      </c>
      <c r="AK225" s="672" t="str">
        <f t="shared" si="81"/>
        <v/>
      </c>
      <c r="AM225" s="672" t="str">
        <f t="shared" si="82"/>
        <v/>
      </c>
      <c r="AO225" s="672" t="str">
        <f t="shared" si="83"/>
        <v/>
      </c>
      <c r="AQ225" s="672" t="str">
        <f t="shared" si="84"/>
        <v/>
      </c>
    </row>
    <row r="226" spans="5:43">
      <c r="E226" s="672" t="str">
        <f t="shared" si="85"/>
        <v/>
      </c>
      <c r="G226" s="672" t="str">
        <f t="shared" si="85"/>
        <v/>
      </c>
      <c r="I226" s="672" t="str">
        <f t="shared" si="67"/>
        <v/>
      </c>
      <c r="K226" s="672" t="str">
        <f t="shared" si="68"/>
        <v/>
      </c>
      <c r="M226" s="672" t="str">
        <f t="shared" si="69"/>
        <v/>
      </c>
      <c r="O226" s="672" t="str">
        <f t="shared" si="70"/>
        <v/>
      </c>
      <c r="Q226" s="672" t="str">
        <f t="shared" si="71"/>
        <v/>
      </c>
      <c r="S226" s="672" t="str">
        <f t="shared" si="72"/>
        <v/>
      </c>
      <c r="U226" s="672" t="str">
        <f t="shared" si="73"/>
        <v/>
      </c>
      <c r="W226" s="672" t="str">
        <f t="shared" si="74"/>
        <v/>
      </c>
      <c r="Y226" s="672" t="str">
        <f t="shared" si="75"/>
        <v/>
      </c>
      <c r="AA226" s="672" t="str">
        <f t="shared" si="76"/>
        <v/>
      </c>
      <c r="AC226" s="672" t="str">
        <f t="shared" si="77"/>
        <v/>
      </c>
      <c r="AE226" s="672" t="str">
        <f t="shared" si="78"/>
        <v/>
      </c>
      <c r="AG226" s="672" t="str">
        <f t="shared" si="79"/>
        <v/>
      </c>
      <c r="AI226" s="672" t="str">
        <f t="shared" si="80"/>
        <v/>
      </c>
      <c r="AK226" s="672" t="str">
        <f t="shared" si="81"/>
        <v/>
      </c>
      <c r="AM226" s="672" t="str">
        <f t="shared" si="82"/>
        <v/>
      </c>
      <c r="AO226" s="672" t="str">
        <f t="shared" si="83"/>
        <v/>
      </c>
      <c r="AQ226" s="672" t="str">
        <f t="shared" si="84"/>
        <v/>
      </c>
    </row>
    <row r="227" spans="5:43">
      <c r="E227" s="672" t="str">
        <f t="shared" si="85"/>
        <v/>
      </c>
      <c r="G227" s="672" t="str">
        <f t="shared" si="85"/>
        <v/>
      </c>
      <c r="I227" s="672" t="str">
        <f t="shared" si="67"/>
        <v/>
      </c>
      <c r="K227" s="672" t="str">
        <f t="shared" si="68"/>
        <v/>
      </c>
      <c r="M227" s="672" t="str">
        <f t="shared" si="69"/>
        <v/>
      </c>
      <c r="O227" s="672" t="str">
        <f t="shared" si="70"/>
        <v/>
      </c>
      <c r="Q227" s="672" t="str">
        <f t="shared" si="71"/>
        <v/>
      </c>
      <c r="S227" s="672" t="str">
        <f t="shared" si="72"/>
        <v/>
      </c>
      <c r="U227" s="672" t="str">
        <f t="shared" si="73"/>
        <v/>
      </c>
      <c r="W227" s="672" t="str">
        <f t="shared" si="74"/>
        <v/>
      </c>
      <c r="Y227" s="672" t="str">
        <f t="shared" si="75"/>
        <v/>
      </c>
      <c r="AA227" s="672" t="str">
        <f t="shared" si="76"/>
        <v/>
      </c>
      <c r="AC227" s="672" t="str">
        <f t="shared" si="77"/>
        <v/>
      </c>
      <c r="AE227" s="672" t="str">
        <f t="shared" si="78"/>
        <v/>
      </c>
      <c r="AG227" s="672" t="str">
        <f t="shared" si="79"/>
        <v/>
      </c>
      <c r="AI227" s="672" t="str">
        <f t="shared" si="80"/>
        <v/>
      </c>
      <c r="AK227" s="672" t="str">
        <f t="shared" si="81"/>
        <v/>
      </c>
      <c r="AM227" s="672" t="str">
        <f t="shared" si="82"/>
        <v/>
      </c>
      <c r="AO227" s="672" t="str">
        <f t="shared" si="83"/>
        <v/>
      </c>
      <c r="AQ227" s="672" t="str">
        <f t="shared" si="84"/>
        <v/>
      </c>
    </row>
    <row r="228" spans="5:43">
      <c r="E228" s="672" t="str">
        <f t="shared" si="85"/>
        <v/>
      </c>
      <c r="G228" s="672" t="str">
        <f t="shared" si="85"/>
        <v/>
      </c>
      <c r="I228" s="672" t="str">
        <f t="shared" si="67"/>
        <v/>
      </c>
      <c r="K228" s="672" t="str">
        <f t="shared" si="68"/>
        <v/>
      </c>
      <c r="M228" s="672" t="str">
        <f t="shared" si="69"/>
        <v/>
      </c>
      <c r="O228" s="672" t="str">
        <f t="shared" si="70"/>
        <v/>
      </c>
      <c r="Q228" s="672" t="str">
        <f t="shared" si="71"/>
        <v/>
      </c>
      <c r="S228" s="672" t="str">
        <f t="shared" si="72"/>
        <v/>
      </c>
      <c r="U228" s="672" t="str">
        <f t="shared" si="73"/>
        <v/>
      </c>
      <c r="W228" s="672" t="str">
        <f t="shared" si="74"/>
        <v/>
      </c>
      <c r="Y228" s="672" t="str">
        <f t="shared" si="75"/>
        <v/>
      </c>
      <c r="AA228" s="672" t="str">
        <f t="shared" si="76"/>
        <v/>
      </c>
      <c r="AC228" s="672" t="str">
        <f t="shared" si="77"/>
        <v/>
      </c>
      <c r="AE228" s="672" t="str">
        <f t="shared" si="78"/>
        <v/>
      </c>
      <c r="AG228" s="672" t="str">
        <f t="shared" si="79"/>
        <v/>
      </c>
      <c r="AI228" s="672" t="str">
        <f t="shared" si="80"/>
        <v/>
      </c>
      <c r="AK228" s="672" t="str">
        <f t="shared" si="81"/>
        <v/>
      </c>
      <c r="AM228" s="672" t="str">
        <f t="shared" si="82"/>
        <v/>
      </c>
      <c r="AO228" s="672" t="str">
        <f t="shared" si="83"/>
        <v/>
      </c>
      <c r="AQ228" s="672" t="str">
        <f t="shared" si="84"/>
        <v/>
      </c>
    </row>
    <row r="229" spans="5:43">
      <c r="E229" s="672" t="str">
        <f t="shared" si="85"/>
        <v/>
      </c>
      <c r="G229" s="672" t="str">
        <f t="shared" si="85"/>
        <v/>
      </c>
      <c r="I229" s="672" t="str">
        <f t="shared" si="67"/>
        <v/>
      </c>
      <c r="K229" s="672" t="str">
        <f t="shared" si="68"/>
        <v/>
      </c>
      <c r="M229" s="672" t="str">
        <f t="shared" si="69"/>
        <v/>
      </c>
      <c r="O229" s="672" t="str">
        <f t="shared" si="70"/>
        <v/>
      </c>
      <c r="Q229" s="672" t="str">
        <f t="shared" si="71"/>
        <v/>
      </c>
      <c r="S229" s="672" t="str">
        <f t="shared" si="72"/>
        <v/>
      </c>
      <c r="U229" s="672" t="str">
        <f t="shared" si="73"/>
        <v/>
      </c>
      <c r="W229" s="672" t="str">
        <f t="shared" si="74"/>
        <v/>
      </c>
      <c r="Y229" s="672" t="str">
        <f t="shared" si="75"/>
        <v/>
      </c>
      <c r="AA229" s="672" t="str">
        <f t="shared" si="76"/>
        <v/>
      </c>
      <c r="AC229" s="672" t="str">
        <f t="shared" si="77"/>
        <v/>
      </c>
      <c r="AE229" s="672" t="str">
        <f t="shared" si="78"/>
        <v/>
      </c>
      <c r="AG229" s="672" t="str">
        <f t="shared" si="79"/>
        <v/>
      </c>
      <c r="AI229" s="672" t="str">
        <f t="shared" si="80"/>
        <v/>
      </c>
      <c r="AK229" s="672" t="str">
        <f t="shared" si="81"/>
        <v/>
      </c>
      <c r="AM229" s="672" t="str">
        <f t="shared" si="82"/>
        <v/>
      </c>
      <c r="AO229" s="672" t="str">
        <f t="shared" si="83"/>
        <v/>
      </c>
      <c r="AQ229" s="672" t="str">
        <f t="shared" si="84"/>
        <v/>
      </c>
    </row>
    <row r="230" spans="5:43">
      <c r="E230" s="672" t="str">
        <f t="shared" si="85"/>
        <v/>
      </c>
      <c r="G230" s="672" t="str">
        <f t="shared" si="85"/>
        <v/>
      </c>
      <c r="I230" s="672" t="str">
        <f t="shared" si="67"/>
        <v/>
      </c>
      <c r="K230" s="672" t="str">
        <f t="shared" si="68"/>
        <v/>
      </c>
      <c r="M230" s="672" t="str">
        <f t="shared" si="69"/>
        <v/>
      </c>
      <c r="O230" s="672" t="str">
        <f t="shared" si="70"/>
        <v/>
      </c>
      <c r="Q230" s="672" t="str">
        <f t="shared" si="71"/>
        <v/>
      </c>
      <c r="S230" s="672" t="str">
        <f t="shared" si="72"/>
        <v/>
      </c>
      <c r="U230" s="672" t="str">
        <f t="shared" si="73"/>
        <v/>
      </c>
      <c r="W230" s="672" t="str">
        <f t="shared" si="74"/>
        <v/>
      </c>
      <c r="Y230" s="672" t="str">
        <f t="shared" si="75"/>
        <v/>
      </c>
      <c r="AA230" s="672" t="str">
        <f t="shared" si="76"/>
        <v/>
      </c>
      <c r="AC230" s="672" t="str">
        <f t="shared" si="77"/>
        <v/>
      </c>
      <c r="AE230" s="672" t="str">
        <f t="shared" si="78"/>
        <v/>
      </c>
      <c r="AG230" s="672" t="str">
        <f t="shared" si="79"/>
        <v/>
      </c>
      <c r="AI230" s="672" t="str">
        <f t="shared" si="80"/>
        <v/>
      </c>
      <c r="AK230" s="672" t="str">
        <f t="shared" si="81"/>
        <v/>
      </c>
      <c r="AM230" s="672" t="str">
        <f t="shared" si="82"/>
        <v/>
      </c>
      <c r="AO230" s="672" t="str">
        <f t="shared" si="83"/>
        <v/>
      </c>
      <c r="AQ230" s="672" t="str">
        <f t="shared" si="84"/>
        <v/>
      </c>
    </row>
    <row r="231" spans="5:43">
      <c r="E231" s="672" t="str">
        <f t="shared" si="85"/>
        <v/>
      </c>
      <c r="G231" s="672" t="str">
        <f t="shared" si="85"/>
        <v/>
      </c>
      <c r="I231" s="672" t="str">
        <f t="shared" si="67"/>
        <v/>
      </c>
      <c r="K231" s="672" t="str">
        <f t="shared" si="68"/>
        <v/>
      </c>
      <c r="M231" s="672" t="str">
        <f t="shared" si="69"/>
        <v/>
      </c>
      <c r="O231" s="672" t="str">
        <f t="shared" si="70"/>
        <v/>
      </c>
      <c r="Q231" s="672" t="str">
        <f t="shared" si="71"/>
        <v/>
      </c>
      <c r="S231" s="672" t="str">
        <f t="shared" si="72"/>
        <v/>
      </c>
      <c r="U231" s="672" t="str">
        <f t="shared" si="73"/>
        <v/>
      </c>
      <c r="W231" s="672" t="str">
        <f t="shared" si="74"/>
        <v/>
      </c>
      <c r="Y231" s="672" t="str">
        <f t="shared" si="75"/>
        <v/>
      </c>
      <c r="AA231" s="672" t="str">
        <f t="shared" si="76"/>
        <v/>
      </c>
      <c r="AC231" s="672" t="str">
        <f t="shared" si="77"/>
        <v/>
      </c>
      <c r="AE231" s="672" t="str">
        <f t="shared" si="78"/>
        <v/>
      </c>
      <c r="AG231" s="672" t="str">
        <f t="shared" si="79"/>
        <v/>
      </c>
      <c r="AI231" s="672" t="str">
        <f t="shared" si="80"/>
        <v/>
      </c>
      <c r="AK231" s="672" t="str">
        <f t="shared" si="81"/>
        <v/>
      </c>
      <c r="AM231" s="672" t="str">
        <f t="shared" si="82"/>
        <v/>
      </c>
      <c r="AO231" s="672" t="str">
        <f t="shared" si="83"/>
        <v/>
      </c>
      <c r="AQ231" s="672" t="str">
        <f t="shared" si="84"/>
        <v/>
      </c>
    </row>
    <row r="232" spans="5:43">
      <c r="E232" s="672" t="str">
        <f t="shared" si="85"/>
        <v/>
      </c>
      <c r="G232" s="672" t="str">
        <f t="shared" si="85"/>
        <v/>
      </c>
      <c r="I232" s="672" t="str">
        <f t="shared" si="67"/>
        <v/>
      </c>
      <c r="K232" s="672" t="str">
        <f t="shared" si="68"/>
        <v/>
      </c>
      <c r="M232" s="672" t="str">
        <f t="shared" si="69"/>
        <v/>
      </c>
      <c r="O232" s="672" t="str">
        <f t="shared" si="70"/>
        <v/>
      </c>
      <c r="Q232" s="672" t="str">
        <f t="shared" si="71"/>
        <v/>
      </c>
      <c r="S232" s="672" t="str">
        <f t="shared" si="72"/>
        <v/>
      </c>
      <c r="U232" s="672" t="str">
        <f t="shared" si="73"/>
        <v/>
      </c>
      <c r="W232" s="672" t="str">
        <f t="shared" si="74"/>
        <v/>
      </c>
      <c r="Y232" s="672" t="str">
        <f t="shared" si="75"/>
        <v/>
      </c>
      <c r="AA232" s="672" t="str">
        <f t="shared" si="76"/>
        <v/>
      </c>
      <c r="AC232" s="672" t="str">
        <f t="shared" si="77"/>
        <v/>
      </c>
      <c r="AE232" s="672" t="str">
        <f t="shared" si="78"/>
        <v/>
      </c>
      <c r="AG232" s="672" t="str">
        <f t="shared" si="79"/>
        <v/>
      </c>
      <c r="AI232" s="672" t="str">
        <f t="shared" si="80"/>
        <v/>
      </c>
      <c r="AK232" s="672" t="str">
        <f t="shared" si="81"/>
        <v/>
      </c>
      <c r="AM232" s="672" t="str">
        <f t="shared" si="82"/>
        <v/>
      </c>
      <c r="AO232" s="672" t="str">
        <f t="shared" si="83"/>
        <v/>
      </c>
      <c r="AQ232" s="672" t="str">
        <f t="shared" si="84"/>
        <v/>
      </c>
    </row>
    <row r="233" spans="5:43">
      <c r="E233" s="672" t="str">
        <f t="shared" si="85"/>
        <v/>
      </c>
      <c r="G233" s="672" t="str">
        <f t="shared" si="85"/>
        <v/>
      </c>
      <c r="I233" s="672" t="str">
        <f t="shared" si="67"/>
        <v/>
      </c>
      <c r="K233" s="672" t="str">
        <f t="shared" si="68"/>
        <v/>
      </c>
      <c r="M233" s="672" t="str">
        <f t="shared" si="69"/>
        <v/>
      </c>
      <c r="O233" s="672" t="str">
        <f t="shared" si="70"/>
        <v/>
      </c>
      <c r="Q233" s="672" t="str">
        <f t="shared" si="71"/>
        <v/>
      </c>
      <c r="S233" s="672" t="str">
        <f t="shared" si="72"/>
        <v/>
      </c>
      <c r="U233" s="672" t="str">
        <f t="shared" si="73"/>
        <v/>
      </c>
      <c r="W233" s="672" t="str">
        <f t="shared" si="74"/>
        <v/>
      </c>
      <c r="Y233" s="672" t="str">
        <f t="shared" si="75"/>
        <v/>
      </c>
      <c r="AA233" s="672" t="str">
        <f t="shared" si="76"/>
        <v/>
      </c>
      <c r="AC233" s="672" t="str">
        <f t="shared" si="77"/>
        <v/>
      </c>
      <c r="AE233" s="672" t="str">
        <f t="shared" si="78"/>
        <v/>
      </c>
      <c r="AG233" s="672" t="str">
        <f t="shared" si="79"/>
        <v/>
      </c>
      <c r="AI233" s="672" t="str">
        <f t="shared" si="80"/>
        <v/>
      </c>
      <c r="AK233" s="672" t="str">
        <f t="shared" si="81"/>
        <v/>
      </c>
      <c r="AM233" s="672" t="str">
        <f t="shared" si="82"/>
        <v/>
      </c>
      <c r="AO233" s="672" t="str">
        <f t="shared" si="83"/>
        <v/>
      </c>
      <c r="AQ233" s="672" t="str">
        <f t="shared" si="84"/>
        <v/>
      </c>
    </row>
    <row r="234" spans="5:43">
      <c r="E234" s="672" t="str">
        <f t="shared" si="85"/>
        <v/>
      </c>
      <c r="G234" s="672" t="str">
        <f t="shared" si="85"/>
        <v/>
      </c>
      <c r="I234" s="672" t="str">
        <f t="shared" si="67"/>
        <v/>
      </c>
      <c r="K234" s="672" t="str">
        <f t="shared" si="68"/>
        <v/>
      </c>
      <c r="M234" s="672" t="str">
        <f t="shared" si="69"/>
        <v/>
      </c>
      <c r="O234" s="672" t="str">
        <f t="shared" si="70"/>
        <v/>
      </c>
      <c r="Q234" s="672" t="str">
        <f t="shared" si="71"/>
        <v/>
      </c>
      <c r="S234" s="672" t="str">
        <f t="shared" si="72"/>
        <v/>
      </c>
      <c r="U234" s="672" t="str">
        <f t="shared" si="73"/>
        <v/>
      </c>
      <c r="W234" s="672" t="str">
        <f t="shared" si="74"/>
        <v/>
      </c>
      <c r="Y234" s="672" t="str">
        <f t="shared" si="75"/>
        <v/>
      </c>
      <c r="AA234" s="672" t="str">
        <f t="shared" si="76"/>
        <v/>
      </c>
      <c r="AC234" s="672" t="str">
        <f t="shared" si="77"/>
        <v/>
      </c>
      <c r="AE234" s="672" t="str">
        <f t="shared" si="78"/>
        <v/>
      </c>
      <c r="AG234" s="672" t="str">
        <f t="shared" si="79"/>
        <v/>
      </c>
      <c r="AI234" s="672" t="str">
        <f t="shared" si="80"/>
        <v/>
      </c>
      <c r="AK234" s="672" t="str">
        <f t="shared" si="81"/>
        <v/>
      </c>
      <c r="AM234" s="672" t="str">
        <f t="shared" si="82"/>
        <v/>
      </c>
      <c r="AO234" s="672" t="str">
        <f t="shared" si="83"/>
        <v/>
      </c>
      <c r="AQ234" s="672" t="str">
        <f t="shared" si="84"/>
        <v/>
      </c>
    </row>
    <row r="235" spans="5:43">
      <c r="E235" s="672" t="str">
        <f t="shared" si="85"/>
        <v/>
      </c>
      <c r="G235" s="672" t="str">
        <f t="shared" si="85"/>
        <v/>
      </c>
      <c r="I235" s="672" t="str">
        <f t="shared" si="67"/>
        <v/>
      </c>
      <c r="K235" s="672" t="str">
        <f t="shared" si="68"/>
        <v/>
      </c>
      <c r="M235" s="672" t="str">
        <f t="shared" si="69"/>
        <v/>
      </c>
      <c r="O235" s="672" t="str">
        <f t="shared" si="70"/>
        <v/>
      </c>
      <c r="Q235" s="672" t="str">
        <f t="shared" si="71"/>
        <v/>
      </c>
      <c r="S235" s="672" t="str">
        <f t="shared" si="72"/>
        <v/>
      </c>
      <c r="U235" s="672" t="str">
        <f t="shared" si="73"/>
        <v/>
      </c>
      <c r="W235" s="672" t="str">
        <f t="shared" si="74"/>
        <v/>
      </c>
      <c r="Y235" s="672" t="str">
        <f t="shared" si="75"/>
        <v/>
      </c>
      <c r="AA235" s="672" t="str">
        <f t="shared" si="76"/>
        <v/>
      </c>
      <c r="AC235" s="672" t="str">
        <f t="shared" si="77"/>
        <v/>
      </c>
      <c r="AE235" s="672" t="str">
        <f t="shared" si="78"/>
        <v/>
      </c>
      <c r="AG235" s="672" t="str">
        <f t="shared" si="79"/>
        <v/>
      </c>
      <c r="AI235" s="672" t="str">
        <f t="shared" si="80"/>
        <v/>
      </c>
      <c r="AK235" s="672" t="str">
        <f t="shared" si="81"/>
        <v/>
      </c>
      <c r="AM235" s="672" t="str">
        <f t="shared" si="82"/>
        <v/>
      </c>
      <c r="AO235" s="672" t="str">
        <f t="shared" si="83"/>
        <v/>
      </c>
      <c r="AQ235" s="672" t="str">
        <f t="shared" si="84"/>
        <v/>
      </c>
    </row>
    <row r="236" spans="5:43">
      <c r="E236" s="672" t="str">
        <f t="shared" si="85"/>
        <v/>
      </c>
      <c r="G236" s="672" t="str">
        <f t="shared" si="85"/>
        <v/>
      </c>
      <c r="I236" s="672" t="str">
        <f t="shared" si="67"/>
        <v/>
      </c>
      <c r="K236" s="672" t="str">
        <f t="shared" si="68"/>
        <v/>
      </c>
      <c r="M236" s="672" t="str">
        <f t="shared" si="69"/>
        <v/>
      </c>
      <c r="O236" s="672" t="str">
        <f t="shared" si="70"/>
        <v/>
      </c>
      <c r="Q236" s="672" t="str">
        <f t="shared" si="71"/>
        <v/>
      </c>
      <c r="S236" s="672" t="str">
        <f t="shared" si="72"/>
        <v/>
      </c>
      <c r="U236" s="672" t="str">
        <f t="shared" si="73"/>
        <v/>
      </c>
      <c r="W236" s="672" t="str">
        <f t="shared" si="74"/>
        <v/>
      </c>
      <c r="Y236" s="672" t="str">
        <f t="shared" si="75"/>
        <v/>
      </c>
      <c r="AA236" s="672" t="str">
        <f t="shared" si="76"/>
        <v/>
      </c>
      <c r="AC236" s="672" t="str">
        <f t="shared" si="77"/>
        <v/>
      </c>
      <c r="AE236" s="672" t="str">
        <f t="shared" si="78"/>
        <v/>
      </c>
      <c r="AG236" s="672" t="str">
        <f t="shared" si="79"/>
        <v/>
      </c>
      <c r="AI236" s="672" t="str">
        <f t="shared" si="80"/>
        <v/>
      </c>
      <c r="AK236" s="672" t="str">
        <f t="shared" si="81"/>
        <v/>
      </c>
      <c r="AM236" s="672" t="str">
        <f t="shared" si="82"/>
        <v/>
      </c>
      <c r="AO236" s="672" t="str">
        <f t="shared" si="83"/>
        <v/>
      </c>
      <c r="AQ236" s="672" t="str">
        <f t="shared" si="84"/>
        <v/>
      </c>
    </row>
    <row r="237" spans="5:43">
      <c r="E237" s="672" t="str">
        <f t="shared" ref="E237:G252" si="86">IF(OR($B237=0,D237=0),"",D237/$B237)</f>
        <v/>
      </c>
      <c r="G237" s="672" t="str">
        <f t="shared" si="86"/>
        <v/>
      </c>
      <c r="I237" s="672" t="str">
        <f t="shared" si="67"/>
        <v/>
      </c>
      <c r="K237" s="672" t="str">
        <f t="shared" si="68"/>
        <v/>
      </c>
      <c r="M237" s="672" t="str">
        <f t="shared" si="69"/>
        <v/>
      </c>
      <c r="O237" s="672" t="str">
        <f t="shared" si="70"/>
        <v/>
      </c>
      <c r="Q237" s="672" t="str">
        <f t="shared" si="71"/>
        <v/>
      </c>
      <c r="S237" s="672" t="str">
        <f t="shared" si="72"/>
        <v/>
      </c>
      <c r="U237" s="672" t="str">
        <f t="shared" si="73"/>
        <v/>
      </c>
      <c r="W237" s="672" t="str">
        <f t="shared" si="74"/>
        <v/>
      </c>
      <c r="Y237" s="672" t="str">
        <f t="shared" si="75"/>
        <v/>
      </c>
      <c r="AA237" s="672" t="str">
        <f t="shared" si="76"/>
        <v/>
      </c>
      <c r="AC237" s="672" t="str">
        <f t="shared" si="77"/>
        <v/>
      </c>
      <c r="AE237" s="672" t="str">
        <f t="shared" si="78"/>
        <v/>
      </c>
      <c r="AG237" s="672" t="str">
        <f t="shared" si="79"/>
        <v/>
      </c>
      <c r="AI237" s="672" t="str">
        <f t="shared" si="80"/>
        <v/>
      </c>
      <c r="AK237" s="672" t="str">
        <f t="shared" si="81"/>
        <v/>
      </c>
      <c r="AM237" s="672" t="str">
        <f t="shared" si="82"/>
        <v/>
      </c>
      <c r="AO237" s="672" t="str">
        <f t="shared" si="83"/>
        <v/>
      </c>
      <c r="AQ237" s="672" t="str">
        <f t="shared" si="84"/>
        <v/>
      </c>
    </row>
    <row r="238" spans="5:43">
      <c r="E238" s="672" t="str">
        <f t="shared" si="86"/>
        <v/>
      </c>
      <c r="G238" s="672" t="str">
        <f t="shared" si="86"/>
        <v/>
      </c>
      <c r="I238" s="672" t="str">
        <f t="shared" si="67"/>
        <v/>
      </c>
      <c r="K238" s="672" t="str">
        <f t="shared" si="68"/>
        <v/>
      </c>
      <c r="M238" s="672" t="str">
        <f t="shared" si="69"/>
        <v/>
      </c>
      <c r="O238" s="672" t="str">
        <f t="shared" si="70"/>
        <v/>
      </c>
      <c r="Q238" s="672" t="str">
        <f t="shared" si="71"/>
        <v/>
      </c>
      <c r="S238" s="672" t="str">
        <f t="shared" si="72"/>
        <v/>
      </c>
      <c r="U238" s="672" t="str">
        <f t="shared" si="73"/>
        <v/>
      </c>
      <c r="W238" s="672" t="str">
        <f t="shared" si="74"/>
        <v/>
      </c>
      <c r="Y238" s="672" t="str">
        <f t="shared" si="75"/>
        <v/>
      </c>
      <c r="AA238" s="672" t="str">
        <f t="shared" si="76"/>
        <v/>
      </c>
      <c r="AC238" s="672" t="str">
        <f t="shared" si="77"/>
        <v/>
      </c>
      <c r="AE238" s="672" t="str">
        <f t="shared" si="78"/>
        <v/>
      </c>
      <c r="AG238" s="672" t="str">
        <f t="shared" si="79"/>
        <v/>
      </c>
      <c r="AI238" s="672" t="str">
        <f t="shared" si="80"/>
        <v/>
      </c>
      <c r="AK238" s="672" t="str">
        <f t="shared" si="81"/>
        <v/>
      </c>
      <c r="AM238" s="672" t="str">
        <f t="shared" si="82"/>
        <v/>
      </c>
      <c r="AO238" s="672" t="str">
        <f t="shared" si="83"/>
        <v/>
      </c>
      <c r="AQ238" s="672" t="str">
        <f t="shared" si="84"/>
        <v/>
      </c>
    </row>
    <row r="239" spans="5:43">
      <c r="E239" s="672" t="str">
        <f t="shared" si="86"/>
        <v/>
      </c>
      <c r="G239" s="672" t="str">
        <f t="shared" si="86"/>
        <v/>
      </c>
      <c r="I239" s="672" t="str">
        <f t="shared" si="67"/>
        <v/>
      </c>
      <c r="K239" s="672" t="str">
        <f t="shared" si="68"/>
        <v/>
      </c>
      <c r="M239" s="672" t="str">
        <f t="shared" si="69"/>
        <v/>
      </c>
      <c r="O239" s="672" t="str">
        <f t="shared" si="70"/>
        <v/>
      </c>
      <c r="Q239" s="672" t="str">
        <f t="shared" si="71"/>
        <v/>
      </c>
      <c r="S239" s="672" t="str">
        <f t="shared" si="72"/>
        <v/>
      </c>
      <c r="U239" s="672" t="str">
        <f t="shared" si="73"/>
        <v/>
      </c>
      <c r="W239" s="672" t="str">
        <f t="shared" si="74"/>
        <v/>
      </c>
      <c r="Y239" s="672" t="str">
        <f t="shared" si="75"/>
        <v/>
      </c>
      <c r="AA239" s="672" t="str">
        <f t="shared" si="76"/>
        <v/>
      </c>
      <c r="AC239" s="672" t="str">
        <f t="shared" si="77"/>
        <v/>
      </c>
      <c r="AE239" s="672" t="str">
        <f t="shared" si="78"/>
        <v/>
      </c>
      <c r="AG239" s="672" t="str">
        <f t="shared" si="79"/>
        <v/>
      </c>
      <c r="AI239" s="672" t="str">
        <f t="shared" si="80"/>
        <v/>
      </c>
      <c r="AK239" s="672" t="str">
        <f t="shared" si="81"/>
        <v/>
      </c>
      <c r="AM239" s="672" t="str">
        <f t="shared" si="82"/>
        <v/>
      </c>
      <c r="AO239" s="672" t="str">
        <f t="shared" si="83"/>
        <v/>
      </c>
      <c r="AQ239" s="672" t="str">
        <f t="shared" si="84"/>
        <v/>
      </c>
    </row>
    <row r="240" spans="5:43">
      <c r="E240" s="672" t="str">
        <f t="shared" si="86"/>
        <v/>
      </c>
      <c r="G240" s="672" t="str">
        <f t="shared" si="86"/>
        <v/>
      </c>
      <c r="I240" s="672" t="str">
        <f t="shared" si="67"/>
        <v/>
      </c>
      <c r="K240" s="672" t="str">
        <f t="shared" si="68"/>
        <v/>
      </c>
      <c r="M240" s="672" t="str">
        <f t="shared" si="69"/>
        <v/>
      </c>
      <c r="O240" s="672" t="str">
        <f t="shared" si="70"/>
        <v/>
      </c>
      <c r="Q240" s="672" t="str">
        <f t="shared" si="71"/>
        <v/>
      </c>
      <c r="S240" s="672" t="str">
        <f t="shared" si="72"/>
        <v/>
      </c>
      <c r="U240" s="672" t="str">
        <f t="shared" si="73"/>
        <v/>
      </c>
      <c r="W240" s="672" t="str">
        <f t="shared" si="74"/>
        <v/>
      </c>
      <c r="Y240" s="672" t="str">
        <f t="shared" si="75"/>
        <v/>
      </c>
      <c r="AA240" s="672" t="str">
        <f t="shared" si="76"/>
        <v/>
      </c>
      <c r="AC240" s="672" t="str">
        <f t="shared" si="77"/>
        <v/>
      </c>
      <c r="AE240" s="672" t="str">
        <f t="shared" si="78"/>
        <v/>
      </c>
      <c r="AG240" s="672" t="str">
        <f t="shared" si="79"/>
        <v/>
      </c>
      <c r="AI240" s="672" t="str">
        <f t="shared" si="80"/>
        <v/>
      </c>
      <c r="AK240" s="672" t="str">
        <f t="shared" si="81"/>
        <v/>
      </c>
      <c r="AM240" s="672" t="str">
        <f t="shared" si="82"/>
        <v/>
      </c>
      <c r="AO240" s="672" t="str">
        <f t="shared" si="83"/>
        <v/>
      </c>
      <c r="AQ240" s="672" t="str">
        <f t="shared" si="84"/>
        <v/>
      </c>
    </row>
    <row r="241" spans="5:43">
      <c r="E241" s="672" t="str">
        <f t="shared" si="86"/>
        <v/>
      </c>
      <c r="G241" s="672" t="str">
        <f t="shared" si="86"/>
        <v/>
      </c>
      <c r="I241" s="672" t="str">
        <f t="shared" si="67"/>
        <v/>
      </c>
      <c r="K241" s="672" t="str">
        <f t="shared" si="68"/>
        <v/>
      </c>
      <c r="M241" s="672" t="str">
        <f t="shared" si="69"/>
        <v/>
      </c>
      <c r="O241" s="672" t="str">
        <f t="shared" si="70"/>
        <v/>
      </c>
      <c r="Q241" s="672" t="str">
        <f t="shared" si="71"/>
        <v/>
      </c>
      <c r="S241" s="672" t="str">
        <f t="shared" si="72"/>
        <v/>
      </c>
      <c r="U241" s="672" t="str">
        <f t="shared" si="73"/>
        <v/>
      </c>
      <c r="W241" s="672" t="str">
        <f t="shared" si="74"/>
        <v/>
      </c>
      <c r="Y241" s="672" t="str">
        <f t="shared" si="75"/>
        <v/>
      </c>
      <c r="AA241" s="672" t="str">
        <f t="shared" si="76"/>
        <v/>
      </c>
      <c r="AC241" s="672" t="str">
        <f t="shared" si="77"/>
        <v/>
      </c>
      <c r="AE241" s="672" t="str">
        <f t="shared" si="78"/>
        <v/>
      </c>
      <c r="AG241" s="672" t="str">
        <f t="shared" si="79"/>
        <v/>
      </c>
      <c r="AI241" s="672" t="str">
        <f t="shared" si="80"/>
        <v/>
      </c>
      <c r="AK241" s="672" t="str">
        <f t="shared" si="81"/>
        <v/>
      </c>
      <c r="AM241" s="672" t="str">
        <f t="shared" si="82"/>
        <v/>
      </c>
      <c r="AO241" s="672" t="str">
        <f t="shared" si="83"/>
        <v/>
      </c>
      <c r="AQ241" s="672" t="str">
        <f t="shared" si="84"/>
        <v/>
      </c>
    </row>
    <row r="242" spans="5:43">
      <c r="E242" s="672" t="str">
        <f t="shared" si="86"/>
        <v/>
      </c>
      <c r="G242" s="672" t="str">
        <f t="shared" si="86"/>
        <v/>
      </c>
      <c r="I242" s="672" t="str">
        <f t="shared" si="67"/>
        <v/>
      </c>
      <c r="K242" s="672" t="str">
        <f t="shared" si="68"/>
        <v/>
      </c>
      <c r="M242" s="672" t="str">
        <f t="shared" si="69"/>
        <v/>
      </c>
      <c r="O242" s="672" t="str">
        <f t="shared" si="70"/>
        <v/>
      </c>
      <c r="Q242" s="672" t="str">
        <f t="shared" si="71"/>
        <v/>
      </c>
      <c r="S242" s="672" t="str">
        <f t="shared" si="72"/>
        <v/>
      </c>
      <c r="U242" s="672" t="str">
        <f t="shared" si="73"/>
        <v/>
      </c>
      <c r="W242" s="672" t="str">
        <f t="shared" si="74"/>
        <v/>
      </c>
      <c r="Y242" s="672" t="str">
        <f t="shared" si="75"/>
        <v/>
      </c>
      <c r="AA242" s="672" t="str">
        <f t="shared" si="76"/>
        <v/>
      </c>
      <c r="AC242" s="672" t="str">
        <f t="shared" si="77"/>
        <v/>
      </c>
      <c r="AE242" s="672" t="str">
        <f t="shared" si="78"/>
        <v/>
      </c>
      <c r="AG242" s="672" t="str">
        <f t="shared" si="79"/>
        <v/>
      </c>
      <c r="AI242" s="672" t="str">
        <f t="shared" si="80"/>
        <v/>
      </c>
      <c r="AK242" s="672" t="str">
        <f t="shared" si="81"/>
        <v/>
      </c>
      <c r="AM242" s="672" t="str">
        <f t="shared" si="82"/>
        <v/>
      </c>
      <c r="AO242" s="672" t="str">
        <f t="shared" si="83"/>
        <v/>
      </c>
      <c r="AQ242" s="672" t="str">
        <f t="shared" si="84"/>
        <v/>
      </c>
    </row>
    <row r="243" spans="5:43">
      <c r="E243" s="672" t="str">
        <f t="shared" si="86"/>
        <v/>
      </c>
      <c r="G243" s="672" t="str">
        <f t="shared" si="86"/>
        <v/>
      </c>
      <c r="I243" s="672" t="str">
        <f t="shared" si="67"/>
        <v/>
      </c>
      <c r="K243" s="672" t="str">
        <f t="shared" si="68"/>
        <v/>
      </c>
      <c r="M243" s="672" t="str">
        <f t="shared" si="69"/>
        <v/>
      </c>
      <c r="O243" s="672" t="str">
        <f t="shared" si="70"/>
        <v/>
      </c>
      <c r="Q243" s="672" t="str">
        <f t="shared" si="71"/>
        <v/>
      </c>
      <c r="S243" s="672" t="str">
        <f t="shared" si="72"/>
        <v/>
      </c>
      <c r="U243" s="672" t="str">
        <f t="shared" si="73"/>
        <v/>
      </c>
      <c r="W243" s="672" t="str">
        <f t="shared" si="74"/>
        <v/>
      </c>
      <c r="Y243" s="672" t="str">
        <f t="shared" si="75"/>
        <v/>
      </c>
      <c r="AA243" s="672" t="str">
        <f t="shared" si="76"/>
        <v/>
      </c>
      <c r="AC243" s="672" t="str">
        <f t="shared" si="77"/>
        <v/>
      </c>
      <c r="AE243" s="672" t="str">
        <f t="shared" si="78"/>
        <v/>
      </c>
      <c r="AG243" s="672" t="str">
        <f t="shared" si="79"/>
        <v/>
      </c>
      <c r="AI243" s="672" t="str">
        <f t="shared" si="80"/>
        <v/>
      </c>
      <c r="AK243" s="672" t="str">
        <f t="shared" si="81"/>
        <v/>
      </c>
      <c r="AM243" s="672" t="str">
        <f t="shared" si="82"/>
        <v/>
      </c>
      <c r="AO243" s="672" t="str">
        <f t="shared" si="83"/>
        <v/>
      </c>
      <c r="AQ243" s="672" t="str">
        <f t="shared" si="84"/>
        <v/>
      </c>
    </row>
    <row r="244" spans="5:43">
      <c r="E244" s="672" t="str">
        <f t="shared" si="86"/>
        <v/>
      </c>
      <c r="G244" s="672" t="str">
        <f t="shared" si="86"/>
        <v/>
      </c>
      <c r="I244" s="672" t="str">
        <f t="shared" si="67"/>
        <v/>
      </c>
      <c r="K244" s="672" t="str">
        <f t="shared" si="68"/>
        <v/>
      </c>
      <c r="M244" s="672" t="str">
        <f t="shared" si="69"/>
        <v/>
      </c>
      <c r="O244" s="672" t="str">
        <f t="shared" si="70"/>
        <v/>
      </c>
      <c r="Q244" s="672" t="str">
        <f t="shared" si="71"/>
        <v/>
      </c>
      <c r="S244" s="672" t="str">
        <f t="shared" si="72"/>
        <v/>
      </c>
      <c r="U244" s="672" t="str">
        <f t="shared" si="73"/>
        <v/>
      </c>
      <c r="W244" s="672" t="str">
        <f t="shared" si="74"/>
        <v/>
      </c>
      <c r="Y244" s="672" t="str">
        <f t="shared" si="75"/>
        <v/>
      </c>
      <c r="AA244" s="672" t="str">
        <f t="shared" si="76"/>
        <v/>
      </c>
      <c r="AC244" s="672" t="str">
        <f t="shared" si="77"/>
        <v/>
      </c>
      <c r="AE244" s="672" t="str">
        <f t="shared" si="78"/>
        <v/>
      </c>
      <c r="AG244" s="672" t="str">
        <f t="shared" si="79"/>
        <v/>
      </c>
      <c r="AI244" s="672" t="str">
        <f t="shared" si="80"/>
        <v/>
      </c>
      <c r="AK244" s="672" t="str">
        <f t="shared" si="81"/>
        <v/>
      </c>
      <c r="AM244" s="672" t="str">
        <f t="shared" si="82"/>
        <v/>
      </c>
      <c r="AO244" s="672" t="str">
        <f t="shared" si="83"/>
        <v/>
      </c>
      <c r="AQ244" s="672" t="str">
        <f t="shared" si="84"/>
        <v/>
      </c>
    </row>
    <row r="245" spans="5:43">
      <c r="E245" s="672" t="str">
        <f t="shared" si="86"/>
        <v/>
      </c>
      <c r="G245" s="672" t="str">
        <f t="shared" si="86"/>
        <v/>
      </c>
      <c r="I245" s="672" t="str">
        <f t="shared" si="67"/>
        <v/>
      </c>
      <c r="K245" s="672" t="str">
        <f t="shared" si="68"/>
        <v/>
      </c>
      <c r="M245" s="672" t="str">
        <f t="shared" si="69"/>
        <v/>
      </c>
      <c r="O245" s="672" t="str">
        <f t="shared" si="70"/>
        <v/>
      </c>
      <c r="Q245" s="672" t="str">
        <f t="shared" si="71"/>
        <v/>
      </c>
      <c r="S245" s="672" t="str">
        <f t="shared" si="72"/>
        <v/>
      </c>
      <c r="U245" s="672" t="str">
        <f t="shared" si="73"/>
        <v/>
      </c>
      <c r="W245" s="672" t="str">
        <f t="shared" si="74"/>
        <v/>
      </c>
      <c r="Y245" s="672" t="str">
        <f t="shared" si="75"/>
        <v/>
      </c>
      <c r="AA245" s="672" t="str">
        <f t="shared" si="76"/>
        <v/>
      </c>
      <c r="AC245" s="672" t="str">
        <f t="shared" si="77"/>
        <v/>
      </c>
      <c r="AE245" s="672" t="str">
        <f t="shared" si="78"/>
        <v/>
      </c>
      <c r="AG245" s="672" t="str">
        <f t="shared" si="79"/>
        <v/>
      </c>
      <c r="AI245" s="672" t="str">
        <f t="shared" si="80"/>
        <v/>
      </c>
      <c r="AK245" s="672" t="str">
        <f t="shared" si="81"/>
        <v/>
      </c>
      <c r="AM245" s="672" t="str">
        <f t="shared" si="82"/>
        <v/>
      </c>
      <c r="AO245" s="672" t="str">
        <f t="shared" si="83"/>
        <v/>
      </c>
      <c r="AQ245" s="672" t="str">
        <f t="shared" si="84"/>
        <v/>
      </c>
    </row>
    <row r="246" spans="5:43">
      <c r="E246" s="672" t="str">
        <f t="shared" si="86"/>
        <v/>
      </c>
      <c r="G246" s="672" t="str">
        <f t="shared" si="86"/>
        <v/>
      </c>
      <c r="I246" s="672" t="str">
        <f t="shared" si="67"/>
        <v/>
      </c>
      <c r="K246" s="672" t="str">
        <f t="shared" si="68"/>
        <v/>
      </c>
      <c r="M246" s="672" t="str">
        <f t="shared" si="69"/>
        <v/>
      </c>
      <c r="O246" s="672" t="str">
        <f t="shared" si="70"/>
        <v/>
      </c>
      <c r="Q246" s="672" t="str">
        <f t="shared" si="71"/>
        <v/>
      </c>
      <c r="S246" s="672" t="str">
        <f t="shared" si="72"/>
        <v/>
      </c>
      <c r="U246" s="672" t="str">
        <f t="shared" si="73"/>
        <v/>
      </c>
      <c r="W246" s="672" t="str">
        <f t="shared" si="74"/>
        <v/>
      </c>
      <c r="Y246" s="672" t="str">
        <f t="shared" si="75"/>
        <v/>
      </c>
      <c r="AA246" s="672" t="str">
        <f t="shared" si="76"/>
        <v/>
      </c>
      <c r="AC246" s="672" t="str">
        <f t="shared" si="77"/>
        <v/>
      </c>
      <c r="AE246" s="672" t="str">
        <f t="shared" si="78"/>
        <v/>
      </c>
      <c r="AG246" s="672" t="str">
        <f t="shared" si="79"/>
        <v/>
      </c>
      <c r="AI246" s="672" t="str">
        <f t="shared" si="80"/>
        <v/>
      </c>
      <c r="AK246" s="672" t="str">
        <f t="shared" si="81"/>
        <v/>
      </c>
      <c r="AM246" s="672" t="str">
        <f t="shared" si="82"/>
        <v/>
      </c>
      <c r="AO246" s="672" t="str">
        <f t="shared" si="83"/>
        <v/>
      </c>
      <c r="AQ246" s="672" t="str">
        <f t="shared" si="84"/>
        <v/>
      </c>
    </row>
    <row r="247" spans="5:43">
      <c r="E247" s="672" t="str">
        <f t="shared" si="86"/>
        <v/>
      </c>
      <c r="G247" s="672" t="str">
        <f t="shared" si="86"/>
        <v/>
      </c>
      <c r="I247" s="672" t="str">
        <f t="shared" si="67"/>
        <v/>
      </c>
      <c r="K247" s="672" t="str">
        <f t="shared" si="68"/>
        <v/>
      </c>
      <c r="M247" s="672" t="str">
        <f t="shared" si="69"/>
        <v/>
      </c>
      <c r="O247" s="672" t="str">
        <f t="shared" si="70"/>
        <v/>
      </c>
      <c r="Q247" s="672" t="str">
        <f t="shared" si="71"/>
        <v/>
      </c>
      <c r="S247" s="672" t="str">
        <f t="shared" si="72"/>
        <v/>
      </c>
      <c r="U247" s="672" t="str">
        <f t="shared" si="73"/>
        <v/>
      </c>
      <c r="W247" s="672" t="str">
        <f t="shared" si="74"/>
        <v/>
      </c>
      <c r="Y247" s="672" t="str">
        <f t="shared" si="75"/>
        <v/>
      </c>
      <c r="AA247" s="672" t="str">
        <f t="shared" si="76"/>
        <v/>
      </c>
      <c r="AC247" s="672" t="str">
        <f t="shared" si="77"/>
        <v/>
      </c>
      <c r="AE247" s="672" t="str">
        <f t="shared" si="78"/>
        <v/>
      </c>
      <c r="AG247" s="672" t="str">
        <f t="shared" si="79"/>
        <v/>
      </c>
      <c r="AI247" s="672" t="str">
        <f t="shared" si="80"/>
        <v/>
      </c>
      <c r="AK247" s="672" t="str">
        <f t="shared" si="81"/>
        <v/>
      </c>
      <c r="AM247" s="672" t="str">
        <f t="shared" si="82"/>
        <v/>
      </c>
      <c r="AO247" s="672" t="str">
        <f t="shared" si="83"/>
        <v/>
      </c>
      <c r="AQ247" s="672" t="str">
        <f t="shared" si="84"/>
        <v/>
      </c>
    </row>
    <row r="248" spans="5:43">
      <c r="E248" s="672" t="str">
        <f t="shared" si="86"/>
        <v/>
      </c>
      <c r="G248" s="672" t="str">
        <f t="shared" si="86"/>
        <v/>
      </c>
      <c r="I248" s="672" t="str">
        <f t="shared" si="67"/>
        <v/>
      </c>
      <c r="K248" s="672" t="str">
        <f t="shared" si="68"/>
        <v/>
      </c>
      <c r="M248" s="672" t="str">
        <f t="shared" si="69"/>
        <v/>
      </c>
      <c r="O248" s="672" t="str">
        <f t="shared" si="70"/>
        <v/>
      </c>
      <c r="Q248" s="672" t="str">
        <f t="shared" si="71"/>
        <v/>
      </c>
      <c r="S248" s="672" t="str">
        <f t="shared" si="72"/>
        <v/>
      </c>
      <c r="U248" s="672" t="str">
        <f t="shared" si="73"/>
        <v/>
      </c>
      <c r="W248" s="672" t="str">
        <f t="shared" si="74"/>
        <v/>
      </c>
      <c r="Y248" s="672" t="str">
        <f t="shared" si="75"/>
        <v/>
      </c>
      <c r="AA248" s="672" t="str">
        <f t="shared" si="76"/>
        <v/>
      </c>
      <c r="AC248" s="672" t="str">
        <f t="shared" si="77"/>
        <v/>
      </c>
      <c r="AE248" s="672" t="str">
        <f t="shared" si="78"/>
        <v/>
      </c>
      <c r="AG248" s="672" t="str">
        <f t="shared" si="79"/>
        <v/>
      </c>
      <c r="AI248" s="672" t="str">
        <f t="shared" si="80"/>
        <v/>
      </c>
      <c r="AK248" s="672" t="str">
        <f t="shared" si="81"/>
        <v/>
      </c>
      <c r="AM248" s="672" t="str">
        <f t="shared" si="82"/>
        <v/>
      </c>
      <c r="AO248" s="672" t="str">
        <f t="shared" si="83"/>
        <v/>
      </c>
      <c r="AQ248" s="672" t="str">
        <f t="shared" si="84"/>
        <v/>
      </c>
    </row>
    <row r="249" spans="5:43">
      <c r="E249" s="672" t="str">
        <f t="shared" si="86"/>
        <v/>
      </c>
      <c r="G249" s="672" t="str">
        <f t="shared" si="86"/>
        <v/>
      </c>
      <c r="I249" s="672" t="str">
        <f t="shared" si="67"/>
        <v/>
      </c>
      <c r="K249" s="672" t="str">
        <f t="shared" si="68"/>
        <v/>
      </c>
      <c r="M249" s="672" t="str">
        <f t="shared" si="69"/>
        <v/>
      </c>
      <c r="O249" s="672" t="str">
        <f t="shared" si="70"/>
        <v/>
      </c>
      <c r="Q249" s="672" t="str">
        <f t="shared" si="71"/>
        <v/>
      </c>
      <c r="S249" s="672" t="str">
        <f t="shared" si="72"/>
        <v/>
      </c>
      <c r="U249" s="672" t="str">
        <f t="shared" si="73"/>
        <v/>
      </c>
      <c r="W249" s="672" t="str">
        <f t="shared" si="74"/>
        <v/>
      </c>
      <c r="Y249" s="672" t="str">
        <f t="shared" si="75"/>
        <v/>
      </c>
      <c r="AA249" s="672" t="str">
        <f t="shared" si="76"/>
        <v/>
      </c>
      <c r="AC249" s="672" t="str">
        <f t="shared" si="77"/>
        <v/>
      </c>
      <c r="AE249" s="672" t="str">
        <f t="shared" si="78"/>
        <v/>
      </c>
      <c r="AG249" s="672" t="str">
        <f t="shared" si="79"/>
        <v/>
      </c>
      <c r="AI249" s="672" t="str">
        <f t="shared" si="80"/>
        <v/>
      </c>
      <c r="AK249" s="672" t="str">
        <f t="shared" si="81"/>
        <v/>
      </c>
      <c r="AM249" s="672" t="str">
        <f t="shared" si="82"/>
        <v/>
      </c>
      <c r="AO249" s="672" t="str">
        <f t="shared" si="83"/>
        <v/>
      </c>
      <c r="AQ249" s="672" t="str">
        <f t="shared" si="84"/>
        <v/>
      </c>
    </row>
    <row r="250" spans="5:43">
      <c r="E250" s="672" t="str">
        <f t="shared" si="86"/>
        <v/>
      </c>
      <c r="G250" s="672" t="str">
        <f t="shared" si="86"/>
        <v/>
      </c>
      <c r="I250" s="672" t="str">
        <f t="shared" si="67"/>
        <v/>
      </c>
      <c r="K250" s="672" t="str">
        <f t="shared" si="68"/>
        <v/>
      </c>
      <c r="M250" s="672" t="str">
        <f t="shared" si="69"/>
        <v/>
      </c>
      <c r="O250" s="672" t="str">
        <f t="shared" si="70"/>
        <v/>
      </c>
      <c r="Q250" s="672" t="str">
        <f t="shared" si="71"/>
        <v/>
      </c>
      <c r="S250" s="672" t="str">
        <f t="shared" si="72"/>
        <v/>
      </c>
      <c r="U250" s="672" t="str">
        <f t="shared" si="73"/>
        <v/>
      </c>
      <c r="W250" s="672" t="str">
        <f t="shared" si="74"/>
        <v/>
      </c>
      <c r="Y250" s="672" t="str">
        <f t="shared" si="75"/>
        <v/>
      </c>
      <c r="AA250" s="672" t="str">
        <f t="shared" si="76"/>
        <v/>
      </c>
      <c r="AC250" s="672" t="str">
        <f t="shared" si="77"/>
        <v/>
      </c>
      <c r="AE250" s="672" t="str">
        <f t="shared" si="78"/>
        <v/>
      </c>
      <c r="AG250" s="672" t="str">
        <f t="shared" si="79"/>
        <v/>
      </c>
      <c r="AI250" s="672" t="str">
        <f t="shared" si="80"/>
        <v/>
      </c>
      <c r="AK250" s="672" t="str">
        <f t="shared" si="81"/>
        <v/>
      </c>
      <c r="AM250" s="672" t="str">
        <f t="shared" si="82"/>
        <v/>
      </c>
      <c r="AO250" s="672" t="str">
        <f t="shared" si="83"/>
        <v/>
      </c>
      <c r="AQ250" s="672" t="str">
        <f t="shared" si="84"/>
        <v/>
      </c>
    </row>
    <row r="251" spans="5:43">
      <c r="E251" s="672" t="str">
        <f t="shared" si="86"/>
        <v/>
      </c>
      <c r="G251" s="672" t="str">
        <f t="shared" si="86"/>
        <v/>
      </c>
      <c r="I251" s="672" t="str">
        <f t="shared" si="67"/>
        <v/>
      </c>
      <c r="K251" s="672" t="str">
        <f t="shared" si="68"/>
        <v/>
      </c>
      <c r="M251" s="672" t="str">
        <f t="shared" si="69"/>
        <v/>
      </c>
      <c r="O251" s="672" t="str">
        <f t="shared" si="70"/>
        <v/>
      </c>
      <c r="Q251" s="672" t="str">
        <f t="shared" si="71"/>
        <v/>
      </c>
      <c r="S251" s="672" t="str">
        <f t="shared" si="72"/>
        <v/>
      </c>
      <c r="U251" s="672" t="str">
        <f t="shared" si="73"/>
        <v/>
      </c>
      <c r="W251" s="672" t="str">
        <f t="shared" si="74"/>
        <v/>
      </c>
      <c r="Y251" s="672" t="str">
        <f t="shared" si="75"/>
        <v/>
      </c>
      <c r="AA251" s="672" t="str">
        <f t="shared" si="76"/>
        <v/>
      </c>
      <c r="AC251" s="672" t="str">
        <f t="shared" si="77"/>
        <v/>
      </c>
      <c r="AE251" s="672" t="str">
        <f t="shared" si="78"/>
        <v/>
      </c>
      <c r="AG251" s="672" t="str">
        <f t="shared" si="79"/>
        <v/>
      </c>
      <c r="AI251" s="672" t="str">
        <f t="shared" si="80"/>
        <v/>
      </c>
      <c r="AK251" s="672" t="str">
        <f t="shared" si="81"/>
        <v/>
      </c>
      <c r="AM251" s="672" t="str">
        <f t="shared" si="82"/>
        <v/>
      </c>
      <c r="AO251" s="672" t="str">
        <f t="shared" si="83"/>
        <v/>
      </c>
      <c r="AQ251" s="672" t="str">
        <f t="shared" si="84"/>
        <v/>
      </c>
    </row>
    <row r="252" spans="5:43">
      <c r="E252" s="672" t="str">
        <f t="shared" si="86"/>
        <v/>
      </c>
      <c r="G252" s="672" t="str">
        <f t="shared" si="86"/>
        <v/>
      </c>
      <c r="I252" s="672" t="str">
        <f t="shared" si="67"/>
        <v/>
      </c>
      <c r="K252" s="672" t="str">
        <f t="shared" si="68"/>
        <v/>
      </c>
      <c r="M252" s="672" t="str">
        <f t="shared" si="69"/>
        <v/>
      </c>
      <c r="O252" s="672" t="str">
        <f t="shared" si="70"/>
        <v/>
      </c>
      <c r="Q252" s="672" t="str">
        <f t="shared" si="71"/>
        <v/>
      </c>
      <c r="S252" s="672" t="str">
        <f t="shared" si="72"/>
        <v/>
      </c>
      <c r="U252" s="672" t="str">
        <f t="shared" si="73"/>
        <v/>
      </c>
      <c r="W252" s="672" t="str">
        <f t="shared" si="74"/>
        <v/>
      </c>
      <c r="Y252" s="672" t="str">
        <f t="shared" si="75"/>
        <v/>
      </c>
      <c r="AA252" s="672" t="str">
        <f t="shared" si="76"/>
        <v/>
      </c>
      <c r="AC252" s="672" t="str">
        <f t="shared" si="77"/>
        <v/>
      </c>
      <c r="AE252" s="672" t="str">
        <f t="shared" si="78"/>
        <v/>
      </c>
      <c r="AG252" s="672" t="str">
        <f t="shared" si="79"/>
        <v/>
      </c>
      <c r="AI252" s="672" t="str">
        <f t="shared" si="80"/>
        <v/>
      </c>
      <c r="AK252" s="672" t="str">
        <f t="shared" si="81"/>
        <v/>
      </c>
      <c r="AM252" s="672" t="str">
        <f t="shared" si="82"/>
        <v/>
      </c>
      <c r="AO252" s="672" t="str">
        <f t="shared" si="83"/>
        <v/>
      </c>
      <c r="AQ252" s="672" t="str">
        <f t="shared" si="84"/>
        <v/>
      </c>
    </row>
    <row r="253" spans="5:43">
      <c r="E253" s="672" t="str">
        <f t="shared" ref="E253:G268" si="87">IF(OR($B253=0,D253=0),"",D253/$B253)</f>
        <v/>
      </c>
      <c r="G253" s="672" t="str">
        <f t="shared" si="87"/>
        <v/>
      </c>
      <c r="I253" s="672" t="str">
        <f t="shared" si="67"/>
        <v/>
      </c>
      <c r="K253" s="672" t="str">
        <f t="shared" si="68"/>
        <v/>
      </c>
      <c r="M253" s="672" t="str">
        <f t="shared" si="69"/>
        <v/>
      </c>
      <c r="O253" s="672" t="str">
        <f t="shared" si="70"/>
        <v/>
      </c>
      <c r="Q253" s="672" t="str">
        <f t="shared" si="71"/>
        <v/>
      </c>
      <c r="S253" s="672" t="str">
        <f t="shared" si="72"/>
        <v/>
      </c>
      <c r="U253" s="672" t="str">
        <f t="shared" si="73"/>
        <v/>
      </c>
      <c r="W253" s="672" t="str">
        <f t="shared" si="74"/>
        <v/>
      </c>
      <c r="Y253" s="672" t="str">
        <f t="shared" si="75"/>
        <v/>
      </c>
      <c r="AA253" s="672" t="str">
        <f t="shared" si="76"/>
        <v/>
      </c>
      <c r="AC253" s="672" t="str">
        <f t="shared" si="77"/>
        <v/>
      </c>
      <c r="AE253" s="672" t="str">
        <f t="shared" si="78"/>
        <v/>
      </c>
      <c r="AG253" s="672" t="str">
        <f t="shared" si="79"/>
        <v/>
      </c>
      <c r="AI253" s="672" t="str">
        <f t="shared" si="80"/>
        <v/>
      </c>
      <c r="AK253" s="672" t="str">
        <f t="shared" si="81"/>
        <v/>
      </c>
      <c r="AM253" s="672" t="str">
        <f t="shared" si="82"/>
        <v/>
      </c>
      <c r="AO253" s="672" t="str">
        <f t="shared" si="83"/>
        <v/>
      </c>
      <c r="AQ253" s="672" t="str">
        <f t="shared" si="84"/>
        <v/>
      </c>
    </row>
    <row r="254" spans="5:43">
      <c r="E254" s="672" t="str">
        <f t="shared" si="87"/>
        <v/>
      </c>
      <c r="G254" s="672" t="str">
        <f t="shared" si="87"/>
        <v/>
      </c>
      <c r="I254" s="672" t="str">
        <f t="shared" si="67"/>
        <v/>
      </c>
      <c r="K254" s="672" t="str">
        <f t="shared" si="68"/>
        <v/>
      </c>
      <c r="M254" s="672" t="str">
        <f t="shared" si="69"/>
        <v/>
      </c>
      <c r="O254" s="672" t="str">
        <f t="shared" si="70"/>
        <v/>
      </c>
      <c r="Q254" s="672" t="str">
        <f t="shared" si="71"/>
        <v/>
      </c>
      <c r="S254" s="672" t="str">
        <f t="shared" si="72"/>
        <v/>
      </c>
      <c r="U254" s="672" t="str">
        <f t="shared" si="73"/>
        <v/>
      </c>
      <c r="W254" s="672" t="str">
        <f t="shared" si="74"/>
        <v/>
      </c>
      <c r="Y254" s="672" t="str">
        <f t="shared" si="75"/>
        <v/>
      </c>
      <c r="AA254" s="672" t="str">
        <f t="shared" si="76"/>
        <v/>
      </c>
      <c r="AC254" s="672" t="str">
        <f t="shared" si="77"/>
        <v/>
      </c>
      <c r="AE254" s="672" t="str">
        <f t="shared" si="78"/>
        <v/>
      </c>
      <c r="AG254" s="672" t="str">
        <f t="shared" si="79"/>
        <v/>
      </c>
      <c r="AI254" s="672" t="str">
        <f t="shared" si="80"/>
        <v/>
      </c>
      <c r="AK254" s="672" t="str">
        <f t="shared" si="81"/>
        <v/>
      </c>
      <c r="AM254" s="672" t="str">
        <f t="shared" si="82"/>
        <v/>
      </c>
      <c r="AO254" s="672" t="str">
        <f t="shared" si="83"/>
        <v/>
      </c>
      <c r="AQ254" s="672" t="str">
        <f t="shared" si="84"/>
        <v/>
      </c>
    </row>
    <row r="255" spans="5:43">
      <c r="E255" s="672" t="str">
        <f t="shared" si="87"/>
        <v/>
      </c>
      <c r="G255" s="672" t="str">
        <f t="shared" si="87"/>
        <v/>
      </c>
      <c r="I255" s="672" t="str">
        <f t="shared" si="67"/>
        <v/>
      </c>
      <c r="K255" s="672" t="str">
        <f t="shared" si="68"/>
        <v/>
      </c>
      <c r="M255" s="672" t="str">
        <f t="shared" si="69"/>
        <v/>
      </c>
      <c r="O255" s="672" t="str">
        <f t="shared" si="70"/>
        <v/>
      </c>
      <c r="Q255" s="672" t="str">
        <f t="shared" si="71"/>
        <v/>
      </c>
      <c r="S255" s="672" t="str">
        <f t="shared" si="72"/>
        <v/>
      </c>
      <c r="U255" s="672" t="str">
        <f t="shared" si="73"/>
        <v/>
      </c>
      <c r="W255" s="672" t="str">
        <f t="shared" si="74"/>
        <v/>
      </c>
      <c r="Y255" s="672" t="str">
        <f t="shared" si="75"/>
        <v/>
      </c>
      <c r="AA255" s="672" t="str">
        <f t="shared" si="76"/>
        <v/>
      </c>
      <c r="AC255" s="672" t="str">
        <f t="shared" si="77"/>
        <v/>
      </c>
      <c r="AE255" s="672" t="str">
        <f t="shared" si="78"/>
        <v/>
      </c>
      <c r="AG255" s="672" t="str">
        <f t="shared" si="79"/>
        <v/>
      </c>
      <c r="AI255" s="672" t="str">
        <f t="shared" si="80"/>
        <v/>
      </c>
      <c r="AK255" s="672" t="str">
        <f t="shared" si="81"/>
        <v/>
      </c>
      <c r="AM255" s="672" t="str">
        <f t="shared" si="82"/>
        <v/>
      </c>
      <c r="AO255" s="672" t="str">
        <f t="shared" si="83"/>
        <v/>
      </c>
      <c r="AQ255" s="672" t="str">
        <f t="shared" si="84"/>
        <v/>
      </c>
    </row>
    <row r="256" spans="5:43">
      <c r="E256" s="672" t="str">
        <f t="shared" si="87"/>
        <v/>
      </c>
      <c r="G256" s="672" t="str">
        <f t="shared" si="87"/>
        <v/>
      </c>
      <c r="I256" s="672" t="str">
        <f t="shared" si="67"/>
        <v/>
      </c>
      <c r="K256" s="672" t="str">
        <f t="shared" si="68"/>
        <v/>
      </c>
      <c r="M256" s="672" t="str">
        <f t="shared" si="69"/>
        <v/>
      </c>
      <c r="O256" s="672" t="str">
        <f t="shared" si="70"/>
        <v/>
      </c>
      <c r="Q256" s="672" t="str">
        <f t="shared" si="71"/>
        <v/>
      </c>
      <c r="S256" s="672" t="str">
        <f t="shared" si="72"/>
        <v/>
      </c>
      <c r="U256" s="672" t="str">
        <f t="shared" si="73"/>
        <v/>
      </c>
      <c r="W256" s="672" t="str">
        <f t="shared" si="74"/>
        <v/>
      </c>
      <c r="Y256" s="672" t="str">
        <f t="shared" si="75"/>
        <v/>
      </c>
      <c r="AA256" s="672" t="str">
        <f t="shared" si="76"/>
        <v/>
      </c>
      <c r="AC256" s="672" t="str">
        <f t="shared" si="77"/>
        <v/>
      </c>
      <c r="AE256" s="672" t="str">
        <f t="shared" si="78"/>
        <v/>
      </c>
      <c r="AG256" s="672" t="str">
        <f t="shared" si="79"/>
        <v/>
      </c>
      <c r="AI256" s="672" t="str">
        <f t="shared" si="80"/>
        <v/>
      </c>
      <c r="AK256" s="672" t="str">
        <f t="shared" si="81"/>
        <v/>
      </c>
      <c r="AM256" s="672" t="str">
        <f t="shared" si="82"/>
        <v/>
      </c>
      <c r="AO256" s="672" t="str">
        <f t="shared" si="83"/>
        <v/>
      </c>
      <c r="AQ256" s="672" t="str">
        <f t="shared" si="84"/>
        <v/>
      </c>
    </row>
    <row r="257" spans="5:43">
      <c r="E257" s="672" t="str">
        <f t="shared" si="87"/>
        <v/>
      </c>
      <c r="G257" s="672" t="str">
        <f t="shared" si="87"/>
        <v/>
      </c>
      <c r="I257" s="672" t="str">
        <f t="shared" si="67"/>
        <v/>
      </c>
      <c r="K257" s="672" t="str">
        <f t="shared" si="68"/>
        <v/>
      </c>
      <c r="M257" s="672" t="str">
        <f t="shared" si="69"/>
        <v/>
      </c>
      <c r="O257" s="672" t="str">
        <f t="shared" si="70"/>
        <v/>
      </c>
      <c r="Q257" s="672" t="str">
        <f t="shared" si="71"/>
        <v/>
      </c>
      <c r="S257" s="672" t="str">
        <f t="shared" si="72"/>
        <v/>
      </c>
      <c r="U257" s="672" t="str">
        <f t="shared" si="73"/>
        <v/>
      </c>
      <c r="W257" s="672" t="str">
        <f t="shared" si="74"/>
        <v/>
      </c>
      <c r="Y257" s="672" t="str">
        <f t="shared" si="75"/>
        <v/>
      </c>
      <c r="AA257" s="672" t="str">
        <f t="shared" si="76"/>
        <v/>
      </c>
      <c r="AC257" s="672" t="str">
        <f t="shared" si="77"/>
        <v/>
      </c>
      <c r="AE257" s="672" t="str">
        <f t="shared" si="78"/>
        <v/>
      </c>
      <c r="AG257" s="672" t="str">
        <f t="shared" si="79"/>
        <v/>
      </c>
      <c r="AI257" s="672" t="str">
        <f t="shared" si="80"/>
        <v/>
      </c>
      <c r="AK257" s="672" t="str">
        <f t="shared" si="81"/>
        <v/>
      </c>
      <c r="AM257" s="672" t="str">
        <f t="shared" si="82"/>
        <v/>
      </c>
      <c r="AO257" s="672" t="str">
        <f t="shared" si="83"/>
        <v/>
      </c>
      <c r="AQ257" s="672" t="str">
        <f t="shared" si="84"/>
        <v/>
      </c>
    </row>
    <row r="258" spans="5:43">
      <c r="E258" s="672" t="str">
        <f t="shared" si="87"/>
        <v/>
      </c>
      <c r="G258" s="672" t="str">
        <f t="shared" si="87"/>
        <v/>
      </c>
      <c r="I258" s="672" t="str">
        <f t="shared" si="67"/>
        <v/>
      </c>
      <c r="K258" s="672" t="str">
        <f t="shared" si="68"/>
        <v/>
      </c>
      <c r="M258" s="672" t="str">
        <f t="shared" si="69"/>
        <v/>
      </c>
      <c r="O258" s="672" t="str">
        <f t="shared" si="70"/>
        <v/>
      </c>
      <c r="Q258" s="672" t="str">
        <f t="shared" si="71"/>
        <v/>
      </c>
      <c r="S258" s="672" t="str">
        <f t="shared" si="72"/>
        <v/>
      </c>
      <c r="U258" s="672" t="str">
        <f t="shared" si="73"/>
        <v/>
      </c>
      <c r="W258" s="672" t="str">
        <f t="shared" si="74"/>
        <v/>
      </c>
      <c r="Y258" s="672" t="str">
        <f t="shared" si="75"/>
        <v/>
      </c>
      <c r="AA258" s="672" t="str">
        <f t="shared" si="76"/>
        <v/>
      </c>
      <c r="AC258" s="672" t="str">
        <f t="shared" si="77"/>
        <v/>
      </c>
      <c r="AE258" s="672" t="str">
        <f t="shared" si="78"/>
        <v/>
      </c>
      <c r="AG258" s="672" t="str">
        <f t="shared" si="79"/>
        <v/>
      </c>
      <c r="AI258" s="672" t="str">
        <f t="shared" si="80"/>
        <v/>
      </c>
      <c r="AK258" s="672" t="str">
        <f t="shared" si="81"/>
        <v/>
      </c>
      <c r="AM258" s="672" t="str">
        <f t="shared" si="82"/>
        <v/>
      </c>
      <c r="AO258" s="672" t="str">
        <f t="shared" si="83"/>
        <v/>
      </c>
      <c r="AQ258" s="672" t="str">
        <f t="shared" si="84"/>
        <v/>
      </c>
    </row>
    <row r="259" spans="5:43">
      <c r="E259" s="672" t="str">
        <f t="shared" si="87"/>
        <v/>
      </c>
      <c r="G259" s="672" t="str">
        <f t="shared" si="87"/>
        <v/>
      </c>
      <c r="I259" s="672" t="str">
        <f t="shared" si="67"/>
        <v/>
      </c>
      <c r="K259" s="672" t="str">
        <f t="shared" si="68"/>
        <v/>
      </c>
      <c r="M259" s="672" t="str">
        <f t="shared" si="69"/>
        <v/>
      </c>
      <c r="O259" s="672" t="str">
        <f t="shared" si="70"/>
        <v/>
      </c>
      <c r="Q259" s="672" t="str">
        <f t="shared" si="71"/>
        <v/>
      </c>
      <c r="S259" s="672" t="str">
        <f t="shared" si="72"/>
        <v/>
      </c>
      <c r="U259" s="672" t="str">
        <f t="shared" si="73"/>
        <v/>
      </c>
      <c r="W259" s="672" t="str">
        <f t="shared" si="74"/>
        <v/>
      </c>
      <c r="Y259" s="672" t="str">
        <f t="shared" si="75"/>
        <v/>
      </c>
      <c r="AA259" s="672" t="str">
        <f t="shared" si="76"/>
        <v/>
      </c>
      <c r="AC259" s="672" t="str">
        <f t="shared" si="77"/>
        <v/>
      </c>
      <c r="AE259" s="672" t="str">
        <f t="shared" si="78"/>
        <v/>
      </c>
      <c r="AG259" s="672" t="str">
        <f t="shared" si="79"/>
        <v/>
      </c>
      <c r="AI259" s="672" t="str">
        <f t="shared" si="80"/>
        <v/>
      </c>
      <c r="AK259" s="672" t="str">
        <f t="shared" si="81"/>
        <v/>
      </c>
      <c r="AM259" s="672" t="str">
        <f t="shared" si="82"/>
        <v/>
      </c>
      <c r="AO259" s="672" t="str">
        <f t="shared" si="83"/>
        <v/>
      </c>
      <c r="AQ259" s="672" t="str">
        <f t="shared" si="84"/>
        <v/>
      </c>
    </row>
    <row r="260" spans="5:43">
      <c r="E260" s="672" t="str">
        <f t="shared" si="87"/>
        <v/>
      </c>
      <c r="G260" s="672" t="str">
        <f t="shared" si="87"/>
        <v/>
      </c>
      <c r="I260" s="672" t="str">
        <f t="shared" si="67"/>
        <v/>
      </c>
      <c r="K260" s="672" t="str">
        <f t="shared" si="68"/>
        <v/>
      </c>
      <c r="M260" s="672" t="str">
        <f t="shared" si="69"/>
        <v/>
      </c>
      <c r="O260" s="672" t="str">
        <f t="shared" si="70"/>
        <v/>
      </c>
      <c r="Q260" s="672" t="str">
        <f t="shared" si="71"/>
        <v/>
      </c>
      <c r="S260" s="672" t="str">
        <f t="shared" si="72"/>
        <v/>
      </c>
      <c r="U260" s="672" t="str">
        <f t="shared" si="73"/>
        <v/>
      </c>
      <c r="W260" s="672" t="str">
        <f t="shared" si="74"/>
        <v/>
      </c>
      <c r="Y260" s="672" t="str">
        <f t="shared" si="75"/>
        <v/>
      </c>
      <c r="AA260" s="672" t="str">
        <f t="shared" si="76"/>
        <v/>
      </c>
      <c r="AC260" s="672" t="str">
        <f t="shared" si="77"/>
        <v/>
      </c>
      <c r="AE260" s="672" t="str">
        <f t="shared" si="78"/>
        <v/>
      </c>
      <c r="AG260" s="672" t="str">
        <f t="shared" si="79"/>
        <v/>
      </c>
      <c r="AI260" s="672" t="str">
        <f t="shared" si="80"/>
        <v/>
      </c>
      <c r="AK260" s="672" t="str">
        <f t="shared" si="81"/>
        <v/>
      </c>
      <c r="AM260" s="672" t="str">
        <f t="shared" si="82"/>
        <v/>
      </c>
      <c r="AO260" s="672" t="str">
        <f t="shared" si="83"/>
        <v/>
      </c>
      <c r="AQ260" s="672" t="str">
        <f t="shared" si="84"/>
        <v/>
      </c>
    </row>
    <row r="261" spans="5:43">
      <c r="E261" s="672" t="str">
        <f t="shared" si="87"/>
        <v/>
      </c>
      <c r="G261" s="672" t="str">
        <f t="shared" si="87"/>
        <v/>
      </c>
      <c r="I261" s="672" t="str">
        <f t="shared" si="67"/>
        <v/>
      </c>
      <c r="K261" s="672" t="str">
        <f t="shared" si="68"/>
        <v/>
      </c>
      <c r="M261" s="672" t="str">
        <f t="shared" si="69"/>
        <v/>
      </c>
      <c r="O261" s="672" t="str">
        <f t="shared" si="70"/>
        <v/>
      </c>
      <c r="Q261" s="672" t="str">
        <f t="shared" si="71"/>
        <v/>
      </c>
      <c r="S261" s="672" t="str">
        <f t="shared" si="72"/>
        <v/>
      </c>
      <c r="U261" s="672" t="str">
        <f t="shared" si="73"/>
        <v/>
      </c>
      <c r="W261" s="672" t="str">
        <f t="shared" si="74"/>
        <v/>
      </c>
      <c r="Y261" s="672" t="str">
        <f t="shared" si="75"/>
        <v/>
      </c>
      <c r="AA261" s="672" t="str">
        <f t="shared" si="76"/>
        <v/>
      </c>
      <c r="AC261" s="672" t="str">
        <f t="shared" si="77"/>
        <v/>
      </c>
      <c r="AE261" s="672" t="str">
        <f t="shared" si="78"/>
        <v/>
      </c>
      <c r="AG261" s="672" t="str">
        <f t="shared" si="79"/>
        <v/>
      </c>
      <c r="AI261" s="672" t="str">
        <f t="shared" si="80"/>
        <v/>
      </c>
      <c r="AK261" s="672" t="str">
        <f t="shared" si="81"/>
        <v/>
      </c>
      <c r="AM261" s="672" t="str">
        <f t="shared" si="82"/>
        <v/>
      </c>
      <c r="AO261" s="672" t="str">
        <f t="shared" si="83"/>
        <v/>
      </c>
      <c r="AQ261" s="672" t="str">
        <f t="shared" si="84"/>
        <v/>
      </c>
    </row>
    <row r="262" spans="5:43">
      <c r="E262" s="672" t="str">
        <f t="shared" si="87"/>
        <v/>
      </c>
      <c r="G262" s="672" t="str">
        <f t="shared" si="87"/>
        <v/>
      </c>
      <c r="I262" s="672" t="str">
        <f t="shared" si="67"/>
        <v/>
      </c>
      <c r="K262" s="672" t="str">
        <f t="shared" si="68"/>
        <v/>
      </c>
      <c r="M262" s="672" t="str">
        <f t="shared" si="69"/>
        <v/>
      </c>
      <c r="O262" s="672" t="str">
        <f t="shared" si="70"/>
        <v/>
      </c>
      <c r="Q262" s="672" t="str">
        <f t="shared" si="71"/>
        <v/>
      </c>
      <c r="S262" s="672" t="str">
        <f t="shared" si="72"/>
        <v/>
      </c>
      <c r="U262" s="672" t="str">
        <f t="shared" si="73"/>
        <v/>
      </c>
      <c r="W262" s="672" t="str">
        <f t="shared" si="74"/>
        <v/>
      </c>
      <c r="Y262" s="672" t="str">
        <f t="shared" si="75"/>
        <v/>
      </c>
      <c r="AA262" s="672" t="str">
        <f t="shared" si="76"/>
        <v/>
      </c>
      <c r="AC262" s="672" t="str">
        <f t="shared" si="77"/>
        <v/>
      </c>
      <c r="AE262" s="672" t="str">
        <f t="shared" si="78"/>
        <v/>
      </c>
      <c r="AG262" s="672" t="str">
        <f t="shared" si="79"/>
        <v/>
      </c>
      <c r="AI262" s="672" t="str">
        <f t="shared" si="80"/>
        <v/>
      </c>
      <c r="AK262" s="672" t="str">
        <f t="shared" si="81"/>
        <v/>
      </c>
      <c r="AM262" s="672" t="str">
        <f t="shared" si="82"/>
        <v/>
      </c>
      <c r="AO262" s="672" t="str">
        <f t="shared" si="83"/>
        <v/>
      </c>
      <c r="AQ262" s="672" t="str">
        <f t="shared" si="84"/>
        <v/>
      </c>
    </row>
    <row r="263" spans="5:43">
      <c r="E263" s="672" t="str">
        <f t="shared" si="87"/>
        <v/>
      </c>
      <c r="G263" s="672" t="str">
        <f t="shared" si="87"/>
        <v/>
      </c>
      <c r="I263" s="672" t="str">
        <f t="shared" si="67"/>
        <v/>
      </c>
      <c r="K263" s="672" t="str">
        <f t="shared" si="68"/>
        <v/>
      </c>
      <c r="M263" s="672" t="str">
        <f t="shared" si="69"/>
        <v/>
      </c>
      <c r="O263" s="672" t="str">
        <f t="shared" si="70"/>
        <v/>
      </c>
      <c r="Q263" s="672" t="str">
        <f t="shared" si="71"/>
        <v/>
      </c>
      <c r="S263" s="672" t="str">
        <f t="shared" si="72"/>
        <v/>
      </c>
      <c r="U263" s="672" t="str">
        <f t="shared" si="73"/>
        <v/>
      </c>
      <c r="W263" s="672" t="str">
        <f t="shared" si="74"/>
        <v/>
      </c>
      <c r="Y263" s="672" t="str">
        <f t="shared" si="75"/>
        <v/>
      </c>
      <c r="AA263" s="672" t="str">
        <f t="shared" si="76"/>
        <v/>
      </c>
      <c r="AC263" s="672" t="str">
        <f t="shared" si="77"/>
        <v/>
      </c>
      <c r="AE263" s="672" t="str">
        <f t="shared" si="78"/>
        <v/>
      </c>
      <c r="AG263" s="672" t="str">
        <f t="shared" si="79"/>
        <v/>
      </c>
      <c r="AI263" s="672" t="str">
        <f t="shared" si="80"/>
        <v/>
      </c>
      <c r="AK263" s="672" t="str">
        <f t="shared" si="81"/>
        <v/>
      </c>
      <c r="AM263" s="672" t="str">
        <f t="shared" si="82"/>
        <v/>
      </c>
      <c r="AO263" s="672" t="str">
        <f t="shared" si="83"/>
        <v/>
      </c>
      <c r="AQ263" s="672" t="str">
        <f t="shared" si="84"/>
        <v/>
      </c>
    </row>
    <row r="264" spans="5:43">
      <c r="E264" s="672" t="str">
        <f t="shared" si="87"/>
        <v/>
      </c>
      <c r="G264" s="672" t="str">
        <f t="shared" si="87"/>
        <v/>
      </c>
      <c r="I264" s="672" t="str">
        <f t="shared" si="67"/>
        <v/>
      </c>
      <c r="K264" s="672" t="str">
        <f t="shared" si="68"/>
        <v/>
      </c>
      <c r="M264" s="672" t="str">
        <f t="shared" si="69"/>
        <v/>
      </c>
      <c r="O264" s="672" t="str">
        <f t="shared" si="70"/>
        <v/>
      </c>
      <c r="Q264" s="672" t="str">
        <f t="shared" si="71"/>
        <v/>
      </c>
      <c r="S264" s="672" t="str">
        <f t="shared" si="72"/>
        <v/>
      </c>
      <c r="U264" s="672" t="str">
        <f t="shared" si="73"/>
        <v/>
      </c>
      <c r="W264" s="672" t="str">
        <f t="shared" si="74"/>
        <v/>
      </c>
      <c r="Y264" s="672" t="str">
        <f t="shared" si="75"/>
        <v/>
      </c>
      <c r="AA264" s="672" t="str">
        <f t="shared" si="76"/>
        <v/>
      </c>
      <c r="AC264" s="672" t="str">
        <f t="shared" si="77"/>
        <v/>
      </c>
      <c r="AE264" s="672" t="str">
        <f t="shared" si="78"/>
        <v/>
      </c>
      <c r="AG264" s="672" t="str">
        <f t="shared" si="79"/>
        <v/>
      </c>
      <c r="AI264" s="672" t="str">
        <f t="shared" si="80"/>
        <v/>
      </c>
      <c r="AK264" s="672" t="str">
        <f t="shared" si="81"/>
        <v/>
      </c>
      <c r="AM264" s="672" t="str">
        <f t="shared" si="82"/>
        <v/>
      </c>
      <c r="AO264" s="672" t="str">
        <f t="shared" si="83"/>
        <v/>
      </c>
      <c r="AQ264" s="672" t="str">
        <f t="shared" si="84"/>
        <v/>
      </c>
    </row>
    <row r="265" spans="5:43">
      <c r="E265" s="672" t="str">
        <f t="shared" si="87"/>
        <v/>
      </c>
      <c r="G265" s="672" t="str">
        <f t="shared" si="87"/>
        <v/>
      </c>
      <c r="I265" s="672" t="str">
        <f t="shared" si="67"/>
        <v/>
      </c>
      <c r="K265" s="672" t="str">
        <f t="shared" si="68"/>
        <v/>
      </c>
      <c r="M265" s="672" t="str">
        <f t="shared" si="69"/>
        <v/>
      </c>
      <c r="O265" s="672" t="str">
        <f t="shared" si="70"/>
        <v/>
      </c>
      <c r="Q265" s="672" t="str">
        <f t="shared" si="71"/>
        <v/>
      </c>
      <c r="S265" s="672" t="str">
        <f t="shared" si="72"/>
        <v/>
      </c>
      <c r="U265" s="672" t="str">
        <f t="shared" si="73"/>
        <v/>
      </c>
      <c r="W265" s="672" t="str">
        <f t="shared" si="74"/>
        <v/>
      </c>
      <c r="Y265" s="672" t="str">
        <f t="shared" si="75"/>
        <v/>
      </c>
      <c r="AA265" s="672" t="str">
        <f t="shared" si="76"/>
        <v/>
      </c>
      <c r="AC265" s="672" t="str">
        <f t="shared" si="77"/>
        <v/>
      </c>
      <c r="AE265" s="672" t="str">
        <f t="shared" si="78"/>
        <v/>
      </c>
      <c r="AG265" s="672" t="str">
        <f t="shared" si="79"/>
        <v/>
      </c>
      <c r="AI265" s="672" t="str">
        <f t="shared" si="80"/>
        <v/>
      </c>
      <c r="AK265" s="672" t="str">
        <f t="shared" si="81"/>
        <v/>
      </c>
      <c r="AM265" s="672" t="str">
        <f t="shared" si="82"/>
        <v/>
      </c>
      <c r="AO265" s="672" t="str">
        <f t="shared" si="83"/>
        <v/>
      </c>
      <c r="AQ265" s="672" t="str">
        <f t="shared" si="84"/>
        <v/>
      </c>
    </row>
    <row r="266" spans="5:43">
      <c r="E266" s="672" t="str">
        <f t="shared" si="87"/>
        <v/>
      </c>
      <c r="G266" s="672" t="str">
        <f t="shared" si="87"/>
        <v/>
      </c>
      <c r="I266" s="672" t="str">
        <f t="shared" si="67"/>
        <v/>
      </c>
      <c r="K266" s="672" t="str">
        <f t="shared" si="68"/>
        <v/>
      </c>
      <c r="M266" s="672" t="str">
        <f t="shared" si="69"/>
        <v/>
      </c>
      <c r="O266" s="672" t="str">
        <f t="shared" si="70"/>
        <v/>
      </c>
      <c r="Q266" s="672" t="str">
        <f t="shared" si="71"/>
        <v/>
      </c>
      <c r="S266" s="672" t="str">
        <f t="shared" si="72"/>
        <v/>
      </c>
      <c r="U266" s="672" t="str">
        <f t="shared" si="73"/>
        <v/>
      </c>
      <c r="W266" s="672" t="str">
        <f t="shared" si="74"/>
        <v/>
      </c>
      <c r="Y266" s="672" t="str">
        <f t="shared" si="75"/>
        <v/>
      </c>
      <c r="AA266" s="672" t="str">
        <f t="shared" si="76"/>
        <v/>
      </c>
      <c r="AC266" s="672" t="str">
        <f t="shared" si="77"/>
        <v/>
      </c>
      <c r="AE266" s="672" t="str">
        <f t="shared" si="78"/>
        <v/>
      </c>
      <c r="AG266" s="672" t="str">
        <f t="shared" si="79"/>
        <v/>
      </c>
      <c r="AI266" s="672" t="str">
        <f t="shared" si="80"/>
        <v/>
      </c>
      <c r="AK266" s="672" t="str">
        <f t="shared" si="81"/>
        <v/>
      </c>
      <c r="AM266" s="672" t="str">
        <f t="shared" si="82"/>
        <v/>
      </c>
      <c r="AO266" s="672" t="str">
        <f t="shared" si="83"/>
        <v/>
      </c>
      <c r="AQ266" s="672" t="str">
        <f t="shared" si="84"/>
        <v/>
      </c>
    </row>
    <row r="267" spans="5:43">
      <c r="E267" s="672" t="str">
        <f t="shared" si="87"/>
        <v/>
      </c>
      <c r="G267" s="672" t="str">
        <f t="shared" si="87"/>
        <v/>
      </c>
      <c r="I267" s="672" t="str">
        <f t="shared" si="67"/>
        <v/>
      </c>
      <c r="K267" s="672" t="str">
        <f t="shared" si="68"/>
        <v/>
      </c>
      <c r="M267" s="672" t="str">
        <f t="shared" si="69"/>
        <v/>
      </c>
      <c r="O267" s="672" t="str">
        <f t="shared" si="70"/>
        <v/>
      </c>
      <c r="Q267" s="672" t="str">
        <f t="shared" si="71"/>
        <v/>
      </c>
      <c r="S267" s="672" t="str">
        <f t="shared" si="72"/>
        <v/>
      </c>
      <c r="U267" s="672" t="str">
        <f t="shared" si="73"/>
        <v/>
      </c>
      <c r="W267" s="672" t="str">
        <f t="shared" si="74"/>
        <v/>
      </c>
      <c r="Y267" s="672" t="str">
        <f t="shared" si="75"/>
        <v/>
      </c>
      <c r="AA267" s="672" t="str">
        <f t="shared" si="76"/>
        <v/>
      </c>
      <c r="AC267" s="672" t="str">
        <f t="shared" si="77"/>
        <v/>
      </c>
      <c r="AE267" s="672" t="str">
        <f t="shared" si="78"/>
        <v/>
      </c>
      <c r="AG267" s="672" t="str">
        <f t="shared" si="79"/>
        <v/>
      </c>
      <c r="AI267" s="672" t="str">
        <f t="shared" si="80"/>
        <v/>
      </c>
      <c r="AK267" s="672" t="str">
        <f t="shared" si="81"/>
        <v/>
      </c>
      <c r="AM267" s="672" t="str">
        <f t="shared" si="82"/>
        <v/>
      </c>
      <c r="AO267" s="672" t="str">
        <f t="shared" si="83"/>
        <v/>
      </c>
      <c r="AQ267" s="672" t="str">
        <f t="shared" si="84"/>
        <v/>
      </c>
    </row>
    <row r="268" spans="5:43">
      <c r="E268" s="672" t="str">
        <f t="shared" si="87"/>
        <v/>
      </c>
      <c r="G268" s="672" t="str">
        <f t="shared" si="87"/>
        <v/>
      </c>
      <c r="I268" s="672" t="str">
        <f t="shared" si="67"/>
        <v/>
      </c>
      <c r="K268" s="672" t="str">
        <f t="shared" si="68"/>
        <v/>
      </c>
      <c r="M268" s="672" t="str">
        <f t="shared" si="69"/>
        <v/>
      </c>
      <c r="O268" s="672" t="str">
        <f t="shared" si="70"/>
        <v/>
      </c>
      <c r="Q268" s="672" t="str">
        <f t="shared" si="71"/>
        <v/>
      </c>
      <c r="S268" s="672" t="str">
        <f t="shared" si="72"/>
        <v/>
      </c>
      <c r="U268" s="672" t="str">
        <f t="shared" si="73"/>
        <v/>
      </c>
      <c r="W268" s="672" t="str">
        <f t="shared" si="74"/>
        <v/>
      </c>
      <c r="Y268" s="672" t="str">
        <f t="shared" si="75"/>
        <v/>
      </c>
      <c r="AA268" s="672" t="str">
        <f t="shared" si="76"/>
        <v/>
      </c>
      <c r="AC268" s="672" t="str">
        <f t="shared" si="77"/>
        <v/>
      </c>
      <c r="AE268" s="672" t="str">
        <f t="shared" si="78"/>
        <v/>
      </c>
      <c r="AG268" s="672" t="str">
        <f t="shared" si="79"/>
        <v/>
      </c>
      <c r="AI268" s="672" t="str">
        <f t="shared" si="80"/>
        <v/>
      </c>
      <c r="AK268" s="672" t="str">
        <f t="shared" si="81"/>
        <v/>
      </c>
      <c r="AM268" s="672" t="str">
        <f t="shared" si="82"/>
        <v/>
      </c>
      <c r="AO268" s="672" t="str">
        <f t="shared" si="83"/>
        <v/>
      </c>
      <c r="AQ268" s="672" t="str">
        <f t="shared" si="84"/>
        <v/>
      </c>
    </row>
    <row r="269" spans="5:43">
      <c r="E269" s="672" t="str">
        <f t="shared" ref="E269:G284" si="88">IF(OR($B269=0,D269=0),"",D269/$B269)</f>
        <v/>
      </c>
      <c r="G269" s="672" t="str">
        <f t="shared" si="88"/>
        <v/>
      </c>
      <c r="I269" s="672" t="str">
        <f t="shared" ref="I269:I300" si="89">IF(OR($B269=0,H269=0),"",H269/$B269)</f>
        <v/>
      </c>
      <c r="K269" s="672" t="str">
        <f t="shared" ref="K269:K300" si="90">IF(OR($B269=0,J269=0),"",J269/$B269)</f>
        <v/>
      </c>
      <c r="M269" s="672" t="str">
        <f t="shared" ref="M269:M300" si="91">IF(OR($B269=0,L269=0),"",L269/$B269)</f>
        <v/>
      </c>
      <c r="O269" s="672" t="str">
        <f t="shared" ref="O269:O300" si="92">IF(OR($B269=0,N269=0),"",N269/$B269)</f>
        <v/>
      </c>
      <c r="Q269" s="672" t="str">
        <f t="shared" ref="Q269:Q300" si="93">IF(OR($B269=0,P269=0),"",P269/$B269)</f>
        <v/>
      </c>
      <c r="S269" s="672" t="str">
        <f t="shared" ref="S269:S300" si="94">IF(OR($B269=0,R269=0),"",R269/$B269)</f>
        <v/>
      </c>
      <c r="U269" s="672" t="str">
        <f t="shared" ref="U269:U300" si="95">IF(OR($B269=0,T269=0),"",T269/$B269)</f>
        <v/>
      </c>
      <c r="W269" s="672" t="str">
        <f t="shared" ref="W269:W300" si="96">IF(OR($B269=0,V269=0),"",V269/$B269)</f>
        <v/>
      </c>
      <c r="Y269" s="672" t="str">
        <f t="shared" ref="Y269:Y300" si="97">IF(OR($B269=0,X269=0),"",X269/$B269)</f>
        <v/>
      </c>
      <c r="AA269" s="672" t="str">
        <f t="shared" ref="AA269:AA300" si="98">IF(OR($B269=0,Z269=0),"",Z269/$B269)</f>
        <v/>
      </c>
      <c r="AC269" s="672" t="str">
        <f t="shared" ref="AC269:AC300" si="99">IF(OR($B269=0,AB269=0),"",AB269/$B269)</f>
        <v/>
      </c>
      <c r="AE269" s="672" t="str">
        <f t="shared" ref="AE269:AE300" si="100">IF(OR($B269=0,AD269=0),"",AD269/$B269)</f>
        <v/>
      </c>
      <c r="AG269" s="672" t="str">
        <f t="shared" ref="AG269:AG300" si="101">IF(OR($B269=0,AF269=0),"",AF269/$B269)</f>
        <v/>
      </c>
      <c r="AI269" s="672" t="str">
        <f t="shared" ref="AI269:AI300" si="102">IF(OR($B269=0,AH269=0),"",AH269/$B269)</f>
        <v/>
      </c>
      <c r="AK269" s="672" t="str">
        <f t="shared" ref="AK269:AK300" si="103">IF(OR($B269=0,AJ269=0),"",AJ269/$B269)</f>
        <v/>
      </c>
      <c r="AM269" s="672" t="str">
        <f t="shared" ref="AM269:AM300" si="104">IF(OR($B269=0,AL269=0),"",AL269/$B269)</f>
        <v/>
      </c>
      <c r="AO269" s="672" t="str">
        <f t="shared" ref="AO269:AO300" si="105">IF(OR($B269=0,AN269=0),"",AN269/$B269)</f>
        <v/>
      </c>
      <c r="AQ269" s="672" t="str">
        <f t="shared" ref="AQ269:AQ300" si="106">IF(OR($B269=0,AP269=0),"",AP269/$B269)</f>
        <v/>
      </c>
    </row>
    <row r="270" spans="5:43">
      <c r="E270" s="672" t="str">
        <f t="shared" si="88"/>
        <v/>
      </c>
      <c r="G270" s="672" t="str">
        <f t="shared" si="88"/>
        <v/>
      </c>
      <c r="I270" s="672" t="str">
        <f t="shared" si="89"/>
        <v/>
      </c>
      <c r="K270" s="672" t="str">
        <f t="shared" si="90"/>
        <v/>
      </c>
      <c r="M270" s="672" t="str">
        <f t="shared" si="91"/>
        <v/>
      </c>
      <c r="O270" s="672" t="str">
        <f t="shared" si="92"/>
        <v/>
      </c>
      <c r="Q270" s="672" t="str">
        <f t="shared" si="93"/>
        <v/>
      </c>
      <c r="S270" s="672" t="str">
        <f t="shared" si="94"/>
        <v/>
      </c>
      <c r="U270" s="672" t="str">
        <f t="shared" si="95"/>
        <v/>
      </c>
      <c r="W270" s="672" t="str">
        <f t="shared" si="96"/>
        <v/>
      </c>
      <c r="Y270" s="672" t="str">
        <f t="shared" si="97"/>
        <v/>
      </c>
      <c r="AA270" s="672" t="str">
        <f t="shared" si="98"/>
        <v/>
      </c>
      <c r="AC270" s="672" t="str">
        <f t="shared" si="99"/>
        <v/>
      </c>
      <c r="AE270" s="672" t="str">
        <f t="shared" si="100"/>
        <v/>
      </c>
      <c r="AG270" s="672" t="str">
        <f t="shared" si="101"/>
        <v/>
      </c>
      <c r="AI270" s="672" t="str">
        <f t="shared" si="102"/>
        <v/>
      </c>
      <c r="AK270" s="672" t="str">
        <f t="shared" si="103"/>
        <v/>
      </c>
      <c r="AM270" s="672" t="str">
        <f t="shared" si="104"/>
        <v/>
      </c>
      <c r="AO270" s="672" t="str">
        <f t="shared" si="105"/>
        <v/>
      </c>
      <c r="AQ270" s="672" t="str">
        <f t="shared" si="106"/>
        <v/>
      </c>
    </row>
    <row r="271" spans="5:43">
      <c r="E271" s="672" t="str">
        <f t="shared" si="88"/>
        <v/>
      </c>
      <c r="G271" s="672" t="str">
        <f t="shared" si="88"/>
        <v/>
      </c>
      <c r="I271" s="672" t="str">
        <f t="shared" si="89"/>
        <v/>
      </c>
      <c r="K271" s="672" t="str">
        <f t="shared" si="90"/>
        <v/>
      </c>
      <c r="M271" s="672" t="str">
        <f t="shared" si="91"/>
        <v/>
      </c>
      <c r="O271" s="672" t="str">
        <f t="shared" si="92"/>
        <v/>
      </c>
      <c r="Q271" s="672" t="str">
        <f t="shared" si="93"/>
        <v/>
      </c>
      <c r="S271" s="672" t="str">
        <f t="shared" si="94"/>
        <v/>
      </c>
      <c r="U271" s="672" t="str">
        <f t="shared" si="95"/>
        <v/>
      </c>
      <c r="W271" s="672" t="str">
        <f t="shared" si="96"/>
        <v/>
      </c>
      <c r="Y271" s="672" t="str">
        <f t="shared" si="97"/>
        <v/>
      </c>
      <c r="AA271" s="672" t="str">
        <f t="shared" si="98"/>
        <v/>
      </c>
      <c r="AC271" s="672" t="str">
        <f t="shared" si="99"/>
        <v/>
      </c>
      <c r="AE271" s="672" t="str">
        <f t="shared" si="100"/>
        <v/>
      </c>
      <c r="AG271" s="672" t="str">
        <f t="shared" si="101"/>
        <v/>
      </c>
      <c r="AI271" s="672" t="str">
        <f t="shared" si="102"/>
        <v/>
      </c>
      <c r="AK271" s="672" t="str">
        <f t="shared" si="103"/>
        <v/>
      </c>
      <c r="AM271" s="672" t="str">
        <f t="shared" si="104"/>
        <v/>
      </c>
      <c r="AO271" s="672" t="str">
        <f t="shared" si="105"/>
        <v/>
      </c>
      <c r="AQ271" s="672" t="str">
        <f t="shared" si="106"/>
        <v/>
      </c>
    </row>
    <row r="272" spans="5:43">
      <c r="E272" s="672" t="str">
        <f t="shared" si="88"/>
        <v/>
      </c>
      <c r="G272" s="672" t="str">
        <f t="shared" si="88"/>
        <v/>
      </c>
      <c r="I272" s="672" t="str">
        <f t="shared" si="89"/>
        <v/>
      </c>
      <c r="K272" s="672" t="str">
        <f t="shared" si="90"/>
        <v/>
      </c>
      <c r="M272" s="672" t="str">
        <f t="shared" si="91"/>
        <v/>
      </c>
      <c r="O272" s="672" t="str">
        <f t="shared" si="92"/>
        <v/>
      </c>
      <c r="Q272" s="672" t="str">
        <f t="shared" si="93"/>
        <v/>
      </c>
      <c r="S272" s="672" t="str">
        <f t="shared" si="94"/>
        <v/>
      </c>
      <c r="U272" s="672" t="str">
        <f t="shared" si="95"/>
        <v/>
      </c>
      <c r="W272" s="672" t="str">
        <f t="shared" si="96"/>
        <v/>
      </c>
      <c r="Y272" s="672" t="str">
        <f t="shared" si="97"/>
        <v/>
      </c>
      <c r="AA272" s="672" t="str">
        <f t="shared" si="98"/>
        <v/>
      </c>
      <c r="AC272" s="672" t="str">
        <f t="shared" si="99"/>
        <v/>
      </c>
      <c r="AE272" s="672" t="str">
        <f t="shared" si="100"/>
        <v/>
      </c>
      <c r="AG272" s="672" t="str">
        <f t="shared" si="101"/>
        <v/>
      </c>
      <c r="AI272" s="672" t="str">
        <f t="shared" si="102"/>
        <v/>
      </c>
      <c r="AK272" s="672" t="str">
        <f t="shared" si="103"/>
        <v/>
      </c>
      <c r="AM272" s="672" t="str">
        <f t="shared" si="104"/>
        <v/>
      </c>
      <c r="AO272" s="672" t="str">
        <f t="shared" si="105"/>
        <v/>
      </c>
      <c r="AQ272" s="672" t="str">
        <f t="shared" si="106"/>
        <v/>
      </c>
    </row>
    <row r="273" spans="5:43">
      <c r="E273" s="672" t="str">
        <f t="shared" si="88"/>
        <v/>
      </c>
      <c r="G273" s="672" t="str">
        <f t="shared" si="88"/>
        <v/>
      </c>
      <c r="I273" s="672" t="str">
        <f t="shared" si="89"/>
        <v/>
      </c>
      <c r="K273" s="672" t="str">
        <f t="shared" si="90"/>
        <v/>
      </c>
      <c r="M273" s="672" t="str">
        <f t="shared" si="91"/>
        <v/>
      </c>
      <c r="O273" s="672" t="str">
        <f t="shared" si="92"/>
        <v/>
      </c>
      <c r="Q273" s="672" t="str">
        <f t="shared" si="93"/>
        <v/>
      </c>
      <c r="S273" s="672" t="str">
        <f t="shared" si="94"/>
        <v/>
      </c>
      <c r="U273" s="672" t="str">
        <f t="shared" si="95"/>
        <v/>
      </c>
      <c r="W273" s="672" t="str">
        <f t="shared" si="96"/>
        <v/>
      </c>
      <c r="Y273" s="672" t="str">
        <f t="shared" si="97"/>
        <v/>
      </c>
      <c r="AA273" s="672" t="str">
        <f t="shared" si="98"/>
        <v/>
      </c>
      <c r="AC273" s="672" t="str">
        <f t="shared" si="99"/>
        <v/>
      </c>
      <c r="AE273" s="672" t="str">
        <f t="shared" si="100"/>
        <v/>
      </c>
      <c r="AG273" s="672" t="str">
        <f t="shared" si="101"/>
        <v/>
      </c>
      <c r="AI273" s="672" t="str">
        <f t="shared" si="102"/>
        <v/>
      </c>
      <c r="AK273" s="672" t="str">
        <f t="shared" si="103"/>
        <v/>
      </c>
      <c r="AM273" s="672" t="str">
        <f t="shared" si="104"/>
        <v/>
      </c>
      <c r="AO273" s="672" t="str">
        <f t="shared" si="105"/>
        <v/>
      </c>
      <c r="AQ273" s="672" t="str">
        <f t="shared" si="106"/>
        <v/>
      </c>
    </row>
    <row r="274" spans="5:43">
      <c r="E274" s="672" t="str">
        <f t="shared" si="88"/>
        <v/>
      </c>
      <c r="G274" s="672" t="str">
        <f t="shared" si="88"/>
        <v/>
      </c>
      <c r="I274" s="672" t="str">
        <f t="shared" si="89"/>
        <v/>
      </c>
      <c r="K274" s="672" t="str">
        <f t="shared" si="90"/>
        <v/>
      </c>
      <c r="M274" s="672" t="str">
        <f t="shared" si="91"/>
        <v/>
      </c>
      <c r="O274" s="672" t="str">
        <f t="shared" si="92"/>
        <v/>
      </c>
      <c r="Q274" s="672" t="str">
        <f t="shared" si="93"/>
        <v/>
      </c>
      <c r="S274" s="672" t="str">
        <f t="shared" si="94"/>
        <v/>
      </c>
      <c r="U274" s="672" t="str">
        <f t="shared" si="95"/>
        <v/>
      </c>
      <c r="W274" s="672" t="str">
        <f t="shared" si="96"/>
        <v/>
      </c>
      <c r="Y274" s="672" t="str">
        <f t="shared" si="97"/>
        <v/>
      </c>
      <c r="AA274" s="672" t="str">
        <f t="shared" si="98"/>
        <v/>
      </c>
      <c r="AC274" s="672" t="str">
        <f t="shared" si="99"/>
        <v/>
      </c>
      <c r="AE274" s="672" t="str">
        <f t="shared" si="100"/>
        <v/>
      </c>
      <c r="AG274" s="672" t="str">
        <f t="shared" si="101"/>
        <v/>
      </c>
      <c r="AI274" s="672" t="str">
        <f t="shared" si="102"/>
        <v/>
      </c>
      <c r="AK274" s="672" t="str">
        <f t="shared" si="103"/>
        <v/>
      </c>
      <c r="AM274" s="672" t="str">
        <f t="shared" si="104"/>
        <v/>
      </c>
      <c r="AO274" s="672" t="str">
        <f t="shared" si="105"/>
        <v/>
      </c>
      <c r="AQ274" s="672" t="str">
        <f t="shared" si="106"/>
        <v/>
      </c>
    </row>
    <row r="275" spans="5:43">
      <c r="E275" s="672" t="str">
        <f t="shared" si="88"/>
        <v/>
      </c>
      <c r="G275" s="672" t="str">
        <f t="shared" si="88"/>
        <v/>
      </c>
      <c r="I275" s="672" t="str">
        <f t="shared" si="89"/>
        <v/>
      </c>
      <c r="K275" s="672" t="str">
        <f t="shared" si="90"/>
        <v/>
      </c>
      <c r="M275" s="672" t="str">
        <f t="shared" si="91"/>
        <v/>
      </c>
      <c r="O275" s="672" t="str">
        <f t="shared" si="92"/>
        <v/>
      </c>
      <c r="Q275" s="672" t="str">
        <f t="shared" si="93"/>
        <v/>
      </c>
      <c r="S275" s="672" t="str">
        <f t="shared" si="94"/>
        <v/>
      </c>
      <c r="U275" s="672" t="str">
        <f t="shared" si="95"/>
        <v/>
      </c>
      <c r="W275" s="672" t="str">
        <f t="shared" si="96"/>
        <v/>
      </c>
      <c r="Y275" s="672" t="str">
        <f t="shared" si="97"/>
        <v/>
      </c>
      <c r="AA275" s="672" t="str">
        <f t="shared" si="98"/>
        <v/>
      </c>
      <c r="AC275" s="672" t="str">
        <f t="shared" si="99"/>
        <v/>
      </c>
      <c r="AE275" s="672" t="str">
        <f t="shared" si="100"/>
        <v/>
      </c>
      <c r="AG275" s="672" t="str">
        <f t="shared" si="101"/>
        <v/>
      </c>
      <c r="AI275" s="672" t="str">
        <f t="shared" si="102"/>
        <v/>
      </c>
      <c r="AK275" s="672" t="str">
        <f t="shared" si="103"/>
        <v/>
      </c>
      <c r="AM275" s="672" t="str">
        <f t="shared" si="104"/>
        <v/>
      </c>
      <c r="AO275" s="672" t="str">
        <f t="shared" si="105"/>
        <v/>
      </c>
      <c r="AQ275" s="672" t="str">
        <f t="shared" si="106"/>
        <v/>
      </c>
    </row>
    <row r="276" spans="5:43">
      <c r="E276" s="672" t="str">
        <f t="shared" si="88"/>
        <v/>
      </c>
      <c r="G276" s="672" t="str">
        <f t="shared" si="88"/>
        <v/>
      </c>
      <c r="I276" s="672" t="str">
        <f t="shared" si="89"/>
        <v/>
      </c>
      <c r="K276" s="672" t="str">
        <f t="shared" si="90"/>
        <v/>
      </c>
      <c r="M276" s="672" t="str">
        <f t="shared" si="91"/>
        <v/>
      </c>
      <c r="O276" s="672" t="str">
        <f t="shared" si="92"/>
        <v/>
      </c>
      <c r="Q276" s="672" t="str">
        <f t="shared" si="93"/>
        <v/>
      </c>
      <c r="S276" s="672" t="str">
        <f t="shared" si="94"/>
        <v/>
      </c>
      <c r="U276" s="672" t="str">
        <f t="shared" si="95"/>
        <v/>
      </c>
      <c r="W276" s="672" t="str">
        <f t="shared" si="96"/>
        <v/>
      </c>
      <c r="Y276" s="672" t="str">
        <f t="shared" si="97"/>
        <v/>
      </c>
      <c r="AA276" s="672" t="str">
        <f t="shared" si="98"/>
        <v/>
      </c>
      <c r="AC276" s="672" t="str">
        <f t="shared" si="99"/>
        <v/>
      </c>
      <c r="AE276" s="672" t="str">
        <f t="shared" si="100"/>
        <v/>
      </c>
      <c r="AG276" s="672" t="str">
        <f t="shared" si="101"/>
        <v/>
      </c>
      <c r="AI276" s="672" t="str">
        <f t="shared" si="102"/>
        <v/>
      </c>
      <c r="AK276" s="672" t="str">
        <f t="shared" si="103"/>
        <v/>
      </c>
      <c r="AM276" s="672" t="str">
        <f t="shared" si="104"/>
        <v/>
      </c>
      <c r="AO276" s="672" t="str">
        <f t="shared" si="105"/>
        <v/>
      </c>
      <c r="AQ276" s="672" t="str">
        <f t="shared" si="106"/>
        <v/>
      </c>
    </row>
    <row r="277" spans="5:43">
      <c r="E277" s="672" t="str">
        <f t="shared" si="88"/>
        <v/>
      </c>
      <c r="G277" s="672" t="str">
        <f t="shared" si="88"/>
        <v/>
      </c>
      <c r="I277" s="672" t="str">
        <f t="shared" si="89"/>
        <v/>
      </c>
      <c r="K277" s="672" t="str">
        <f t="shared" si="90"/>
        <v/>
      </c>
      <c r="M277" s="672" t="str">
        <f t="shared" si="91"/>
        <v/>
      </c>
      <c r="O277" s="672" t="str">
        <f t="shared" si="92"/>
        <v/>
      </c>
      <c r="Q277" s="672" t="str">
        <f t="shared" si="93"/>
        <v/>
      </c>
      <c r="S277" s="672" t="str">
        <f t="shared" si="94"/>
        <v/>
      </c>
      <c r="U277" s="672" t="str">
        <f t="shared" si="95"/>
        <v/>
      </c>
      <c r="W277" s="672" t="str">
        <f t="shared" si="96"/>
        <v/>
      </c>
      <c r="Y277" s="672" t="str">
        <f t="shared" si="97"/>
        <v/>
      </c>
      <c r="AA277" s="672" t="str">
        <f t="shared" si="98"/>
        <v/>
      </c>
      <c r="AC277" s="672" t="str">
        <f t="shared" si="99"/>
        <v/>
      </c>
      <c r="AE277" s="672" t="str">
        <f t="shared" si="100"/>
        <v/>
      </c>
      <c r="AG277" s="672" t="str">
        <f t="shared" si="101"/>
        <v/>
      </c>
      <c r="AI277" s="672" t="str">
        <f t="shared" si="102"/>
        <v/>
      </c>
      <c r="AK277" s="672" t="str">
        <f t="shared" si="103"/>
        <v/>
      </c>
      <c r="AM277" s="672" t="str">
        <f t="shared" si="104"/>
        <v/>
      </c>
      <c r="AO277" s="672" t="str">
        <f t="shared" si="105"/>
        <v/>
      </c>
      <c r="AQ277" s="672" t="str">
        <f t="shared" si="106"/>
        <v/>
      </c>
    </row>
    <row r="278" spans="5:43">
      <c r="E278" s="672" t="str">
        <f t="shared" si="88"/>
        <v/>
      </c>
      <c r="G278" s="672" t="str">
        <f t="shared" si="88"/>
        <v/>
      </c>
      <c r="I278" s="672" t="str">
        <f t="shared" si="89"/>
        <v/>
      </c>
      <c r="K278" s="672" t="str">
        <f t="shared" si="90"/>
        <v/>
      </c>
      <c r="M278" s="672" t="str">
        <f t="shared" si="91"/>
        <v/>
      </c>
      <c r="O278" s="672" t="str">
        <f t="shared" si="92"/>
        <v/>
      </c>
      <c r="Q278" s="672" t="str">
        <f t="shared" si="93"/>
        <v/>
      </c>
      <c r="S278" s="672" t="str">
        <f t="shared" si="94"/>
        <v/>
      </c>
      <c r="U278" s="672" t="str">
        <f t="shared" si="95"/>
        <v/>
      </c>
      <c r="W278" s="672" t="str">
        <f t="shared" si="96"/>
        <v/>
      </c>
      <c r="Y278" s="672" t="str">
        <f t="shared" si="97"/>
        <v/>
      </c>
      <c r="AA278" s="672" t="str">
        <f t="shared" si="98"/>
        <v/>
      </c>
      <c r="AC278" s="672" t="str">
        <f t="shared" si="99"/>
        <v/>
      </c>
      <c r="AE278" s="672" t="str">
        <f t="shared" si="100"/>
        <v/>
      </c>
      <c r="AG278" s="672" t="str">
        <f t="shared" si="101"/>
        <v/>
      </c>
      <c r="AI278" s="672" t="str">
        <f t="shared" si="102"/>
        <v/>
      </c>
      <c r="AK278" s="672" t="str">
        <f t="shared" si="103"/>
        <v/>
      </c>
      <c r="AM278" s="672" t="str">
        <f t="shared" si="104"/>
        <v/>
      </c>
      <c r="AO278" s="672" t="str">
        <f t="shared" si="105"/>
        <v/>
      </c>
      <c r="AQ278" s="672" t="str">
        <f t="shared" si="106"/>
        <v/>
      </c>
    </row>
    <row r="279" spans="5:43">
      <c r="E279" s="672" t="str">
        <f t="shared" si="88"/>
        <v/>
      </c>
      <c r="G279" s="672" t="str">
        <f t="shared" si="88"/>
        <v/>
      </c>
      <c r="I279" s="672" t="str">
        <f t="shared" si="89"/>
        <v/>
      </c>
      <c r="K279" s="672" t="str">
        <f t="shared" si="90"/>
        <v/>
      </c>
      <c r="M279" s="672" t="str">
        <f t="shared" si="91"/>
        <v/>
      </c>
      <c r="O279" s="672" t="str">
        <f t="shared" si="92"/>
        <v/>
      </c>
      <c r="Q279" s="672" t="str">
        <f t="shared" si="93"/>
        <v/>
      </c>
      <c r="S279" s="672" t="str">
        <f t="shared" si="94"/>
        <v/>
      </c>
      <c r="U279" s="672" t="str">
        <f t="shared" si="95"/>
        <v/>
      </c>
      <c r="W279" s="672" t="str">
        <f t="shared" si="96"/>
        <v/>
      </c>
      <c r="Y279" s="672" t="str">
        <f t="shared" si="97"/>
        <v/>
      </c>
      <c r="AA279" s="672" t="str">
        <f t="shared" si="98"/>
        <v/>
      </c>
      <c r="AC279" s="672" t="str">
        <f t="shared" si="99"/>
        <v/>
      </c>
      <c r="AE279" s="672" t="str">
        <f t="shared" si="100"/>
        <v/>
      </c>
      <c r="AG279" s="672" t="str">
        <f t="shared" si="101"/>
        <v/>
      </c>
      <c r="AI279" s="672" t="str">
        <f t="shared" si="102"/>
        <v/>
      </c>
      <c r="AK279" s="672" t="str">
        <f t="shared" si="103"/>
        <v/>
      </c>
      <c r="AM279" s="672" t="str">
        <f t="shared" si="104"/>
        <v/>
      </c>
      <c r="AO279" s="672" t="str">
        <f t="shared" si="105"/>
        <v/>
      </c>
      <c r="AQ279" s="672" t="str">
        <f t="shared" si="106"/>
        <v/>
      </c>
    </row>
    <row r="280" spans="5:43">
      <c r="E280" s="672" t="str">
        <f t="shared" si="88"/>
        <v/>
      </c>
      <c r="G280" s="672" t="str">
        <f t="shared" si="88"/>
        <v/>
      </c>
      <c r="I280" s="672" t="str">
        <f t="shared" si="89"/>
        <v/>
      </c>
      <c r="K280" s="672" t="str">
        <f t="shared" si="90"/>
        <v/>
      </c>
      <c r="M280" s="672" t="str">
        <f t="shared" si="91"/>
        <v/>
      </c>
      <c r="O280" s="672" t="str">
        <f t="shared" si="92"/>
        <v/>
      </c>
      <c r="Q280" s="672" t="str">
        <f t="shared" si="93"/>
        <v/>
      </c>
      <c r="S280" s="672" t="str">
        <f t="shared" si="94"/>
        <v/>
      </c>
      <c r="U280" s="672" t="str">
        <f t="shared" si="95"/>
        <v/>
      </c>
      <c r="W280" s="672" t="str">
        <f t="shared" si="96"/>
        <v/>
      </c>
      <c r="Y280" s="672" t="str">
        <f t="shared" si="97"/>
        <v/>
      </c>
      <c r="AA280" s="672" t="str">
        <f t="shared" si="98"/>
        <v/>
      </c>
      <c r="AC280" s="672" t="str">
        <f t="shared" si="99"/>
        <v/>
      </c>
      <c r="AE280" s="672" t="str">
        <f t="shared" si="100"/>
        <v/>
      </c>
      <c r="AG280" s="672" t="str">
        <f t="shared" si="101"/>
        <v/>
      </c>
      <c r="AI280" s="672" t="str">
        <f t="shared" si="102"/>
        <v/>
      </c>
      <c r="AK280" s="672" t="str">
        <f t="shared" si="103"/>
        <v/>
      </c>
      <c r="AM280" s="672" t="str">
        <f t="shared" si="104"/>
        <v/>
      </c>
      <c r="AO280" s="672" t="str">
        <f t="shared" si="105"/>
        <v/>
      </c>
      <c r="AQ280" s="672" t="str">
        <f t="shared" si="106"/>
        <v/>
      </c>
    </row>
    <row r="281" spans="5:43">
      <c r="E281" s="672" t="str">
        <f t="shared" si="88"/>
        <v/>
      </c>
      <c r="G281" s="672" t="str">
        <f t="shared" si="88"/>
        <v/>
      </c>
      <c r="I281" s="672" t="str">
        <f t="shared" si="89"/>
        <v/>
      </c>
      <c r="K281" s="672" t="str">
        <f t="shared" si="90"/>
        <v/>
      </c>
      <c r="M281" s="672" t="str">
        <f t="shared" si="91"/>
        <v/>
      </c>
      <c r="O281" s="672" t="str">
        <f t="shared" si="92"/>
        <v/>
      </c>
      <c r="Q281" s="672" t="str">
        <f t="shared" si="93"/>
        <v/>
      </c>
      <c r="S281" s="672" t="str">
        <f t="shared" si="94"/>
        <v/>
      </c>
      <c r="U281" s="672" t="str">
        <f t="shared" si="95"/>
        <v/>
      </c>
      <c r="W281" s="672" t="str">
        <f t="shared" si="96"/>
        <v/>
      </c>
      <c r="Y281" s="672" t="str">
        <f t="shared" si="97"/>
        <v/>
      </c>
      <c r="AA281" s="672" t="str">
        <f t="shared" si="98"/>
        <v/>
      </c>
      <c r="AC281" s="672" t="str">
        <f t="shared" si="99"/>
        <v/>
      </c>
      <c r="AE281" s="672" t="str">
        <f t="shared" si="100"/>
        <v/>
      </c>
      <c r="AG281" s="672" t="str">
        <f t="shared" si="101"/>
        <v/>
      </c>
      <c r="AI281" s="672" t="str">
        <f t="shared" si="102"/>
        <v/>
      </c>
      <c r="AK281" s="672" t="str">
        <f t="shared" si="103"/>
        <v/>
      </c>
      <c r="AM281" s="672" t="str">
        <f t="shared" si="104"/>
        <v/>
      </c>
      <c r="AO281" s="672" t="str">
        <f t="shared" si="105"/>
        <v/>
      </c>
      <c r="AQ281" s="672" t="str">
        <f t="shared" si="106"/>
        <v/>
      </c>
    </row>
    <row r="282" spans="5:43">
      <c r="E282" s="672" t="str">
        <f t="shared" si="88"/>
        <v/>
      </c>
      <c r="G282" s="672" t="str">
        <f t="shared" si="88"/>
        <v/>
      </c>
      <c r="I282" s="672" t="str">
        <f t="shared" si="89"/>
        <v/>
      </c>
      <c r="K282" s="672" t="str">
        <f t="shared" si="90"/>
        <v/>
      </c>
      <c r="M282" s="672" t="str">
        <f t="shared" si="91"/>
        <v/>
      </c>
      <c r="O282" s="672" t="str">
        <f t="shared" si="92"/>
        <v/>
      </c>
      <c r="Q282" s="672" t="str">
        <f t="shared" si="93"/>
        <v/>
      </c>
      <c r="S282" s="672" t="str">
        <f t="shared" si="94"/>
        <v/>
      </c>
      <c r="U282" s="672" t="str">
        <f t="shared" si="95"/>
        <v/>
      </c>
      <c r="W282" s="672" t="str">
        <f t="shared" si="96"/>
        <v/>
      </c>
      <c r="Y282" s="672" t="str">
        <f t="shared" si="97"/>
        <v/>
      </c>
      <c r="AA282" s="672" t="str">
        <f t="shared" si="98"/>
        <v/>
      </c>
      <c r="AC282" s="672" t="str">
        <f t="shared" si="99"/>
        <v/>
      </c>
      <c r="AE282" s="672" t="str">
        <f t="shared" si="100"/>
        <v/>
      </c>
      <c r="AG282" s="672" t="str">
        <f t="shared" si="101"/>
        <v/>
      </c>
      <c r="AI282" s="672" t="str">
        <f t="shared" si="102"/>
        <v/>
      </c>
      <c r="AK282" s="672" t="str">
        <f t="shared" si="103"/>
        <v/>
      </c>
      <c r="AM282" s="672" t="str">
        <f t="shared" si="104"/>
        <v/>
      </c>
      <c r="AO282" s="672" t="str">
        <f t="shared" si="105"/>
        <v/>
      </c>
      <c r="AQ282" s="672" t="str">
        <f t="shared" si="106"/>
        <v/>
      </c>
    </row>
    <row r="283" spans="5:43">
      <c r="E283" s="672" t="str">
        <f t="shared" si="88"/>
        <v/>
      </c>
      <c r="G283" s="672" t="str">
        <f t="shared" si="88"/>
        <v/>
      </c>
      <c r="I283" s="672" t="str">
        <f t="shared" si="89"/>
        <v/>
      </c>
      <c r="K283" s="672" t="str">
        <f t="shared" si="90"/>
        <v/>
      </c>
      <c r="M283" s="672" t="str">
        <f t="shared" si="91"/>
        <v/>
      </c>
      <c r="O283" s="672" t="str">
        <f t="shared" si="92"/>
        <v/>
      </c>
      <c r="Q283" s="672" t="str">
        <f t="shared" si="93"/>
        <v/>
      </c>
      <c r="S283" s="672" t="str">
        <f t="shared" si="94"/>
        <v/>
      </c>
      <c r="U283" s="672" t="str">
        <f t="shared" si="95"/>
        <v/>
      </c>
      <c r="W283" s="672" t="str">
        <f t="shared" si="96"/>
        <v/>
      </c>
      <c r="Y283" s="672" t="str">
        <f t="shared" si="97"/>
        <v/>
      </c>
      <c r="AA283" s="672" t="str">
        <f t="shared" si="98"/>
        <v/>
      </c>
      <c r="AC283" s="672" t="str">
        <f t="shared" si="99"/>
        <v/>
      </c>
      <c r="AE283" s="672" t="str">
        <f t="shared" si="100"/>
        <v/>
      </c>
      <c r="AG283" s="672" t="str">
        <f t="shared" si="101"/>
        <v/>
      </c>
      <c r="AI283" s="672" t="str">
        <f t="shared" si="102"/>
        <v/>
      </c>
      <c r="AK283" s="672" t="str">
        <f t="shared" si="103"/>
        <v/>
      </c>
      <c r="AM283" s="672" t="str">
        <f t="shared" si="104"/>
        <v/>
      </c>
      <c r="AO283" s="672" t="str">
        <f t="shared" si="105"/>
        <v/>
      </c>
      <c r="AQ283" s="672" t="str">
        <f t="shared" si="106"/>
        <v/>
      </c>
    </row>
    <row r="284" spans="5:43">
      <c r="E284" s="672" t="str">
        <f t="shared" si="88"/>
        <v/>
      </c>
      <c r="G284" s="672" t="str">
        <f t="shared" si="88"/>
        <v/>
      </c>
      <c r="I284" s="672" t="str">
        <f t="shared" si="89"/>
        <v/>
      </c>
      <c r="K284" s="672" t="str">
        <f t="shared" si="90"/>
        <v/>
      </c>
      <c r="M284" s="672" t="str">
        <f t="shared" si="91"/>
        <v/>
      </c>
      <c r="O284" s="672" t="str">
        <f t="shared" si="92"/>
        <v/>
      </c>
      <c r="Q284" s="672" t="str">
        <f t="shared" si="93"/>
        <v/>
      </c>
      <c r="S284" s="672" t="str">
        <f t="shared" si="94"/>
        <v/>
      </c>
      <c r="U284" s="672" t="str">
        <f t="shared" si="95"/>
        <v/>
      </c>
      <c r="W284" s="672" t="str">
        <f t="shared" si="96"/>
        <v/>
      </c>
      <c r="Y284" s="672" t="str">
        <f t="shared" si="97"/>
        <v/>
      </c>
      <c r="AA284" s="672" t="str">
        <f t="shared" si="98"/>
        <v/>
      </c>
      <c r="AC284" s="672" t="str">
        <f t="shared" si="99"/>
        <v/>
      </c>
      <c r="AE284" s="672" t="str">
        <f t="shared" si="100"/>
        <v/>
      </c>
      <c r="AG284" s="672" t="str">
        <f t="shared" si="101"/>
        <v/>
      </c>
      <c r="AI284" s="672" t="str">
        <f t="shared" si="102"/>
        <v/>
      </c>
      <c r="AK284" s="672" t="str">
        <f t="shared" si="103"/>
        <v/>
      </c>
      <c r="AM284" s="672" t="str">
        <f t="shared" si="104"/>
        <v/>
      </c>
      <c r="AO284" s="672" t="str">
        <f t="shared" si="105"/>
        <v/>
      </c>
      <c r="AQ284" s="672" t="str">
        <f t="shared" si="106"/>
        <v/>
      </c>
    </row>
    <row r="285" spans="5:43">
      <c r="E285" s="672" t="str">
        <f t="shared" ref="E285:G300" si="107">IF(OR($B285=0,D285=0),"",D285/$B285)</f>
        <v/>
      </c>
      <c r="G285" s="672" t="str">
        <f t="shared" si="107"/>
        <v/>
      </c>
      <c r="I285" s="672" t="str">
        <f t="shared" si="89"/>
        <v/>
      </c>
      <c r="K285" s="672" t="str">
        <f t="shared" si="90"/>
        <v/>
      </c>
      <c r="M285" s="672" t="str">
        <f t="shared" si="91"/>
        <v/>
      </c>
      <c r="O285" s="672" t="str">
        <f t="shared" si="92"/>
        <v/>
      </c>
      <c r="Q285" s="672" t="str">
        <f t="shared" si="93"/>
        <v/>
      </c>
      <c r="S285" s="672" t="str">
        <f t="shared" si="94"/>
        <v/>
      </c>
      <c r="U285" s="672" t="str">
        <f t="shared" si="95"/>
        <v/>
      </c>
      <c r="W285" s="672" t="str">
        <f t="shared" si="96"/>
        <v/>
      </c>
      <c r="Y285" s="672" t="str">
        <f t="shared" si="97"/>
        <v/>
      </c>
      <c r="AA285" s="672" t="str">
        <f t="shared" si="98"/>
        <v/>
      </c>
      <c r="AC285" s="672" t="str">
        <f t="shared" si="99"/>
        <v/>
      </c>
      <c r="AE285" s="672" t="str">
        <f t="shared" si="100"/>
        <v/>
      </c>
      <c r="AG285" s="672" t="str">
        <f t="shared" si="101"/>
        <v/>
      </c>
      <c r="AI285" s="672" t="str">
        <f t="shared" si="102"/>
        <v/>
      </c>
      <c r="AK285" s="672" t="str">
        <f t="shared" si="103"/>
        <v/>
      </c>
      <c r="AM285" s="672" t="str">
        <f t="shared" si="104"/>
        <v/>
      </c>
      <c r="AO285" s="672" t="str">
        <f t="shared" si="105"/>
        <v/>
      </c>
      <c r="AQ285" s="672" t="str">
        <f t="shared" si="106"/>
        <v/>
      </c>
    </row>
    <row r="286" spans="5:43">
      <c r="E286" s="672" t="str">
        <f t="shared" si="107"/>
        <v/>
      </c>
      <c r="G286" s="672" t="str">
        <f t="shared" si="107"/>
        <v/>
      </c>
      <c r="I286" s="672" t="str">
        <f t="shared" si="89"/>
        <v/>
      </c>
      <c r="K286" s="672" t="str">
        <f t="shared" si="90"/>
        <v/>
      </c>
      <c r="M286" s="672" t="str">
        <f t="shared" si="91"/>
        <v/>
      </c>
      <c r="O286" s="672" t="str">
        <f t="shared" si="92"/>
        <v/>
      </c>
      <c r="Q286" s="672" t="str">
        <f t="shared" si="93"/>
        <v/>
      </c>
      <c r="S286" s="672" t="str">
        <f t="shared" si="94"/>
        <v/>
      </c>
      <c r="U286" s="672" t="str">
        <f t="shared" si="95"/>
        <v/>
      </c>
      <c r="W286" s="672" t="str">
        <f t="shared" si="96"/>
        <v/>
      </c>
      <c r="Y286" s="672" t="str">
        <f t="shared" si="97"/>
        <v/>
      </c>
      <c r="AA286" s="672" t="str">
        <f t="shared" si="98"/>
        <v/>
      </c>
      <c r="AC286" s="672" t="str">
        <f t="shared" si="99"/>
        <v/>
      </c>
      <c r="AE286" s="672" t="str">
        <f t="shared" si="100"/>
        <v/>
      </c>
      <c r="AG286" s="672" t="str">
        <f t="shared" si="101"/>
        <v/>
      </c>
      <c r="AI286" s="672" t="str">
        <f t="shared" si="102"/>
        <v/>
      </c>
      <c r="AK286" s="672" t="str">
        <f t="shared" si="103"/>
        <v/>
      </c>
      <c r="AM286" s="672" t="str">
        <f t="shared" si="104"/>
        <v/>
      </c>
      <c r="AO286" s="672" t="str">
        <f t="shared" si="105"/>
        <v/>
      </c>
      <c r="AQ286" s="672" t="str">
        <f t="shared" si="106"/>
        <v/>
      </c>
    </row>
    <row r="287" spans="5:43">
      <c r="E287" s="672" t="str">
        <f t="shared" si="107"/>
        <v/>
      </c>
      <c r="G287" s="672" t="str">
        <f t="shared" si="107"/>
        <v/>
      </c>
      <c r="I287" s="672" t="str">
        <f t="shared" si="89"/>
        <v/>
      </c>
      <c r="K287" s="672" t="str">
        <f t="shared" si="90"/>
        <v/>
      </c>
      <c r="M287" s="672" t="str">
        <f t="shared" si="91"/>
        <v/>
      </c>
      <c r="O287" s="672" t="str">
        <f t="shared" si="92"/>
        <v/>
      </c>
      <c r="Q287" s="672" t="str">
        <f t="shared" si="93"/>
        <v/>
      </c>
      <c r="S287" s="672" t="str">
        <f t="shared" si="94"/>
        <v/>
      </c>
      <c r="U287" s="672" t="str">
        <f t="shared" si="95"/>
        <v/>
      </c>
      <c r="W287" s="672" t="str">
        <f t="shared" si="96"/>
        <v/>
      </c>
      <c r="Y287" s="672" t="str">
        <f t="shared" si="97"/>
        <v/>
      </c>
      <c r="AA287" s="672" t="str">
        <f t="shared" si="98"/>
        <v/>
      </c>
      <c r="AC287" s="672" t="str">
        <f t="shared" si="99"/>
        <v/>
      </c>
      <c r="AE287" s="672" t="str">
        <f t="shared" si="100"/>
        <v/>
      </c>
      <c r="AG287" s="672" t="str">
        <f t="shared" si="101"/>
        <v/>
      </c>
      <c r="AI287" s="672" t="str">
        <f t="shared" si="102"/>
        <v/>
      </c>
      <c r="AK287" s="672" t="str">
        <f t="shared" si="103"/>
        <v/>
      </c>
      <c r="AM287" s="672" t="str">
        <f t="shared" si="104"/>
        <v/>
      </c>
      <c r="AO287" s="672" t="str">
        <f t="shared" si="105"/>
        <v/>
      </c>
      <c r="AQ287" s="672" t="str">
        <f t="shared" si="106"/>
        <v/>
      </c>
    </row>
    <row r="288" spans="5:43">
      <c r="E288" s="672" t="str">
        <f t="shared" si="107"/>
        <v/>
      </c>
      <c r="G288" s="672" t="str">
        <f t="shared" si="107"/>
        <v/>
      </c>
      <c r="I288" s="672" t="str">
        <f t="shared" si="89"/>
        <v/>
      </c>
      <c r="K288" s="672" t="str">
        <f t="shared" si="90"/>
        <v/>
      </c>
      <c r="M288" s="672" t="str">
        <f t="shared" si="91"/>
        <v/>
      </c>
      <c r="O288" s="672" t="str">
        <f t="shared" si="92"/>
        <v/>
      </c>
      <c r="Q288" s="672" t="str">
        <f t="shared" si="93"/>
        <v/>
      </c>
      <c r="S288" s="672" t="str">
        <f t="shared" si="94"/>
        <v/>
      </c>
      <c r="U288" s="672" t="str">
        <f t="shared" si="95"/>
        <v/>
      </c>
      <c r="W288" s="672" t="str">
        <f t="shared" si="96"/>
        <v/>
      </c>
      <c r="Y288" s="672" t="str">
        <f t="shared" si="97"/>
        <v/>
      </c>
      <c r="AA288" s="672" t="str">
        <f t="shared" si="98"/>
        <v/>
      </c>
      <c r="AC288" s="672" t="str">
        <f t="shared" si="99"/>
        <v/>
      </c>
      <c r="AE288" s="672" t="str">
        <f t="shared" si="100"/>
        <v/>
      </c>
      <c r="AG288" s="672" t="str">
        <f t="shared" si="101"/>
        <v/>
      </c>
      <c r="AI288" s="672" t="str">
        <f t="shared" si="102"/>
        <v/>
      </c>
      <c r="AK288" s="672" t="str">
        <f t="shared" si="103"/>
        <v/>
      </c>
      <c r="AM288" s="672" t="str">
        <f t="shared" si="104"/>
        <v/>
      </c>
      <c r="AO288" s="672" t="str">
        <f t="shared" si="105"/>
        <v/>
      </c>
      <c r="AQ288" s="672" t="str">
        <f t="shared" si="106"/>
        <v/>
      </c>
    </row>
    <row r="289" spans="5:43">
      <c r="E289" s="672" t="str">
        <f t="shared" si="107"/>
        <v/>
      </c>
      <c r="G289" s="672" t="str">
        <f t="shared" si="107"/>
        <v/>
      </c>
      <c r="I289" s="672" t="str">
        <f t="shared" si="89"/>
        <v/>
      </c>
      <c r="K289" s="672" t="str">
        <f t="shared" si="90"/>
        <v/>
      </c>
      <c r="M289" s="672" t="str">
        <f t="shared" si="91"/>
        <v/>
      </c>
      <c r="O289" s="672" t="str">
        <f t="shared" si="92"/>
        <v/>
      </c>
      <c r="Q289" s="672" t="str">
        <f t="shared" si="93"/>
        <v/>
      </c>
      <c r="S289" s="672" t="str">
        <f t="shared" si="94"/>
        <v/>
      </c>
      <c r="U289" s="672" t="str">
        <f t="shared" si="95"/>
        <v/>
      </c>
      <c r="W289" s="672" t="str">
        <f t="shared" si="96"/>
        <v/>
      </c>
      <c r="Y289" s="672" t="str">
        <f t="shared" si="97"/>
        <v/>
      </c>
      <c r="AA289" s="672" t="str">
        <f t="shared" si="98"/>
        <v/>
      </c>
      <c r="AC289" s="672" t="str">
        <f t="shared" si="99"/>
        <v/>
      </c>
      <c r="AE289" s="672" t="str">
        <f t="shared" si="100"/>
        <v/>
      </c>
      <c r="AG289" s="672" t="str">
        <f t="shared" si="101"/>
        <v/>
      </c>
      <c r="AI289" s="672" t="str">
        <f t="shared" si="102"/>
        <v/>
      </c>
      <c r="AK289" s="672" t="str">
        <f t="shared" si="103"/>
        <v/>
      </c>
      <c r="AM289" s="672" t="str">
        <f t="shared" si="104"/>
        <v/>
      </c>
      <c r="AO289" s="672" t="str">
        <f t="shared" si="105"/>
        <v/>
      </c>
      <c r="AQ289" s="672" t="str">
        <f t="shared" si="106"/>
        <v/>
      </c>
    </row>
    <row r="290" spans="5:43">
      <c r="E290" s="672" t="str">
        <f t="shared" si="107"/>
        <v/>
      </c>
      <c r="G290" s="672" t="str">
        <f t="shared" si="107"/>
        <v/>
      </c>
      <c r="I290" s="672" t="str">
        <f t="shared" si="89"/>
        <v/>
      </c>
      <c r="K290" s="672" t="str">
        <f t="shared" si="90"/>
        <v/>
      </c>
      <c r="M290" s="672" t="str">
        <f t="shared" si="91"/>
        <v/>
      </c>
      <c r="O290" s="672" t="str">
        <f t="shared" si="92"/>
        <v/>
      </c>
      <c r="Q290" s="672" t="str">
        <f t="shared" si="93"/>
        <v/>
      </c>
      <c r="S290" s="672" t="str">
        <f t="shared" si="94"/>
        <v/>
      </c>
      <c r="U290" s="672" t="str">
        <f t="shared" si="95"/>
        <v/>
      </c>
      <c r="W290" s="672" t="str">
        <f t="shared" si="96"/>
        <v/>
      </c>
      <c r="Y290" s="672" t="str">
        <f t="shared" si="97"/>
        <v/>
      </c>
      <c r="AA290" s="672" t="str">
        <f t="shared" si="98"/>
        <v/>
      </c>
      <c r="AC290" s="672" t="str">
        <f t="shared" si="99"/>
        <v/>
      </c>
      <c r="AE290" s="672" t="str">
        <f t="shared" si="100"/>
        <v/>
      </c>
      <c r="AG290" s="672" t="str">
        <f t="shared" si="101"/>
        <v/>
      </c>
      <c r="AI290" s="672" t="str">
        <f t="shared" si="102"/>
        <v/>
      </c>
      <c r="AK290" s="672" t="str">
        <f t="shared" si="103"/>
        <v/>
      </c>
      <c r="AM290" s="672" t="str">
        <f t="shared" si="104"/>
        <v/>
      </c>
      <c r="AO290" s="672" t="str">
        <f t="shared" si="105"/>
        <v/>
      </c>
      <c r="AQ290" s="672" t="str">
        <f t="shared" si="106"/>
        <v/>
      </c>
    </row>
    <row r="291" spans="5:43">
      <c r="E291" s="672" t="str">
        <f t="shared" si="107"/>
        <v/>
      </c>
      <c r="G291" s="672" t="str">
        <f t="shared" si="107"/>
        <v/>
      </c>
      <c r="I291" s="672" t="str">
        <f t="shared" si="89"/>
        <v/>
      </c>
      <c r="K291" s="672" t="str">
        <f t="shared" si="90"/>
        <v/>
      </c>
      <c r="M291" s="672" t="str">
        <f t="shared" si="91"/>
        <v/>
      </c>
      <c r="O291" s="672" t="str">
        <f t="shared" si="92"/>
        <v/>
      </c>
      <c r="Q291" s="672" t="str">
        <f t="shared" si="93"/>
        <v/>
      </c>
      <c r="S291" s="672" t="str">
        <f t="shared" si="94"/>
        <v/>
      </c>
      <c r="U291" s="672" t="str">
        <f t="shared" si="95"/>
        <v/>
      </c>
      <c r="W291" s="672" t="str">
        <f t="shared" si="96"/>
        <v/>
      </c>
      <c r="Y291" s="672" t="str">
        <f t="shared" si="97"/>
        <v/>
      </c>
      <c r="AA291" s="672" t="str">
        <f t="shared" si="98"/>
        <v/>
      </c>
      <c r="AC291" s="672" t="str">
        <f t="shared" si="99"/>
        <v/>
      </c>
      <c r="AE291" s="672" t="str">
        <f t="shared" si="100"/>
        <v/>
      </c>
      <c r="AG291" s="672" t="str">
        <f t="shared" si="101"/>
        <v/>
      </c>
      <c r="AI291" s="672" t="str">
        <f t="shared" si="102"/>
        <v/>
      </c>
      <c r="AK291" s="672" t="str">
        <f t="shared" si="103"/>
        <v/>
      </c>
      <c r="AM291" s="672" t="str">
        <f t="shared" si="104"/>
        <v/>
      </c>
      <c r="AO291" s="672" t="str">
        <f t="shared" si="105"/>
        <v/>
      </c>
      <c r="AQ291" s="672" t="str">
        <f t="shared" si="106"/>
        <v/>
      </c>
    </row>
    <row r="292" spans="5:43">
      <c r="E292" s="672" t="str">
        <f t="shared" si="107"/>
        <v/>
      </c>
      <c r="G292" s="672" t="str">
        <f t="shared" si="107"/>
        <v/>
      </c>
      <c r="I292" s="672" t="str">
        <f t="shared" si="89"/>
        <v/>
      </c>
      <c r="K292" s="672" t="str">
        <f t="shared" si="90"/>
        <v/>
      </c>
      <c r="M292" s="672" t="str">
        <f t="shared" si="91"/>
        <v/>
      </c>
      <c r="O292" s="672" t="str">
        <f t="shared" si="92"/>
        <v/>
      </c>
      <c r="Q292" s="672" t="str">
        <f t="shared" si="93"/>
        <v/>
      </c>
      <c r="S292" s="672" t="str">
        <f t="shared" si="94"/>
        <v/>
      </c>
      <c r="U292" s="672" t="str">
        <f t="shared" si="95"/>
        <v/>
      </c>
      <c r="W292" s="672" t="str">
        <f t="shared" si="96"/>
        <v/>
      </c>
      <c r="Y292" s="672" t="str">
        <f t="shared" si="97"/>
        <v/>
      </c>
      <c r="AA292" s="672" t="str">
        <f t="shared" si="98"/>
        <v/>
      </c>
      <c r="AC292" s="672" t="str">
        <f t="shared" si="99"/>
        <v/>
      </c>
      <c r="AE292" s="672" t="str">
        <f t="shared" si="100"/>
        <v/>
      </c>
      <c r="AG292" s="672" t="str">
        <f t="shared" si="101"/>
        <v/>
      </c>
      <c r="AI292" s="672" t="str">
        <f t="shared" si="102"/>
        <v/>
      </c>
      <c r="AK292" s="672" t="str">
        <f t="shared" si="103"/>
        <v/>
      </c>
      <c r="AM292" s="672" t="str">
        <f t="shared" si="104"/>
        <v/>
      </c>
      <c r="AO292" s="672" t="str">
        <f t="shared" si="105"/>
        <v/>
      </c>
      <c r="AQ292" s="672" t="str">
        <f t="shared" si="106"/>
        <v/>
      </c>
    </row>
    <row r="293" spans="5:43">
      <c r="E293" s="672" t="str">
        <f t="shared" si="107"/>
        <v/>
      </c>
      <c r="G293" s="672" t="str">
        <f t="shared" si="107"/>
        <v/>
      </c>
      <c r="I293" s="672" t="str">
        <f t="shared" si="89"/>
        <v/>
      </c>
      <c r="K293" s="672" t="str">
        <f t="shared" si="90"/>
        <v/>
      </c>
      <c r="M293" s="672" t="str">
        <f t="shared" si="91"/>
        <v/>
      </c>
      <c r="O293" s="672" t="str">
        <f t="shared" si="92"/>
        <v/>
      </c>
      <c r="Q293" s="672" t="str">
        <f t="shared" si="93"/>
        <v/>
      </c>
      <c r="S293" s="672" t="str">
        <f t="shared" si="94"/>
        <v/>
      </c>
      <c r="U293" s="672" t="str">
        <f t="shared" si="95"/>
        <v/>
      </c>
      <c r="W293" s="672" t="str">
        <f t="shared" si="96"/>
        <v/>
      </c>
      <c r="Y293" s="672" t="str">
        <f t="shared" si="97"/>
        <v/>
      </c>
      <c r="AA293" s="672" t="str">
        <f t="shared" si="98"/>
        <v/>
      </c>
      <c r="AC293" s="672" t="str">
        <f t="shared" si="99"/>
        <v/>
      </c>
      <c r="AE293" s="672" t="str">
        <f t="shared" si="100"/>
        <v/>
      </c>
      <c r="AG293" s="672" t="str">
        <f t="shared" si="101"/>
        <v/>
      </c>
      <c r="AI293" s="672" t="str">
        <f t="shared" si="102"/>
        <v/>
      </c>
      <c r="AK293" s="672" t="str">
        <f t="shared" si="103"/>
        <v/>
      </c>
      <c r="AM293" s="672" t="str">
        <f t="shared" si="104"/>
        <v/>
      </c>
      <c r="AO293" s="672" t="str">
        <f t="shared" si="105"/>
        <v/>
      </c>
      <c r="AQ293" s="672" t="str">
        <f t="shared" si="106"/>
        <v/>
      </c>
    </row>
    <row r="294" spans="5:43">
      <c r="E294" s="672" t="str">
        <f t="shared" si="107"/>
        <v/>
      </c>
      <c r="G294" s="672" t="str">
        <f t="shared" si="107"/>
        <v/>
      </c>
      <c r="I294" s="672" t="str">
        <f t="shared" si="89"/>
        <v/>
      </c>
      <c r="K294" s="672" t="str">
        <f t="shared" si="90"/>
        <v/>
      </c>
      <c r="M294" s="672" t="str">
        <f t="shared" si="91"/>
        <v/>
      </c>
      <c r="O294" s="672" t="str">
        <f t="shared" si="92"/>
        <v/>
      </c>
      <c r="Q294" s="672" t="str">
        <f t="shared" si="93"/>
        <v/>
      </c>
      <c r="S294" s="672" t="str">
        <f t="shared" si="94"/>
        <v/>
      </c>
      <c r="U294" s="672" t="str">
        <f t="shared" si="95"/>
        <v/>
      </c>
      <c r="W294" s="672" t="str">
        <f t="shared" si="96"/>
        <v/>
      </c>
      <c r="Y294" s="672" t="str">
        <f t="shared" si="97"/>
        <v/>
      </c>
      <c r="AA294" s="672" t="str">
        <f t="shared" si="98"/>
        <v/>
      </c>
      <c r="AC294" s="672" t="str">
        <f t="shared" si="99"/>
        <v/>
      </c>
      <c r="AE294" s="672" t="str">
        <f t="shared" si="100"/>
        <v/>
      </c>
      <c r="AG294" s="672" t="str">
        <f t="shared" si="101"/>
        <v/>
      </c>
      <c r="AI294" s="672" t="str">
        <f t="shared" si="102"/>
        <v/>
      </c>
      <c r="AK294" s="672" t="str">
        <f t="shared" si="103"/>
        <v/>
      </c>
      <c r="AM294" s="672" t="str">
        <f t="shared" si="104"/>
        <v/>
      </c>
      <c r="AO294" s="672" t="str">
        <f t="shared" si="105"/>
        <v/>
      </c>
      <c r="AQ294" s="672" t="str">
        <f t="shared" si="106"/>
        <v/>
      </c>
    </row>
    <row r="295" spans="5:43">
      <c r="E295" s="672" t="str">
        <f t="shared" si="107"/>
        <v/>
      </c>
      <c r="G295" s="672" t="str">
        <f t="shared" si="107"/>
        <v/>
      </c>
      <c r="I295" s="672" t="str">
        <f t="shared" si="89"/>
        <v/>
      </c>
      <c r="K295" s="672" t="str">
        <f t="shared" si="90"/>
        <v/>
      </c>
      <c r="M295" s="672" t="str">
        <f t="shared" si="91"/>
        <v/>
      </c>
      <c r="O295" s="672" t="str">
        <f t="shared" si="92"/>
        <v/>
      </c>
      <c r="Q295" s="672" t="str">
        <f t="shared" si="93"/>
        <v/>
      </c>
      <c r="S295" s="672" t="str">
        <f t="shared" si="94"/>
        <v/>
      </c>
      <c r="U295" s="672" t="str">
        <f t="shared" si="95"/>
        <v/>
      </c>
      <c r="W295" s="672" t="str">
        <f t="shared" si="96"/>
        <v/>
      </c>
      <c r="Y295" s="672" t="str">
        <f t="shared" si="97"/>
        <v/>
      </c>
      <c r="AA295" s="672" t="str">
        <f t="shared" si="98"/>
        <v/>
      </c>
      <c r="AC295" s="672" t="str">
        <f t="shared" si="99"/>
        <v/>
      </c>
      <c r="AE295" s="672" t="str">
        <f t="shared" si="100"/>
        <v/>
      </c>
      <c r="AG295" s="672" t="str">
        <f t="shared" si="101"/>
        <v/>
      </c>
      <c r="AI295" s="672" t="str">
        <f t="shared" si="102"/>
        <v/>
      </c>
      <c r="AK295" s="672" t="str">
        <f t="shared" si="103"/>
        <v/>
      </c>
      <c r="AM295" s="672" t="str">
        <f t="shared" si="104"/>
        <v/>
      </c>
      <c r="AO295" s="672" t="str">
        <f t="shared" si="105"/>
        <v/>
      </c>
      <c r="AQ295" s="672" t="str">
        <f t="shared" si="106"/>
        <v/>
      </c>
    </row>
    <row r="296" spans="5:43">
      <c r="E296" s="672" t="str">
        <f t="shared" si="107"/>
        <v/>
      </c>
      <c r="G296" s="672" t="str">
        <f t="shared" si="107"/>
        <v/>
      </c>
      <c r="I296" s="672" t="str">
        <f t="shared" si="89"/>
        <v/>
      </c>
      <c r="K296" s="672" t="str">
        <f t="shared" si="90"/>
        <v/>
      </c>
      <c r="M296" s="672" t="str">
        <f t="shared" si="91"/>
        <v/>
      </c>
      <c r="O296" s="672" t="str">
        <f t="shared" si="92"/>
        <v/>
      </c>
      <c r="Q296" s="672" t="str">
        <f t="shared" si="93"/>
        <v/>
      </c>
      <c r="S296" s="672" t="str">
        <f t="shared" si="94"/>
        <v/>
      </c>
      <c r="U296" s="672" t="str">
        <f t="shared" si="95"/>
        <v/>
      </c>
      <c r="W296" s="672" t="str">
        <f t="shared" si="96"/>
        <v/>
      </c>
      <c r="Y296" s="672" t="str">
        <f t="shared" si="97"/>
        <v/>
      </c>
      <c r="AA296" s="672" t="str">
        <f t="shared" si="98"/>
        <v/>
      </c>
      <c r="AC296" s="672" t="str">
        <f t="shared" si="99"/>
        <v/>
      </c>
      <c r="AE296" s="672" t="str">
        <f t="shared" si="100"/>
        <v/>
      </c>
      <c r="AG296" s="672" t="str">
        <f t="shared" si="101"/>
        <v/>
      </c>
      <c r="AI296" s="672" t="str">
        <f t="shared" si="102"/>
        <v/>
      </c>
      <c r="AK296" s="672" t="str">
        <f t="shared" si="103"/>
        <v/>
      </c>
      <c r="AM296" s="672" t="str">
        <f t="shared" si="104"/>
        <v/>
      </c>
      <c r="AO296" s="672" t="str">
        <f t="shared" si="105"/>
        <v/>
      </c>
      <c r="AQ296" s="672" t="str">
        <f t="shared" si="106"/>
        <v/>
      </c>
    </row>
    <row r="297" spans="5:43">
      <c r="E297" s="672" t="str">
        <f t="shared" si="107"/>
        <v/>
      </c>
      <c r="G297" s="672" t="str">
        <f t="shared" si="107"/>
        <v/>
      </c>
      <c r="I297" s="672" t="str">
        <f t="shared" si="89"/>
        <v/>
      </c>
      <c r="K297" s="672" t="str">
        <f t="shared" si="90"/>
        <v/>
      </c>
      <c r="M297" s="672" t="str">
        <f t="shared" si="91"/>
        <v/>
      </c>
      <c r="O297" s="672" t="str">
        <f t="shared" si="92"/>
        <v/>
      </c>
      <c r="Q297" s="672" t="str">
        <f t="shared" si="93"/>
        <v/>
      </c>
      <c r="S297" s="672" t="str">
        <f t="shared" si="94"/>
        <v/>
      </c>
      <c r="U297" s="672" t="str">
        <f t="shared" si="95"/>
        <v/>
      </c>
      <c r="W297" s="672" t="str">
        <f t="shared" si="96"/>
        <v/>
      </c>
      <c r="Y297" s="672" t="str">
        <f t="shared" si="97"/>
        <v/>
      </c>
      <c r="AA297" s="672" t="str">
        <f t="shared" si="98"/>
        <v/>
      </c>
      <c r="AC297" s="672" t="str">
        <f t="shared" si="99"/>
        <v/>
      </c>
      <c r="AE297" s="672" t="str">
        <f t="shared" si="100"/>
        <v/>
      </c>
      <c r="AG297" s="672" t="str">
        <f t="shared" si="101"/>
        <v/>
      </c>
      <c r="AI297" s="672" t="str">
        <f t="shared" si="102"/>
        <v/>
      </c>
      <c r="AK297" s="672" t="str">
        <f t="shared" si="103"/>
        <v/>
      </c>
      <c r="AM297" s="672" t="str">
        <f t="shared" si="104"/>
        <v/>
      </c>
      <c r="AO297" s="672" t="str">
        <f t="shared" si="105"/>
        <v/>
      </c>
      <c r="AQ297" s="672" t="str">
        <f t="shared" si="106"/>
        <v/>
      </c>
    </row>
    <row r="298" spans="5:43">
      <c r="E298" s="672" t="str">
        <f t="shared" si="107"/>
        <v/>
      </c>
      <c r="G298" s="672" t="str">
        <f t="shared" si="107"/>
        <v/>
      </c>
      <c r="I298" s="672" t="str">
        <f t="shared" si="89"/>
        <v/>
      </c>
      <c r="K298" s="672" t="str">
        <f t="shared" si="90"/>
        <v/>
      </c>
      <c r="M298" s="672" t="str">
        <f t="shared" si="91"/>
        <v/>
      </c>
      <c r="O298" s="672" t="str">
        <f t="shared" si="92"/>
        <v/>
      </c>
      <c r="Q298" s="672" t="str">
        <f t="shared" si="93"/>
        <v/>
      </c>
      <c r="S298" s="672" t="str">
        <f t="shared" si="94"/>
        <v/>
      </c>
      <c r="U298" s="672" t="str">
        <f t="shared" si="95"/>
        <v/>
      </c>
      <c r="W298" s="672" t="str">
        <f t="shared" si="96"/>
        <v/>
      </c>
      <c r="Y298" s="672" t="str">
        <f t="shared" si="97"/>
        <v/>
      </c>
      <c r="AA298" s="672" t="str">
        <f t="shared" si="98"/>
        <v/>
      </c>
      <c r="AC298" s="672" t="str">
        <f t="shared" si="99"/>
        <v/>
      </c>
      <c r="AE298" s="672" t="str">
        <f t="shared" si="100"/>
        <v/>
      </c>
      <c r="AG298" s="672" t="str">
        <f t="shared" si="101"/>
        <v/>
      </c>
      <c r="AI298" s="672" t="str">
        <f t="shared" si="102"/>
        <v/>
      </c>
      <c r="AK298" s="672" t="str">
        <f t="shared" si="103"/>
        <v/>
      </c>
      <c r="AM298" s="672" t="str">
        <f t="shared" si="104"/>
        <v/>
      </c>
      <c r="AO298" s="672" t="str">
        <f t="shared" si="105"/>
        <v/>
      </c>
      <c r="AQ298" s="672" t="str">
        <f t="shared" si="106"/>
        <v/>
      </c>
    </row>
    <row r="299" spans="5:43">
      <c r="E299" s="672" t="str">
        <f t="shared" si="107"/>
        <v/>
      </c>
      <c r="G299" s="672" t="str">
        <f t="shared" si="107"/>
        <v/>
      </c>
      <c r="I299" s="672" t="str">
        <f t="shared" si="89"/>
        <v/>
      </c>
      <c r="K299" s="672" t="str">
        <f t="shared" si="90"/>
        <v/>
      </c>
      <c r="M299" s="672" t="str">
        <f t="shared" si="91"/>
        <v/>
      </c>
      <c r="O299" s="672" t="str">
        <f t="shared" si="92"/>
        <v/>
      </c>
      <c r="Q299" s="672" t="str">
        <f t="shared" si="93"/>
        <v/>
      </c>
      <c r="S299" s="672" t="str">
        <f t="shared" si="94"/>
        <v/>
      </c>
      <c r="U299" s="672" t="str">
        <f t="shared" si="95"/>
        <v/>
      </c>
      <c r="W299" s="672" t="str">
        <f t="shared" si="96"/>
        <v/>
      </c>
      <c r="Y299" s="672" t="str">
        <f t="shared" si="97"/>
        <v/>
      </c>
      <c r="AA299" s="672" t="str">
        <f t="shared" si="98"/>
        <v/>
      </c>
      <c r="AC299" s="672" t="str">
        <f t="shared" si="99"/>
        <v/>
      </c>
      <c r="AE299" s="672" t="str">
        <f t="shared" si="100"/>
        <v/>
      </c>
      <c r="AG299" s="672" t="str">
        <f t="shared" si="101"/>
        <v/>
      </c>
      <c r="AI299" s="672" t="str">
        <f t="shared" si="102"/>
        <v/>
      </c>
      <c r="AK299" s="672" t="str">
        <f t="shared" si="103"/>
        <v/>
      </c>
      <c r="AM299" s="672" t="str">
        <f t="shared" si="104"/>
        <v/>
      </c>
      <c r="AO299" s="672" t="str">
        <f t="shared" si="105"/>
        <v/>
      </c>
      <c r="AQ299" s="672" t="str">
        <f t="shared" si="106"/>
        <v/>
      </c>
    </row>
    <row r="300" spans="5:43">
      <c r="E300" s="672" t="str">
        <f t="shared" si="107"/>
        <v/>
      </c>
      <c r="G300" s="672" t="str">
        <f t="shared" si="107"/>
        <v/>
      </c>
      <c r="I300" s="672" t="str">
        <f t="shared" si="89"/>
        <v/>
      </c>
      <c r="K300" s="672" t="str">
        <f t="shared" si="90"/>
        <v/>
      </c>
      <c r="M300" s="672" t="str">
        <f t="shared" si="91"/>
        <v/>
      </c>
      <c r="O300" s="672" t="str">
        <f t="shared" si="92"/>
        <v/>
      </c>
      <c r="Q300" s="672" t="str">
        <f t="shared" si="93"/>
        <v/>
      </c>
      <c r="S300" s="672" t="str">
        <f t="shared" si="94"/>
        <v/>
      </c>
      <c r="U300" s="672" t="str">
        <f t="shared" si="95"/>
        <v/>
      </c>
      <c r="W300" s="672" t="str">
        <f t="shared" si="96"/>
        <v/>
      </c>
      <c r="Y300" s="672" t="str">
        <f t="shared" si="97"/>
        <v/>
      </c>
      <c r="AA300" s="672" t="str">
        <f t="shared" si="98"/>
        <v/>
      </c>
      <c r="AC300" s="672" t="str">
        <f t="shared" si="99"/>
        <v/>
      </c>
      <c r="AE300" s="672" t="str">
        <f t="shared" si="100"/>
        <v/>
      </c>
      <c r="AG300" s="672" t="str">
        <f t="shared" si="101"/>
        <v/>
      </c>
      <c r="AI300" s="672" t="str">
        <f t="shared" si="102"/>
        <v/>
      </c>
      <c r="AK300" s="672" t="str">
        <f t="shared" si="103"/>
        <v/>
      </c>
      <c r="AM300" s="672" t="str">
        <f t="shared" si="104"/>
        <v/>
      </c>
      <c r="AO300" s="672" t="str">
        <f t="shared" si="105"/>
        <v/>
      </c>
      <c r="AQ300" s="672" t="str">
        <f t="shared" si="106"/>
        <v/>
      </c>
    </row>
  </sheetData>
  <mergeCells count="1">
    <mergeCell ref="A3:A6"/>
  </mergeCells>
  <conditionalFormatting sqref="E12:E300">
    <cfRule type="expression" dxfId="11" priority="2">
      <formula>AND(LEN(E12)&gt;0,OR(E12&lt;E$2,E12&gt;E$3))</formula>
    </cfRule>
  </conditionalFormatting>
  <conditionalFormatting sqref="AQ12:AQ300 AO12:AO300 AM12:AM300 AK12:AK300 AI12:AI300 AG12:AG300 AE12:AE300 AC12:AC300 AA12:AA300 Y12:Y300 W12:W300 U12:U300 S12:S300 Q12:Q300 O12:O300 M12:M300 K12:K300 I12:I300 G12:G300">
    <cfRule type="expression" dxfId="10" priority="1">
      <formula>AND(LEN(G12)&gt;0,OR(G12&lt;G$2,G12&gt;G$3))</formula>
    </cfRule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1D82C-5818-4B80-BB11-38416DE74032}">
  <sheetPr>
    <tabColor theme="0"/>
  </sheetPr>
  <dimension ref="B2:K40"/>
  <sheetViews>
    <sheetView showGridLines="0" zoomScale="80" zoomScaleNormal="80" zoomScaleSheetLayoutView="112" workbookViewId="0">
      <selection activeCell="N32" sqref="N31:O32"/>
    </sheetView>
  </sheetViews>
  <sheetFormatPr defaultColWidth="9.140625" defaultRowHeight="15"/>
  <cols>
    <col min="1" max="1" width="4" style="1172" customWidth="1"/>
    <col min="2" max="2" width="17.42578125" style="1172" customWidth="1"/>
    <col min="3" max="3" width="0.42578125" style="1172" hidden="1" customWidth="1"/>
    <col min="4" max="4" width="14.85546875" style="1172" customWidth="1"/>
    <col min="5" max="5" width="7.140625" style="1172" customWidth="1"/>
    <col min="6" max="6" width="47.85546875" style="1172" customWidth="1"/>
    <col min="7" max="7" width="4.42578125" style="1172" customWidth="1"/>
    <col min="8" max="8" width="22.42578125" style="1172" customWidth="1"/>
    <col min="9" max="9" width="9.140625" style="1172" customWidth="1"/>
    <col min="10" max="10" width="9" style="1172" customWidth="1"/>
    <col min="11" max="11" width="12.42578125" style="1172" bestFit="1" customWidth="1"/>
    <col min="12" max="12" width="5.5703125" style="1172" customWidth="1"/>
    <col min="13" max="16384" width="9.140625" style="1172"/>
  </cols>
  <sheetData>
    <row r="2" spans="2:11" ht="15.75" thickBot="1">
      <c r="B2" s="1329" t="s">
        <v>435</v>
      </c>
      <c r="H2" s="1441" t="s">
        <v>491</v>
      </c>
    </row>
    <row r="3" spans="2:11" ht="15.75" customHeight="1" thickBot="1">
      <c r="B3" s="2056" t="s">
        <v>653</v>
      </c>
      <c r="C3" s="2057"/>
      <c r="D3" s="2057"/>
      <c r="E3" s="2057"/>
      <c r="F3" s="2058"/>
      <c r="H3" s="2059" t="s">
        <v>494</v>
      </c>
      <c r="I3" s="2060"/>
      <c r="J3" s="2060"/>
      <c r="K3" s="2061"/>
    </row>
    <row r="4" spans="2:11">
      <c r="B4" s="2062"/>
      <c r="C4" s="2064"/>
      <c r="D4" s="2066" t="s">
        <v>5</v>
      </c>
      <c r="E4" s="2064"/>
      <c r="F4" s="2068" t="s">
        <v>115</v>
      </c>
      <c r="H4" s="1330"/>
      <c r="I4" s="1325"/>
      <c r="J4" s="1377" t="s">
        <v>411</v>
      </c>
      <c r="K4" s="1331">
        <v>10</v>
      </c>
    </row>
    <row r="5" spans="2:11" ht="15.75" thickBot="1">
      <c r="B5" s="2063"/>
      <c r="C5" s="2065"/>
      <c r="D5" s="2067"/>
      <c r="E5" s="2065"/>
      <c r="F5" s="2069"/>
      <c r="H5" s="1330"/>
      <c r="I5" s="1325"/>
      <c r="J5" s="1377" t="s">
        <v>412</v>
      </c>
      <c r="K5" s="1331">
        <v>365</v>
      </c>
    </row>
    <row r="6" spans="2:11">
      <c r="B6" s="1332"/>
      <c r="C6" s="1333"/>
      <c r="D6" s="1334"/>
      <c r="E6" s="1334"/>
      <c r="F6" s="1375"/>
      <c r="H6" s="1520"/>
      <c r="I6" s="1335"/>
      <c r="J6" s="1335"/>
      <c r="K6" s="1336" t="s">
        <v>6</v>
      </c>
    </row>
    <row r="7" spans="2:11">
      <c r="B7" s="1337" t="s">
        <v>413</v>
      </c>
      <c r="C7" s="1338"/>
      <c r="D7" s="1370">
        <v>0.27</v>
      </c>
      <c r="E7" s="1334"/>
      <c r="F7" s="1322" t="s">
        <v>581</v>
      </c>
      <c r="H7" s="1515" t="s">
        <v>275</v>
      </c>
      <c r="I7" s="1340"/>
      <c r="J7" s="1521"/>
      <c r="K7" s="1522">
        <v>19703.169999999998</v>
      </c>
    </row>
    <row r="8" spans="2:11">
      <c r="B8" s="1337" t="s">
        <v>262</v>
      </c>
      <c r="C8" s="1338"/>
      <c r="D8" s="1370">
        <v>1.8</v>
      </c>
      <c r="E8" s="1334"/>
      <c r="F8" s="1322" t="s">
        <v>581</v>
      </c>
      <c r="H8" s="1515" t="s">
        <v>580</v>
      </c>
      <c r="I8" s="1340"/>
      <c r="J8" s="1521"/>
      <c r="K8" s="1522">
        <v>107818.01</v>
      </c>
    </row>
    <row r="9" spans="2:11" ht="15" customHeight="1" thickBot="1">
      <c r="B9" s="1341"/>
      <c r="C9" s="1342"/>
      <c r="D9" s="1343"/>
      <c r="E9" s="1343"/>
      <c r="F9" s="1376"/>
      <c r="H9" s="1515" t="s">
        <v>414</v>
      </c>
      <c r="I9" s="1523"/>
      <c r="J9" s="1368">
        <f>D11</f>
        <v>0.25390000000000001</v>
      </c>
      <c r="K9" s="1349">
        <f>SUM(K7:K8)*J9</f>
        <v>32377.627602</v>
      </c>
    </row>
    <row r="10" spans="2:11" ht="15.75" thickBot="1">
      <c r="B10" s="1371"/>
      <c r="C10" s="1372"/>
      <c r="D10" s="1373" t="s">
        <v>249</v>
      </c>
      <c r="E10" s="1372"/>
      <c r="F10" s="1374"/>
      <c r="H10" s="1586" t="s">
        <v>656</v>
      </c>
      <c r="I10" s="1524"/>
      <c r="J10" s="1367">
        <f>D19</f>
        <v>2.7811565914169036E-2</v>
      </c>
      <c r="K10" s="1525">
        <f>SUM(K7:K9)*J10</f>
        <v>4447.0362272200555</v>
      </c>
    </row>
    <row r="11" spans="2:11" ht="15.75" thickTop="1">
      <c r="B11" s="1345" t="s">
        <v>359</v>
      </c>
      <c r="C11" s="1346"/>
      <c r="D11" s="1347">
        <f>'[35]M2021 BLS  53%ile'!D38</f>
        <v>0.25390000000000001</v>
      </c>
      <c r="E11" s="1334"/>
      <c r="F11" s="1382" t="s">
        <v>582</v>
      </c>
      <c r="H11" s="1348" t="s">
        <v>239</v>
      </c>
      <c r="I11" s="1526"/>
      <c r="J11" s="1369">
        <v>2.3954</v>
      </c>
      <c r="K11" s="1527">
        <f>SUM(K7:K10)</f>
        <v>164345.84382922004</v>
      </c>
    </row>
    <row r="12" spans="2:11">
      <c r="B12" s="1337"/>
      <c r="C12" s="1344"/>
      <c r="D12" s="1334"/>
      <c r="E12" s="1334"/>
      <c r="F12" s="1380"/>
      <c r="H12" s="1326"/>
      <c r="I12" s="1378" t="s">
        <v>415</v>
      </c>
      <c r="J12" s="1378" t="s">
        <v>416</v>
      </c>
      <c r="K12" s="1349" t="s">
        <v>6</v>
      </c>
    </row>
    <row r="13" spans="2:11">
      <c r="B13" s="1350" t="s">
        <v>265</v>
      </c>
      <c r="C13" s="1344"/>
      <c r="D13" s="1339">
        <f>'[35]FY21 UFR BTL 4956'!P43</f>
        <v>356.22612857219599</v>
      </c>
      <c r="E13" s="1334"/>
      <c r="F13" s="1323" t="s">
        <v>583</v>
      </c>
      <c r="H13" s="1326"/>
      <c r="I13" s="1378"/>
      <c r="J13" s="1379" t="s">
        <v>417</v>
      </c>
      <c r="K13" s="1349"/>
    </row>
    <row r="14" spans="2:11" ht="25.5">
      <c r="B14" s="1350" t="s">
        <v>418</v>
      </c>
      <c r="C14" s="1344"/>
      <c r="D14" s="1339">
        <f>'[37]FY22 Low Threshold '!$C$16*(2%+1)</f>
        <v>7789.6433799899714</v>
      </c>
      <c r="E14" s="1351"/>
      <c r="F14" s="1380" t="s">
        <v>510</v>
      </c>
      <c r="H14" s="1515" t="s">
        <v>265</v>
      </c>
      <c r="I14" s="1516">
        <f>D13</f>
        <v>356.22612857219599</v>
      </c>
      <c r="J14" s="1379"/>
      <c r="K14" s="1517">
        <f>I14*J11</f>
        <v>853.30406838183831</v>
      </c>
    </row>
    <row r="15" spans="2:11" ht="24.75" customHeight="1">
      <c r="B15" s="1350" t="s">
        <v>433</v>
      </c>
      <c r="C15" s="1344"/>
      <c r="D15" s="1339">
        <f>'[37]FY22 Low Threshold '!$C$17*(2%+1)</f>
        <v>14474.269314749814</v>
      </c>
      <c r="E15" s="1351"/>
      <c r="F15" s="1380" t="s">
        <v>511</v>
      </c>
      <c r="H15" s="1515" t="s">
        <v>418</v>
      </c>
      <c r="I15" s="1352"/>
      <c r="J15" s="1518">
        <v>27.03</v>
      </c>
      <c r="K15" s="1519">
        <f>D14</f>
        <v>7789.6433799899714</v>
      </c>
    </row>
    <row r="16" spans="2:11">
      <c r="B16" s="1350" t="s">
        <v>419</v>
      </c>
      <c r="C16" s="1344"/>
      <c r="D16" s="1353">
        <f>'[37]FY22 Low Threshold '!$C$18*(2%+1)</f>
        <v>231.67029175178828</v>
      </c>
      <c r="E16" s="1334"/>
      <c r="F16" s="1323" t="s">
        <v>583</v>
      </c>
      <c r="H16" s="1515" t="s">
        <v>433</v>
      </c>
      <c r="I16" s="1352"/>
      <c r="J16" s="1518">
        <v>27.03</v>
      </c>
      <c r="K16" s="1519">
        <f>D15</f>
        <v>14474.269314749814</v>
      </c>
    </row>
    <row r="17" spans="2:11">
      <c r="B17" s="1350" t="s">
        <v>420</v>
      </c>
      <c r="C17" s="1344"/>
      <c r="D17" s="1339">
        <f>'[37]FY22 Low Threshold '!$C$19*(2%+1)</f>
        <v>546.5907373116504</v>
      </c>
      <c r="E17" s="1344"/>
      <c r="F17" s="1323" t="s">
        <v>583</v>
      </c>
      <c r="H17" s="1515" t="s">
        <v>419</v>
      </c>
      <c r="I17" s="1516">
        <f>D16</f>
        <v>231.67029175178828</v>
      </c>
      <c r="J17" s="1518"/>
      <c r="K17" s="1517">
        <f>I17*J11</f>
        <v>554.94301686223366</v>
      </c>
    </row>
    <row r="18" spans="2:11" ht="15.75" thickBot="1">
      <c r="B18" s="1354" t="s">
        <v>434</v>
      </c>
      <c r="C18" s="1355"/>
      <c r="D18" s="1356">
        <f>'[35]M2021 BLS  53%ile'!D41</f>
        <v>0.12</v>
      </c>
      <c r="E18" s="1355"/>
      <c r="F18" s="1324" t="s">
        <v>582</v>
      </c>
      <c r="H18" s="1515" t="s">
        <v>421</v>
      </c>
      <c r="I18" s="1516">
        <f>D17</f>
        <v>546.5907373116504</v>
      </c>
      <c r="J18" s="1518"/>
      <c r="K18" s="1517">
        <f>I18*J11</f>
        <v>1309.3034521563275</v>
      </c>
    </row>
    <row r="19" spans="2:11" ht="15.75" thickBot="1">
      <c r="B19" s="1327" t="s">
        <v>535</v>
      </c>
      <c r="C19" s="1328"/>
      <c r="D19" s="1194">
        <f>'[35]FALL CAF 2022'!CI24</f>
        <v>2.7811565914169036E-2</v>
      </c>
      <c r="E19" s="1357"/>
      <c r="F19" s="1358" t="s">
        <v>497</v>
      </c>
      <c r="H19" s="1528" t="s">
        <v>13</v>
      </c>
      <c r="I19" s="1529"/>
      <c r="J19" s="1529"/>
      <c r="K19" s="1363">
        <f>SUM(K11:K18)</f>
        <v>189327.30706136025</v>
      </c>
    </row>
    <row r="20" spans="2:11" ht="15" customHeight="1">
      <c r="B20" s="1359"/>
      <c r="C20" s="1360"/>
      <c r="D20" s="1361"/>
      <c r="E20" s="1360"/>
      <c r="F20" s="1362"/>
      <c r="H20" s="1530" t="s">
        <v>424</v>
      </c>
      <c r="I20" s="1531"/>
      <c r="J20" s="1532">
        <f>D18</f>
        <v>0.12</v>
      </c>
      <c r="K20" s="1533">
        <f>(K19-K10)*J20</f>
        <v>22185.632500096821</v>
      </c>
    </row>
    <row r="21" spans="2:11" ht="15.75" thickBot="1">
      <c r="B21" s="2054"/>
      <c r="C21" s="2054"/>
      <c r="D21" s="2054"/>
      <c r="E21" s="2054"/>
      <c r="H21" s="1587" t="s">
        <v>657</v>
      </c>
      <c r="I21" s="1523"/>
      <c r="J21" s="1534">
        <f>D19</f>
        <v>2.7811565914169036E-2</v>
      </c>
      <c r="K21" s="1535">
        <f>(K14+K15+K16+K17+K18)*J21</f>
        <v>694.77361131305702</v>
      </c>
    </row>
    <row r="22" spans="2:11" ht="15.75" thickBot="1">
      <c r="D22" s="1580"/>
      <c r="E22" s="1591"/>
      <c r="H22" s="1536" t="s">
        <v>15</v>
      </c>
      <c r="I22" s="1537"/>
      <c r="J22" s="1538"/>
      <c r="K22" s="1364">
        <f>SUM(K19:K21)</f>
        <v>212207.71317277013</v>
      </c>
    </row>
    <row r="23" spans="2:11" ht="15.75" thickBot="1">
      <c r="H23" s="119" t="s">
        <v>515</v>
      </c>
      <c r="I23" s="1537"/>
      <c r="J23" s="1537"/>
      <c r="K23" s="1365">
        <f>K22/K4/K5</f>
        <v>58.139099499389076</v>
      </c>
    </row>
    <row r="24" spans="2:11">
      <c r="J24" s="1256"/>
      <c r="K24" s="1257"/>
    </row>
    <row r="25" spans="2:11">
      <c r="J25" s="1256"/>
      <c r="K25" s="1259"/>
    </row>
    <row r="28" spans="2:11">
      <c r="B28" s="1592"/>
    </row>
    <row r="29" spans="2:11">
      <c r="D29" s="2055"/>
      <c r="E29" s="2055"/>
    </row>
    <row r="31" spans="2:11">
      <c r="B31" s="1366"/>
    </row>
    <row r="33" spans="2:7">
      <c r="B33" s="1366"/>
      <c r="C33" s="1366"/>
      <c r="D33" s="1366"/>
      <c r="E33" s="1366"/>
      <c r="F33" s="1366"/>
      <c r="G33" s="1214"/>
    </row>
    <row r="34" spans="2:7">
      <c r="B34" s="1329"/>
      <c r="C34" s="1329"/>
      <c r="D34" s="1329"/>
      <c r="E34" s="1329"/>
      <c r="F34" s="1329"/>
    </row>
    <row r="35" spans="2:7">
      <c r="B35" s="728"/>
      <c r="C35" s="728"/>
      <c r="D35" s="728"/>
      <c r="E35" s="728"/>
      <c r="F35" s="728"/>
      <c r="G35" s="1214"/>
    </row>
    <row r="36" spans="2:7">
      <c r="B36" s="728"/>
      <c r="C36" s="728"/>
      <c r="D36" s="728"/>
      <c r="E36" s="728"/>
      <c r="F36" s="728"/>
    </row>
    <row r="37" spans="2:7">
      <c r="B37" s="1329"/>
      <c r="C37" s="1329"/>
      <c r="D37" s="1329"/>
      <c r="E37" s="1329"/>
      <c r="F37" s="1329"/>
      <c r="G37" s="1214"/>
    </row>
    <row r="38" spans="2:7">
      <c r="B38" s="728"/>
      <c r="C38" s="728"/>
      <c r="D38" s="728"/>
      <c r="E38" s="728"/>
      <c r="F38" s="728"/>
    </row>
    <row r="39" spans="2:7">
      <c r="B39" s="728"/>
      <c r="C39" s="728"/>
      <c r="D39" s="728"/>
      <c r="E39" s="728"/>
      <c r="F39" s="728"/>
      <c r="G39" s="1214"/>
    </row>
    <row r="40" spans="2:7">
      <c r="B40" s="728"/>
      <c r="C40" s="728"/>
      <c r="D40" s="728"/>
      <c r="E40" s="728"/>
      <c r="F40" s="728"/>
    </row>
  </sheetData>
  <mergeCells count="9">
    <mergeCell ref="B21:E21"/>
    <mergeCell ref="D29:E29"/>
    <mergeCell ref="B3:F3"/>
    <mergeCell ref="H3:K3"/>
    <mergeCell ref="B4:B5"/>
    <mergeCell ref="C4:C5"/>
    <mergeCell ref="D4:D5"/>
    <mergeCell ref="E4:E5"/>
    <mergeCell ref="F4:F5"/>
  </mergeCells>
  <pageMargins left="0.7" right="0.7" top="0.75" bottom="0.75" header="0.3" footer="0.3"/>
  <pageSetup scale="67" orientation="landscape" r:id="rId1"/>
  <colBreaks count="2" manualBreakCount="2">
    <brk id="11" min="1" max="36" man="1"/>
    <brk id="1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57E79-C784-4E84-B4E2-01D5686D5F37}">
  <sheetPr>
    <pageSetUpPr fitToPage="1"/>
  </sheetPr>
  <dimension ref="B2:O32"/>
  <sheetViews>
    <sheetView showGridLines="0" zoomScale="90" zoomScaleNormal="90" zoomScaleSheetLayoutView="106" workbookViewId="0">
      <selection activeCell="H21" sqref="H21"/>
    </sheetView>
  </sheetViews>
  <sheetFormatPr defaultColWidth="9.140625" defaultRowHeight="15"/>
  <cols>
    <col min="1" max="1" width="4.5703125" style="724" customWidth="1"/>
    <col min="2" max="2" width="22.28515625" style="724" customWidth="1"/>
    <col min="3" max="3" width="9.7109375" style="724" customWidth="1"/>
    <col min="4" max="4" width="34.28515625" style="724" customWidth="1"/>
    <col min="5" max="5" width="5.140625" style="724" customWidth="1"/>
    <col min="6" max="6" width="21.28515625" style="724" customWidth="1"/>
    <col min="7" max="7" width="12.28515625" style="724" customWidth="1"/>
    <col min="8" max="8" width="12.5703125" style="724" customWidth="1"/>
    <col min="9" max="16384" width="9.140625" style="724"/>
  </cols>
  <sheetData>
    <row r="2" spans="2:15" ht="19.5" thickBot="1">
      <c r="B2" s="1499" t="s">
        <v>436</v>
      </c>
      <c r="F2" s="211" t="s">
        <v>491</v>
      </c>
    </row>
    <row r="3" spans="2:15" ht="15.75" thickBot="1">
      <c r="B3" s="2076" t="s">
        <v>654</v>
      </c>
      <c r="C3" s="2077"/>
      <c r="D3" s="2078"/>
      <c r="F3" s="2042" t="s">
        <v>436</v>
      </c>
      <c r="G3" s="2043"/>
      <c r="H3" s="2044"/>
    </row>
    <row r="4" spans="2:15">
      <c r="B4" s="2079"/>
      <c r="C4" s="729"/>
      <c r="D4" s="1384"/>
      <c r="F4" s="2073" t="s">
        <v>437</v>
      </c>
      <c r="G4" s="2074"/>
      <c r="H4" s="2075"/>
    </row>
    <row r="5" spans="2:15" ht="15" customHeight="1">
      <c r="B5" s="2080"/>
      <c r="C5" s="2081" t="s">
        <v>5</v>
      </c>
      <c r="D5" s="2082" t="s">
        <v>410</v>
      </c>
      <c r="F5" s="87"/>
      <c r="G5" s="1551" t="s">
        <v>438</v>
      </c>
      <c r="H5" s="1554">
        <v>0.5</v>
      </c>
    </row>
    <row r="6" spans="2:15" ht="15" customHeight="1">
      <c r="B6" s="638"/>
      <c r="C6" s="2081"/>
      <c r="D6" s="2082"/>
      <c r="F6" s="1555"/>
      <c r="G6" s="1552" t="s">
        <v>427</v>
      </c>
      <c r="H6" s="1556">
        <v>12</v>
      </c>
      <c r="K6" s="968"/>
      <c r="L6" s="968"/>
      <c r="M6" s="968"/>
      <c r="N6" s="968"/>
      <c r="O6" s="968"/>
    </row>
    <row r="7" spans="2:15">
      <c r="B7" s="121"/>
      <c r="C7" s="730"/>
      <c r="D7" s="1385"/>
      <c r="F7" s="1557"/>
      <c r="G7" s="1553"/>
      <c r="H7" s="1558" t="s">
        <v>6</v>
      </c>
      <c r="K7" s="968"/>
      <c r="L7" s="968"/>
      <c r="M7" s="968"/>
      <c r="N7" s="968"/>
      <c r="O7" s="968"/>
    </row>
    <row r="8" spans="2:15">
      <c r="B8" s="619" t="s">
        <v>357</v>
      </c>
      <c r="C8" s="1412">
        <v>0.25</v>
      </c>
      <c r="D8" s="1322" t="s">
        <v>581</v>
      </c>
      <c r="F8" s="906" t="s">
        <v>275</v>
      </c>
      <c r="G8" s="1539"/>
      <c r="H8" s="964">
        <v>10946.21</v>
      </c>
      <c r="K8" s="968"/>
      <c r="L8" s="968"/>
      <c r="M8" s="968"/>
      <c r="N8" s="968"/>
      <c r="O8" s="968"/>
    </row>
    <row r="9" spans="2:15">
      <c r="B9" s="619" t="s">
        <v>270</v>
      </c>
      <c r="C9" s="1412">
        <v>0.25</v>
      </c>
      <c r="D9" s="1322" t="s">
        <v>581</v>
      </c>
      <c r="F9" s="1136" t="s">
        <v>598</v>
      </c>
      <c r="G9" s="1539"/>
      <c r="H9" s="964">
        <v>22485.8</v>
      </c>
      <c r="K9" s="968"/>
      <c r="L9" s="968"/>
      <c r="M9" s="968"/>
      <c r="N9" s="968"/>
      <c r="O9" s="968"/>
    </row>
    <row r="10" spans="2:15" ht="15.75" thickBot="1">
      <c r="B10" s="619" t="s">
        <v>230</v>
      </c>
      <c r="C10" s="1412">
        <v>0.15</v>
      </c>
      <c r="D10" s="1321" t="s">
        <v>581</v>
      </c>
      <c r="F10" s="906" t="s">
        <v>414</v>
      </c>
      <c r="G10" s="88">
        <f>C17</f>
        <v>0.25390000000000001</v>
      </c>
      <c r="H10" s="966">
        <f>SUM(H8:H9)*G10</f>
        <v>8488.387338999999</v>
      </c>
      <c r="K10" s="968"/>
      <c r="L10" s="968"/>
      <c r="M10" s="968"/>
      <c r="N10" s="968"/>
      <c r="O10" s="968"/>
    </row>
    <row r="11" spans="2:15" ht="15.75" thickBot="1">
      <c r="B11" s="2070" t="s">
        <v>249</v>
      </c>
      <c r="C11" s="2071"/>
      <c r="D11" s="2072"/>
      <c r="F11" s="1588" t="s">
        <v>656</v>
      </c>
      <c r="G11" s="1267">
        <f>C19</f>
        <v>2.7811565914169036E-2</v>
      </c>
      <c r="H11" s="95">
        <f>SUM(H8:H10)*G11</f>
        <v>1165.8718937417545</v>
      </c>
      <c r="K11" s="968"/>
      <c r="L11" s="968"/>
      <c r="M11" s="968"/>
      <c r="N11" s="968"/>
      <c r="O11" s="968"/>
    </row>
    <row r="12" spans="2:15" ht="15.75" thickBot="1">
      <c r="B12" s="121"/>
      <c r="C12" s="730"/>
      <c r="D12" s="1386"/>
      <c r="F12" s="1543" t="s">
        <v>239</v>
      </c>
      <c r="G12" s="1544">
        <v>0.65</v>
      </c>
      <c r="H12" s="1545">
        <f>SUM(H8:H11)</f>
        <v>43086.269232741754</v>
      </c>
      <c r="K12" s="968"/>
      <c r="L12" s="968"/>
      <c r="M12" s="968"/>
      <c r="N12" s="968"/>
      <c r="O12" s="968"/>
    </row>
    <row r="13" spans="2:15" ht="15.75" thickTop="1">
      <c r="B13" s="619" t="s">
        <v>265</v>
      </c>
      <c r="C13" s="731">
        <f ca="1">'FY21 UFR BTL SCM OUTREACH'!Q5+'FY21 UFR BTL SCM OUTREACH'!W5</f>
        <v>2263.70808678501</v>
      </c>
      <c r="D13" s="1322" t="s">
        <v>583</v>
      </c>
      <c r="F13" s="86"/>
      <c r="G13" s="1540" t="s">
        <v>415</v>
      </c>
      <c r="H13" s="91"/>
      <c r="K13" s="968"/>
      <c r="L13" s="968"/>
      <c r="M13" s="968"/>
      <c r="N13" s="968"/>
      <c r="O13" s="968"/>
    </row>
    <row r="14" spans="2:15">
      <c r="B14" s="637" t="s">
        <v>439</v>
      </c>
      <c r="C14" s="727">
        <f ca="1">'FY21 UFR BTL SCM OUTREACH'!E5</f>
        <v>3280.394477317554</v>
      </c>
      <c r="D14" s="1322" t="s">
        <v>583</v>
      </c>
      <c r="F14" s="906" t="s">
        <v>265</v>
      </c>
      <c r="G14" s="1541">
        <f ca="1">C13</f>
        <v>2263.70808678501</v>
      </c>
      <c r="H14" s="966">
        <f ca="1">G14*G12</f>
        <v>1471.4102564102566</v>
      </c>
      <c r="K14" s="968"/>
      <c r="L14" s="968"/>
      <c r="M14" s="968"/>
      <c r="N14" s="968"/>
      <c r="O14" s="968"/>
    </row>
    <row r="15" spans="2:15">
      <c r="B15" s="619" t="s">
        <v>419</v>
      </c>
      <c r="C15" s="732">
        <f>'[37]FY19 UFR 3382 + 4633'!$K$16*(2%+1)</f>
        <v>1754.7792709132768</v>
      </c>
      <c r="D15" s="1385" t="s">
        <v>514</v>
      </c>
      <c r="F15" s="906" t="s">
        <v>299</v>
      </c>
      <c r="G15" s="1541">
        <f ca="1">C14</f>
        <v>3280.394477317554</v>
      </c>
      <c r="H15" s="966">
        <f ca="1">G15*G12</f>
        <v>2132.2564102564102</v>
      </c>
      <c r="K15" s="968"/>
      <c r="L15" s="968"/>
      <c r="M15" s="968"/>
      <c r="N15" s="968"/>
      <c r="O15" s="968"/>
    </row>
    <row r="16" spans="2:15">
      <c r="B16" s="619" t="s">
        <v>440</v>
      </c>
      <c r="C16" s="731">
        <f ca="1">'FY21 UFR BTL SCM OUTREACH'!AK5</f>
        <v>1760.94674556213</v>
      </c>
      <c r="D16" s="1322" t="s">
        <v>583</v>
      </c>
      <c r="F16" s="906" t="s">
        <v>419</v>
      </c>
      <c r="G16" s="1541">
        <f>C15</f>
        <v>1754.7792709132768</v>
      </c>
      <c r="H16" s="966">
        <f>G16*G12</f>
        <v>1140.60652609363</v>
      </c>
      <c r="K16" s="968"/>
      <c r="L16" s="968"/>
      <c r="M16" s="968"/>
      <c r="N16" s="968"/>
      <c r="O16" s="968"/>
    </row>
    <row r="17" spans="2:15">
      <c r="B17" s="619" t="s">
        <v>359</v>
      </c>
      <c r="C17" s="1383">
        <v>0.25390000000000001</v>
      </c>
      <c r="D17" s="1322" t="s">
        <v>582</v>
      </c>
      <c r="F17" s="906" t="s">
        <v>421</v>
      </c>
      <c r="G17" s="1541">
        <f ca="1">C16</f>
        <v>1760.94674556213</v>
      </c>
      <c r="H17" s="966">
        <f ca="1">G17*G12</f>
        <v>1144.6153846153845</v>
      </c>
      <c r="K17" s="968"/>
      <c r="L17" s="968"/>
      <c r="M17" s="968"/>
      <c r="N17" s="968"/>
      <c r="O17" s="968"/>
    </row>
    <row r="18" spans="2:15" ht="15.75" thickBot="1">
      <c r="B18" s="619" t="s">
        <v>434</v>
      </c>
      <c r="C18" s="1387">
        <f>'M2021 BLS  53%ile'!D41</f>
        <v>0.12</v>
      </c>
      <c r="D18" s="1322" t="s">
        <v>582</v>
      </c>
      <c r="F18" s="906"/>
      <c r="G18" s="1542"/>
      <c r="H18" s="1546"/>
      <c r="K18" s="968"/>
      <c r="L18" s="968"/>
      <c r="M18" s="968"/>
      <c r="N18" s="968"/>
      <c r="O18" s="968"/>
    </row>
    <row r="19" spans="2:15" ht="15.75" thickBot="1">
      <c r="B19" s="1388" t="s">
        <v>536</v>
      </c>
      <c r="C19" s="1590">
        <f>'FALL CAF 2022'!CI24</f>
        <v>2.7811565914169036E-2</v>
      </c>
      <c r="D19" s="1320" t="s">
        <v>497</v>
      </c>
      <c r="F19" s="923" t="s">
        <v>13</v>
      </c>
      <c r="G19" s="1547"/>
      <c r="H19" s="92">
        <f ca="1">SUM(H12:H18)</f>
        <v>48975.157810117431</v>
      </c>
      <c r="K19" s="968"/>
      <c r="L19" s="968"/>
      <c r="M19" s="968"/>
      <c r="N19" s="968"/>
      <c r="O19" s="968"/>
    </row>
    <row r="20" spans="2:15">
      <c r="F20" s="906" t="s">
        <v>569</v>
      </c>
      <c r="G20" s="88">
        <f>C18</f>
        <v>0.12</v>
      </c>
      <c r="H20" s="1550">
        <f ca="1">(H19-H11)*G20</f>
        <v>5737.1143099650808</v>
      </c>
      <c r="K20" s="968"/>
      <c r="L20" s="968"/>
      <c r="M20" s="968"/>
      <c r="N20" s="968"/>
      <c r="O20" s="968"/>
    </row>
    <row r="21" spans="2:15" ht="15.75" thickBot="1">
      <c r="F21" s="1589" t="s">
        <v>665</v>
      </c>
      <c r="G21" s="88">
        <f>G11</f>
        <v>2.7811565914169036E-2</v>
      </c>
      <c r="H21" s="1550">
        <f ca="1">(H14+H15+H16+H17)*G21</f>
        <v>163.77921283088091</v>
      </c>
    </row>
    <row r="22" spans="2:15" ht="15.75" thickBot="1">
      <c r="F22" s="104" t="s">
        <v>15</v>
      </c>
      <c r="G22" s="1548"/>
      <c r="H22" s="644">
        <f ca="1">SUM(H19:H21)</f>
        <v>54876.05133291339</v>
      </c>
    </row>
    <row r="23" spans="2:15" ht="15.75" thickBot="1">
      <c r="F23" s="119" t="s">
        <v>515</v>
      </c>
      <c r="G23" s="1549"/>
      <c r="H23" s="645">
        <f ca="1">H22/H6</f>
        <v>4573.0042777427825</v>
      </c>
    </row>
    <row r="24" spans="2:15">
      <c r="B24" s="641"/>
      <c r="C24" s="641"/>
      <c r="D24" s="641"/>
      <c r="G24" s="725"/>
      <c r="H24" s="733"/>
    </row>
    <row r="25" spans="2:15" ht="20.25" customHeight="1">
      <c r="B25" s="636"/>
      <c r="C25" s="636"/>
      <c r="D25" s="636"/>
      <c r="G25" s="725"/>
      <c r="H25" s="726"/>
    </row>
    <row r="26" spans="2:15">
      <c r="B26" s="728"/>
      <c r="C26" s="728"/>
      <c r="D26" s="728"/>
    </row>
    <row r="27" spans="2:15">
      <c r="B27" s="728"/>
      <c r="C27" s="728"/>
      <c r="D27" s="728"/>
    </row>
    <row r="28" spans="2:15">
      <c r="B28" s="728"/>
      <c r="C28" s="728"/>
      <c r="D28" s="728"/>
    </row>
    <row r="29" spans="2:15">
      <c r="B29" s="636"/>
      <c r="C29" s="636"/>
      <c r="D29" s="636"/>
    </row>
    <row r="30" spans="2:15">
      <c r="B30" s="728"/>
      <c r="C30" s="728"/>
      <c r="D30" s="728"/>
    </row>
    <row r="31" spans="2:15">
      <c r="B31" s="728"/>
      <c r="C31" s="728"/>
      <c r="D31" s="728"/>
    </row>
    <row r="32" spans="2:15">
      <c r="B32" s="728"/>
      <c r="C32" s="728"/>
      <c r="D32" s="728"/>
    </row>
  </sheetData>
  <mergeCells count="7">
    <mergeCell ref="B11:D11"/>
    <mergeCell ref="F4:H4"/>
    <mergeCell ref="B3:D3"/>
    <mergeCell ref="F3:H3"/>
    <mergeCell ref="B4:B5"/>
    <mergeCell ref="C5:C6"/>
    <mergeCell ref="D5:D6"/>
  </mergeCells>
  <pageMargins left="0.7" right="0.7" top="0.75" bottom="0.75" header="0.3" footer="0.3"/>
  <pageSetup scale="68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F0827-C6E7-4FB3-9CD4-D339000D62FC}">
  <dimension ref="B2:I27"/>
  <sheetViews>
    <sheetView zoomScale="80" zoomScaleNormal="80" workbookViewId="0">
      <selection activeCell="K33" sqref="K33"/>
    </sheetView>
  </sheetViews>
  <sheetFormatPr defaultColWidth="9.140625" defaultRowHeight="15"/>
  <cols>
    <col min="1" max="1" width="6.85546875" style="646" customWidth="1"/>
    <col min="2" max="2" width="20.140625" style="646" customWidth="1"/>
    <col min="3" max="3" width="8.5703125" style="646" customWidth="1"/>
    <col min="4" max="4" width="37.7109375" style="646" customWidth="1"/>
    <col min="5" max="5" width="3.140625" style="646" customWidth="1"/>
    <col min="6" max="6" width="34.7109375" style="646" customWidth="1"/>
    <col min="7" max="7" width="10" style="646" customWidth="1"/>
    <col min="8" max="8" width="5.42578125" style="646" customWidth="1"/>
    <col min="9" max="9" width="18.42578125" style="646" customWidth="1"/>
    <col min="10" max="10" width="2.85546875" style="646" customWidth="1"/>
    <col min="11" max="16384" width="9.140625" style="646"/>
  </cols>
  <sheetData>
    <row r="2" spans="2:9" ht="19.5" thickBot="1">
      <c r="B2" s="1500" t="s">
        <v>441</v>
      </c>
      <c r="F2" s="211" t="s">
        <v>491</v>
      </c>
    </row>
    <row r="3" spans="2:9" ht="15.75" thickBot="1">
      <c r="B3" s="2084" t="s">
        <v>655</v>
      </c>
      <c r="C3" s="2085"/>
      <c r="D3" s="2086"/>
      <c r="F3" s="2087" t="s">
        <v>442</v>
      </c>
      <c r="G3" s="2088"/>
      <c r="H3" s="2089"/>
      <c r="I3" s="2090"/>
    </row>
    <row r="4" spans="2:9">
      <c r="B4" s="2091"/>
      <c r="C4" s="2093" t="s">
        <v>5</v>
      </c>
      <c r="D4" s="2095" t="s">
        <v>426</v>
      </c>
      <c r="F4" s="109"/>
      <c r="G4" s="972"/>
      <c r="H4" s="110" t="s">
        <v>355</v>
      </c>
      <c r="I4" s="111">
        <v>12</v>
      </c>
    </row>
    <row r="5" spans="2:9">
      <c r="B5" s="2092"/>
      <c r="C5" s="2094"/>
      <c r="D5" s="2096"/>
      <c r="F5" s="112"/>
      <c r="G5" s="973"/>
      <c r="H5" s="2097" t="s">
        <v>443</v>
      </c>
      <c r="I5" s="2098"/>
    </row>
    <row r="6" spans="2:9" ht="21" customHeight="1">
      <c r="B6" s="114" t="s">
        <v>444</v>
      </c>
      <c r="C6" s="1413">
        <v>0.5</v>
      </c>
      <c r="D6" s="1322" t="s">
        <v>581</v>
      </c>
      <c r="F6" s="648"/>
      <c r="G6" s="974"/>
      <c r="H6" s="969"/>
      <c r="I6" s="649" t="s">
        <v>6</v>
      </c>
    </row>
    <row r="7" spans="2:9" ht="18" customHeight="1">
      <c r="B7" s="114" t="s">
        <v>262</v>
      </c>
      <c r="C7" s="1413">
        <v>1.5</v>
      </c>
      <c r="D7" s="1322" t="s">
        <v>581</v>
      </c>
      <c r="F7" s="114" t="s">
        <v>275</v>
      </c>
      <c r="G7" s="975"/>
      <c r="H7" s="970"/>
      <c r="I7" s="1573">
        <v>36487.360000000001</v>
      </c>
    </row>
    <row r="8" spans="2:9" ht="15.75" thickBot="1">
      <c r="B8" s="114" t="s">
        <v>235</v>
      </c>
      <c r="C8" s="1414">
        <v>0.5</v>
      </c>
      <c r="D8" s="1321" t="s">
        <v>581</v>
      </c>
      <c r="E8" s="647"/>
      <c r="F8" s="114" t="s">
        <v>599</v>
      </c>
      <c r="G8" s="975"/>
      <c r="H8" s="970"/>
      <c r="I8" s="1573">
        <v>107885.336</v>
      </c>
    </row>
    <row r="9" spans="2:9" ht="15.75" thickBot="1">
      <c r="B9" s="2083" t="s">
        <v>249</v>
      </c>
      <c r="C9" s="2071"/>
      <c r="D9" s="2072"/>
      <c r="E9" s="647"/>
      <c r="F9" s="980" t="s">
        <v>11</v>
      </c>
      <c r="G9" s="1390">
        <f>C12</f>
        <v>0.25390000000000001</v>
      </c>
      <c r="H9" s="971"/>
      <c r="I9" s="1574">
        <f>SUM(I7:I8)*G9</f>
        <v>36656.227514400001</v>
      </c>
    </row>
    <row r="10" spans="2:9" ht="15.75" thickBot="1">
      <c r="B10" s="116" t="s">
        <v>299</v>
      </c>
      <c r="C10" s="115">
        <f ca="1">'FY21 UFR BTL 4936'!E5</f>
        <v>6878.8211123136389</v>
      </c>
      <c r="D10" s="1396" t="s">
        <v>509</v>
      </c>
      <c r="F10" s="1391" t="s">
        <v>658</v>
      </c>
      <c r="G10" s="1411">
        <f>C14</f>
        <v>2.7811565914169036E-2</v>
      </c>
      <c r="H10" s="1392"/>
      <c r="I10" s="1575">
        <f>SUM(I7:I9)*G10</f>
        <v>5034.6978386918008</v>
      </c>
    </row>
    <row r="11" spans="2:9">
      <c r="B11" s="116" t="s">
        <v>264</v>
      </c>
      <c r="C11" s="115">
        <f ca="1">'FY21 UFR BTL 4936'!AQ5</f>
        <v>5157.9561563739262</v>
      </c>
      <c r="D11" s="1397" t="s">
        <v>509</v>
      </c>
      <c r="F11" s="1393" t="s">
        <v>239</v>
      </c>
      <c r="G11" s="1394">
        <v>2.5</v>
      </c>
      <c r="H11" s="1395"/>
      <c r="I11" s="1576">
        <f>SUM(I7:I10)</f>
        <v>186063.62135309179</v>
      </c>
    </row>
    <row r="12" spans="2:9">
      <c r="B12" s="117" t="s">
        <v>359</v>
      </c>
      <c r="C12" s="1389">
        <v>0.25390000000000001</v>
      </c>
      <c r="D12" s="1289" t="s">
        <v>582</v>
      </c>
      <c r="F12" s="648"/>
      <c r="G12" s="973"/>
      <c r="H12" s="971"/>
      <c r="I12" s="1574"/>
    </row>
    <row r="13" spans="2:9" ht="15.75" thickBot="1">
      <c r="B13" s="734" t="s">
        <v>424</v>
      </c>
      <c r="C13" s="735">
        <f>'M2021 BLS  53%ile'!D41</f>
        <v>0.12</v>
      </c>
      <c r="D13" s="1381" t="s">
        <v>582</v>
      </c>
      <c r="F13" s="116" t="s">
        <v>299</v>
      </c>
      <c r="G13" s="977">
        <f ca="1">C10</f>
        <v>6878.8211123136389</v>
      </c>
      <c r="H13" s="118"/>
      <c r="I13" s="1573">
        <f ca="1">G13*G11</f>
        <v>17197.052780784099</v>
      </c>
    </row>
    <row r="14" spans="2:9" ht="15.75" thickBot="1">
      <c r="B14" s="96" t="s">
        <v>535</v>
      </c>
      <c r="C14" s="721">
        <f>'FALL CAF 2022'!CI24</f>
        <v>2.7811565914169036E-2</v>
      </c>
      <c r="D14" s="97" t="s">
        <v>497</v>
      </c>
      <c r="F14" s="116" t="s">
        <v>264</v>
      </c>
      <c r="G14" s="977">
        <f ca="1">C11</f>
        <v>5157.9561563739262</v>
      </c>
      <c r="H14" s="118"/>
      <c r="I14" s="1573">
        <f ca="1">G14*G11</f>
        <v>12894.890390934816</v>
      </c>
    </row>
    <row r="15" spans="2:9" ht="15.75" thickBot="1">
      <c r="F15" s="981" t="s">
        <v>13</v>
      </c>
      <c r="G15" s="982"/>
      <c r="H15" s="983"/>
      <c r="I15" s="1577">
        <f ca="1">SUM(I11:I14)</f>
        <v>216155.5645248107</v>
      </c>
    </row>
    <row r="16" spans="2:9" ht="15.75" thickTop="1">
      <c r="F16" s="984" t="s">
        <v>570</v>
      </c>
      <c r="G16" s="985">
        <f>C13</f>
        <v>0.12</v>
      </c>
      <c r="H16" s="986"/>
      <c r="I16" s="1578">
        <f ca="1">(I15-I10)*G16</f>
        <v>25334.50400233427</v>
      </c>
    </row>
    <row r="17" spans="2:9" ht="15.75" thickBot="1">
      <c r="F17" s="116" t="s">
        <v>659</v>
      </c>
      <c r="G17" s="976">
        <f>C14</f>
        <v>2.7811565914169036E-2</v>
      </c>
      <c r="H17" s="113"/>
      <c r="I17" s="1573">
        <f ca="1">(I13+I14)*G17</f>
        <v>836.90406100568941</v>
      </c>
    </row>
    <row r="18" spans="2:9" ht="15.75" thickBot="1">
      <c r="F18" s="104" t="s">
        <v>15</v>
      </c>
      <c r="G18" s="978"/>
      <c r="H18" s="107"/>
      <c r="I18" s="1579">
        <f ca="1">SUM(I15:I17)</f>
        <v>242326.97258815065</v>
      </c>
    </row>
    <row r="19" spans="2:9" ht="15.75" thickBot="1">
      <c r="F19" s="119" t="s">
        <v>515</v>
      </c>
      <c r="G19" s="979"/>
      <c r="H19" s="120"/>
      <c r="I19" s="1572">
        <f ca="1">I18/I4</f>
        <v>20193.914382345887</v>
      </c>
    </row>
    <row r="20" spans="2:9">
      <c r="G20" s="656"/>
      <c r="H20" s="656"/>
      <c r="I20" s="657"/>
    </row>
    <row r="21" spans="2:9">
      <c r="B21" s="641"/>
      <c r="C21" s="641"/>
      <c r="D21" s="641"/>
      <c r="G21" s="656"/>
      <c r="H21" s="656"/>
      <c r="I21" s="659"/>
    </row>
    <row r="22" spans="2:9">
      <c r="B22" s="636"/>
      <c r="C22" s="636"/>
      <c r="D22" s="636"/>
    </row>
    <row r="23" spans="2:9">
      <c r="B23" s="642"/>
      <c r="C23" s="642"/>
      <c r="D23" s="642"/>
    </row>
    <row r="24" spans="2:9">
      <c r="B24" s="636"/>
      <c r="C24" s="636"/>
      <c r="D24" s="636"/>
    </row>
    <row r="25" spans="2:9">
      <c r="B25" s="642"/>
      <c r="C25" s="642"/>
      <c r="D25" s="642"/>
    </row>
    <row r="26" spans="2:9">
      <c r="B26" s="642"/>
      <c r="C26" s="642"/>
      <c r="D26" s="642"/>
    </row>
    <row r="27" spans="2:9">
      <c r="B27" s="642"/>
      <c r="C27" s="642"/>
      <c r="D27" s="642"/>
    </row>
  </sheetData>
  <mergeCells count="7">
    <mergeCell ref="B9:D9"/>
    <mergeCell ref="B3:D3"/>
    <mergeCell ref="F3:I3"/>
    <mergeCell ref="B4:B5"/>
    <mergeCell ref="C4:C5"/>
    <mergeCell ref="D4:D5"/>
    <mergeCell ref="H5:I5"/>
  </mergeCells>
  <pageMargins left="0.25" right="0.25" top="0.75" bottom="0.75" header="0.3" footer="0.3"/>
  <pageSetup scale="63" orientation="landscape" r:id="rId1"/>
  <colBreaks count="1" manualBreakCount="1">
    <brk id="10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10A99-F9E5-47D8-A5B1-25576DB46839}">
  <dimension ref="A1:AWI300"/>
  <sheetViews>
    <sheetView workbookViewId="0">
      <selection activeCell="A10" sqref="A10"/>
    </sheetView>
  </sheetViews>
  <sheetFormatPr defaultRowHeight="15"/>
  <cols>
    <col min="1" max="1" width="6.7109375" customWidth="1"/>
    <col min="2" max="2" width="18.7109375" customWidth="1"/>
    <col min="4" max="5" width="18.7109375" customWidth="1"/>
    <col min="6" max="13" width="18.7109375" hidden="1" customWidth="1"/>
    <col min="14" max="17" width="18.7109375" customWidth="1"/>
    <col min="18" max="21" width="18.7109375" hidden="1" customWidth="1"/>
    <col min="22" max="23" width="18.7109375" customWidth="1"/>
    <col min="24" max="35" width="18.7109375" hidden="1" customWidth="1"/>
    <col min="36" max="37" width="18.7109375" customWidth="1"/>
    <col min="38" max="43" width="18.7109375" hidden="1" customWidth="1"/>
    <col min="924" max="963" width="9.140625" style="1"/>
    <col min="1164" max="1283" width="9.140625" style="2"/>
  </cols>
  <sheetData>
    <row r="1" spans="1:43">
      <c r="A1" s="663">
        <v>3</v>
      </c>
      <c r="C1" s="664" t="s">
        <v>340</v>
      </c>
      <c r="E1" s="665">
        <f ca="1">IF(COUNT(E12:E300)=0,"-",AVERAGE(E12:OFFSET(E12,$A$1-1,0)))</f>
        <v>3313.4547773797872</v>
      </c>
      <c r="G1" s="665">
        <f ca="1">IF(COUNT(G12:G300)=0,"-",AVERAGE(G12:OFFSET(G12,$A$1-1,0)))</f>
        <v>243.75529571259111</v>
      </c>
      <c r="I1" s="665">
        <f ca="1">IF(COUNT(I12:I300)=0,"-",AVERAGE(I12:OFFSET(I12,$A$1-1,0)))</f>
        <v>8.7452471482889731</v>
      </c>
      <c r="K1" s="665" t="str">
        <f ca="1">IF(COUNT(K12:K300)=0,"-",AVERAGE(K12:OFFSET(K12,$A$1-1,0)))</f>
        <v>-</v>
      </c>
      <c r="M1" s="665" t="str">
        <f ca="1">IF(COUNT(M12:M300)=0,"-",AVERAGE(M12:OFFSET(M12,$A$1-1,0)))</f>
        <v>-</v>
      </c>
      <c r="O1" s="665">
        <f ca="1">IF(COUNT(O12:O300)=0,"-",AVERAGE(O12:OFFSET(O12,$A$1-1,0)))</f>
        <v>42.453535726474577</v>
      </c>
      <c r="Q1" s="665">
        <f ca="1">IF(COUNT(Q12:Q300)=0,"-",AVERAGE(Q12:OFFSET(Q12,$A$1-1,0)))</f>
        <v>724.14425043208712</v>
      </c>
      <c r="S1" s="665">
        <f ca="1">IF(COUNT(S12:S300)=0,"-",AVERAGE(S12:OFFSET(S12,$A$1-1,0)))</f>
        <v>4.1825095057034218</v>
      </c>
      <c r="U1" s="665">
        <f ca="1">IF(COUNT(U12:U300)=0,"-",AVERAGE(U12:OFFSET(U12,$A$1-1,0)))</f>
        <v>531.77427554651752</v>
      </c>
      <c r="W1" s="665">
        <f ca="1">IF(COUNT(W12:W300)=0,"-",AVERAGE(W12:OFFSET(W12,$A$1-1,0)))</f>
        <v>2314.6930908361433</v>
      </c>
      <c r="Y1" s="665">
        <f ca="1">IF(COUNT(Y12:Y300)=0,"-",AVERAGE(Y12:OFFSET(Y12,$A$1-1,0)))</f>
        <v>227.40213523131672</v>
      </c>
      <c r="AA1" s="665">
        <f ca="1">IF(COUNT(AA12:AA300)=0,"-",AVERAGE(AA12:OFFSET(AA12,$A$1-1,0)))</f>
        <v>72.445348246059979</v>
      </c>
      <c r="AC1" s="665" t="e">
        <f ca="1">IF(COUNT(AC12:AC300)=0,"-",AVERAGE(AC12:OFFSET(AC12,$A$1-1,0)))</f>
        <v>#DIV/0!</v>
      </c>
      <c r="AE1" s="665">
        <f ca="1">IF(COUNT(AE12:AE300)=0,"-",AVERAGE(AE12:OFFSET(AE12,$A$1-1,0)))</f>
        <v>4.752851711026616</v>
      </c>
      <c r="AG1" s="665">
        <f ca="1">IF(COUNT(AG12:AG300)=0,"-",AVERAGE(AG12:OFFSET(AG12,$A$1-1,0)))</f>
        <v>1459.5238095238096</v>
      </c>
      <c r="AI1" s="665" t="e">
        <f ca="1">IF(COUNT(AI12:AI300)=0,"-",AVERAGE(AI12:OFFSET(AI12,$A$1-1,0)))</f>
        <v>#DIV/0!</v>
      </c>
      <c r="AK1" s="665">
        <f ca="1">IF(COUNT(AK12:AK300)=0,"-",AVERAGE(AK12:OFFSET(AK12,$A$1-1,0)))</f>
        <v>1408.4087378371778</v>
      </c>
      <c r="AM1" s="665" t="str">
        <f ca="1">IF(COUNT(AM12:AM300)=0,"-",AVERAGE(AM12:OFFSET(AM12,$A$1-1,0)))</f>
        <v>-</v>
      </c>
      <c r="AO1" s="665">
        <f ca="1">IF(COUNT(AO12:AO300)=0,"-",AVERAGE(AO12:OFFSET(AO12,$A$1-1,0)))</f>
        <v>1728.8475466232121</v>
      </c>
      <c r="AQ1" s="665">
        <f ca="1">IF(COUNT(AQ12:AQ300)=0,"-",AVERAGE(AQ12:OFFSET(AQ12,$A$1-1,0)))</f>
        <v>6574.37690202666</v>
      </c>
    </row>
    <row r="2" spans="1:43">
      <c r="C2" s="664" t="s">
        <v>341</v>
      </c>
      <c r="E2" s="665">
        <f ca="1">IF(COUNT(E12:E300)=0,"-",E1-(2*_xlfn.STDEV.P(E12:OFFSET(E12,$A$1-1,0))))</f>
        <v>2331.8117265664941</v>
      </c>
      <c r="G2" s="665">
        <f ca="1">IF(COUNT(G12:G300)=0,"-",G1-(2*_xlfn.STDEV.P(G12:OFFSET(G12,$A$1-1,0))))</f>
        <v>-202.06744619556005</v>
      </c>
      <c r="I2" s="665">
        <f ca="1">IF(COUNT(I12:I300)=0,"-",I1-(2*_xlfn.STDEV.P(I12:OFFSET(I12,$A$1-1,0))))</f>
        <v>8.7452471482889731</v>
      </c>
      <c r="K2" s="665" t="str">
        <f ca="1">IF(COUNT(K12:K300)=0,"-",K1-(2*_xlfn.STDEV.P(K12:OFFSET(K12,$A$1-1,0))))</f>
        <v>-</v>
      </c>
      <c r="M2" s="665" t="str">
        <f ca="1">IF(COUNT(M12:M300)=0,"-",M1-(2*_xlfn.STDEV.P(M12:OFFSET(M12,$A$1-1,0))))</f>
        <v>-</v>
      </c>
      <c r="O2" s="665">
        <f ca="1">IF(COUNT(O12:O300)=0,"-",O1-(2*_xlfn.STDEV.P(O12:OFFSET(O12,$A$1-1,0))))</f>
        <v>9.3160129608052955</v>
      </c>
      <c r="Q2" s="665">
        <f ca="1">IF(COUNT(Q12:Q300)=0,"-",Q1-(2*_xlfn.STDEV.P(Q12:OFFSET(Q12,$A$1-1,0))))</f>
        <v>-187.23416471959752</v>
      </c>
      <c r="S2" s="665">
        <f ca="1">IF(COUNT(S12:S300)=0,"-",S1-(2*_xlfn.STDEV.P(S12:OFFSET(S12,$A$1-1,0))))</f>
        <v>4.1825095057034218</v>
      </c>
      <c r="U2" s="665">
        <f ca="1">IF(COUNT(U12:U300)=0,"-",U1-(2*_xlfn.STDEV.P(U12:OFFSET(U12,$A$1-1,0))))</f>
        <v>531.77427554651752</v>
      </c>
      <c r="W2" s="665">
        <f ca="1">IF(COUNT(W12:W300)=0,"-",W1-(2*_xlfn.STDEV.P(W12:OFFSET(W12,$A$1-1,0))))</f>
        <v>-1210.3580229343324</v>
      </c>
      <c r="Y2" s="665">
        <f ca="1">IF(COUNT(Y12:Y300)=0,"-",Y1-(2*_xlfn.STDEV.P(Y12:OFFSET(Y12,$A$1-1,0))))</f>
        <v>227.40213523131672</v>
      </c>
      <c r="AA2" s="665">
        <f ca="1">IF(COUNT(AA12:AA300)=0,"-",AA1-(2*_xlfn.STDEV.P(AA12:OFFSET(AA12,$A$1-1,0))))</f>
        <v>72.445348246059979</v>
      </c>
      <c r="AC2" s="665" t="e">
        <f ca="1">IF(COUNT(AC12:AC300)=0,"-",AC1-(2*_xlfn.STDEV.P(AC12:OFFSET(AC12,$A$1-1,0))))</f>
        <v>#DIV/0!</v>
      </c>
      <c r="AE2" s="665">
        <f ca="1">IF(COUNT(AE12:AE300)=0,"-",AE1-(2*_xlfn.STDEV.P(AE12:OFFSET(AE12,$A$1-1,0))))</f>
        <v>4.752851711026616</v>
      </c>
      <c r="AG2" s="665">
        <f ca="1">IF(COUNT(AG12:AG300)=0,"-",AG1-(2*_xlfn.STDEV.P(AG12:OFFSET(AG12,$A$1-1,0))))</f>
        <v>1459.5238095238096</v>
      </c>
      <c r="AI2" s="665" t="e">
        <f ca="1">IF(COUNT(AI12:AI300)=0,"-",AI1-(2*_xlfn.STDEV.P(AI12:OFFSET(AI12,$A$1-1,0))))</f>
        <v>#DIV/0!</v>
      </c>
      <c r="AK2" s="665">
        <f ca="1">IF(COUNT(AK12:AK300)=0,"-",AK1-(2*_xlfn.STDEV.P(AK12:OFFSET(AK12,$A$1-1,0))))</f>
        <v>117.26097627377112</v>
      </c>
      <c r="AM2" s="665" t="str">
        <f ca="1">IF(COUNT(AM12:AM300)=0,"-",AM1-(2*_xlfn.STDEV.P(AM12:OFFSET(AM12,$A$1-1,0))))</f>
        <v>-</v>
      </c>
      <c r="AO2" s="665">
        <f ca="1">IF(COUNT(AO12:AO300)=0,"-",AO1-(2*_xlfn.STDEV.P(AO12:OFFSET(AO12,$A$1-1,0))))</f>
        <v>-1108.6954553684591</v>
      </c>
      <c r="AQ2" s="665">
        <f ca="1">IF(COUNT(AQ12:AQ300)=0,"-",AQ1-(2*_xlfn.STDEV.P(AQ12:OFFSET(AQ12,$A$1-1,0))))</f>
        <v>2870.4473026039045</v>
      </c>
    </row>
    <row r="3" spans="1:43">
      <c r="A3" s="1836" t="s">
        <v>69</v>
      </c>
      <c r="C3" s="664" t="s">
        <v>342</v>
      </c>
      <c r="E3" s="665">
        <f ca="1">IF(COUNT(E12:E300)=0,"-",E1+(2*_xlfn.STDEV.P(E12:OFFSET(E12,$A$1-1,0))))</f>
        <v>4295.0978281930802</v>
      </c>
      <c r="G3" s="665">
        <f ca="1">IF(COUNT(G12:G300)=0,"-",G1+(2*_xlfn.STDEV.P(G12:OFFSET(G12,$A$1-1,0))))</f>
        <v>689.57803762074229</v>
      </c>
      <c r="I3" s="665">
        <f ca="1">IF(COUNT(I12:I300)=0,"-",I1+(2*_xlfn.STDEV.P(I12:OFFSET(I12,$A$1-1,0))))</f>
        <v>8.7452471482889731</v>
      </c>
      <c r="K3" s="665" t="str">
        <f ca="1">IF(COUNT(K12:K300)=0,"-",K1+(2*_xlfn.STDEV.P(K12:OFFSET(K12,$A$1-1,0))))</f>
        <v>-</v>
      </c>
      <c r="M3" s="665" t="str">
        <f ca="1">IF(COUNT(M12:M300)=0,"-",M1+(2*_xlfn.STDEV.P(M12:OFFSET(M12,$A$1-1,0))))</f>
        <v>-</v>
      </c>
      <c r="O3" s="665">
        <f ca="1">IF(COUNT(O12:O300)=0,"-",O1+(2*_xlfn.STDEV.P(O12:OFFSET(O12,$A$1-1,0))))</f>
        <v>75.591058492143858</v>
      </c>
      <c r="Q3" s="665">
        <f ca="1">IF(COUNT(Q12:Q300)=0,"-",Q1+(2*_xlfn.STDEV.P(Q12:OFFSET(Q12,$A$1-1,0))))</f>
        <v>1635.5226655837719</v>
      </c>
      <c r="S3" s="665">
        <f ca="1">IF(COUNT(S12:S300)=0,"-",S1+(2*_xlfn.STDEV.P(S12:OFFSET(S12,$A$1-1,0))))</f>
        <v>4.1825095057034218</v>
      </c>
      <c r="U3" s="665">
        <f ca="1">IF(COUNT(U12:U300)=0,"-",U1+(2*_xlfn.STDEV.P(U12:OFFSET(U12,$A$1-1,0))))</f>
        <v>531.77427554651752</v>
      </c>
      <c r="W3" s="665">
        <f ca="1">IF(COUNT(W12:W300)=0,"-",W1+(2*_xlfn.STDEV.P(W12:OFFSET(W12,$A$1-1,0))))</f>
        <v>5839.744204606619</v>
      </c>
      <c r="Y3" s="665">
        <f ca="1">IF(COUNT(Y12:Y300)=0,"-",Y1+(2*_xlfn.STDEV.P(Y12:OFFSET(Y12,$A$1-1,0))))</f>
        <v>227.40213523131672</v>
      </c>
      <c r="AA3" s="665">
        <f ca="1">IF(COUNT(AA12:AA300)=0,"-",AA1+(2*_xlfn.STDEV.P(AA12:OFFSET(AA12,$A$1-1,0))))</f>
        <v>72.445348246059979</v>
      </c>
      <c r="AC3" s="665" t="e">
        <f ca="1">IF(COUNT(AC12:AC300)=0,"-",AC1+(2*_xlfn.STDEV.P(AC12:OFFSET(AC12,$A$1-1,0))))</f>
        <v>#DIV/0!</v>
      </c>
      <c r="AE3" s="665">
        <f ca="1">IF(COUNT(AE12:AE300)=0,"-",AE1+(2*_xlfn.STDEV.P(AE12:OFFSET(AE12,$A$1-1,0))))</f>
        <v>4.752851711026616</v>
      </c>
      <c r="AG3" s="665">
        <f ca="1">IF(COUNT(AG12:AG300)=0,"-",AG1+(2*_xlfn.STDEV.P(AG12:OFFSET(AG12,$A$1-1,0))))</f>
        <v>1459.5238095238096</v>
      </c>
      <c r="AI3" s="665" t="e">
        <f ca="1">IF(COUNT(AI12:AI300)=0,"-",AI1+(2*_xlfn.STDEV.P(AI12:OFFSET(AI12,$A$1-1,0))))</f>
        <v>#DIV/0!</v>
      </c>
      <c r="AK3" s="665">
        <f ca="1">IF(COUNT(AK12:AK300)=0,"-",AK1+(2*_xlfn.STDEV.P(AK12:OFFSET(AK12,$A$1-1,0))))</f>
        <v>2699.5564994005845</v>
      </c>
      <c r="AM3" s="665" t="str">
        <f ca="1">IF(COUNT(AM12:AM300)=0,"-",AM1+(2*_xlfn.STDEV.P(AM12:OFFSET(AM12,$A$1-1,0))))</f>
        <v>-</v>
      </c>
      <c r="AO3" s="665">
        <f ca="1">IF(COUNT(AO12:AO300)=0,"-",AO1+(2*_xlfn.STDEV.P(AO12:OFFSET(AO12,$A$1-1,0))))</f>
        <v>4566.3905486148833</v>
      </c>
      <c r="AQ3" s="665">
        <f ca="1">IF(COUNT(AQ12:AQ300)=0,"-",AQ1+(2*_xlfn.STDEV.P(AQ12:OFFSET(AQ12,$A$1-1,0))))</f>
        <v>10278.306501449415</v>
      </c>
    </row>
    <row r="4" spans="1:43">
      <c r="A4" s="1836"/>
      <c r="C4" s="664" t="s">
        <v>343</v>
      </c>
      <c r="E4" s="666">
        <f ca="1">IF(COUNT(E12:E300)=0,"-",AVERAGEIFS(E12:E300, E12:E300, "&gt;="&amp;E2,E12:E300,"&lt;="&amp;E3))</f>
        <v>3313.4547773797872</v>
      </c>
      <c r="G4" s="666">
        <f ca="1">IF(COUNT(G12:G300)=0,"-",AVERAGEIFS(G12:G300, G12:G300, "&gt;="&amp;G2,G12:G300,"&lt;="&amp;G3))</f>
        <v>243.75529571259111</v>
      </c>
      <c r="I4" s="666">
        <f ca="1">IF(COUNT(I12:I300)=0,"-",AVERAGEIFS(I12:I300, I12:I300, "&gt;="&amp;I2,I12:I300,"&lt;="&amp;I3))</f>
        <v>8.7452471482889731</v>
      </c>
      <c r="K4" s="666" t="str">
        <f>IF(COUNT(K12:K300)=0,"-",AVERAGEIFS(K12:K300, K12:K300, "&gt;="&amp;K2,K12:K300,"&lt;="&amp;K3))</f>
        <v>-</v>
      </c>
      <c r="M4" s="666" t="str">
        <f>IF(COUNT(M12:M300)=0,"-",AVERAGEIFS(M12:M300, M12:M300, "&gt;="&amp;M2,M12:M300,"&lt;="&amp;M3))</f>
        <v>-</v>
      </c>
      <c r="O4" s="666">
        <f ca="1">IF(COUNT(O12:O300)=0,"-",AVERAGEIFS(O12:O300, O12:O300, "&gt;="&amp;O2,O12:O300,"&lt;="&amp;O3))</f>
        <v>42.453535726474577</v>
      </c>
      <c r="Q4" s="666">
        <f ca="1">IF(COUNT(Q12:Q300)=0,"-",AVERAGEIFS(Q12:Q300, Q12:Q300, "&gt;="&amp;Q2,Q12:Q300,"&lt;="&amp;Q3))</f>
        <v>724.14425043208712</v>
      </c>
      <c r="S4" s="666">
        <f ca="1">IF(COUNT(S12:S300)=0,"-",AVERAGEIFS(S12:S300, S12:S300, "&gt;="&amp;S2,S12:S300,"&lt;="&amp;S3))</f>
        <v>4.1825095057034218</v>
      </c>
      <c r="U4" s="666">
        <f ca="1">IF(COUNT(U12:U300)=0,"-",AVERAGEIFS(U12:U300, U12:U300, "&gt;="&amp;U2,U12:U300,"&lt;="&amp;U3))</f>
        <v>531.77427554651752</v>
      </c>
      <c r="W4" s="666">
        <f ca="1">IF(COUNT(W12:W300)=0,"-",AVERAGEIFS(W12:W300, W12:W300, "&gt;="&amp;W2,W12:W300,"&lt;="&amp;W3))</f>
        <v>2314.6930908361433</v>
      </c>
      <c r="Y4" s="666">
        <f ca="1">IF(COUNT(Y12:Y300)=0,"-",AVERAGEIFS(Y12:Y300, Y12:Y300, "&gt;="&amp;Y2,Y12:Y300,"&lt;="&amp;Y3))</f>
        <v>227.40213523131672</v>
      </c>
      <c r="AA4" s="666">
        <f ca="1">IF(COUNT(AA12:AA300)=0,"-",AVERAGEIFS(AA12:AA300, AA12:AA300, "&gt;="&amp;AA2,AA12:AA300,"&lt;="&amp;AA3))</f>
        <v>72.445348246059979</v>
      </c>
      <c r="AC4" s="666" t="e">
        <f ca="1">IF(COUNT(AC12:AC300)=0,"-",AVERAGEIFS(AC12:AC300, AC12:AC300, "&gt;="&amp;AC2,AC12:AC300,"&lt;="&amp;AC3))</f>
        <v>#DIV/0!</v>
      </c>
      <c r="AE4" s="666">
        <f ca="1">IF(COUNT(AE12:AE300)=0,"-",AVERAGEIFS(AE12:AE300, AE12:AE300, "&gt;="&amp;AE2,AE12:AE300,"&lt;="&amp;AE3))</f>
        <v>4.752851711026616</v>
      </c>
      <c r="AG4" s="666">
        <f ca="1">IF(COUNT(AG12:AG300)=0,"-",AVERAGEIFS(AG12:AG300, AG12:AG300, "&gt;="&amp;AG2,AG12:AG300,"&lt;="&amp;AG3))</f>
        <v>1459.5238095238096</v>
      </c>
      <c r="AI4" s="666" t="e">
        <f ca="1">IF(COUNT(AI12:AI300)=0,"-",AVERAGEIFS(AI12:AI300, AI12:AI300, "&gt;="&amp;AI2,AI12:AI300,"&lt;="&amp;AI3))</f>
        <v>#DIV/0!</v>
      </c>
      <c r="AK4" s="666">
        <f ca="1">IF(COUNT(AK12:AK300)=0,"-",AVERAGEIFS(AK12:AK300, AK12:AK300, "&gt;="&amp;AK2,AK12:AK300,"&lt;="&amp;AK3))</f>
        <v>1408.4087378371778</v>
      </c>
      <c r="AM4" s="666" t="str">
        <f>IF(COUNT(AM12:AM300)=0,"-",AVERAGEIFS(AM12:AM300, AM12:AM300, "&gt;="&amp;AM2,AM12:AM300,"&lt;="&amp;AM3))</f>
        <v>-</v>
      </c>
      <c r="AO4" s="666">
        <f ca="1">IF(COUNT(AO12:AO300)=0,"-",AVERAGEIFS(AO12:AO300, AO12:AO300, "&gt;="&amp;AO2,AO12:AO300,"&lt;="&amp;AO3))</f>
        <v>1728.8475466232121</v>
      </c>
      <c r="AQ4" s="666">
        <f ca="1">IF(COUNT(AQ12:AQ300)=0,"-",AVERAGEIFS(AQ12:AQ300, AQ12:AQ300, "&gt;="&amp;AQ2,AQ12:AQ300,"&lt;="&amp;AQ3))</f>
        <v>6574.37690202666</v>
      </c>
    </row>
    <row r="5" spans="1:43">
      <c r="A5" s="1836"/>
      <c r="C5" s="664" t="s">
        <v>344</v>
      </c>
      <c r="E5" s="667">
        <f ca="1">IF(COUNT(E12:E300)=0,"-",SUMIFS(D12:D300,E12:E300,"&gt;="&amp;E2,E12:E300,"&lt;="&amp;E3)/SUMIFS($B12:$B300,E12:E300,"&gt;="&amp;E2,E12:E300,"&lt;="&amp;E3))</f>
        <v>3280.394477317554</v>
      </c>
      <c r="G5" s="667">
        <f ca="1">IF(COUNT(G12:G300)=0,"-",SUMIFS(F12:F300,G12:G300,"&gt;="&amp;G2,G12:G300,"&lt;="&amp;G3)/SUMIFS($B12:$B300,G12:G300,"&gt;="&amp;G2,G12:G300,"&lt;="&amp;G3))</f>
        <v>30.164260826281726</v>
      </c>
      <c r="I5" s="667">
        <f ca="1">IF(COUNT(I12:I300)=0,"-",SUMIFS(H12:H300,I12:I300,"&gt;="&amp;I2,I12:I300,"&lt;="&amp;I3)/SUMIFS($B12:$B300,I12:I300,"&gt;="&amp;I2,I12:I300,"&lt;="&amp;I3))</f>
        <v>8.7452471482889731</v>
      </c>
      <c r="K5" s="667" t="str">
        <f>IF(COUNT(K12:K300)=0,"-",SUMIFS(J12:J300,K12:K300,"&gt;="&amp;K2,K12:K300,"&lt;="&amp;K3)/SUMIFS($B12:$B300,K12:K300,"&gt;="&amp;K2,K12:K300,"&lt;="&amp;K3))</f>
        <v>-</v>
      </c>
      <c r="M5" s="667" t="str">
        <f>IF(COUNT(M12:M300)=0,"-",SUMIFS(L12:L300,M12:M300,"&gt;="&amp;M2,M12:M300,"&lt;="&amp;M3)/SUMIFS($B12:$B300,M12:M300,"&gt;="&amp;M2,M12:M300,"&lt;="&amp;M3))</f>
        <v>-</v>
      </c>
      <c r="O5" s="667">
        <f ca="1">IF(COUNT(O12:O300)=0,"-",SUMIFS(N12:N300,O12:O300,"&gt;="&amp;O2,O12:O300,"&lt;="&amp;O3)/SUMIFS($B12:$B300,O12:O300,"&gt;="&amp;O2,O12:O300,"&lt;="&amp;O3))</f>
        <v>52.58382642998027</v>
      </c>
      <c r="Q5" s="667">
        <f ca="1">IF(COUNT(Q12:Q300)=0,"-",SUMIFS(P12:P300,Q12:Q300,"&gt;="&amp;Q2,Q12:Q300,"&lt;="&amp;Q3)/SUMIFS($B12:$B300,Q12:Q300,"&gt;="&amp;Q2,Q12:Q300,"&lt;="&amp;Q3))</f>
        <v>1082.9980276134122</v>
      </c>
      <c r="S5" s="667">
        <f ca="1">IF(COUNT(S12:S300)=0,"-",SUMIFS(R12:R300,S12:S300,"&gt;="&amp;S2,S12:S300,"&lt;="&amp;S3)/SUMIFS($B12:$B300,S12:S300,"&gt;="&amp;S2,S12:S300,"&lt;="&amp;S3))</f>
        <v>1.437438745508004</v>
      </c>
      <c r="U5" s="667">
        <f ca="1">IF(COUNT(U12:U300)=0,"-",SUMIFS(T12:T300,U12:U300,"&gt;="&amp;U2,U12:U300,"&lt;="&amp;U3)/SUMIFS($B12:$B300,U12:U300,"&gt;="&amp;U2,U12:U300,"&lt;="&amp;U3))</f>
        <v>464.68236339404706</v>
      </c>
      <c r="W5" s="667">
        <f ca="1">IF(COUNT(W12:W300)=0,"-",SUMIFS(V12:V300,W12:W300,"&gt;="&amp;W2,W12:W300,"&lt;="&amp;W3)/SUMIFS($B12:$B300,W12:W300,"&gt;="&amp;W2,W12:W300,"&lt;="&amp;W3))</f>
        <v>1180.7100591715975</v>
      </c>
      <c r="Y5" s="667">
        <f ca="1">IF(COUNT(Y12:Y300)=0,"-",SUMIFS(X12:X300,Y12:Y300,"&gt;="&amp;Y2,Y12:Y300,"&lt;="&amp;Y3)/SUMIFS($B12:$B300,Y12:Y300,"&gt;="&amp;Y2,Y12:Y300,"&lt;="&amp;Y3))</f>
        <v>198.71168369613503</v>
      </c>
      <c r="AA5" s="667">
        <f ca="1">IF(COUNT(AA12:AA300)=0,"-",SUMIFS(Z12:Z300,AA12:AA300,"&gt;="&amp;AA2,AA12:AA300,"&lt;="&amp;AA3)/SUMIFS($B12:$B300,AA12:AA300,"&gt;="&amp;AA2,AA12:AA300,"&lt;="&amp;AA3))</f>
        <v>63.305197689915587</v>
      </c>
      <c r="AC5" s="667" t="e">
        <f ca="1">IF(COUNT(AC12:AC300)=0,"-",SUMIFS(AB12:AB300,AC12:AC300,"&gt;="&amp;AC2,AC12:AC300,"&lt;="&amp;AC3)/SUMIFS($B12:$B300,AC12:AC300,"&gt;="&amp;AC2,AC12:AC300,"&lt;="&amp;AC3))</f>
        <v>#DIV/0!</v>
      </c>
      <c r="AE5" s="667">
        <f ca="1">IF(COUNT(AE12:AE300)=0,"-",SUMIFS(AD12:AD300,AE12:AE300,"&gt;="&amp;AE2,AE12:AE300,"&lt;="&amp;AE3)/SUMIFS($B12:$B300,AE12:AE300,"&gt;="&amp;AE2,AE12:AE300,"&lt;="&amp;AE3))</f>
        <v>1.6334531198954589</v>
      </c>
      <c r="AG5" s="667">
        <f ca="1">IF(COUNT(AG12:AG300)=0,"-",SUMIFS(AF12:AF300,AG12:AG300,"&gt;="&amp;AG2,AG12:AG300,"&lt;="&amp;AG3)/SUMIFS($B12:$B300,AG12:AG300,"&gt;="&amp;AG2,AG12:AG300,"&lt;="&amp;AG3))</f>
        <v>47.57469926270857</v>
      </c>
      <c r="AI5" s="667" t="e">
        <f ca="1">IF(COUNT(AI12:AI300)=0,"-",SUMIFS(AH12:AH300,AI12:AI300,"&gt;="&amp;AI2,AI12:AI300,"&lt;="&amp;AI3)/SUMIFS($B12:$B300,AI12:AI300,"&gt;="&amp;AI2,AI12:AI300,"&lt;="&amp;AI3))</f>
        <v>#DIV/0!</v>
      </c>
      <c r="AK5" s="667">
        <f ca="1">IF(COUNT(AK12:AK300)=0,"-",SUMIFS(AJ12:AJ300,AK12:AK300,"&gt;="&amp;AK2,AK12:AK300,"&lt;="&amp;AK3)/SUMIFS($B12:$B300,AK12:AK300,"&gt;="&amp;AK2,AK12:AK300,"&lt;="&amp;AK3))</f>
        <v>1760.94674556213</v>
      </c>
      <c r="AM5" s="667" t="str">
        <f>IF(COUNT(AM12:AM300)=0,"-",SUMIFS(AL12:AL300,AM12:AM300,"&gt;="&amp;AM2,AM12:AM300,"&lt;="&amp;AM3)/SUMIFS($B12:$B300,AM12:AM300,"&gt;="&amp;AM2,AM12:AM300,"&lt;="&amp;AM3))</f>
        <v>-</v>
      </c>
      <c r="AO5" s="667">
        <f ca="1">IF(COUNT(AO12:AO300)=0,"-",SUMIFS(AN12:AN300,AO12:AO300,"&gt;="&amp;AO2,AO12:AO300,"&lt;="&amp;AO3)/SUMIFS($B12:$B300,AO12:AO300,"&gt;="&amp;AO2,AO12:AO300,"&lt;="&amp;AO3))</f>
        <v>519.8943661971831</v>
      </c>
      <c r="AQ5" s="667">
        <f ca="1">IF(COUNT(AQ12:AQ300)=0,"-",SUMIFS(AP12:AP300,AQ12:AQ300,"&gt;="&amp;AQ2,AQ12:AQ300,"&lt;="&amp;AQ3)/SUMIFS($B12:$B300,AQ12:AQ300,"&gt;="&amp;AQ2,AQ12:AQ300,"&lt;="&amp;AQ3))</f>
        <v>4890.7692307692305</v>
      </c>
    </row>
    <row r="6" spans="1:43">
      <c r="A6" s="1836"/>
      <c r="C6" s="664" t="s">
        <v>345</v>
      </c>
      <c r="E6" s="668">
        <f ca="1">IF(COUNT(E12:E300)=0,"-",SUMIFS(E12:E300, E12:E300, "&gt;="&amp;E2,E12:E300,"&lt;="&amp;E3)/($A$1-COUNTIF(E12:E300,"&lt;"&amp;E$2)-COUNTIF(E12:E300,"&gt;"&amp;E$3)))</f>
        <v>3313.4547773797872</v>
      </c>
      <c r="G6" s="668">
        <f ca="1">IF(COUNT(G12:G300)=0,"-",SUMIFS(G12:G300, G12:G300, "&gt;="&amp;G2,G12:G300,"&lt;="&amp;G3)/($A$1-COUNTIF(G12:G300,"&lt;"&amp;G$2)-COUNTIF(G12:G300,"&gt;"&amp;G$3)))</f>
        <v>162.50353047506073</v>
      </c>
      <c r="I6" s="668">
        <f ca="1">IF(COUNT(I12:I300)=0,"-",SUMIFS(I12:I300, I12:I300, "&gt;="&amp;I2,I12:I300,"&lt;="&amp;I3)/($A$1-COUNTIF(I12:I300,"&lt;"&amp;I$2)-COUNTIF(I12:I300,"&gt;"&amp;I$3)))</f>
        <v>2.915082382762991</v>
      </c>
      <c r="K6" s="668" t="str">
        <f>IF(COUNT(K12:K300)=0,"-",SUMIFS(K12:K300, K12:K300, "&gt;="&amp;K2,K12:K300,"&lt;="&amp;K3)/($A$1-COUNTIF(K12:K300,"&lt;"&amp;K$2)-COUNTIF(K12:K300,"&gt;"&amp;K$3)))</f>
        <v>-</v>
      </c>
      <c r="M6" s="668" t="str">
        <f>IF(COUNT(M12:M300)=0,"-",SUMIFS(M12:M300, M12:M300, "&gt;="&amp;M2,M12:M300,"&lt;="&amp;M3)/($A$1-COUNTIF(M12:M300,"&lt;"&amp;M$2)-COUNTIF(M12:M300,"&gt;"&amp;M$3)))</f>
        <v>-</v>
      </c>
      <c r="O6" s="668">
        <f ca="1">IF(COUNT(O12:O300)=0,"-",SUMIFS(O12:O300, O12:O300, "&gt;="&amp;O2,O12:O300,"&lt;="&amp;O3)/($A$1-COUNTIF(O12:O300,"&lt;"&amp;O$2)-COUNTIF(O12:O300,"&gt;"&amp;O$3)))</f>
        <v>42.453535726474577</v>
      </c>
      <c r="Q6" s="668">
        <f ca="1">IF(COUNT(Q12:Q300)=0,"-",SUMIFS(Q12:Q300, Q12:Q300, "&gt;="&amp;Q2,Q12:Q300,"&lt;="&amp;Q3)/($A$1-COUNTIF(Q12:Q300,"&lt;"&amp;Q$2)-COUNTIF(Q12:Q300,"&gt;"&amp;Q$3)))</f>
        <v>724.14425043208712</v>
      </c>
      <c r="S6" s="668">
        <f ca="1">IF(COUNT(S12:S300)=0,"-",SUMIFS(S12:S300, S12:S300, "&gt;="&amp;S2,S12:S300,"&lt;="&amp;S3)/($A$1-COUNTIF(S12:S300,"&lt;"&amp;S$2)-COUNTIF(S12:S300,"&gt;"&amp;S$3)))</f>
        <v>2.788339670468948</v>
      </c>
      <c r="U6" s="668">
        <f ca="1">IF(COUNT(U12:U300)=0,"-",SUMIFS(U12:U300, U12:U300, "&gt;="&amp;U2,U12:U300,"&lt;="&amp;U3)/($A$1-COUNTIF(U12:U300,"&lt;"&amp;U$2)-COUNTIF(U12:U300,"&gt;"&amp;U$3)))</f>
        <v>354.51618369767834</v>
      </c>
      <c r="W6" s="668">
        <f ca="1">IF(COUNT(W12:W300)=0,"-",SUMIFS(W12:W300, W12:W300, "&gt;="&amp;W2,W12:W300,"&lt;="&amp;W3)/($A$1-COUNTIF(W12:W300,"&lt;"&amp;W$2)-COUNTIF(W12:W300,"&gt;"&amp;W$3)))</f>
        <v>2314.6930908361433</v>
      </c>
      <c r="Y6" s="668">
        <f ca="1">IF(COUNT(Y12:Y300)=0,"-",SUMIFS(Y12:Y300, Y12:Y300, "&gt;="&amp;Y2,Y12:Y300,"&lt;="&amp;Y3)/($A$1-COUNTIF(Y12:Y300,"&lt;"&amp;Y$2)-COUNTIF(Y12:Y300,"&gt;"&amp;Y$3)))</f>
        <v>151.60142348754448</v>
      </c>
      <c r="AA6" s="668">
        <f ca="1">IF(COUNT(AA12:AA300)=0,"-",SUMIFS(AA12:AA300, AA12:AA300, "&gt;="&amp;AA2,AA12:AA300,"&lt;="&amp;AA3)/($A$1-COUNTIF(AA12:AA300,"&lt;"&amp;AA$2)-COUNTIF(AA12:AA300,"&gt;"&amp;AA$3)))</f>
        <v>48.296898830706652</v>
      </c>
      <c r="AC6" s="668" t="e">
        <f ca="1">IF(COUNT(AC12:AC300)=0,"-",SUMIFS(AC12:AC300, AC12:AC300, "&gt;="&amp;AC2,AC12:AC300,"&lt;="&amp;AC3)/($A$1-COUNTIF(AC12:AC300,"&lt;"&amp;AC$2)-COUNTIF(AC12:AC300,"&gt;"&amp;AC$3)))</f>
        <v>#DIV/0!</v>
      </c>
      <c r="AE6" s="668">
        <f ca="1">IF(COUNT(AE12:AE300)=0,"-",SUMIFS(AE12:AE300, AE12:AE300, "&gt;="&amp;AE2,AE12:AE300,"&lt;="&amp;AE3)/($A$1-COUNTIF(AE12:AE300,"&lt;"&amp;AE$2)-COUNTIF(AE12:AE300,"&gt;"&amp;AE$3)))</f>
        <v>4.752851711026616</v>
      </c>
      <c r="AG6" s="668">
        <f ca="1">IF(COUNT(AG12:AG300)=0,"-",SUMIFS(AG12:AG300, AG12:AG300, "&gt;="&amp;AG2,AG12:AG300,"&lt;="&amp;AG3)/($A$1-COUNTIF(AG12:AG300,"&lt;"&amp;AG$2)-COUNTIF(AG12:AG300,"&gt;"&amp;AG$3)))</f>
        <v>1459.5238095238096</v>
      </c>
      <c r="AI6" s="668" t="e">
        <f ca="1">IF(COUNT(AI12:AI300)=0,"-",SUMIFS(AI12:AI300, AI12:AI300, "&gt;="&amp;AI2,AI12:AI300,"&lt;="&amp;AI3)/($A$1-COUNTIF(AI12:AI300,"&lt;"&amp;AI$2)-COUNTIF(AI12:AI300,"&gt;"&amp;AI$3)))</f>
        <v>#DIV/0!</v>
      </c>
      <c r="AK6" s="668">
        <f ca="1">IF(COUNT(AK12:AK300)=0,"-",SUMIFS(AK12:AK300, AK12:AK300, "&gt;="&amp;AK2,AK12:AK300,"&lt;="&amp;AK3)/($A$1-COUNTIF(AK12:AK300,"&lt;"&amp;AK$2)-COUNTIF(AK12:AK300,"&gt;"&amp;AK$3)))</f>
        <v>1408.4087378371778</v>
      </c>
      <c r="AM6" s="668" t="str">
        <f>IF(COUNT(AM12:AM300)=0,"-",SUMIFS(AM12:AM300, AM12:AM300, "&gt;="&amp;AM2,AM12:AM300,"&lt;="&amp;AM3)/($A$1-COUNTIF(AM12:AM300,"&lt;"&amp;AM$2)-COUNTIF(AM12:AM300,"&gt;"&amp;AM$3)))</f>
        <v>-</v>
      </c>
      <c r="AO6" s="668">
        <f ca="1">IF(COUNT(AO12:AO300)=0,"-",SUMIFS(AO12:AO300, AO12:AO300, "&gt;="&amp;AO2,AO12:AO300,"&lt;="&amp;AO3)/($A$1-COUNTIF(AO12:AO300,"&lt;"&amp;AO$2)-COUNTIF(AO12:AO300,"&gt;"&amp;AO$3)))</f>
        <v>1152.5650310821413</v>
      </c>
      <c r="AQ6" s="668">
        <f ca="1">IF(COUNT(AQ12:AQ300)=0,"-",SUMIFS(AQ12:AQ300, AQ12:AQ300, "&gt;="&amp;AQ2,AQ12:AQ300,"&lt;="&amp;AQ3)/($A$1-COUNTIF(AQ12:AQ300,"&lt;"&amp;AQ$2)-COUNTIF(AQ12:AQ300,"&gt;"&amp;AQ$3)))</f>
        <v>6574.37690202666</v>
      </c>
    </row>
    <row r="9" spans="1:43">
      <c r="D9" t="s">
        <v>70</v>
      </c>
      <c r="E9" s="669"/>
      <c r="F9" t="s">
        <v>71</v>
      </c>
      <c r="G9" s="669"/>
      <c r="H9" t="s">
        <v>72</v>
      </c>
      <c r="I9" s="669"/>
      <c r="J9" t="s">
        <v>73</v>
      </c>
      <c r="K9" s="669"/>
      <c r="L9" t="s">
        <v>74</v>
      </c>
      <c r="M9" s="669"/>
      <c r="N9" t="s">
        <v>75</v>
      </c>
      <c r="O9" s="669"/>
      <c r="P9" t="s">
        <v>76</v>
      </c>
      <c r="Q9" s="669"/>
      <c r="R9" t="s">
        <v>77</v>
      </c>
      <c r="S9" s="669"/>
      <c r="T9" t="s">
        <v>78</v>
      </c>
      <c r="U9" s="669"/>
      <c r="V9" t="s">
        <v>79</v>
      </c>
      <c r="W9" s="669"/>
      <c r="X9" t="s">
        <v>80</v>
      </c>
      <c r="Y9" s="669"/>
      <c r="Z9" t="s">
        <v>81</v>
      </c>
      <c r="AA9" s="669"/>
      <c r="AB9" t="s">
        <v>82</v>
      </c>
      <c r="AC9" s="669"/>
      <c r="AD9" t="s">
        <v>83</v>
      </c>
      <c r="AE9" s="669"/>
      <c r="AF9" t="s">
        <v>84</v>
      </c>
      <c r="AG9" s="669"/>
      <c r="AH9" t="s">
        <v>85</v>
      </c>
      <c r="AI9" s="669"/>
      <c r="AJ9" t="s">
        <v>86</v>
      </c>
      <c r="AK9" s="669"/>
      <c r="AL9" t="s">
        <v>87</v>
      </c>
      <c r="AM9" s="669"/>
      <c r="AN9" t="s">
        <v>88</v>
      </c>
      <c r="AO9" s="669"/>
      <c r="AP9" t="s">
        <v>89</v>
      </c>
      <c r="AQ9" s="669"/>
    </row>
    <row r="10" spans="1:43" ht="75">
      <c r="A10" s="670"/>
      <c r="B10" s="670"/>
      <c r="D10" s="670" t="s">
        <v>90</v>
      </c>
      <c r="E10" s="671" t="str">
        <f>D10&amp;"
per FTE"</f>
        <v>Total Occupancy
per FTE</v>
      </c>
      <c r="F10" s="670" t="s">
        <v>91</v>
      </c>
      <c r="G10" s="671" t="str">
        <f>F10&amp;"
per FTE"</f>
        <v>Direct Care Consultant 201
per FTE</v>
      </c>
      <c r="H10" s="670" t="s">
        <v>92</v>
      </c>
      <c r="I10" s="671" t="str">
        <f>H10&amp;"
per FTE"</f>
        <v>Temporary Help 202
per FTE</v>
      </c>
      <c r="J10" s="670" t="s">
        <v>93</v>
      </c>
      <c r="K10" s="671" t="str">
        <f>J10&amp;"
per FTE"</f>
        <v>Clients and Caregivers Reimb./Stipends 203
per FTE</v>
      </c>
      <c r="L10" s="670" t="s">
        <v>94</v>
      </c>
      <c r="M10" s="671" t="str">
        <f>L10&amp;"
per FTE"</f>
        <v>Subcontracted Direct Care 206
per FTE</v>
      </c>
      <c r="N10" s="670" t="s">
        <v>95</v>
      </c>
      <c r="O10" s="671" t="str">
        <f>N10&amp;"
per FTE"</f>
        <v>Staff Training 204
per FTE</v>
      </c>
      <c r="P10" s="670" t="s">
        <v>96</v>
      </c>
      <c r="Q10" s="671" t="str">
        <f>P10&amp;"
per FTE"</f>
        <v>Staff Mileage / Travel 205
per FTE</v>
      </c>
      <c r="R10" s="670" t="s">
        <v>97</v>
      </c>
      <c r="S10" s="671" t="str">
        <f>R10&amp;"
per FTE"</f>
        <v>Meals 207
per FTE</v>
      </c>
      <c r="T10" s="670" t="s">
        <v>98</v>
      </c>
      <c r="U10" s="671" t="str">
        <f>T10&amp;"
per FTE"</f>
        <v>Client Transportation 208
per FTE</v>
      </c>
      <c r="V10" s="670" t="s">
        <v>99</v>
      </c>
      <c r="W10" s="671" t="str">
        <f>V10&amp;"
per FTE"</f>
        <v>Vehicle Expenses 208
per FTE</v>
      </c>
      <c r="X10" s="670" t="s">
        <v>100</v>
      </c>
      <c r="Y10" s="671" t="str">
        <f>X10&amp;"
per FTE"</f>
        <v>Vehicle Depreciation 208
per FTE</v>
      </c>
      <c r="Z10" s="670" t="s">
        <v>101</v>
      </c>
      <c r="AA10" s="671" t="str">
        <f>Z10&amp;"
per FTE"</f>
        <v>Incidental Medical /Medicine/Pharmacy 209
per FTE</v>
      </c>
      <c r="AB10" s="670" t="s">
        <v>102</v>
      </c>
      <c r="AC10" s="671" t="str">
        <f>AB10&amp;"
per FTE"</f>
        <v>Client Personal Allowances 211
per FTE</v>
      </c>
      <c r="AD10" s="670" t="s">
        <v>103</v>
      </c>
      <c r="AE10" s="671" t="str">
        <f>AD10&amp;"
per FTE"</f>
        <v>Provision Material Goods/Svs./Benefits 212
per FTE</v>
      </c>
      <c r="AF10" s="670" t="s">
        <v>104</v>
      </c>
      <c r="AG10" s="671" t="str">
        <f>AF10&amp;"
per FTE"</f>
        <v>Direct Client Wages 214
per FTE</v>
      </c>
      <c r="AH10" s="670" t="s">
        <v>105</v>
      </c>
      <c r="AI10" s="671" t="str">
        <f>AH10&amp;"
per FTE"</f>
        <v>Other Commercial Prod. &amp; Svs. 214
per FTE</v>
      </c>
      <c r="AJ10" s="670" t="s">
        <v>106</v>
      </c>
      <c r="AK10" s="671" t="str">
        <f>AJ10&amp;"
per FTE"</f>
        <v>Program Supplies &amp; Materials 215
per FTE</v>
      </c>
      <c r="AL10" s="670" t="s">
        <v>107</v>
      </c>
      <c r="AM10" s="671" t="str">
        <f>AL10&amp;"
per FTE"</f>
        <v>Non Charitable Expenses
per FTE</v>
      </c>
      <c r="AN10" s="670" t="s">
        <v>108</v>
      </c>
      <c r="AO10" s="671" t="str">
        <f>AN10&amp;"
per FTE"</f>
        <v>Other Expense
per FTE</v>
      </c>
      <c r="AP10" s="670" t="s">
        <v>109</v>
      </c>
      <c r="AQ10" s="671" t="str">
        <f>AP10&amp;"
per FTE"</f>
        <v>Total Other Program Expense
per FTE</v>
      </c>
    </row>
    <row r="11" spans="1:43">
      <c r="B11" t="s">
        <v>110</v>
      </c>
      <c r="D11" t="s">
        <v>111</v>
      </c>
      <c r="E11" s="669"/>
      <c r="F11" t="s">
        <v>111</v>
      </c>
      <c r="G11" s="669"/>
      <c r="H11" t="s">
        <v>111</v>
      </c>
      <c r="I11" s="669"/>
      <c r="J11" t="s">
        <v>111</v>
      </c>
      <c r="K11" s="669"/>
      <c r="L11" t="s">
        <v>111</v>
      </c>
      <c r="M11" s="669"/>
      <c r="N11" t="s">
        <v>111</v>
      </c>
      <c r="O11" s="669"/>
      <c r="P11" t="s">
        <v>111</v>
      </c>
      <c r="Q11" s="669"/>
      <c r="R11" t="s">
        <v>111</v>
      </c>
      <c r="S11" s="669"/>
      <c r="T11" t="s">
        <v>111</v>
      </c>
      <c r="U11" s="669"/>
      <c r="V11" t="s">
        <v>111</v>
      </c>
      <c r="W11" s="669"/>
      <c r="X11" t="s">
        <v>111</v>
      </c>
      <c r="Y11" s="669"/>
      <c r="Z11" t="s">
        <v>111</v>
      </c>
      <c r="AA11" s="669"/>
      <c r="AB11" t="s">
        <v>111</v>
      </c>
      <c r="AC11" s="669"/>
      <c r="AD11" t="s">
        <v>111</v>
      </c>
      <c r="AE11" s="669"/>
      <c r="AF11" t="s">
        <v>111</v>
      </c>
      <c r="AG11" s="669"/>
      <c r="AH11" t="s">
        <v>111</v>
      </c>
      <c r="AI11" s="669"/>
      <c r="AJ11" t="s">
        <v>111</v>
      </c>
      <c r="AK11" s="669"/>
      <c r="AL11" t="s">
        <v>111</v>
      </c>
      <c r="AM11" s="669"/>
      <c r="AN11" t="s">
        <v>111</v>
      </c>
      <c r="AO11" s="669"/>
      <c r="AP11" t="s">
        <v>111</v>
      </c>
      <c r="AQ11" s="669"/>
    </row>
    <row r="12" spans="1:43">
      <c r="B12">
        <v>5.26</v>
      </c>
      <c r="D12">
        <v>13998</v>
      </c>
      <c r="E12" s="672">
        <f>IF(OR($B12=0,D12=0),"",D12/$B12)</f>
        <v>2661.2167300380229</v>
      </c>
      <c r="G12" s="672" t="str">
        <f>IF(OR($B12=0,F12=0),"",F12/$B12)</f>
        <v/>
      </c>
      <c r="H12">
        <v>46</v>
      </c>
      <c r="I12" s="672">
        <f>IF(OR($B12=0,H12=0),"",H12/$B12)</f>
        <v>8.7452471482889731</v>
      </c>
      <c r="K12" s="672" t="str">
        <f>IF(OR($B12=0,J12=0),"",J12/$B12)</f>
        <v/>
      </c>
      <c r="M12" s="672" t="str">
        <f>IF(OR($B12=0,L12=0),"",L12/$B12)</f>
        <v/>
      </c>
      <c r="N12">
        <v>110</v>
      </c>
      <c r="O12" s="672">
        <f>IF(OR($B12=0,N12=0),"",N12/$B12)</f>
        <v>20.912547528517113</v>
      </c>
      <c r="P12">
        <v>4941</v>
      </c>
      <c r="Q12" s="672">
        <f>IF(OR($B12=0,P12=0),"",P12/$B12)</f>
        <v>939.35361216730041</v>
      </c>
      <c r="R12">
        <v>22</v>
      </c>
      <c r="S12" s="672">
        <f>IF(OR($B12=0,R12=0),"",R12/$B12)</f>
        <v>4.1825095057034218</v>
      </c>
      <c r="U12" s="672" t="str">
        <f>IF(OR($B12=0,T12=0),"",T12/$B12)</f>
        <v/>
      </c>
      <c r="V12">
        <v>23993</v>
      </c>
      <c r="W12" s="672">
        <f>IF(OR($B12=0,V12=0),"",V12/$B12)</f>
        <v>4561.4068441064637</v>
      </c>
      <c r="Y12" s="672" t="str">
        <f>IF(OR($B12=0,X12=0),"",X12/$B12)</f>
        <v/>
      </c>
      <c r="AA12" s="672" t="str">
        <f>IF(OR($B12=0,Z12=0),"",Z12/$B12)</f>
        <v/>
      </c>
      <c r="AC12" s="672" t="str">
        <f>IF(OR($B12=0,AB12=0),"",AB12/$B12)</f>
        <v/>
      </c>
      <c r="AD12">
        <v>25</v>
      </c>
      <c r="AE12" s="672">
        <f>IF(OR($B12=0,AD12=0),"",AD12/$B12)</f>
        <v>4.752851711026616</v>
      </c>
      <c r="AG12" s="672" t="str">
        <f>IF(OR($B12=0,AF12=0),"",AF12/$B12)</f>
        <v/>
      </c>
      <c r="AI12" s="672" t="str">
        <f>IF(OR($B12=0,AH12=0),"",AH12/$B12)</f>
        <v/>
      </c>
      <c r="AJ12">
        <v>2850</v>
      </c>
      <c r="AK12" s="672">
        <f>IF(OR($B12=0,AJ12=0),"",AJ12/$B12)</f>
        <v>541.82509505703422</v>
      </c>
      <c r="AM12" s="672" t="str">
        <f>IF(OR($B12=0,AL12=0),"",AL12/$B12)</f>
        <v/>
      </c>
      <c r="AN12">
        <v>1631</v>
      </c>
      <c r="AO12" s="672">
        <f>IF(OR($B12=0,AN12=0),"",AN12/$B12)</f>
        <v>310.07604562737646</v>
      </c>
      <c r="AP12">
        <v>33618</v>
      </c>
      <c r="AQ12" s="672">
        <f>IF(OR($B12=0,AP12=0),"",AP12/$B12)</f>
        <v>6391.2547528517116</v>
      </c>
    </row>
    <row r="13" spans="1:43">
      <c r="B13">
        <v>19.670000000000002</v>
      </c>
      <c r="D13">
        <v>67545</v>
      </c>
      <c r="E13" s="672">
        <f t="shared" ref="E13:G28" si="0">IF(OR($B13=0,D13=0),"",D13/$B13)</f>
        <v>3433.9095068632432</v>
      </c>
      <c r="F13">
        <v>410</v>
      </c>
      <c r="G13" s="672">
        <f t="shared" si="0"/>
        <v>20.843924758515502</v>
      </c>
      <c r="I13" s="672" t="str">
        <f t="shared" ref="I13:I76" si="1">IF(OR($B13=0,H13=0),"",H13/$B13)</f>
        <v/>
      </c>
      <c r="K13" s="672" t="str">
        <f t="shared" ref="K13:K76" si="2">IF(OR($B13=0,J13=0),"",J13/$B13)</f>
        <v/>
      </c>
      <c r="M13" s="672" t="str">
        <f t="shared" ref="M13:M76" si="3">IF(OR($B13=0,L13=0),"",L13/$B13)</f>
        <v/>
      </c>
      <c r="N13">
        <v>1204</v>
      </c>
      <c r="O13" s="672">
        <f t="shared" ref="O13:Q76" si="4">IF(OR($B13=0,N13=0),"",N13/$B13)</f>
        <v>61.209964412811381</v>
      </c>
      <c r="P13">
        <v>22475</v>
      </c>
      <c r="Q13" s="672">
        <f t="shared" ref="Q13:Q76" si="5">IF(OR($B13=0,P13=0),"",P13/$B13)</f>
        <v>1142.6029486527707</v>
      </c>
      <c r="S13" s="672" t="str">
        <f t="shared" ref="S13:S76" si="6">IF(OR($B13=0,R13=0),"",R13/$B13)</f>
        <v/>
      </c>
      <c r="T13">
        <v>10460</v>
      </c>
      <c r="U13" s="672">
        <f t="shared" ref="U13:U76" si="7">IF(OR($B13=0,T13=0),"",T13/$B13)</f>
        <v>531.77427554651752</v>
      </c>
      <c r="V13">
        <v>5045</v>
      </c>
      <c r="W13" s="672">
        <f t="shared" ref="W13:W76" si="8">IF(OR($B13=0,V13=0),"",V13/$B13)</f>
        <v>256.48195221148956</v>
      </c>
      <c r="X13">
        <v>4473</v>
      </c>
      <c r="Y13" s="672">
        <f t="shared" ref="Y13:Y76" si="9">IF(OR($B13=0,X13=0),"",X13/$B13)</f>
        <v>227.40213523131672</v>
      </c>
      <c r="Z13">
        <v>1425</v>
      </c>
      <c r="AA13" s="672">
        <f t="shared" ref="AA13:AA76" si="10">IF(OR($B13=0,Z13=0),"",Z13/$B13)</f>
        <v>72.445348246059979</v>
      </c>
      <c r="AC13" s="672" t="str">
        <f t="shared" ref="AC13:AC76" si="11">IF(OR($B13=0,AB13=0),"",AB13/$B13)</f>
        <v/>
      </c>
      <c r="AE13" s="672" t="str">
        <f t="shared" ref="AE13:AE76" si="12">IF(OR($B13=0,AD13=0),"",AD13/$B13)</f>
        <v/>
      </c>
      <c r="AG13" s="672" t="str">
        <f t="shared" ref="AG13:AG76" si="13">IF(OR($B13=0,AF13=0),"",AF13/$B13)</f>
        <v/>
      </c>
      <c r="AI13" s="672" t="str">
        <f t="shared" ref="AI13:AI76" si="14">IF(OR($B13=0,AH13=0),"",AH13/$B13)</f>
        <v/>
      </c>
      <c r="AJ13">
        <v>41121</v>
      </c>
      <c r="AK13" s="672">
        <f t="shared" ref="AK13:AK76" si="15">IF(OR($B13=0,AJ13=0),"",AJ13/$B13)</f>
        <v>2090.5439755973562</v>
      </c>
      <c r="AM13" s="672" t="str">
        <f t="shared" ref="AM13:AM76" si="16">IF(OR($B13=0,AL13=0),"",AL13/$B13)</f>
        <v/>
      </c>
      <c r="AO13" s="672" t="str">
        <f t="shared" ref="AO13:AO76" si="17">IF(OR($B13=0,AN13=0),"",AN13/$B13)</f>
        <v/>
      </c>
      <c r="AP13">
        <v>86613</v>
      </c>
      <c r="AQ13" s="672">
        <f t="shared" ref="AQ13:AQ76" si="18">IF(OR($B13=0,AP13=0),"",AP13/$B13)</f>
        <v>4403.3045246568372</v>
      </c>
    </row>
    <row r="14" spans="1:43">
      <c r="B14">
        <v>0.42</v>
      </c>
      <c r="D14">
        <v>1615</v>
      </c>
      <c r="E14" s="672">
        <f t="shared" si="0"/>
        <v>3845.2380952380954</v>
      </c>
      <c r="F14">
        <v>196</v>
      </c>
      <c r="G14" s="672">
        <f t="shared" si="0"/>
        <v>466.66666666666669</v>
      </c>
      <c r="I14" s="672" t="str">
        <f t="shared" si="1"/>
        <v/>
      </c>
      <c r="K14" s="672" t="str">
        <f t="shared" si="2"/>
        <v/>
      </c>
      <c r="M14" s="672" t="str">
        <f t="shared" si="3"/>
        <v/>
      </c>
      <c r="N14">
        <v>19</v>
      </c>
      <c r="O14" s="672">
        <f t="shared" si="4"/>
        <v>45.238095238095241</v>
      </c>
      <c r="P14">
        <v>38</v>
      </c>
      <c r="Q14" s="672">
        <f t="shared" si="5"/>
        <v>90.476190476190482</v>
      </c>
      <c r="S14" s="672" t="str">
        <f t="shared" si="6"/>
        <v/>
      </c>
      <c r="U14" s="672" t="str">
        <f t="shared" si="7"/>
        <v/>
      </c>
      <c r="V14">
        <v>893</v>
      </c>
      <c r="W14" s="672">
        <f t="shared" si="8"/>
        <v>2126.1904761904761</v>
      </c>
      <c r="Y14" s="672" t="str">
        <f t="shared" si="9"/>
        <v/>
      </c>
      <c r="AA14" s="672" t="str">
        <f t="shared" si="10"/>
        <v/>
      </c>
      <c r="AC14" s="672" t="str">
        <f t="shared" si="11"/>
        <v/>
      </c>
      <c r="AE14" s="672" t="str">
        <f t="shared" si="12"/>
        <v/>
      </c>
      <c r="AF14">
        <v>613</v>
      </c>
      <c r="AG14" s="672">
        <f t="shared" si="13"/>
        <v>1459.5238095238096</v>
      </c>
      <c r="AI14" s="672" t="str">
        <f t="shared" si="14"/>
        <v/>
      </c>
      <c r="AJ14">
        <v>669</v>
      </c>
      <c r="AK14" s="672">
        <f t="shared" si="15"/>
        <v>1592.8571428571429</v>
      </c>
      <c r="AM14" s="672" t="str">
        <f t="shared" si="16"/>
        <v/>
      </c>
      <c r="AN14">
        <v>1322</v>
      </c>
      <c r="AO14" s="672">
        <f t="shared" si="17"/>
        <v>3147.6190476190477</v>
      </c>
      <c r="AP14">
        <v>3750</v>
      </c>
      <c r="AQ14" s="672">
        <f t="shared" si="18"/>
        <v>8928.5714285714294</v>
      </c>
    </row>
    <row r="15" spans="1:43">
      <c r="E15" s="672" t="str">
        <f t="shared" si="0"/>
        <v/>
      </c>
      <c r="G15" s="672" t="str">
        <f t="shared" si="0"/>
        <v/>
      </c>
      <c r="I15" s="672" t="str">
        <f t="shared" si="1"/>
        <v/>
      </c>
      <c r="K15" s="672" t="str">
        <f t="shared" si="2"/>
        <v/>
      </c>
      <c r="M15" s="672" t="str">
        <f t="shared" si="3"/>
        <v/>
      </c>
      <c r="O15" s="672" t="str">
        <f t="shared" si="4"/>
        <v/>
      </c>
      <c r="Q15" s="672" t="str">
        <f t="shared" si="5"/>
        <v/>
      </c>
      <c r="S15" s="672" t="str">
        <f t="shared" si="6"/>
        <v/>
      </c>
      <c r="U15" s="672" t="str">
        <f t="shared" si="7"/>
        <v/>
      </c>
      <c r="W15" s="672" t="str">
        <f t="shared" si="8"/>
        <v/>
      </c>
      <c r="Y15" s="672" t="str">
        <f t="shared" si="9"/>
        <v/>
      </c>
      <c r="AA15" s="672" t="str">
        <f t="shared" si="10"/>
        <v/>
      </c>
      <c r="AC15" s="672" t="str">
        <f t="shared" si="11"/>
        <v/>
      </c>
      <c r="AE15" s="672" t="str">
        <f t="shared" si="12"/>
        <v/>
      </c>
      <c r="AG15" s="672" t="str">
        <f t="shared" si="13"/>
        <v/>
      </c>
      <c r="AI15" s="672" t="str">
        <f t="shared" si="14"/>
        <v/>
      </c>
      <c r="AK15" s="672" t="str">
        <f t="shared" si="15"/>
        <v/>
      </c>
      <c r="AM15" s="672" t="str">
        <f t="shared" si="16"/>
        <v/>
      </c>
      <c r="AO15" s="672" t="str">
        <f t="shared" si="17"/>
        <v/>
      </c>
      <c r="AQ15" s="672" t="str">
        <f t="shared" si="18"/>
        <v/>
      </c>
    </row>
    <row r="16" spans="1:43">
      <c r="B16">
        <f>SUM(B12:B14)</f>
        <v>25.35</v>
      </c>
      <c r="D16">
        <f>SUM(D12:D14)</f>
        <v>83158</v>
      </c>
      <c r="E16" s="672"/>
      <c r="G16" s="672" t="str">
        <f t="shared" si="0"/>
        <v/>
      </c>
      <c r="I16" s="672" t="str">
        <f t="shared" si="1"/>
        <v/>
      </c>
      <c r="K16" s="672" t="str">
        <f t="shared" si="2"/>
        <v/>
      </c>
      <c r="M16" s="672" t="str">
        <f t="shared" si="3"/>
        <v/>
      </c>
      <c r="N16">
        <f>SUM(N12:N14)</f>
        <v>1333</v>
      </c>
      <c r="O16" s="672"/>
      <c r="P16">
        <f t="shared" ref="P16:AJ16" si="19">SUM(P12:P14)</f>
        <v>27454</v>
      </c>
      <c r="Q16" s="672"/>
      <c r="R16">
        <f t="shared" si="19"/>
        <v>22</v>
      </c>
      <c r="S16">
        <f t="shared" si="19"/>
        <v>4.1825095057034218</v>
      </c>
      <c r="T16">
        <f t="shared" si="19"/>
        <v>10460</v>
      </c>
      <c r="U16">
        <f t="shared" si="19"/>
        <v>531.77427554651752</v>
      </c>
      <c r="V16">
        <f t="shared" si="19"/>
        <v>29931</v>
      </c>
      <c r="W16" s="672"/>
      <c r="X16">
        <f t="shared" si="19"/>
        <v>4473</v>
      </c>
      <c r="Y16">
        <f t="shared" si="19"/>
        <v>227.40213523131672</v>
      </c>
      <c r="Z16">
        <f t="shared" si="19"/>
        <v>1425</v>
      </c>
      <c r="AA16">
        <f t="shared" si="19"/>
        <v>72.445348246059979</v>
      </c>
      <c r="AB16">
        <f t="shared" si="19"/>
        <v>0</v>
      </c>
      <c r="AC16">
        <f t="shared" si="19"/>
        <v>0</v>
      </c>
      <c r="AD16">
        <f t="shared" si="19"/>
        <v>25</v>
      </c>
      <c r="AE16">
        <f t="shared" si="19"/>
        <v>4.752851711026616</v>
      </c>
      <c r="AF16">
        <f t="shared" si="19"/>
        <v>613</v>
      </c>
      <c r="AG16">
        <f t="shared" si="19"/>
        <v>1459.5238095238096</v>
      </c>
      <c r="AH16">
        <f t="shared" si="19"/>
        <v>0</v>
      </c>
      <c r="AI16">
        <f t="shared" si="19"/>
        <v>0</v>
      </c>
      <c r="AJ16">
        <f t="shared" si="19"/>
        <v>44640</v>
      </c>
      <c r="AK16" s="672"/>
      <c r="AM16" s="672" t="str">
        <f t="shared" si="16"/>
        <v/>
      </c>
      <c r="AO16" s="672" t="str">
        <f t="shared" si="17"/>
        <v/>
      </c>
      <c r="AQ16" s="672" t="str">
        <f t="shared" si="18"/>
        <v/>
      </c>
    </row>
    <row r="17" spans="4:43">
      <c r="D17" s="722">
        <f>D16/B16</f>
        <v>3280.394477317554</v>
      </c>
      <c r="E17" s="672" t="str">
        <f t="shared" si="0"/>
        <v/>
      </c>
      <c r="G17" s="672" t="str">
        <f t="shared" si="0"/>
        <v/>
      </c>
      <c r="I17" s="672" t="str">
        <f t="shared" si="1"/>
        <v/>
      </c>
      <c r="K17" s="672" t="str">
        <f t="shared" si="2"/>
        <v/>
      </c>
      <c r="M17" s="672" t="str">
        <f t="shared" si="3"/>
        <v/>
      </c>
      <c r="N17" s="722">
        <f>N16/B16</f>
        <v>52.58382642998027</v>
      </c>
      <c r="O17" s="672" t="str">
        <f t="shared" si="4"/>
        <v/>
      </c>
      <c r="P17" s="722">
        <f>P16/B16</f>
        <v>1082.9980276134122</v>
      </c>
      <c r="Q17" s="672" t="str">
        <f t="shared" si="4"/>
        <v/>
      </c>
      <c r="R17" s="722" t="e">
        <f t="shared" ref="R17:AI17" si="20">R16/F16</f>
        <v>#DIV/0!</v>
      </c>
      <c r="S17" s="722" t="e">
        <f t="shared" si="20"/>
        <v>#VALUE!</v>
      </c>
      <c r="T17" s="722" t="e">
        <f t="shared" si="20"/>
        <v>#DIV/0!</v>
      </c>
      <c r="U17" s="722" t="e">
        <f t="shared" si="20"/>
        <v>#VALUE!</v>
      </c>
      <c r="V17" s="722">
        <f>V16/B16</f>
        <v>1180.7100591715975</v>
      </c>
      <c r="W17" s="672" t="str">
        <f t="shared" si="8"/>
        <v/>
      </c>
      <c r="X17" s="722" t="e">
        <f t="shared" si="20"/>
        <v>#DIV/0!</v>
      </c>
      <c r="Y17" s="722" t="e">
        <f t="shared" si="20"/>
        <v>#VALUE!</v>
      </c>
      <c r="Z17" s="722">
        <f t="shared" si="20"/>
        <v>1.0690172543135783</v>
      </c>
      <c r="AA17" s="722" t="e">
        <f t="shared" si="20"/>
        <v>#DIV/0!</v>
      </c>
      <c r="AB17" s="722">
        <f t="shared" si="20"/>
        <v>0</v>
      </c>
      <c r="AC17" s="722" t="e">
        <f t="shared" si="20"/>
        <v>#DIV/0!</v>
      </c>
      <c r="AD17" s="722">
        <f t="shared" si="20"/>
        <v>1.1363636363636365</v>
      </c>
      <c r="AE17" s="722">
        <f t="shared" si="20"/>
        <v>1.1363636363636365</v>
      </c>
      <c r="AF17" s="722">
        <f t="shared" si="20"/>
        <v>5.8604206500956026E-2</v>
      </c>
      <c r="AG17" s="722">
        <f t="shared" si="20"/>
        <v>2.7446303377947743</v>
      </c>
      <c r="AH17" s="722">
        <f t="shared" si="20"/>
        <v>0</v>
      </c>
      <c r="AI17" s="722" t="e">
        <f t="shared" si="20"/>
        <v>#DIV/0!</v>
      </c>
      <c r="AJ17" s="722">
        <f>AJ16/B16</f>
        <v>1760.94674556213</v>
      </c>
      <c r="AK17" s="672" t="str">
        <f t="shared" si="15"/>
        <v/>
      </c>
      <c r="AM17" s="672" t="str">
        <f t="shared" si="16"/>
        <v/>
      </c>
      <c r="AO17" s="672" t="str">
        <f t="shared" si="17"/>
        <v/>
      </c>
      <c r="AQ17" s="672" t="str">
        <f t="shared" si="18"/>
        <v/>
      </c>
    </row>
    <row r="18" spans="4:43">
      <c r="E18" s="672" t="str">
        <f t="shared" si="0"/>
        <v/>
      </c>
      <c r="G18" s="672" t="str">
        <f t="shared" si="0"/>
        <v/>
      </c>
      <c r="I18" s="672" t="str">
        <f t="shared" si="1"/>
        <v/>
      </c>
      <c r="K18" s="672" t="str">
        <f t="shared" si="2"/>
        <v/>
      </c>
      <c r="M18" s="672" t="str">
        <f t="shared" si="3"/>
        <v/>
      </c>
      <c r="O18" s="672" t="str">
        <f t="shared" si="4"/>
        <v/>
      </c>
      <c r="Q18" s="672" t="str">
        <f t="shared" si="5"/>
        <v/>
      </c>
      <c r="S18" s="672" t="str">
        <f t="shared" si="6"/>
        <v/>
      </c>
      <c r="U18" s="672" t="str">
        <f t="shared" si="7"/>
        <v/>
      </c>
      <c r="W18" s="672" t="str">
        <f t="shared" si="8"/>
        <v/>
      </c>
      <c r="Y18" s="672" t="str">
        <f t="shared" si="9"/>
        <v/>
      </c>
      <c r="AA18" s="672" t="str">
        <f t="shared" si="10"/>
        <v/>
      </c>
      <c r="AC18" s="672" t="str">
        <f t="shared" si="11"/>
        <v/>
      </c>
      <c r="AE18" s="672" t="str">
        <f t="shared" si="12"/>
        <v/>
      </c>
      <c r="AG18" s="672" t="str">
        <f t="shared" si="13"/>
        <v/>
      </c>
      <c r="AI18" s="672" t="str">
        <f t="shared" si="14"/>
        <v/>
      </c>
      <c r="AK18" s="672" t="str">
        <f t="shared" si="15"/>
        <v/>
      </c>
      <c r="AM18" s="672" t="str">
        <f t="shared" si="16"/>
        <v/>
      </c>
      <c r="AO18" s="672" t="str">
        <f t="shared" si="17"/>
        <v/>
      </c>
      <c r="AQ18" s="672" t="str">
        <f t="shared" si="18"/>
        <v/>
      </c>
    </row>
    <row r="19" spans="4:43">
      <c r="E19" s="672" t="str">
        <f t="shared" si="0"/>
        <v/>
      </c>
      <c r="G19" s="672" t="str">
        <f t="shared" si="0"/>
        <v/>
      </c>
      <c r="I19" s="672" t="str">
        <f t="shared" si="1"/>
        <v/>
      </c>
      <c r="K19" s="672" t="str">
        <f t="shared" si="2"/>
        <v/>
      </c>
      <c r="M19" s="672" t="str">
        <f t="shared" si="3"/>
        <v/>
      </c>
      <c r="O19" s="672" t="str">
        <f t="shared" si="4"/>
        <v/>
      </c>
      <c r="Q19" s="672" t="str">
        <f t="shared" si="5"/>
        <v/>
      </c>
      <c r="S19" s="672" t="str">
        <f t="shared" si="6"/>
        <v/>
      </c>
      <c r="U19" s="672" t="str">
        <f t="shared" si="7"/>
        <v/>
      </c>
      <c r="W19" s="672" t="str">
        <f t="shared" si="8"/>
        <v/>
      </c>
      <c r="Y19" s="672" t="str">
        <f t="shared" si="9"/>
        <v/>
      </c>
      <c r="AA19" s="672" t="str">
        <f t="shared" si="10"/>
        <v/>
      </c>
      <c r="AC19" s="672" t="str">
        <f t="shared" si="11"/>
        <v/>
      </c>
      <c r="AE19" s="672" t="str">
        <f t="shared" si="12"/>
        <v/>
      </c>
      <c r="AG19" s="672" t="str">
        <f t="shared" si="13"/>
        <v/>
      </c>
      <c r="AI19" s="672" t="str">
        <f t="shared" si="14"/>
        <v/>
      </c>
      <c r="AK19" s="672" t="str">
        <f t="shared" si="15"/>
        <v/>
      </c>
      <c r="AM19" s="672" t="str">
        <f t="shared" si="16"/>
        <v/>
      </c>
      <c r="AO19" s="672" t="str">
        <f t="shared" si="17"/>
        <v/>
      </c>
      <c r="AQ19" s="672" t="str">
        <f t="shared" si="18"/>
        <v/>
      </c>
    </row>
    <row r="20" spans="4:43">
      <c r="E20" s="672" t="str">
        <f t="shared" si="0"/>
        <v/>
      </c>
      <c r="G20" s="672" t="str">
        <f t="shared" si="0"/>
        <v/>
      </c>
      <c r="I20" s="672" t="str">
        <f t="shared" si="1"/>
        <v/>
      </c>
      <c r="K20" s="672" t="str">
        <f t="shared" si="2"/>
        <v/>
      </c>
      <c r="M20" s="672" t="str">
        <f t="shared" si="3"/>
        <v/>
      </c>
      <c r="O20" s="672" t="str">
        <f t="shared" si="4"/>
        <v/>
      </c>
      <c r="Q20" s="672" t="str">
        <f t="shared" si="5"/>
        <v/>
      </c>
      <c r="S20" s="672" t="str">
        <f t="shared" si="6"/>
        <v/>
      </c>
      <c r="U20" s="672" t="str">
        <f t="shared" si="7"/>
        <v/>
      </c>
      <c r="W20" s="672" t="str">
        <f t="shared" si="8"/>
        <v/>
      </c>
      <c r="Y20" s="672" t="str">
        <f t="shared" si="9"/>
        <v/>
      </c>
      <c r="AA20" s="672" t="str">
        <f t="shared" si="10"/>
        <v/>
      </c>
      <c r="AC20" s="672" t="str">
        <f t="shared" si="11"/>
        <v/>
      </c>
      <c r="AE20" s="672" t="str">
        <f t="shared" si="12"/>
        <v/>
      </c>
      <c r="AG20" s="672" t="str">
        <f t="shared" si="13"/>
        <v/>
      </c>
      <c r="AI20" s="672" t="str">
        <f t="shared" si="14"/>
        <v/>
      </c>
      <c r="AK20" s="672" t="str">
        <f t="shared" si="15"/>
        <v/>
      </c>
      <c r="AM20" s="672" t="str">
        <f t="shared" si="16"/>
        <v/>
      </c>
      <c r="AO20" s="672" t="str">
        <f t="shared" si="17"/>
        <v/>
      </c>
      <c r="AQ20" s="672" t="str">
        <f t="shared" si="18"/>
        <v/>
      </c>
    </row>
    <row r="21" spans="4:43">
      <c r="E21" s="672" t="str">
        <f t="shared" si="0"/>
        <v/>
      </c>
      <c r="G21" s="672" t="str">
        <f t="shared" si="0"/>
        <v/>
      </c>
      <c r="I21" s="672" t="str">
        <f t="shared" si="1"/>
        <v/>
      </c>
      <c r="K21" s="672" t="str">
        <f t="shared" si="2"/>
        <v/>
      </c>
      <c r="M21" s="672" t="str">
        <f t="shared" si="3"/>
        <v/>
      </c>
      <c r="O21" s="672" t="str">
        <f t="shared" si="4"/>
        <v/>
      </c>
      <c r="Q21" s="672" t="str">
        <f t="shared" si="5"/>
        <v/>
      </c>
      <c r="S21" s="672" t="str">
        <f t="shared" si="6"/>
        <v/>
      </c>
      <c r="U21" s="672" t="str">
        <f t="shared" si="7"/>
        <v/>
      </c>
      <c r="W21" s="672" t="str">
        <f t="shared" si="8"/>
        <v/>
      </c>
      <c r="Y21" s="672" t="str">
        <f t="shared" si="9"/>
        <v/>
      </c>
      <c r="AA21" s="672" t="str">
        <f t="shared" si="10"/>
        <v/>
      </c>
      <c r="AC21" s="672" t="str">
        <f t="shared" si="11"/>
        <v/>
      </c>
      <c r="AE21" s="672" t="str">
        <f t="shared" si="12"/>
        <v/>
      </c>
      <c r="AG21" s="672" t="str">
        <f t="shared" si="13"/>
        <v/>
      </c>
      <c r="AI21" s="672" t="str">
        <f t="shared" si="14"/>
        <v/>
      </c>
      <c r="AK21" s="672" t="str">
        <f t="shared" si="15"/>
        <v/>
      </c>
      <c r="AM21" s="672" t="str">
        <f t="shared" si="16"/>
        <v/>
      </c>
      <c r="AO21" s="672" t="str">
        <f t="shared" si="17"/>
        <v/>
      </c>
      <c r="AQ21" s="672" t="str">
        <f t="shared" si="18"/>
        <v/>
      </c>
    </row>
    <row r="22" spans="4:43">
      <c r="E22" s="672" t="str">
        <f t="shared" si="0"/>
        <v/>
      </c>
      <c r="G22" s="672" t="str">
        <f t="shared" si="0"/>
        <v/>
      </c>
      <c r="I22" s="672" t="str">
        <f t="shared" si="1"/>
        <v/>
      </c>
      <c r="K22" s="672" t="str">
        <f t="shared" si="2"/>
        <v/>
      </c>
      <c r="M22" s="672" t="str">
        <f t="shared" si="3"/>
        <v/>
      </c>
      <c r="O22" s="672" t="str">
        <f t="shared" si="4"/>
        <v/>
      </c>
      <c r="Q22" s="672" t="str">
        <f t="shared" si="5"/>
        <v/>
      </c>
      <c r="S22" s="672" t="str">
        <f t="shared" si="6"/>
        <v/>
      </c>
      <c r="U22" s="672" t="str">
        <f t="shared" si="7"/>
        <v/>
      </c>
      <c r="W22" s="672" t="str">
        <f t="shared" si="8"/>
        <v/>
      </c>
      <c r="Y22" s="672" t="str">
        <f t="shared" si="9"/>
        <v/>
      </c>
      <c r="AA22" s="672" t="str">
        <f t="shared" si="10"/>
        <v/>
      </c>
      <c r="AC22" s="672" t="str">
        <f t="shared" si="11"/>
        <v/>
      </c>
      <c r="AE22" s="672" t="str">
        <f t="shared" si="12"/>
        <v/>
      </c>
      <c r="AG22" s="672" t="str">
        <f t="shared" si="13"/>
        <v/>
      </c>
      <c r="AI22" s="672" t="str">
        <f t="shared" si="14"/>
        <v/>
      </c>
      <c r="AK22" s="672" t="str">
        <f t="shared" si="15"/>
        <v/>
      </c>
      <c r="AM22" s="672" t="str">
        <f t="shared" si="16"/>
        <v/>
      </c>
      <c r="AO22" s="672" t="str">
        <f t="shared" si="17"/>
        <v/>
      </c>
      <c r="AQ22" s="672" t="str">
        <f t="shared" si="18"/>
        <v/>
      </c>
    </row>
    <row r="23" spans="4:43">
      <c r="E23" s="672" t="str">
        <f t="shared" si="0"/>
        <v/>
      </c>
      <c r="G23" s="672" t="str">
        <f t="shared" si="0"/>
        <v/>
      </c>
      <c r="I23" s="672" t="str">
        <f t="shared" si="1"/>
        <v/>
      </c>
      <c r="K23" s="672" t="str">
        <f t="shared" si="2"/>
        <v/>
      </c>
      <c r="M23" s="672" t="str">
        <f t="shared" si="3"/>
        <v/>
      </c>
      <c r="O23" s="672" t="str">
        <f t="shared" si="4"/>
        <v/>
      </c>
      <c r="Q23" s="672" t="str">
        <f t="shared" si="5"/>
        <v/>
      </c>
      <c r="S23" s="672" t="str">
        <f t="shared" si="6"/>
        <v/>
      </c>
      <c r="U23" s="672" t="str">
        <f t="shared" si="7"/>
        <v/>
      </c>
      <c r="W23" s="672" t="str">
        <f t="shared" si="8"/>
        <v/>
      </c>
      <c r="Y23" s="672" t="str">
        <f t="shared" si="9"/>
        <v/>
      </c>
      <c r="AA23" s="672" t="str">
        <f t="shared" si="10"/>
        <v/>
      </c>
      <c r="AC23" s="672" t="str">
        <f t="shared" si="11"/>
        <v/>
      </c>
      <c r="AE23" s="672" t="str">
        <f t="shared" si="12"/>
        <v/>
      </c>
      <c r="AG23" s="672" t="str">
        <f t="shared" si="13"/>
        <v/>
      </c>
      <c r="AI23" s="672" t="str">
        <f t="shared" si="14"/>
        <v/>
      </c>
      <c r="AK23" s="672" t="str">
        <f t="shared" si="15"/>
        <v/>
      </c>
      <c r="AM23" s="672" t="str">
        <f t="shared" si="16"/>
        <v/>
      </c>
      <c r="AO23" s="672" t="str">
        <f t="shared" si="17"/>
        <v/>
      </c>
      <c r="AQ23" s="672" t="str">
        <f t="shared" si="18"/>
        <v/>
      </c>
    </row>
    <row r="24" spans="4:43">
      <c r="E24" s="672" t="str">
        <f t="shared" si="0"/>
        <v/>
      </c>
      <c r="G24" s="672" t="str">
        <f t="shared" si="0"/>
        <v/>
      </c>
      <c r="I24" s="672" t="str">
        <f t="shared" si="1"/>
        <v/>
      </c>
      <c r="K24" s="672" t="str">
        <f t="shared" si="2"/>
        <v/>
      </c>
      <c r="M24" s="672" t="str">
        <f t="shared" si="3"/>
        <v/>
      </c>
      <c r="O24" s="672" t="str">
        <f t="shared" si="4"/>
        <v/>
      </c>
      <c r="Q24" s="672" t="str">
        <f t="shared" si="5"/>
        <v/>
      </c>
      <c r="S24" s="672" t="str">
        <f t="shared" si="6"/>
        <v/>
      </c>
      <c r="U24" s="672" t="str">
        <f t="shared" si="7"/>
        <v/>
      </c>
      <c r="W24" s="672" t="str">
        <f t="shared" si="8"/>
        <v/>
      </c>
      <c r="Y24" s="672" t="str">
        <f t="shared" si="9"/>
        <v/>
      </c>
      <c r="AA24" s="672" t="str">
        <f t="shared" si="10"/>
        <v/>
      </c>
      <c r="AC24" s="672" t="str">
        <f t="shared" si="11"/>
        <v/>
      </c>
      <c r="AE24" s="672" t="str">
        <f t="shared" si="12"/>
        <v/>
      </c>
      <c r="AG24" s="672" t="str">
        <f t="shared" si="13"/>
        <v/>
      </c>
      <c r="AI24" s="672" t="str">
        <f t="shared" si="14"/>
        <v/>
      </c>
      <c r="AK24" s="672" t="str">
        <f t="shared" si="15"/>
        <v/>
      </c>
      <c r="AM24" s="672" t="str">
        <f t="shared" si="16"/>
        <v/>
      </c>
      <c r="AO24" s="672" t="str">
        <f t="shared" si="17"/>
        <v/>
      </c>
      <c r="AQ24" s="672" t="str">
        <f t="shared" si="18"/>
        <v/>
      </c>
    </row>
    <row r="25" spans="4:43">
      <c r="E25" s="672" t="str">
        <f t="shared" si="0"/>
        <v/>
      </c>
      <c r="G25" s="672" t="str">
        <f t="shared" si="0"/>
        <v/>
      </c>
      <c r="I25" s="672" t="str">
        <f t="shared" si="1"/>
        <v/>
      </c>
      <c r="K25" s="672" t="str">
        <f t="shared" si="2"/>
        <v/>
      </c>
      <c r="M25" s="672" t="str">
        <f t="shared" si="3"/>
        <v/>
      </c>
      <c r="O25" s="672" t="str">
        <f t="shared" si="4"/>
        <v/>
      </c>
      <c r="Q25" s="672" t="str">
        <f t="shared" si="5"/>
        <v/>
      </c>
      <c r="S25" s="672" t="str">
        <f t="shared" si="6"/>
        <v/>
      </c>
      <c r="U25" s="672" t="str">
        <f t="shared" si="7"/>
        <v/>
      </c>
      <c r="W25" s="672" t="str">
        <f t="shared" si="8"/>
        <v/>
      </c>
      <c r="Y25" s="672" t="str">
        <f t="shared" si="9"/>
        <v/>
      </c>
      <c r="AA25" s="672" t="str">
        <f t="shared" si="10"/>
        <v/>
      </c>
      <c r="AC25" s="672" t="str">
        <f t="shared" si="11"/>
        <v/>
      </c>
      <c r="AE25" s="672" t="str">
        <f t="shared" si="12"/>
        <v/>
      </c>
      <c r="AG25" s="672" t="str">
        <f t="shared" si="13"/>
        <v/>
      </c>
      <c r="AI25" s="672" t="str">
        <f t="shared" si="14"/>
        <v/>
      </c>
      <c r="AK25" s="672" t="str">
        <f t="shared" si="15"/>
        <v/>
      </c>
      <c r="AM25" s="672" t="str">
        <f t="shared" si="16"/>
        <v/>
      </c>
      <c r="AO25" s="672" t="str">
        <f t="shared" si="17"/>
        <v/>
      </c>
      <c r="AQ25" s="672" t="str">
        <f t="shared" si="18"/>
        <v/>
      </c>
    </row>
    <row r="26" spans="4:43">
      <c r="E26" s="672" t="str">
        <f t="shared" si="0"/>
        <v/>
      </c>
      <c r="G26" s="672" t="str">
        <f t="shared" si="0"/>
        <v/>
      </c>
      <c r="I26" s="672" t="str">
        <f t="shared" si="1"/>
        <v/>
      </c>
      <c r="K26" s="672" t="str">
        <f t="shared" si="2"/>
        <v/>
      </c>
      <c r="M26" s="672" t="str">
        <f t="shared" si="3"/>
        <v/>
      </c>
      <c r="O26" s="672" t="str">
        <f t="shared" si="4"/>
        <v/>
      </c>
      <c r="Q26" s="672" t="str">
        <f t="shared" si="5"/>
        <v/>
      </c>
      <c r="S26" s="672" t="str">
        <f t="shared" si="6"/>
        <v/>
      </c>
      <c r="U26" s="672" t="str">
        <f t="shared" si="7"/>
        <v/>
      </c>
      <c r="W26" s="672" t="str">
        <f t="shared" si="8"/>
        <v/>
      </c>
      <c r="Y26" s="672" t="str">
        <f t="shared" si="9"/>
        <v/>
      </c>
      <c r="AA26" s="672" t="str">
        <f t="shared" si="10"/>
        <v/>
      </c>
      <c r="AC26" s="672" t="str">
        <f t="shared" si="11"/>
        <v/>
      </c>
      <c r="AE26" s="672" t="str">
        <f t="shared" si="12"/>
        <v/>
      </c>
      <c r="AG26" s="672" t="str">
        <f t="shared" si="13"/>
        <v/>
      </c>
      <c r="AI26" s="672" t="str">
        <f t="shared" si="14"/>
        <v/>
      </c>
      <c r="AK26" s="672" t="str">
        <f t="shared" si="15"/>
        <v/>
      </c>
      <c r="AM26" s="672" t="str">
        <f t="shared" si="16"/>
        <v/>
      </c>
      <c r="AO26" s="672" t="str">
        <f t="shared" si="17"/>
        <v/>
      </c>
      <c r="AQ26" s="672" t="str">
        <f t="shared" si="18"/>
        <v/>
      </c>
    </row>
    <row r="27" spans="4:43">
      <c r="E27" s="672" t="str">
        <f t="shared" si="0"/>
        <v/>
      </c>
      <c r="G27" s="672" t="str">
        <f t="shared" si="0"/>
        <v/>
      </c>
      <c r="I27" s="672" t="str">
        <f t="shared" si="1"/>
        <v/>
      </c>
      <c r="K27" s="672" t="str">
        <f t="shared" si="2"/>
        <v/>
      </c>
      <c r="M27" s="672" t="str">
        <f t="shared" si="3"/>
        <v/>
      </c>
      <c r="O27" s="672" t="str">
        <f t="shared" si="4"/>
        <v/>
      </c>
      <c r="Q27" s="672" t="str">
        <f t="shared" si="5"/>
        <v/>
      </c>
      <c r="S27" s="672" t="str">
        <f t="shared" si="6"/>
        <v/>
      </c>
      <c r="U27" s="672" t="str">
        <f t="shared" si="7"/>
        <v/>
      </c>
      <c r="W27" s="672" t="str">
        <f t="shared" si="8"/>
        <v/>
      </c>
      <c r="Y27" s="672" t="str">
        <f t="shared" si="9"/>
        <v/>
      </c>
      <c r="AA27" s="672" t="str">
        <f t="shared" si="10"/>
        <v/>
      </c>
      <c r="AC27" s="672" t="str">
        <f t="shared" si="11"/>
        <v/>
      </c>
      <c r="AE27" s="672" t="str">
        <f t="shared" si="12"/>
        <v/>
      </c>
      <c r="AG27" s="672" t="str">
        <f t="shared" si="13"/>
        <v/>
      </c>
      <c r="AI27" s="672" t="str">
        <f t="shared" si="14"/>
        <v/>
      </c>
      <c r="AK27" s="672" t="str">
        <f t="shared" si="15"/>
        <v/>
      </c>
      <c r="AM27" s="672" t="str">
        <f t="shared" si="16"/>
        <v/>
      </c>
      <c r="AO27" s="672" t="str">
        <f t="shared" si="17"/>
        <v/>
      </c>
      <c r="AQ27" s="672" t="str">
        <f t="shared" si="18"/>
        <v/>
      </c>
    </row>
    <row r="28" spans="4:43">
      <c r="E28" s="672" t="str">
        <f t="shared" si="0"/>
        <v/>
      </c>
      <c r="G28" s="672" t="str">
        <f t="shared" si="0"/>
        <v/>
      </c>
      <c r="I28" s="672" t="str">
        <f t="shared" si="1"/>
        <v/>
      </c>
      <c r="K28" s="672" t="str">
        <f t="shared" si="2"/>
        <v/>
      </c>
      <c r="M28" s="672" t="str">
        <f t="shared" si="3"/>
        <v/>
      </c>
      <c r="O28" s="672" t="str">
        <f t="shared" si="4"/>
        <v/>
      </c>
      <c r="Q28" s="672" t="str">
        <f t="shared" si="5"/>
        <v/>
      </c>
      <c r="S28" s="672" t="str">
        <f t="shared" si="6"/>
        <v/>
      </c>
      <c r="U28" s="672" t="str">
        <f t="shared" si="7"/>
        <v/>
      </c>
      <c r="W28" s="672" t="str">
        <f t="shared" si="8"/>
        <v/>
      </c>
      <c r="Y28" s="672" t="str">
        <f t="shared" si="9"/>
        <v/>
      </c>
      <c r="AA28" s="672" t="str">
        <f t="shared" si="10"/>
        <v/>
      </c>
      <c r="AC28" s="672" t="str">
        <f t="shared" si="11"/>
        <v/>
      </c>
      <c r="AE28" s="672" t="str">
        <f t="shared" si="12"/>
        <v/>
      </c>
      <c r="AG28" s="672" t="str">
        <f t="shared" si="13"/>
        <v/>
      </c>
      <c r="AI28" s="672" t="str">
        <f t="shared" si="14"/>
        <v/>
      </c>
      <c r="AK28" s="672" t="str">
        <f t="shared" si="15"/>
        <v/>
      </c>
      <c r="AM28" s="672" t="str">
        <f t="shared" si="16"/>
        <v/>
      </c>
      <c r="AO28" s="672" t="str">
        <f t="shared" si="17"/>
        <v/>
      </c>
      <c r="AQ28" s="672" t="str">
        <f t="shared" si="18"/>
        <v/>
      </c>
    </row>
    <row r="29" spans="4:43">
      <c r="E29" s="672" t="str">
        <f t="shared" ref="E29:G44" si="21">IF(OR($B29=0,D29=0),"",D29/$B29)</f>
        <v/>
      </c>
      <c r="G29" s="672" t="str">
        <f t="shared" si="21"/>
        <v/>
      </c>
      <c r="I29" s="672" t="str">
        <f t="shared" si="1"/>
        <v/>
      </c>
      <c r="K29" s="672" t="str">
        <f t="shared" si="2"/>
        <v/>
      </c>
      <c r="M29" s="672" t="str">
        <f t="shared" si="3"/>
        <v/>
      </c>
      <c r="O29" s="672" t="str">
        <f t="shared" si="4"/>
        <v/>
      </c>
      <c r="Q29" s="672" t="str">
        <f t="shared" si="5"/>
        <v/>
      </c>
      <c r="S29" s="672" t="str">
        <f t="shared" si="6"/>
        <v/>
      </c>
      <c r="U29" s="672" t="str">
        <f t="shared" si="7"/>
        <v/>
      </c>
      <c r="W29" s="672" t="str">
        <f t="shared" si="8"/>
        <v/>
      </c>
      <c r="Y29" s="672" t="str">
        <f t="shared" si="9"/>
        <v/>
      </c>
      <c r="AA29" s="672" t="str">
        <f t="shared" si="10"/>
        <v/>
      </c>
      <c r="AC29" s="672" t="str">
        <f t="shared" si="11"/>
        <v/>
      </c>
      <c r="AE29" s="672" t="str">
        <f t="shared" si="12"/>
        <v/>
      </c>
      <c r="AG29" s="672" t="str">
        <f t="shared" si="13"/>
        <v/>
      </c>
      <c r="AI29" s="672" t="str">
        <f t="shared" si="14"/>
        <v/>
      </c>
      <c r="AK29" s="672" t="str">
        <f t="shared" si="15"/>
        <v/>
      </c>
      <c r="AM29" s="672" t="str">
        <f t="shared" si="16"/>
        <v/>
      </c>
      <c r="AO29" s="672" t="str">
        <f t="shared" si="17"/>
        <v/>
      </c>
      <c r="AQ29" s="672" t="str">
        <f t="shared" si="18"/>
        <v/>
      </c>
    </row>
    <row r="30" spans="4:43">
      <c r="E30" s="672" t="str">
        <f t="shared" si="21"/>
        <v/>
      </c>
      <c r="G30" s="672" t="str">
        <f t="shared" si="21"/>
        <v/>
      </c>
      <c r="I30" s="672" t="str">
        <f t="shared" si="1"/>
        <v/>
      </c>
      <c r="K30" s="672" t="str">
        <f t="shared" si="2"/>
        <v/>
      </c>
      <c r="M30" s="672" t="str">
        <f t="shared" si="3"/>
        <v/>
      </c>
      <c r="O30" s="672" t="str">
        <f t="shared" si="4"/>
        <v/>
      </c>
      <c r="Q30" s="672" t="str">
        <f t="shared" si="5"/>
        <v/>
      </c>
      <c r="S30" s="672" t="str">
        <f t="shared" si="6"/>
        <v/>
      </c>
      <c r="U30" s="672" t="str">
        <f t="shared" si="7"/>
        <v/>
      </c>
      <c r="W30" s="672" t="str">
        <f t="shared" si="8"/>
        <v/>
      </c>
      <c r="Y30" s="672" t="str">
        <f t="shared" si="9"/>
        <v/>
      </c>
      <c r="AA30" s="672" t="str">
        <f t="shared" si="10"/>
        <v/>
      </c>
      <c r="AC30" s="672" t="str">
        <f t="shared" si="11"/>
        <v/>
      </c>
      <c r="AE30" s="672" t="str">
        <f t="shared" si="12"/>
        <v/>
      </c>
      <c r="AG30" s="672" t="str">
        <f t="shared" si="13"/>
        <v/>
      </c>
      <c r="AI30" s="672" t="str">
        <f t="shared" si="14"/>
        <v/>
      </c>
      <c r="AK30" s="672" t="str">
        <f t="shared" si="15"/>
        <v/>
      </c>
      <c r="AM30" s="672" t="str">
        <f t="shared" si="16"/>
        <v/>
      </c>
      <c r="AO30" s="672" t="str">
        <f t="shared" si="17"/>
        <v/>
      </c>
      <c r="AQ30" s="672" t="str">
        <f t="shared" si="18"/>
        <v/>
      </c>
    </row>
    <row r="31" spans="4:43">
      <c r="E31" s="672" t="str">
        <f t="shared" si="21"/>
        <v/>
      </c>
      <c r="G31" s="672" t="str">
        <f t="shared" si="21"/>
        <v/>
      </c>
      <c r="I31" s="672" t="str">
        <f t="shared" si="1"/>
        <v/>
      </c>
      <c r="K31" s="672" t="str">
        <f t="shared" si="2"/>
        <v/>
      </c>
      <c r="M31" s="672" t="str">
        <f t="shared" si="3"/>
        <v/>
      </c>
      <c r="O31" s="672" t="str">
        <f t="shared" si="4"/>
        <v/>
      </c>
      <c r="Q31" s="672" t="str">
        <f t="shared" si="5"/>
        <v/>
      </c>
      <c r="S31" s="672" t="str">
        <f t="shared" si="6"/>
        <v/>
      </c>
      <c r="U31" s="672" t="str">
        <f t="shared" si="7"/>
        <v/>
      </c>
      <c r="W31" s="672" t="str">
        <f t="shared" si="8"/>
        <v/>
      </c>
      <c r="Y31" s="672" t="str">
        <f t="shared" si="9"/>
        <v/>
      </c>
      <c r="AA31" s="672" t="str">
        <f t="shared" si="10"/>
        <v/>
      </c>
      <c r="AC31" s="672" t="str">
        <f t="shared" si="11"/>
        <v/>
      </c>
      <c r="AE31" s="672" t="str">
        <f t="shared" si="12"/>
        <v/>
      </c>
      <c r="AG31" s="672" t="str">
        <f t="shared" si="13"/>
        <v/>
      </c>
      <c r="AI31" s="672" t="str">
        <f t="shared" si="14"/>
        <v/>
      </c>
      <c r="AK31" s="672" t="str">
        <f t="shared" si="15"/>
        <v/>
      </c>
      <c r="AM31" s="672" t="str">
        <f t="shared" si="16"/>
        <v/>
      </c>
      <c r="AO31" s="672" t="str">
        <f t="shared" si="17"/>
        <v/>
      </c>
      <c r="AQ31" s="672" t="str">
        <f t="shared" si="18"/>
        <v/>
      </c>
    </row>
    <row r="32" spans="4:43">
      <c r="E32" s="672" t="str">
        <f t="shared" si="21"/>
        <v/>
      </c>
      <c r="G32" s="672" t="str">
        <f t="shared" si="21"/>
        <v/>
      </c>
      <c r="I32" s="672" t="str">
        <f t="shared" si="1"/>
        <v/>
      </c>
      <c r="K32" s="672" t="str">
        <f t="shared" si="2"/>
        <v/>
      </c>
      <c r="M32" s="672" t="str">
        <f t="shared" si="3"/>
        <v/>
      </c>
      <c r="O32" s="672" t="str">
        <f t="shared" si="4"/>
        <v/>
      </c>
      <c r="Q32" s="672" t="str">
        <f t="shared" si="5"/>
        <v/>
      </c>
      <c r="S32" s="672" t="str">
        <f t="shared" si="6"/>
        <v/>
      </c>
      <c r="U32" s="672" t="str">
        <f t="shared" si="7"/>
        <v/>
      </c>
      <c r="W32" s="672" t="str">
        <f t="shared" si="8"/>
        <v/>
      </c>
      <c r="Y32" s="672" t="str">
        <f t="shared" si="9"/>
        <v/>
      </c>
      <c r="AA32" s="672" t="str">
        <f t="shared" si="10"/>
        <v/>
      </c>
      <c r="AC32" s="672" t="str">
        <f t="shared" si="11"/>
        <v/>
      </c>
      <c r="AE32" s="672" t="str">
        <f t="shared" si="12"/>
        <v/>
      </c>
      <c r="AG32" s="672" t="str">
        <f t="shared" si="13"/>
        <v/>
      </c>
      <c r="AI32" s="672" t="str">
        <f t="shared" si="14"/>
        <v/>
      </c>
      <c r="AK32" s="672" t="str">
        <f t="shared" si="15"/>
        <v/>
      </c>
      <c r="AM32" s="672" t="str">
        <f t="shared" si="16"/>
        <v/>
      </c>
      <c r="AO32" s="672" t="str">
        <f t="shared" si="17"/>
        <v/>
      </c>
      <c r="AQ32" s="672" t="str">
        <f t="shared" si="18"/>
        <v/>
      </c>
    </row>
    <row r="33" spans="5:43">
      <c r="E33" s="672" t="str">
        <f t="shared" si="21"/>
        <v/>
      </c>
      <c r="G33" s="672" t="str">
        <f t="shared" si="21"/>
        <v/>
      </c>
      <c r="I33" s="672" t="str">
        <f t="shared" si="1"/>
        <v/>
      </c>
      <c r="K33" s="672" t="str">
        <f t="shared" si="2"/>
        <v/>
      </c>
      <c r="M33" s="672" t="str">
        <f t="shared" si="3"/>
        <v/>
      </c>
      <c r="O33" s="672" t="str">
        <f t="shared" si="4"/>
        <v/>
      </c>
      <c r="Q33" s="672" t="str">
        <f t="shared" si="5"/>
        <v/>
      </c>
      <c r="S33" s="672" t="str">
        <f t="shared" si="6"/>
        <v/>
      </c>
      <c r="U33" s="672" t="str">
        <f t="shared" si="7"/>
        <v/>
      </c>
      <c r="W33" s="672" t="str">
        <f t="shared" si="8"/>
        <v/>
      </c>
      <c r="Y33" s="672" t="str">
        <f t="shared" si="9"/>
        <v/>
      </c>
      <c r="AA33" s="672" t="str">
        <f t="shared" si="10"/>
        <v/>
      </c>
      <c r="AC33" s="672" t="str">
        <f t="shared" si="11"/>
        <v/>
      </c>
      <c r="AE33" s="672" t="str">
        <f t="shared" si="12"/>
        <v/>
      </c>
      <c r="AG33" s="672" t="str">
        <f t="shared" si="13"/>
        <v/>
      </c>
      <c r="AI33" s="672" t="str">
        <f t="shared" si="14"/>
        <v/>
      </c>
      <c r="AK33" s="672" t="str">
        <f t="shared" si="15"/>
        <v/>
      </c>
      <c r="AM33" s="672" t="str">
        <f t="shared" si="16"/>
        <v/>
      </c>
      <c r="AO33" s="672" t="str">
        <f t="shared" si="17"/>
        <v/>
      </c>
      <c r="AQ33" s="672" t="str">
        <f t="shared" si="18"/>
        <v/>
      </c>
    </row>
    <row r="34" spans="5:43">
      <c r="E34" s="672" t="str">
        <f t="shared" si="21"/>
        <v/>
      </c>
      <c r="G34" s="672" t="str">
        <f t="shared" si="21"/>
        <v/>
      </c>
      <c r="I34" s="672" t="str">
        <f t="shared" si="1"/>
        <v/>
      </c>
      <c r="K34" s="672" t="str">
        <f t="shared" si="2"/>
        <v/>
      </c>
      <c r="M34" s="672" t="str">
        <f t="shared" si="3"/>
        <v/>
      </c>
      <c r="O34" s="672" t="str">
        <f t="shared" si="4"/>
        <v/>
      </c>
      <c r="Q34" s="672" t="str">
        <f t="shared" si="5"/>
        <v/>
      </c>
      <c r="S34" s="672" t="str">
        <f t="shared" si="6"/>
        <v/>
      </c>
      <c r="U34" s="672" t="str">
        <f t="shared" si="7"/>
        <v/>
      </c>
      <c r="W34" s="672" t="str">
        <f t="shared" si="8"/>
        <v/>
      </c>
      <c r="Y34" s="672" t="str">
        <f t="shared" si="9"/>
        <v/>
      </c>
      <c r="AA34" s="672" t="str">
        <f t="shared" si="10"/>
        <v/>
      </c>
      <c r="AC34" s="672" t="str">
        <f t="shared" si="11"/>
        <v/>
      </c>
      <c r="AE34" s="672" t="str">
        <f t="shared" si="12"/>
        <v/>
      </c>
      <c r="AG34" s="672" t="str">
        <f t="shared" si="13"/>
        <v/>
      </c>
      <c r="AI34" s="672" t="str">
        <f t="shared" si="14"/>
        <v/>
      </c>
      <c r="AK34" s="672" t="str">
        <f t="shared" si="15"/>
        <v/>
      </c>
      <c r="AM34" s="672" t="str">
        <f t="shared" si="16"/>
        <v/>
      </c>
      <c r="AO34" s="672" t="str">
        <f t="shared" si="17"/>
        <v/>
      </c>
      <c r="AQ34" s="672" t="str">
        <f t="shared" si="18"/>
        <v/>
      </c>
    </row>
    <row r="35" spans="5:43">
      <c r="E35" s="672" t="str">
        <f t="shared" si="21"/>
        <v/>
      </c>
      <c r="G35" s="672" t="str">
        <f t="shared" si="21"/>
        <v/>
      </c>
      <c r="I35" s="672" t="str">
        <f t="shared" si="1"/>
        <v/>
      </c>
      <c r="K35" s="672" t="str">
        <f t="shared" si="2"/>
        <v/>
      </c>
      <c r="M35" s="672" t="str">
        <f t="shared" si="3"/>
        <v/>
      </c>
      <c r="O35" s="672" t="str">
        <f t="shared" si="4"/>
        <v/>
      </c>
      <c r="Q35" s="672" t="str">
        <f t="shared" si="5"/>
        <v/>
      </c>
      <c r="S35" s="672" t="str">
        <f t="shared" si="6"/>
        <v/>
      </c>
      <c r="U35" s="672" t="str">
        <f t="shared" si="7"/>
        <v/>
      </c>
      <c r="W35" s="672" t="str">
        <f t="shared" si="8"/>
        <v/>
      </c>
      <c r="Y35" s="672" t="str">
        <f t="shared" si="9"/>
        <v/>
      </c>
      <c r="AA35" s="672" t="str">
        <f t="shared" si="10"/>
        <v/>
      </c>
      <c r="AC35" s="672" t="str">
        <f t="shared" si="11"/>
        <v/>
      </c>
      <c r="AE35" s="672" t="str">
        <f t="shared" si="12"/>
        <v/>
      </c>
      <c r="AG35" s="672" t="str">
        <f t="shared" si="13"/>
        <v/>
      </c>
      <c r="AI35" s="672" t="str">
        <f t="shared" si="14"/>
        <v/>
      </c>
      <c r="AK35" s="672" t="str">
        <f t="shared" si="15"/>
        <v/>
      </c>
      <c r="AM35" s="672" t="str">
        <f t="shared" si="16"/>
        <v/>
      </c>
      <c r="AO35" s="672" t="str">
        <f t="shared" si="17"/>
        <v/>
      </c>
      <c r="AQ35" s="672" t="str">
        <f t="shared" si="18"/>
        <v/>
      </c>
    </row>
    <row r="36" spans="5:43">
      <c r="E36" s="672" t="str">
        <f t="shared" si="21"/>
        <v/>
      </c>
      <c r="G36" s="672" t="str">
        <f t="shared" si="21"/>
        <v/>
      </c>
      <c r="I36" s="672" t="str">
        <f t="shared" si="1"/>
        <v/>
      </c>
      <c r="K36" s="672" t="str">
        <f t="shared" si="2"/>
        <v/>
      </c>
      <c r="M36" s="672" t="str">
        <f t="shared" si="3"/>
        <v/>
      </c>
      <c r="O36" s="672" t="str">
        <f t="shared" si="4"/>
        <v/>
      </c>
      <c r="Q36" s="672" t="str">
        <f t="shared" si="5"/>
        <v/>
      </c>
      <c r="S36" s="672" t="str">
        <f t="shared" si="6"/>
        <v/>
      </c>
      <c r="U36" s="672" t="str">
        <f t="shared" si="7"/>
        <v/>
      </c>
      <c r="W36" s="672" t="str">
        <f t="shared" si="8"/>
        <v/>
      </c>
      <c r="Y36" s="672" t="str">
        <f t="shared" si="9"/>
        <v/>
      </c>
      <c r="AA36" s="672" t="str">
        <f t="shared" si="10"/>
        <v/>
      </c>
      <c r="AC36" s="672" t="str">
        <f t="shared" si="11"/>
        <v/>
      </c>
      <c r="AE36" s="672" t="str">
        <f t="shared" si="12"/>
        <v/>
      </c>
      <c r="AG36" s="672" t="str">
        <f t="shared" si="13"/>
        <v/>
      </c>
      <c r="AI36" s="672" t="str">
        <f t="shared" si="14"/>
        <v/>
      </c>
      <c r="AK36" s="672" t="str">
        <f t="shared" si="15"/>
        <v/>
      </c>
      <c r="AM36" s="672" t="str">
        <f t="shared" si="16"/>
        <v/>
      </c>
      <c r="AO36" s="672" t="str">
        <f t="shared" si="17"/>
        <v/>
      </c>
      <c r="AQ36" s="672" t="str">
        <f t="shared" si="18"/>
        <v/>
      </c>
    </row>
    <row r="37" spans="5:43">
      <c r="E37" s="672" t="str">
        <f t="shared" si="21"/>
        <v/>
      </c>
      <c r="G37" s="672" t="str">
        <f t="shared" si="21"/>
        <v/>
      </c>
      <c r="I37" s="672" t="str">
        <f t="shared" si="1"/>
        <v/>
      </c>
      <c r="K37" s="672" t="str">
        <f t="shared" si="2"/>
        <v/>
      </c>
      <c r="M37" s="672" t="str">
        <f t="shared" si="3"/>
        <v/>
      </c>
      <c r="O37" s="672" t="str">
        <f t="shared" si="4"/>
        <v/>
      </c>
      <c r="Q37" s="672" t="str">
        <f t="shared" si="5"/>
        <v/>
      </c>
      <c r="S37" s="672" t="str">
        <f t="shared" si="6"/>
        <v/>
      </c>
      <c r="U37" s="672" t="str">
        <f t="shared" si="7"/>
        <v/>
      </c>
      <c r="W37" s="672" t="str">
        <f t="shared" si="8"/>
        <v/>
      </c>
      <c r="Y37" s="672" t="str">
        <f t="shared" si="9"/>
        <v/>
      </c>
      <c r="AA37" s="672" t="str">
        <f t="shared" si="10"/>
        <v/>
      </c>
      <c r="AC37" s="672" t="str">
        <f t="shared" si="11"/>
        <v/>
      </c>
      <c r="AE37" s="672" t="str">
        <f t="shared" si="12"/>
        <v/>
      </c>
      <c r="AG37" s="672" t="str">
        <f t="shared" si="13"/>
        <v/>
      </c>
      <c r="AI37" s="672" t="str">
        <f t="shared" si="14"/>
        <v/>
      </c>
      <c r="AK37" s="672" t="str">
        <f t="shared" si="15"/>
        <v/>
      </c>
      <c r="AM37" s="672" t="str">
        <f t="shared" si="16"/>
        <v/>
      </c>
      <c r="AO37" s="672" t="str">
        <f t="shared" si="17"/>
        <v/>
      </c>
      <c r="AQ37" s="672" t="str">
        <f t="shared" si="18"/>
        <v/>
      </c>
    </row>
    <row r="38" spans="5:43">
      <c r="E38" s="672" t="str">
        <f t="shared" si="21"/>
        <v/>
      </c>
      <c r="G38" s="672" t="str">
        <f t="shared" si="21"/>
        <v/>
      </c>
      <c r="I38" s="672" t="str">
        <f t="shared" si="1"/>
        <v/>
      </c>
      <c r="K38" s="672" t="str">
        <f t="shared" si="2"/>
        <v/>
      </c>
      <c r="M38" s="672" t="str">
        <f t="shared" si="3"/>
        <v/>
      </c>
      <c r="O38" s="672" t="str">
        <f t="shared" si="4"/>
        <v/>
      </c>
      <c r="Q38" s="672" t="str">
        <f t="shared" si="5"/>
        <v/>
      </c>
      <c r="S38" s="672" t="str">
        <f t="shared" si="6"/>
        <v/>
      </c>
      <c r="U38" s="672" t="str">
        <f t="shared" si="7"/>
        <v/>
      </c>
      <c r="W38" s="672" t="str">
        <f t="shared" si="8"/>
        <v/>
      </c>
      <c r="Y38" s="672" t="str">
        <f t="shared" si="9"/>
        <v/>
      </c>
      <c r="AA38" s="672" t="str">
        <f t="shared" si="10"/>
        <v/>
      </c>
      <c r="AC38" s="672" t="str">
        <f t="shared" si="11"/>
        <v/>
      </c>
      <c r="AE38" s="672" t="str">
        <f t="shared" si="12"/>
        <v/>
      </c>
      <c r="AG38" s="672" t="str">
        <f t="shared" si="13"/>
        <v/>
      </c>
      <c r="AI38" s="672" t="str">
        <f t="shared" si="14"/>
        <v/>
      </c>
      <c r="AK38" s="672" t="str">
        <f t="shared" si="15"/>
        <v/>
      </c>
      <c r="AM38" s="672" t="str">
        <f t="shared" si="16"/>
        <v/>
      </c>
      <c r="AO38" s="672" t="str">
        <f t="shared" si="17"/>
        <v/>
      </c>
      <c r="AQ38" s="672" t="str">
        <f t="shared" si="18"/>
        <v/>
      </c>
    </row>
    <row r="39" spans="5:43">
      <c r="E39" s="672" t="str">
        <f t="shared" si="21"/>
        <v/>
      </c>
      <c r="G39" s="672" t="str">
        <f t="shared" si="21"/>
        <v/>
      </c>
      <c r="I39" s="672" t="str">
        <f t="shared" si="1"/>
        <v/>
      </c>
      <c r="K39" s="672" t="str">
        <f t="shared" si="2"/>
        <v/>
      </c>
      <c r="M39" s="672" t="str">
        <f t="shared" si="3"/>
        <v/>
      </c>
      <c r="O39" s="672" t="str">
        <f t="shared" si="4"/>
        <v/>
      </c>
      <c r="Q39" s="672" t="str">
        <f t="shared" si="5"/>
        <v/>
      </c>
      <c r="S39" s="672" t="str">
        <f t="shared" si="6"/>
        <v/>
      </c>
      <c r="U39" s="672" t="str">
        <f t="shared" si="7"/>
        <v/>
      </c>
      <c r="W39" s="672" t="str">
        <f t="shared" si="8"/>
        <v/>
      </c>
      <c r="Y39" s="672" t="str">
        <f t="shared" si="9"/>
        <v/>
      </c>
      <c r="AA39" s="672" t="str">
        <f t="shared" si="10"/>
        <v/>
      </c>
      <c r="AC39" s="672" t="str">
        <f t="shared" si="11"/>
        <v/>
      </c>
      <c r="AE39" s="672" t="str">
        <f t="shared" si="12"/>
        <v/>
      </c>
      <c r="AG39" s="672" t="str">
        <f t="shared" si="13"/>
        <v/>
      </c>
      <c r="AI39" s="672" t="str">
        <f t="shared" si="14"/>
        <v/>
      </c>
      <c r="AK39" s="672" t="str">
        <f t="shared" si="15"/>
        <v/>
      </c>
      <c r="AM39" s="672" t="str">
        <f t="shared" si="16"/>
        <v/>
      </c>
      <c r="AO39" s="672" t="str">
        <f t="shared" si="17"/>
        <v/>
      </c>
      <c r="AQ39" s="672" t="str">
        <f t="shared" si="18"/>
        <v/>
      </c>
    </row>
    <row r="40" spans="5:43">
      <c r="E40" s="672" t="str">
        <f t="shared" si="21"/>
        <v/>
      </c>
      <c r="G40" s="672" t="str">
        <f t="shared" si="21"/>
        <v/>
      </c>
      <c r="I40" s="672" t="str">
        <f t="shared" si="1"/>
        <v/>
      </c>
      <c r="K40" s="672" t="str">
        <f t="shared" si="2"/>
        <v/>
      </c>
      <c r="M40" s="672" t="str">
        <f t="shared" si="3"/>
        <v/>
      </c>
      <c r="O40" s="672" t="str">
        <f t="shared" si="4"/>
        <v/>
      </c>
      <c r="Q40" s="672" t="str">
        <f t="shared" si="5"/>
        <v/>
      </c>
      <c r="S40" s="672" t="str">
        <f t="shared" si="6"/>
        <v/>
      </c>
      <c r="U40" s="672" t="str">
        <f t="shared" si="7"/>
        <v/>
      </c>
      <c r="W40" s="672" t="str">
        <f t="shared" si="8"/>
        <v/>
      </c>
      <c r="Y40" s="672" t="str">
        <f t="shared" si="9"/>
        <v/>
      </c>
      <c r="AA40" s="672" t="str">
        <f t="shared" si="10"/>
        <v/>
      </c>
      <c r="AC40" s="672" t="str">
        <f t="shared" si="11"/>
        <v/>
      </c>
      <c r="AE40" s="672" t="str">
        <f t="shared" si="12"/>
        <v/>
      </c>
      <c r="AG40" s="672" t="str">
        <f t="shared" si="13"/>
        <v/>
      </c>
      <c r="AI40" s="672" t="str">
        <f t="shared" si="14"/>
        <v/>
      </c>
      <c r="AK40" s="672" t="str">
        <f t="shared" si="15"/>
        <v/>
      </c>
      <c r="AM40" s="672" t="str">
        <f t="shared" si="16"/>
        <v/>
      </c>
      <c r="AO40" s="672" t="str">
        <f t="shared" si="17"/>
        <v/>
      </c>
      <c r="AQ40" s="672" t="str">
        <f t="shared" si="18"/>
        <v/>
      </c>
    </row>
    <row r="41" spans="5:43">
      <c r="E41" s="672" t="str">
        <f t="shared" si="21"/>
        <v/>
      </c>
      <c r="G41" s="672" t="str">
        <f t="shared" si="21"/>
        <v/>
      </c>
      <c r="I41" s="672" t="str">
        <f t="shared" si="1"/>
        <v/>
      </c>
      <c r="K41" s="672" t="str">
        <f t="shared" si="2"/>
        <v/>
      </c>
      <c r="M41" s="672" t="str">
        <f t="shared" si="3"/>
        <v/>
      </c>
      <c r="O41" s="672" t="str">
        <f t="shared" si="4"/>
        <v/>
      </c>
      <c r="Q41" s="672" t="str">
        <f t="shared" si="5"/>
        <v/>
      </c>
      <c r="S41" s="672" t="str">
        <f t="shared" si="6"/>
        <v/>
      </c>
      <c r="U41" s="672" t="str">
        <f t="shared" si="7"/>
        <v/>
      </c>
      <c r="W41" s="672" t="str">
        <f t="shared" si="8"/>
        <v/>
      </c>
      <c r="Y41" s="672" t="str">
        <f t="shared" si="9"/>
        <v/>
      </c>
      <c r="AA41" s="672" t="str">
        <f t="shared" si="10"/>
        <v/>
      </c>
      <c r="AC41" s="672" t="str">
        <f t="shared" si="11"/>
        <v/>
      </c>
      <c r="AE41" s="672" t="str">
        <f t="shared" si="12"/>
        <v/>
      </c>
      <c r="AG41" s="672" t="str">
        <f t="shared" si="13"/>
        <v/>
      </c>
      <c r="AI41" s="672" t="str">
        <f t="shared" si="14"/>
        <v/>
      </c>
      <c r="AK41" s="672" t="str">
        <f t="shared" si="15"/>
        <v/>
      </c>
      <c r="AM41" s="672" t="str">
        <f t="shared" si="16"/>
        <v/>
      </c>
      <c r="AO41" s="672" t="str">
        <f t="shared" si="17"/>
        <v/>
      </c>
      <c r="AQ41" s="672" t="str">
        <f t="shared" si="18"/>
        <v/>
      </c>
    </row>
    <row r="42" spans="5:43">
      <c r="E42" s="672" t="str">
        <f t="shared" si="21"/>
        <v/>
      </c>
      <c r="G42" s="672" t="str">
        <f t="shared" si="21"/>
        <v/>
      </c>
      <c r="I42" s="672" t="str">
        <f t="shared" si="1"/>
        <v/>
      </c>
      <c r="K42" s="672" t="str">
        <f t="shared" si="2"/>
        <v/>
      </c>
      <c r="M42" s="672" t="str">
        <f t="shared" si="3"/>
        <v/>
      </c>
      <c r="O42" s="672" t="str">
        <f t="shared" si="4"/>
        <v/>
      </c>
      <c r="Q42" s="672" t="str">
        <f t="shared" si="5"/>
        <v/>
      </c>
      <c r="S42" s="672" t="str">
        <f t="shared" si="6"/>
        <v/>
      </c>
      <c r="U42" s="672" t="str">
        <f t="shared" si="7"/>
        <v/>
      </c>
      <c r="W42" s="672" t="str">
        <f t="shared" si="8"/>
        <v/>
      </c>
      <c r="Y42" s="672" t="str">
        <f t="shared" si="9"/>
        <v/>
      </c>
      <c r="AA42" s="672" t="str">
        <f t="shared" si="10"/>
        <v/>
      </c>
      <c r="AC42" s="672" t="str">
        <f t="shared" si="11"/>
        <v/>
      </c>
      <c r="AE42" s="672" t="str">
        <f t="shared" si="12"/>
        <v/>
      </c>
      <c r="AG42" s="672" t="str">
        <f t="shared" si="13"/>
        <v/>
      </c>
      <c r="AI42" s="672" t="str">
        <f t="shared" si="14"/>
        <v/>
      </c>
      <c r="AK42" s="672" t="str">
        <f t="shared" si="15"/>
        <v/>
      </c>
      <c r="AM42" s="672" t="str">
        <f t="shared" si="16"/>
        <v/>
      </c>
      <c r="AO42" s="672" t="str">
        <f t="shared" si="17"/>
        <v/>
      </c>
      <c r="AQ42" s="672" t="str">
        <f t="shared" si="18"/>
        <v/>
      </c>
    </row>
    <row r="43" spans="5:43">
      <c r="E43" s="672" t="str">
        <f t="shared" si="21"/>
        <v/>
      </c>
      <c r="G43" s="672" t="str">
        <f t="shared" si="21"/>
        <v/>
      </c>
      <c r="I43" s="672" t="str">
        <f t="shared" si="1"/>
        <v/>
      </c>
      <c r="K43" s="672" t="str">
        <f t="shared" si="2"/>
        <v/>
      </c>
      <c r="M43" s="672" t="str">
        <f t="shared" si="3"/>
        <v/>
      </c>
      <c r="O43" s="672" t="str">
        <f t="shared" si="4"/>
        <v/>
      </c>
      <c r="Q43" s="672" t="str">
        <f t="shared" si="5"/>
        <v/>
      </c>
      <c r="S43" s="672" t="str">
        <f t="shared" si="6"/>
        <v/>
      </c>
      <c r="U43" s="672" t="str">
        <f t="shared" si="7"/>
        <v/>
      </c>
      <c r="W43" s="672" t="str">
        <f t="shared" si="8"/>
        <v/>
      </c>
      <c r="Y43" s="672" t="str">
        <f t="shared" si="9"/>
        <v/>
      </c>
      <c r="AA43" s="672" t="str">
        <f t="shared" si="10"/>
        <v/>
      </c>
      <c r="AC43" s="672" t="str">
        <f t="shared" si="11"/>
        <v/>
      </c>
      <c r="AE43" s="672" t="str">
        <f t="shared" si="12"/>
        <v/>
      </c>
      <c r="AG43" s="672" t="str">
        <f t="shared" si="13"/>
        <v/>
      </c>
      <c r="AI43" s="672" t="str">
        <f t="shared" si="14"/>
        <v/>
      </c>
      <c r="AK43" s="672" t="str">
        <f t="shared" si="15"/>
        <v/>
      </c>
      <c r="AM43" s="672" t="str">
        <f t="shared" si="16"/>
        <v/>
      </c>
      <c r="AO43" s="672" t="str">
        <f t="shared" si="17"/>
        <v/>
      </c>
      <c r="AQ43" s="672" t="str">
        <f t="shared" si="18"/>
        <v/>
      </c>
    </row>
    <row r="44" spans="5:43">
      <c r="E44" s="672" t="str">
        <f t="shared" si="21"/>
        <v/>
      </c>
      <c r="G44" s="672" t="str">
        <f t="shared" si="21"/>
        <v/>
      </c>
      <c r="I44" s="672" t="str">
        <f t="shared" si="1"/>
        <v/>
      </c>
      <c r="K44" s="672" t="str">
        <f t="shared" si="2"/>
        <v/>
      </c>
      <c r="M44" s="672" t="str">
        <f t="shared" si="3"/>
        <v/>
      </c>
      <c r="O44" s="672" t="str">
        <f t="shared" si="4"/>
        <v/>
      </c>
      <c r="Q44" s="672" t="str">
        <f t="shared" si="5"/>
        <v/>
      </c>
      <c r="S44" s="672" t="str">
        <f t="shared" si="6"/>
        <v/>
      </c>
      <c r="U44" s="672" t="str">
        <f t="shared" si="7"/>
        <v/>
      </c>
      <c r="W44" s="672" t="str">
        <f t="shared" si="8"/>
        <v/>
      </c>
      <c r="Y44" s="672" t="str">
        <f t="shared" si="9"/>
        <v/>
      </c>
      <c r="AA44" s="672" t="str">
        <f t="shared" si="10"/>
        <v/>
      </c>
      <c r="AC44" s="672" t="str">
        <f t="shared" si="11"/>
        <v/>
      </c>
      <c r="AE44" s="672" t="str">
        <f t="shared" si="12"/>
        <v/>
      </c>
      <c r="AG44" s="672" t="str">
        <f t="shared" si="13"/>
        <v/>
      </c>
      <c r="AI44" s="672" t="str">
        <f t="shared" si="14"/>
        <v/>
      </c>
      <c r="AK44" s="672" t="str">
        <f t="shared" si="15"/>
        <v/>
      </c>
      <c r="AM44" s="672" t="str">
        <f t="shared" si="16"/>
        <v/>
      </c>
      <c r="AO44" s="672" t="str">
        <f t="shared" si="17"/>
        <v/>
      </c>
      <c r="AQ44" s="672" t="str">
        <f t="shared" si="18"/>
        <v/>
      </c>
    </row>
    <row r="45" spans="5:43">
      <c r="E45" s="672" t="str">
        <f t="shared" ref="E45:G60" si="22">IF(OR($B45=0,D45=0),"",D45/$B45)</f>
        <v/>
      </c>
      <c r="G45" s="672" t="str">
        <f t="shared" si="22"/>
        <v/>
      </c>
      <c r="I45" s="672" t="str">
        <f t="shared" si="1"/>
        <v/>
      </c>
      <c r="K45" s="672" t="str">
        <f t="shared" si="2"/>
        <v/>
      </c>
      <c r="M45" s="672" t="str">
        <f t="shared" si="3"/>
        <v/>
      </c>
      <c r="O45" s="672" t="str">
        <f t="shared" si="4"/>
        <v/>
      </c>
      <c r="Q45" s="672" t="str">
        <f t="shared" si="5"/>
        <v/>
      </c>
      <c r="S45" s="672" t="str">
        <f t="shared" si="6"/>
        <v/>
      </c>
      <c r="U45" s="672" t="str">
        <f t="shared" si="7"/>
        <v/>
      </c>
      <c r="W45" s="672" t="str">
        <f t="shared" si="8"/>
        <v/>
      </c>
      <c r="Y45" s="672" t="str">
        <f t="shared" si="9"/>
        <v/>
      </c>
      <c r="AA45" s="672" t="str">
        <f t="shared" si="10"/>
        <v/>
      </c>
      <c r="AC45" s="672" t="str">
        <f t="shared" si="11"/>
        <v/>
      </c>
      <c r="AE45" s="672" t="str">
        <f t="shared" si="12"/>
        <v/>
      </c>
      <c r="AG45" s="672" t="str">
        <f t="shared" si="13"/>
        <v/>
      </c>
      <c r="AI45" s="672" t="str">
        <f t="shared" si="14"/>
        <v/>
      </c>
      <c r="AK45" s="672" t="str">
        <f t="shared" si="15"/>
        <v/>
      </c>
      <c r="AM45" s="672" t="str">
        <f t="shared" si="16"/>
        <v/>
      </c>
      <c r="AO45" s="672" t="str">
        <f t="shared" si="17"/>
        <v/>
      </c>
      <c r="AQ45" s="672" t="str">
        <f t="shared" si="18"/>
        <v/>
      </c>
    </row>
    <row r="46" spans="5:43">
      <c r="E46" s="672" t="str">
        <f t="shared" si="22"/>
        <v/>
      </c>
      <c r="G46" s="672" t="str">
        <f t="shared" si="22"/>
        <v/>
      </c>
      <c r="I46" s="672" t="str">
        <f t="shared" si="1"/>
        <v/>
      </c>
      <c r="K46" s="672" t="str">
        <f t="shared" si="2"/>
        <v/>
      </c>
      <c r="M46" s="672" t="str">
        <f t="shared" si="3"/>
        <v/>
      </c>
      <c r="O46" s="672" t="str">
        <f t="shared" si="4"/>
        <v/>
      </c>
      <c r="Q46" s="672" t="str">
        <f t="shared" si="5"/>
        <v/>
      </c>
      <c r="S46" s="672" t="str">
        <f t="shared" si="6"/>
        <v/>
      </c>
      <c r="U46" s="672" t="str">
        <f t="shared" si="7"/>
        <v/>
      </c>
      <c r="W46" s="672" t="str">
        <f t="shared" si="8"/>
        <v/>
      </c>
      <c r="Y46" s="672" t="str">
        <f t="shared" si="9"/>
        <v/>
      </c>
      <c r="AA46" s="672" t="str">
        <f t="shared" si="10"/>
        <v/>
      </c>
      <c r="AC46" s="672" t="str">
        <f t="shared" si="11"/>
        <v/>
      </c>
      <c r="AE46" s="672" t="str">
        <f t="shared" si="12"/>
        <v/>
      </c>
      <c r="AG46" s="672" t="str">
        <f t="shared" si="13"/>
        <v/>
      </c>
      <c r="AI46" s="672" t="str">
        <f t="shared" si="14"/>
        <v/>
      </c>
      <c r="AK46" s="672" t="str">
        <f t="shared" si="15"/>
        <v/>
      </c>
      <c r="AM46" s="672" t="str">
        <f t="shared" si="16"/>
        <v/>
      </c>
      <c r="AO46" s="672" t="str">
        <f t="shared" si="17"/>
        <v/>
      </c>
      <c r="AQ46" s="672" t="str">
        <f t="shared" si="18"/>
        <v/>
      </c>
    </row>
    <row r="47" spans="5:43">
      <c r="E47" s="672" t="str">
        <f t="shared" si="22"/>
        <v/>
      </c>
      <c r="G47" s="672" t="str">
        <f t="shared" si="22"/>
        <v/>
      </c>
      <c r="I47" s="672" t="str">
        <f t="shared" si="1"/>
        <v/>
      </c>
      <c r="K47" s="672" t="str">
        <f t="shared" si="2"/>
        <v/>
      </c>
      <c r="M47" s="672" t="str">
        <f t="shared" si="3"/>
        <v/>
      </c>
      <c r="O47" s="672" t="str">
        <f t="shared" si="4"/>
        <v/>
      </c>
      <c r="Q47" s="672" t="str">
        <f t="shared" si="5"/>
        <v/>
      </c>
      <c r="S47" s="672" t="str">
        <f t="shared" si="6"/>
        <v/>
      </c>
      <c r="U47" s="672" t="str">
        <f t="shared" si="7"/>
        <v/>
      </c>
      <c r="W47" s="672" t="str">
        <f t="shared" si="8"/>
        <v/>
      </c>
      <c r="Y47" s="672" t="str">
        <f t="shared" si="9"/>
        <v/>
      </c>
      <c r="AA47" s="672" t="str">
        <f t="shared" si="10"/>
        <v/>
      </c>
      <c r="AC47" s="672" t="str">
        <f t="shared" si="11"/>
        <v/>
      </c>
      <c r="AE47" s="672" t="str">
        <f t="shared" si="12"/>
        <v/>
      </c>
      <c r="AG47" s="672" t="str">
        <f t="shared" si="13"/>
        <v/>
      </c>
      <c r="AI47" s="672" t="str">
        <f t="shared" si="14"/>
        <v/>
      </c>
      <c r="AK47" s="672" t="str">
        <f t="shared" si="15"/>
        <v/>
      </c>
      <c r="AM47" s="672" t="str">
        <f t="shared" si="16"/>
        <v/>
      </c>
      <c r="AO47" s="672" t="str">
        <f t="shared" si="17"/>
        <v/>
      </c>
      <c r="AQ47" s="672" t="str">
        <f t="shared" si="18"/>
        <v/>
      </c>
    </row>
    <row r="48" spans="5:43">
      <c r="E48" s="672" t="str">
        <f t="shared" si="22"/>
        <v/>
      </c>
      <c r="G48" s="672" t="str">
        <f t="shared" si="22"/>
        <v/>
      </c>
      <c r="I48" s="672" t="str">
        <f t="shared" si="1"/>
        <v/>
      </c>
      <c r="K48" s="672" t="str">
        <f t="shared" si="2"/>
        <v/>
      </c>
      <c r="M48" s="672" t="str">
        <f t="shared" si="3"/>
        <v/>
      </c>
      <c r="O48" s="672" t="str">
        <f t="shared" si="4"/>
        <v/>
      </c>
      <c r="Q48" s="672" t="str">
        <f t="shared" si="5"/>
        <v/>
      </c>
      <c r="S48" s="672" t="str">
        <f t="shared" si="6"/>
        <v/>
      </c>
      <c r="U48" s="672" t="str">
        <f t="shared" si="7"/>
        <v/>
      </c>
      <c r="W48" s="672" t="str">
        <f t="shared" si="8"/>
        <v/>
      </c>
      <c r="Y48" s="672" t="str">
        <f t="shared" si="9"/>
        <v/>
      </c>
      <c r="AA48" s="672" t="str">
        <f t="shared" si="10"/>
        <v/>
      </c>
      <c r="AC48" s="672" t="str">
        <f t="shared" si="11"/>
        <v/>
      </c>
      <c r="AE48" s="672" t="str">
        <f t="shared" si="12"/>
        <v/>
      </c>
      <c r="AG48" s="672" t="str">
        <f t="shared" si="13"/>
        <v/>
      </c>
      <c r="AI48" s="672" t="str">
        <f t="shared" si="14"/>
        <v/>
      </c>
      <c r="AK48" s="672" t="str">
        <f t="shared" si="15"/>
        <v/>
      </c>
      <c r="AM48" s="672" t="str">
        <f t="shared" si="16"/>
        <v/>
      </c>
      <c r="AO48" s="672" t="str">
        <f t="shared" si="17"/>
        <v/>
      </c>
      <c r="AQ48" s="672" t="str">
        <f t="shared" si="18"/>
        <v/>
      </c>
    </row>
    <row r="49" spans="5:43">
      <c r="E49" s="672" t="str">
        <f t="shared" si="22"/>
        <v/>
      </c>
      <c r="G49" s="672" t="str">
        <f t="shared" si="22"/>
        <v/>
      </c>
      <c r="I49" s="672" t="str">
        <f t="shared" si="1"/>
        <v/>
      </c>
      <c r="K49" s="672" t="str">
        <f t="shared" si="2"/>
        <v/>
      </c>
      <c r="M49" s="672" t="str">
        <f t="shared" si="3"/>
        <v/>
      </c>
      <c r="O49" s="672" t="str">
        <f t="shared" si="4"/>
        <v/>
      </c>
      <c r="Q49" s="672" t="str">
        <f t="shared" si="5"/>
        <v/>
      </c>
      <c r="S49" s="672" t="str">
        <f t="shared" si="6"/>
        <v/>
      </c>
      <c r="U49" s="672" t="str">
        <f t="shared" si="7"/>
        <v/>
      </c>
      <c r="W49" s="672" t="str">
        <f t="shared" si="8"/>
        <v/>
      </c>
      <c r="Y49" s="672" t="str">
        <f t="shared" si="9"/>
        <v/>
      </c>
      <c r="AA49" s="672" t="str">
        <f t="shared" si="10"/>
        <v/>
      </c>
      <c r="AC49" s="672" t="str">
        <f t="shared" si="11"/>
        <v/>
      </c>
      <c r="AE49" s="672" t="str">
        <f t="shared" si="12"/>
        <v/>
      </c>
      <c r="AG49" s="672" t="str">
        <f t="shared" si="13"/>
        <v/>
      </c>
      <c r="AI49" s="672" t="str">
        <f t="shared" si="14"/>
        <v/>
      </c>
      <c r="AK49" s="672" t="str">
        <f t="shared" si="15"/>
        <v/>
      </c>
      <c r="AM49" s="672" t="str">
        <f t="shared" si="16"/>
        <v/>
      </c>
      <c r="AO49" s="672" t="str">
        <f t="shared" si="17"/>
        <v/>
      </c>
      <c r="AQ49" s="672" t="str">
        <f t="shared" si="18"/>
        <v/>
      </c>
    </row>
    <row r="50" spans="5:43">
      <c r="E50" s="672" t="str">
        <f t="shared" si="22"/>
        <v/>
      </c>
      <c r="G50" s="672" t="str">
        <f t="shared" si="22"/>
        <v/>
      </c>
      <c r="I50" s="672" t="str">
        <f t="shared" si="1"/>
        <v/>
      </c>
      <c r="K50" s="672" t="str">
        <f t="shared" si="2"/>
        <v/>
      </c>
      <c r="M50" s="672" t="str">
        <f t="shared" si="3"/>
        <v/>
      </c>
      <c r="O50" s="672" t="str">
        <f t="shared" si="4"/>
        <v/>
      </c>
      <c r="Q50" s="672" t="str">
        <f t="shared" si="5"/>
        <v/>
      </c>
      <c r="S50" s="672" t="str">
        <f t="shared" si="6"/>
        <v/>
      </c>
      <c r="U50" s="672" t="str">
        <f t="shared" si="7"/>
        <v/>
      </c>
      <c r="W50" s="672" t="str">
        <f t="shared" si="8"/>
        <v/>
      </c>
      <c r="Y50" s="672" t="str">
        <f t="shared" si="9"/>
        <v/>
      </c>
      <c r="AA50" s="672" t="str">
        <f t="shared" si="10"/>
        <v/>
      </c>
      <c r="AC50" s="672" t="str">
        <f t="shared" si="11"/>
        <v/>
      </c>
      <c r="AE50" s="672" t="str">
        <f t="shared" si="12"/>
        <v/>
      </c>
      <c r="AG50" s="672" t="str">
        <f t="shared" si="13"/>
        <v/>
      </c>
      <c r="AI50" s="672" t="str">
        <f t="shared" si="14"/>
        <v/>
      </c>
      <c r="AK50" s="672" t="str">
        <f t="shared" si="15"/>
        <v/>
      </c>
      <c r="AM50" s="672" t="str">
        <f t="shared" si="16"/>
        <v/>
      </c>
      <c r="AO50" s="672" t="str">
        <f t="shared" si="17"/>
        <v/>
      </c>
      <c r="AQ50" s="672" t="str">
        <f t="shared" si="18"/>
        <v/>
      </c>
    </row>
    <row r="51" spans="5:43">
      <c r="E51" s="672" t="str">
        <f t="shared" si="22"/>
        <v/>
      </c>
      <c r="G51" s="672" t="str">
        <f t="shared" si="22"/>
        <v/>
      </c>
      <c r="I51" s="672" t="str">
        <f t="shared" si="1"/>
        <v/>
      </c>
      <c r="K51" s="672" t="str">
        <f t="shared" si="2"/>
        <v/>
      </c>
      <c r="M51" s="672" t="str">
        <f t="shared" si="3"/>
        <v/>
      </c>
      <c r="O51" s="672" t="str">
        <f t="shared" si="4"/>
        <v/>
      </c>
      <c r="Q51" s="672" t="str">
        <f t="shared" si="5"/>
        <v/>
      </c>
      <c r="S51" s="672" t="str">
        <f t="shared" si="6"/>
        <v/>
      </c>
      <c r="U51" s="672" t="str">
        <f t="shared" si="7"/>
        <v/>
      </c>
      <c r="W51" s="672" t="str">
        <f t="shared" si="8"/>
        <v/>
      </c>
      <c r="Y51" s="672" t="str">
        <f t="shared" si="9"/>
        <v/>
      </c>
      <c r="AA51" s="672" t="str">
        <f t="shared" si="10"/>
        <v/>
      </c>
      <c r="AC51" s="672" t="str">
        <f t="shared" si="11"/>
        <v/>
      </c>
      <c r="AE51" s="672" t="str">
        <f t="shared" si="12"/>
        <v/>
      </c>
      <c r="AG51" s="672" t="str">
        <f t="shared" si="13"/>
        <v/>
      </c>
      <c r="AI51" s="672" t="str">
        <f t="shared" si="14"/>
        <v/>
      </c>
      <c r="AK51" s="672" t="str">
        <f t="shared" si="15"/>
        <v/>
      </c>
      <c r="AM51" s="672" t="str">
        <f t="shared" si="16"/>
        <v/>
      </c>
      <c r="AO51" s="672" t="str">
        <f t="shared" si="17"/>
        <v/>
      </c>
      <c r="AQ51" s="672" t="str">
        <f t="shared" si="18"/>
        <v/>
      </c>
    </row>
    <row r="52" spans="5:43">
      <c r="E52" s="672" t="str">
        <f t="shared" si="22"/>
        <v/>
      </c>
      <c r="G52" s="672" t="str">
        <f t="shared" si="22"/>
        <v/>
      </c>
      <c r="I52" s="672" t="str">
        <f t="shared" si="1"/>
        <v/>
      </c>
      <c r="K52" s="672" t="str">
        <f t="shared" si="2"/>
        <v/>
      </c>
      <c r="M52" s="672" t="str">
        <f t="shared" si="3"/>
        <v/>
      </c>
      <c r="O52" s="672" t="str">
        <f t="shared" si="4"/>
        <v/>
      </c>
      <c r="Q52" s="672" t="str">
        <f t="shared" si="5"/>
        <v/>
      </c>
      <c r="S52" s="672" t="str">
        <f t="shared" si="6"/>
        <v/>
      </c>
      <c r="U52" s="672" t="str">
        <f t="shared" si="7"/>
        <v/>
      </c>
      <c r="W52" s="672" t="str">
        <f t="shared" si="8"/>
        <v/>
      </c>
      <c r="Y52" s="672" t="str">
        <f t="shared" si="9"/>
        <v/>
      </c>
      <c r="AA52" s="672" t="str">
        <f t="shared" si="10"/>
        <v/>
      </c>
      <c r="AC52" s="672" t="str">
        <f t="shared" si="11"/>
        <v/>
      </c>
      <c r="AE52" s="672" t="str">
        <f t="shared" si="12"/>
        <v/>
      </c>
      <c r="AG52" s="672" t="str">
        <f t="shared" si="13"/>
        <v/>
      </c>
      <c r="AI52" s="672" t="str">
        <f t="shared" si="14"/>
        <v/>
      </c>
      <c r="AK52" s="672" t="str">
        <f t="shared" si="15"/>
        <v/>
      </c>
      <c r="AM52" s="672" t="str">
        <f t="shared" si="16"/>
        <v/>
      </c>
      <c r="AO52" s="672" t="str">
        <f t="shared" si="17"/>
        <v/>
      </c>
      <c r="AQ52" s="672" t="str">
        <f t="shared" si="18"/>
        <v/>
      </c>
    </row>
    <row r="53" spans="5:43">
      <c r="E53" s="672" t="str">
        <f t="shared" si="22"/>
        <v/>
      </c>
      <c r="G53" s="672" t="str">
        <f t="shared" si="22"/>
        <v/>
      </c>
      <c r="I53" s="672" t="str">
        <f t="shared" si="1"/>
        <v/>
      </c>
      <c r="K53" s="672" t="str">
        <f t="shared" si="2"/>
        <v/>
      </c>
      <c r="M53" s="672" t="str">
        <f t="shared" si="3"/>
        <v/>
      </c>
      <c r="O53" s="672" t="str">
        <f t="shared" si="4"/>
        <v/>
      </c>
      <c r="Q53" s="672" t="str">
        <f t="shared" si="5"/>
        <v/>
      </c>
      <c r="S53" s="672" t="str">
        <f t="shared" si="6"/>
        <v/>
      </c>
      <c r="U53" s="672" t="str">
        <f t="shared" si="7"/>
        <v/>
      </c>
      <c r="W53" s="672" t="str">
        <f t="shared" si="8"/>
        <v/>
      </c>
      <c r="Y53" s="672" t="str">
        <f t="shared" si="9"/>
        <v/>
      </c>
      <c r="AA53" s="672" t="str">
        <f t="shared" si="10"/>
        <v/>
      </c>
      <c r="AC53" s="672" t="str">
        <f t="shared" si="11"/>
        <v/>
      </c>
      <c r="AE53" s="672" t="str">
        <f t="shared" si="12"/>
        <v/>
      </c>
      <c r="AG53" s="672" t="str">
        <f t="shared" si="13"/>
        <v/>
      </c>
      <c r="AI53" s="672" t="str">
        <f t="shared" si="14"/>
        <v/>
      </c>
      <c r="AK53" s="672" t="str">
        <f t="shared" si="15"/>
        <v/>
      </c>
      <c r="AM53" s="672" t="str">
        <f t="shared" si="16"/>
        <v/>
      </c>
      <c r="AO53" s="672" t="str">
        <f t="shared" si="17"/>
        <v/>
      </c>
      <c r="AQ53" s="672" t="str">
        <f t="shared" si="18"/>
        <v/>
      </c>
    </row>
    <row r="54" spans="5:43">
      <c r="E54" s="672" t="str">
        <f t="shared" si="22"/>
        <v/>
      </c>
      <c r="G54" s="672" t="str">
        <f t="shared" si="22"/>
        <v/>
      </c>
      <c r="I54" s="672" t="str">
        <f t="shared" si="1"/>
        <v/>
      </c>
      <c r="K54" s="672" t="str">
        <f t="shared" si="2"/>
        <v/>
      </c>
      <c r="M54" s="672" t="str">
        <f t="shared" si="3"/>
        <v/>
      </c>
      <c r="O54" s="672" t="str">
        <f t="shared" si="4"/>
        <v/>
      </c>
      <c r="Q54" s="672" t="str">
        <f t="shared" si="5"/>
        <v/>
      </c>
      <c r="S54" s="672" t="str">
        <f t="shared" si="6"/>
        <v/>
      </c>
      <c r="U54" s="672" t="str">
        <f t="shared" si="7"/>
        <v/>
      </c>
      <c r="W54" s="672" t="str">
        <f t="shared" si="8"/>
        <v/>
      </c>
      <c r="Y54" s="672" t="str">
        <f t="shared" si="9"/>
        <v/>
      </c>
      <c r="AA54" s="672" t="str">
        <f t="shared" si="10"/>
        <v/>
      </c>
      <c r="AC54" s="672" t="str">
        <f t="shared" si="11"/>
        <v/>
      </c>
      <c r="AE54" s="672" t="str">
        <f t="shared" si="12"/>
        <v/>
      </c>
      <c r="AG54" s="672" t="str">
        <f t="shared" si="13"/>
        <v/>
      </c>
      <c r="AI54" s="672" t="str">
        <f t="shared" si="14"/>
        <v/>
      </c>
      <c r="AK54" s="672" t="str">
        <f t="shared" si="15"/>
        <v/>
      </c>
      <c r="AM54" s="672" t="str">
        <f t="shared" si="16"/>
        <v/>
      </c>
      <c r="AO54" s="672" t="str">
        <f t="shared" si="17"/>
        <v/>
      </c>
      <c r="AQ54" s="672" t="str">
        <f t="shared" si="18"/>
        <v/>
      </c>
    </row>
    <row r="55" spans="5:43">
      <c r="E55" s="672" t="str">
        <f t="shared" si="22"/>
        <v/>
      </c>
      <c r="G55" s="672" t="str">
        <f t="shared" si="22"/>
        <v/>
      </c>
      <c r="I55" s="672" t="str">
        <f t="shared" si="1"/>
        <v/>
      </c>
      <c r="K55" s="672" t="str">
        <f t="shared" si="2"/>
        <v/>
      </c>
      <c r="M55" s="672" t="str">
        <f t="shared" si="3"/>
        <v/>
      </c>
      <c r="O55" s="672" t="str">
        <f t="shared" si="4"/>
        <v/>
      </c>
      <c r="Q55" s="672" t="str">
        <f t="shared" si="5"/>
        <v/>
      </c>
      <c r="S55" s="672" t="str">
        <f t="shared" si="6"/>
        <v/>
      </c>
      <c r="U55" s="672" t="str">
        <f t="shared" si="7"/>
        <v/>
      </c>
      <c r="W55" s="672" t="str">
        <f t="shared" si="8"/>
        <v/>
      </c>
      <c r="Y55" s="672" t="str">
        <f t="shared" si="9"/>
        <v/>
      </c>
      <c r="AA55" s="672" t="str">
        <f t="shared" si="10"/>
        <v/>
      </c>
      <c r="AC55" s="672" t="str">
        <f t="shared" si="11"/>
        <v/>
      </c>
      <c r="AE55" s="672" t="str">
        <f t="shared" si="12"/>
        <v/>
      </c>
      <c r="AG55" s="672" t="str">
        <f t="shared" si="13"/>
        <v/>
      </c>
      <c r="AI55" s="672" t="str">
        <f t="shared" si="14"/>
        <v/>
      </c>
      <c r="AK55" s="672" t="str">
        <f t="shared" si="15"/>
        <v/>
      </c>
      <c r="AM55" s="672" t="str">
        <f t="shared" si="16"/>
        <v/>
      </c>
      <c r="AO55" s="672" t="str">
        <f t="shared" si="17"/>
        <v/>
      </c>
      <c r="AQ55" s="672" t="str">
        <f t="shared" si="18"/>
        <v/>
      </c>
    </row>
    <row r="56" spans="5:43">
      <c r="E56" s="672" t="str">
        <f t="shared" si="22"/>
        <v/>
      </c>
      <c r="G56" s="672" t="str">
        <f t="shared" si="22"/>
        <v/>
      </c>
      <c r="I56" s="672" t="str">
        <f t="shared" si="1"/>
        <v/>
      </c>
      <c r="K56" s="672" t="str">
        <f t="shared" si="2"/>
        <v/>
      </c>
      <c r="M56" s="672" t="str">
        <f t="shared" si="3"/>
        <v/>
      </c>
      <c r="O56" s="672" t="str">
        <f t="shared" si="4"/>
        <v/>
      </c>
      <c r="Q56" s="672" t="str">
        <f t="shared" si="5"/>
        <v/>
      </c>
      <c r="S56" s="672" t="str">
        <f t="shared" si="6"/>
        <v/>
      </c>
      <c r="U56" s="672" t="str">
        <f t="shared" si="7"/>
        <v/>
      </c>
      <c r="W56" s="672" t="str">
        <f t="shared" si="8"/>
        <v/>
      </c>
      <c r="Y56" s="672" t="str">
        <f t="shared" si="9"/>
        <v/>
      </c>
      <c r="AA56" s="672" t="str">
        <f t="shared" si="10"/>
        <v/>
      </c>
      <c r="AC56" s="672" t="str">
        <f t="shared" si="11"/>
        <v/>
      </c>
      <c r="AE56" s="672" t="str">
        <f t="shared" si="12"/>
        <v/>
      </c>
      <c r="AG56" s="672" t="str">
        <f t="shared" si="13"/>
        <v/>
      </c>
      <c r="AI56" s="672" t="str">
        <f t="shared" si="14"/>
        <v/>
      </c>
      <c r="AK56" s="672" t="str">
        <f t="shared" si="15"/>
        <v/>
      </c>
      <c r="AM56" s="672" t="str">
        <f t="shared" si="16"/>
        <v/>
      </c>
      <c r="AO56" s="672" t="str">
        <f t="shared" si="17"/>
        <v/>
      </c>
      <c r="AQ56" s="672" t="str">
        <f t="shared" si="18"/>
        <v/>
      </c>
    </row>
    <row r="57" spans="5:43">
      <c r="E57" s="672" t="str">
        <f t="shared" si="22"/>
        <v/>
      </c>
      <c r="G57" s="672" t="str">
        <f t="shared" si="22"/>
        <v/>
      </c>
      <c r="I57" s="672" t="str">
        <f t="shared" si="1"/>
        <v/>
      </c>
      <c r="K57" s="672" t="str">
        <f t="shared" si="2"/>
        <v/>
      </c>
      <c r="M57" s="672" t="str">
        <f t="shared" si="3"/>
        <v/>
      </c>
      <c r="O57" s="672" t="str">
        <f t="shared" si="4"/>
        <v/>
      </c>
      <c r="Q57" s="672" t="str">
        <f t="shared" si="5"/>
        <v/>
      </c>
      <c r="S57" s="672" t="str">
        <f t="shared" si="6"/>
        <v/>
      </c>
      <c r="U57" s="672" t="str">
        <f t="shared" si="7"/>
        <v/>
      </c>
      <c r="W57" s="672" t="str">
        <f t="shared" si="8"/>
        <v/>
      </c>
      <c r="Y57" s="672" t="str">
        <f t="shared" si="9"/>
        <v/>
      </c>
      <c r="AA57" s="672" t="str">
        <f t="shared" si="10"/>
        <v/>
      </c>
      <c r="AC57" s="672" t="str">
        <f t="shared" si="11"/>
        <v/>
      </c>
      <c r="AE57" s="672" t="str">
        <f t="shared" si="12"/>
        <v/>
      </c>
      <c r="AG57" s="672" t="str">
        <f t="shared" si="13"/>
        <v/>
      </c>
      <c r="AI57" s="672" t="str">
        <f t="shared" si="14"/>
        <v/>
      </c>
      <c r="AK57" s="672" t="str">
        <f t="shared" si="15"/>
        <v/>
      </c>
      <c r="AM57" s="672" t="str">
        <f t="shared" si="16"/>
        <v/>
      </c>
      <c r="AO57" s="672" t="str">
        <f t="shared" si="17"/>
        <v/>
      </c>
      <c r="AQ57" s="672" t="str">
        <f t="shared" si="18"/>
        <v/>
      </c>
    </row>
    <row r="58" spans="5:43">
      <c r="E58" s="672" t="str">
        <f t="shared" si="22"/>
        <v/>
      </c>
      <c r="G58" s="672" t="str">
        <f t="shared" si="22"/>
        <v/>
      </c>
      <c r="I58" s="672" t="str">
        <f t="shared" si="1"/>
        <v/>
      </c>
      <c r="K58" s="672" t="str">
        <f t="shared" si="2"/>
        <v/>
      </c>
      <c r="M58" s="672" t="str">
        <f t="shared" si="3"/>
        <v/>
      </c>
      <c r="O58" s="672" t="str">
        <f t="shared" si="4"/>
        <v/>
      </c>
      <c r="Q58" s="672" t="str">
        <f t="shared" si="5"/>
        <v/>
      </c>
      <c r="S58" s="672" t="str">
        <f t="shared" si="6"/>
        <v/>
      </c>
      <c r="U58" s="672" t="str">
        <f t="shared" si="7"/>
        <v/>
      </c>
      <c r="W58" s="672" t="str">
        <f t="shared" si="8"/>
        <v/>
      </c>
      <c r="Y58" s="672" t="str">
        <f t="shared" si="9"/>
        <v/>
      </c>
      <c r="AA58" s="672" t="str">
        <f t="shared" si="10"/>
        <v/>
      </c>
      <c r="AC58" s="672" t="str">
        <f t="shared" si="11"/>
        <v/>
      </c>
      <c r="AE58" s="672" t="str">
        <f t="shared" si="12"/>
        <v/>
      </c>
      <c r="AG58" s="672" t="str">
        <f t="shared" si="13"/>
        <v/>
      </c>
      <c r="AI58" s="672" t="str">
        <f t="shared" si="14"/>
        <v/>
      </c>
      <c r="AK58" s="672" t="str">
        <f t="shared" si="15"/>
        <v/>
      </c>
      <c r="AM58" s="672" t="str">
        <f t="shared" si="16"/>
        <v/>
      </c>
      <c r="AO58" s="672" t="str">
        <f t="shared" si="17"/>
        <v/>
      </c>
      <c r="AQ58" s="672" t="str">
        <f t="shared" si="18"/>
        <v/>
      </c>
    </row>
    <row r="59" spans="5:43">
      <c r="E59" s="672" t="str">
        <f t="shared" si="22"/>
        <v/>
      </c>
      <c r="G59" s="672" t="str">
        <f t="shared" si="22"/>
        <v/>
      </c>
      <c r="I59" s="672" t="str">
        <f t="shared" si="1"/>
        <v/>
      </c>
      <c r="K59" s="672" t="str">
        <f t="shared" si="2"/>
        <v/>
      </c>
      <c r="M59" s="672" t="str">
        <f t="shared" si="3"/>
        <v/>
      </c>
      <c r="O59" s="672" t="str">
        <f t="shared" si="4"/>
        <v/>
      </c>
      <c r="Q59" s="672" t="str">
        <f t="shared" si="5"/>
        <v/>
      </c>
      <c r="S59" s="672" t="str">
        <f t="shared" si="6"/>
        <v/>
      </c>
      <c r="U59" s="672" t="str">
        <f t="shared" si="7"/>
        <v/>
      </c>
      <c r="W59" s="672" t="str">
        <f t="shared" si="8"/>
        <v/>
      </c>
      <c r="Y59" s="672" t="str">
        <f t="shared" si="9"/>
        <v/>
      </c>
      <c r="AA59" s="672" t="str">
        <f t="shared" si="10"/>
        <v/>
      </c>
      <c r="AC59" s="672" t="str">
        <f t="shared" si="11"/>
        <v/>
      </c>
      <c r="AE59" s="672" t="str">
        <f t="shared" si="12"/>
        <v/>
      </c>
      <c r="AG59" s="672" t="str">
        <f t="shared" si="13"/>
        <v/>
      </c>
      <c r="AI59" s="672" t="str">
        <f t="shared" si="14"/>
        <v/>
      </c>
      <c r="AK59" s="672" t="str">
        <f t="shared" si="15"/>
        <v/>
      </c>
      <c r="AM59" s="672" t="str">
        <f t="shared" si="16"/>
        <v/>
      </c>
      <c r="AO59" s="672" t="str">
        <f t="shared" si="17"/>
        <v/>
      </c>
      <c r="AQ59" s="672" t="str">
        <f t="shared" si="18"/>
        <v/>
      </c>
    </row>
    <row r="60" spans="5:43">
      <c r="E60" s="672" t="str">
        <f t="shared" si="22"/>
        <v/>
      </c>
      <c r="G60" s="672" t="str">
        <f t="shared" si="22"/>
        <v/>
      </c>
      <c r="I60" s="672" t="str">
        <f t="shared" si="1"/>
        <v/>
      </c>
      <c r="K60" s="672" t="str">
        <f t="shared" si="2"/>
        <v/>
      </c>
      <c r="M60" s="672" t="str">
        <f t="shared" si="3"/>
        <v/>
      </c>
      <c r="O60" s="672" t="str">
        <f t="shared" si="4"/>
        <v/>
      </c>
      <c r="Q60" s="672" t="str">
        <f t="shared" si="5"/>
        <v/>
      </c>
      <c r="S60" s="672" t="str">
        <f t="shared" si="6"/>
        <v/>
      </c>
      <c r="U60" s="672" t="str">
        <f t="shared" si="7"/>
        <v/>
      </c>
      <c r="W60" s="672" t="str">
        <f t="shared" si="8"/>
        <v/>
      </c>
      <c r="Y60" s="672" t="str">
        <f t="shared" si="9"/>
        <v/>
      </c>
      <c r="AA60" s="672" t="str">
        <f t="shared" si="10"/>
        <v/>
      </c>
      <c r="AC60" s="672" t="str">
        <f t="shared" si="11"/>
        <v/>
      </c>
      <c r="AE60" s="672" t="str">
        <f t="shared" si="12"/>
        <v/>
      </c>
      <c r="AG60" s="672" t="str">
        <f t="shared" si="13"/>
        <v/>
      </c>
      <c r="AI60" s="672" t="str">
        <f t="shared" si="14"/>
        <v/>
      </c>
      <c r="AK60" s="672" t="str">
        <f t="shared" si="15"/>
        <v/>
      </c>
      <c r="AM60" s="672" t="str">
        <f t="shared" si="16"/>
        <v/>
      </c>
      <c r="AO60" s="672" t="str">
        <f t="shared" si="17"/>
        <v/>
      </c>
      <c r="AQ60" s="672" t="str">
        <f t="shared" si="18"/>
        <v/>
      </c>
    </row>
    <row r="61" spans="5:43">
      <c r="E61" s="672" t="str">
        <f t="shared" ref="E61:G76" si="23">IF(OR($B61=0,D61=0),"",D61/$B61)</f>
        <v/>
      </c>
      <c r="G61" s="672" t="str">
        <f t="shared" si="23"/>
        <v/>
      </c>
      <c r="I61" s="672" t="str">
        <f t="shared" si="1"/>
        <v/>
      </c>
      <c r="K61" s="672" t="str">
        <f t="shared" si="2"/>
        <v/>
      </c>
      <c r="M61" s="672" t="str">
        <f t="shared" si="3"/>
        <v/>
      </c>
      <c r="O61" s="672" t="str">
        <f t="shared" si="4"/>
        <v/>
      </c>
      <c r="Q61" s="672" t="str">
        <f t="shared" si="5"/>
        <v/>
      </c>
      <c r="S61" s="672" t="str">
        <f t="shared" si="6"/>
        <v/>
      </c>
      <c r="U61" s="672" t="str">
        <f t="shared" si="7"/>
        <v/>
      </c>
      <c r="W61" s="672" t="str">
        <f t="shared" si="8"/>
        <v/>
      </c>
      <c r="Y61" s="672" t="str">
        <f t="shared" si="9"/>
        <v/>
      </c>
      <c r="AA61" s="672" t="str">
        <f t="shared" si="10"/>
        <v/>
      </c>
      <c r="AC61" s="672" t="str">
        <f t="shared" si="11"/>
        <v/>
      </c>
      <c r="AE61" s="672" t="str">
        <f t="shared" si="12"/>
        <v/>
      </c>
      <c r="AG61" s="672" t="str">
        <f t="shared" si="13"/>
        <v/>
      </c>
      <c r="AI61" s="672" t="str">
        <f t="shared" si="14"/>
        <v/>
      </c>
      <c r="AK61" s="672" t="str">
        <f t="shared" si="15"/>
        <v/>
      </c>
      <c r="AM61" s="672" t="str">
        <f t="shared" si="16"/>
        <v/>
      </c>
      <c r="AO61" s="672" t="str">
        <f t="shared" si="17"/>
        <v/>
      </c>
      <c r="AQ61" s="672" t="str">
        <f t="shared" si="18"/>
        <v/>
      </c>
    </row>
    <row r="62" spans="5:43">
      <c r="E62" s="672" t="str">
        <f t="shared" si="23"/>
        <v/>
      </c>
      <c r="G62" s="672" t="str">
        <f t="shared" si="23"/>
        <v/>
      </c>
      <c r="I62" s="672" t="str">
        <f t="shared" si="1"/>
        <v/>
      </c>
      <c r="K62" s="672" t="str">
        <f t="shared" si="2"/>
        <v/>
      </c>
      <c r="M62" s="672" t="str">
        <f t="shared" si="3"/>
        <v/>
      </c>
      <c r="O62" s="672" t="str">
        <f t="shared" si="4"/>
        <v/>
      </c>
      <c r="Q62" s="672" t="str">
        <f t="shared" si="5"/>
        <v/>
      </c>
      <c r="S62" s="672" t="str">
        <f t="shared" si="6"/>
        <v/>
      </c>
      <c r="U62" s="672" t="str">
        <f t="shared" si="7"/>
        <v/>
      </c>
      <c r="W62" s="672" t="str">
        <f t="shared" si="8"/>
        <v/>
      </c>
      <c r="Y62" s="672" t="str">
        <f t="shared" si="9"/>
        <v/>
      </c>
      <c r="AA62" s="672" t="str">
        <f t="shared" si="10"/>
        <v/>
      </c>
      <c r="AC62" s="672" t="str">
        <f t="shared" si="11"/>
        <v/>
      </c>
      <c r="AE62" s="672" t="str">
        <f t="shared" si="12"/>
        <v/>
      </c>
      <c r="AG62" s="672" t="str">
        <f t="shared" si="13"/>
        <v/>
      </c>
      <c r="AI62" s="672" t="str">
        <f t="shared" si="14"/>
        <v/>
      </c>
      <c r="AK62" s="672" t="str">
        <f t="shared" si="15"/>
        <v/>
      </c>
      <c r="AM62" s="672" t="str">
        <f t="shared" si="16"/>
        <v/>
      </c>
      <c r="AO62" s="672" t="str">
        <f t="shared" si="17"/>
        <v/>
      </c>
      <c r="AQ62" s="672" t="str">
        <f t="shared" si="18"/>
        <v/>
      </c>
    </row>
    <row r="63" spans="5:43">
      <c r="E63" s="672" t="str">
        <f t="shared" si="23"/>
        <v/>
      </c>
      <c r="G63" s="672" t="str">
        <f t="shared" si="23"/>
        <v/>
      </c>
      <c r="I63" s="672" t="str">
        <f t="shared" si="1"/>
        <v/>
      </c>
      <c r="K63" s="672" t="str">
        <f t="shared" si="2"/>
        <v/>
      </c>
      <c r="M63" s="672" t="str">
        <f t="shared" si="3"/>
        <v/>
      </c>
      <c r="O63" s="672" t="str">
        <f t="shared" si="4"/>
        <v/>
      </c>
      <c r="Q63" s="672" t="str">
        <f t="shared" si="5"/>
        <v/>
      </c>
      <c r="S63" s="672" t="str">
        <f t="shared" si="6"/>
        <v/>
      </c>
      <c r="U63" s="672" t="str">
        <f t="shared" si="7"/>
        <v/>
      </c>
      <c r="W63" s="672" t="str">
        <f t="shared" si="8"/>
        <v/>
      </c>
      <c r="Y63" s="672" t="str">
        <f t="shared" si="9"/>
        <v/>
      </c>
      <c r="AA63" s="672" t="str">
        <f t="shared" si="10"/>
        <v/>
      </c>
      <c r="AC63" s="672" t="str">
        <f t="shared" si="11"/>
        <v/>
      </c>
      <c r="AE63" s="672" t="str">
        <f t="shared" si="12"/>
        <v/>
      </c>
      <c r="AG63" s="672" t="str">
        <f t="shared" si="13"/>
        <v/>
      </c>
      <c r="AI63" s="672" t="str">
        <f t="shared" si="14"/>
        <v/>
      </c>
      <c r="AK63" s="672" t="str">
        <f t="shared" si="15"/>
        <v/>
      </c>
      <c r="AM63" s="672" t="str">
        <f t="shared" si="16"/>
        <v/>
      </c>
      <c r="AO63" s="672" t="str">
        <f t="shared" si="17"/>
        <v/>
      </c>
      <c r="AQ63" s="672" t="str">
        <f t="shared" si="18"/>
        <v/>
      </c>
    </row>
    <row r="64" spans="5:43">
      <c r="E64" s="672" t="str">
        <f t="shared" si="23"/>
        <v/>
      </c>
      <c r="G64" s="672" t="str">
        <f t="shared" si="23"/>
        <v/>
      </c>
      <c r="I64" s="672" t="str">
        <f t="shared" si="1"/>
        <v/>
      </c>
      <c r="K64" s="672" t="str">
        <f t="shared" si="2"/>
        <v/>
      </c>
      <c r="M64" s="672" t="str">
        <f t="shared" si="3"/>
        <v/>
      </c>
      <c r="O64" s="672" t="str">
        <f t="shared" si="4"/>
        <v/>
      </c>
      <c r="Q64" s="672" t="str">
        <f t="shared" si="5"/>
        <v/>
      </c>
      <c r="S64" s="672" t="str">
        <f t="shared" si="6"/>
        <v/>
      </c>
      <c r="U64" s="672" t="str">
        <f t="shared" si="7"/>
        <v/>
      </c>
      <c r="W64" s="672" t="str">
        <f t="shared" si="8"/>
        <v/>
      </c>
      <c r="Y64" s="672" t="str">
        <f t="shared" si="9"/>
        <v/>
      </c>
      <c r="AA64" s="672" t="str">
        <f t="shared" si="10"/>
        <v/>
      </c>
      <c r="AC64" s="672" t="str">
        <f t="shared" si="11"/>
        <v/>
      </c>
      <c r="AE64" s="672" t="str">
        <f t="shared" si="12"/>
        <v/>
      </c>
      <c r="AG64" s="672" t="str">
        <f t="shared" si="13"/>
        <v/>
      </c>
      <c r="AI64" s="672" t="str">
        <f t="shared" si="14"/>
        <v/>
      </c>
      <c r="AK64" s="672" t="str">
        <f t="shared" si="15"/>
        <v/>
      </c>
      <c r="AM64" s="672" t="str">
        <f t="shared" si="16"/>
        <v/>
      </c>
      <c r="AO64" s="672" t="str">
        <f t="shared" si="17"/>
        <v/>
      </c>
      <c r="AQ64" s="672" t="str">
        <f t="shared" si="18"/>
        <v/>
      </c>
    </row>
    <row r="65" spans="5:43">
      <c r="E65" s="672" t="str">
        <f t="shared" si="23"/>
        <v/>
      </c>
      <c r="G65" s="672" t="str">
        <f t="shared" si="23"/>
        <v/>
      </c>
      <c r="I65" s="672" t="str">
        <f t="shared" si="1"/>
        <v/>
      </c>
      <c r="K65" s="672" t="str">
        <f t="shared" si="2"/>
        <v/>
      </c>
      <c r="M65" s="672" t="str">
        <f t="shared" si="3"/>
        <v/>
      </c>
      <c r="O65" s="672" t="str">
        <f t="shared" si="4"/>
        <v/>
      </c>
      <c r="Q65" s="672" t="str">
        <f t="shared" si="5"/>
        <v/>
      </c>
      <c r="S65" s="672" t="str">
        <f t="shared" si="6"/>
        <v/>
      </c>
      <c r="U65" s="672" t="str">
        <f t="shared" si="7"/>
        <v/>
      </c>
      <c r="W65" s="672" t="str">
        <f t="shared" si="8"/>
        <v/>
      </c>
      <c r="Y65" s="672" t="str">
        <f t="shared" si="9"/>
        <v/>
      </c>
      <c r="AA65" s="672" t="str">
        <f t="shared" si="10"/>
        <v/>
      </c>
      <c r="AC65" s="672" t="str">
        <f t="shared" si="11"/>
        <v/>
      </c>
      <c r="AE65" s="672" t="str">
        <f t="shared" si="12"/>
        <v/>
      </c>
      <c r="AG65" s="672" t="str">
        <f t="shared" si="13"/>
        <v/>
      </c>
      <c r="AI65" s="672" t="str">
        <f t="shared" si="14"/>
        <v/>
      </c>
      <c r="AK65" s="672" t="str">
        <f t="shared" si="15"/>
        <v/>
      </c>
      <c r="AM65" s="672" t="str">
        <f t="shared" si="16"/>
        <v/>
      </c>
      <c r="AO65" s="672" t="str">
        <f t="shared" si="17"/>
        <v/>
      </c>
      <c r="AQ65" s="672" t="str">
        <f t="shared" si="18"/>
        <v/>
      </c>
    </row>
    <row r="66" spans="5:43">
      <c r="E66" s="672" t="str">
        <f t="shared" si="23"/>
        <v/>
      </c>
      <c r="G66" s="672" t="str">
        <f t="shared" si="23"/>
        <v/>
      </c>
      <c r="I66" s="672" t="str">
        <f t="shared" si="1"/>
        <v/>
      </c>
      <c r="K66" s="672" t="str">
        <f t="shared" si="2"/>
        <v/>
      </c>
      <c r="M66" s="672" t="str">
        <f t="shared" si="3"/>
        <v/>
      </c>
      <c r="O66" s="672" t="str">
        <f t="shared" si="4"/>
        <v/>
      </c>
      <c r="Q66" s="672" t="str">
        <f t="shared" si="5"/>
        <v/>
      </c>
      <c r="S66" s="672" t="str">
        <f t="shared" si="6"/>
        <v/>
      </c>
      <c r="U66" s="672" t="str">
        <f t="shared" si="7"/>
        <v/>
      </c>
      <c r="W66" s="672" t="str">
        <f t="shared" si="8"/>
        <v/>
      </c>
      <c r="Y66" s="672" t="str">
        <f t="shared" si="9"/>
        <v/>
      </c>
      <c r="AA66" s="672" t="str">
        <f t="shared" si="10"/>
        <v/>
      </c>
      <c r="AC66" s="672" t="str">
        <f t="shared" si="11"/>
        <v/>
      </c>
      <c r="AE66" s="672" t="str">
        <f t="shared" si="12"/>
        <v/>
      </c>
      <c r="AG66" s="672" t="str">
        <f t="shared" si="13"/>
        <v/>
      </c>
      <c r="AI66" s="672" t="str">
        <f t="shared" si="14"/>
        <v/>
      </c>
      <c r="AK66" s="672" t="str">
        <f t="shared" si="15"/>
        <v/>
      </c>
      <c r="AM66" s="672" t="str">
        <f t="shared" si="16"/>
        <v/>
      </c>
      <c r="AO66" s="672" t="str">
        <f t="shared" si="17"/>
        <v/>
      </c>
      <c r="AQ66" s="672" t="str">
        <f t="shared" si="18"/>
        <v/>
      </c>
    </row>
    <row r="67" spans="5:43">
      <c r="E67" s="672" t="str">
        <f t="shared" si="23"/>
        <v/>
      </c>
      <c r="G67" s="672" t="str">
        <f t="shared" si="23"/>
        <v/>
      </c>
      <c r="I67" s="672" t="str">
        <f t="shared" si="1"/>
        <v/>
      </c>
      <c r="K67" s="672" t="str">
        <f t="shared" si="2"/>
        <v/>
      </c>
      <c r="M67" s="672" t="str">
        <f t="shared" si="3"/>
        <v/>
      </c>
      <c r="O67" s="672" t="str">
        <f t="shared" si="4"/>
        <v/>
      </c>
      <c r="Q67" s="672" t="str">
        <f t="shared" si="5"/>
        <v/>
      </c>
      <c r="S67" s="672" t="str">
        <f t="shared" si="6"/>
        <v/>
      </c>
      <c r="U67" s="672" t="str">
        <f t="shared" si="7"/>
        <v/>
      </c>
      <c r="W67" s="672" t="str">
        <f t="shared" si="8"/>
        <v/>
      </c>
      <c r="Y67" s="672" t="str">
        <f t="shared" si="9"/>
        <v/>
      </c>
      <c r="AA67" s="672" t="str">
        <f t="shared" si="10"/>
        <v/>
      </c>
      <c r="AC67" s="672" t="str">
        <f t="shared" si="11"/>
        <v/>
      </c>
      <c r="AE67" s="672" t="str">
        <f t="shared" si="12"/>
        <v/>
      </c>
      <c r="AG67" s="672" t="str">
        <f t="shared" si="13"/>
        <v/>
      </c>
      <c r="AI67" s="672" t="str">
        <f t="shared" si="14"/>
        <v/>
      </c>
      <c r="AK67" s="672" t="str">
        <f t="shared" si="15"/>
        <v/>
      </c>
      <c r="AM67" s="672" t="str">
        <f t="shared" si="16"/>
        <v/>
      </c>
      <c r="AO67" s="672" t="str">
        <f t="shared" si="17"/>
        <v/>
      </c>
      <c r="AQ67" s="672" t="str">
        <f t="shared" si="18"/>
        <v/>
      </c>
    </row>
    <row r="68" spans="5:43">
      <c r="E68" s="672" t="str">
        <f t="shared" si="23"/>
        <v/>
      </c>
      <c r="G68" s="672" t="str">
        <f t="shared" si="23"/>
        <v/>
      </c>
      <c r="I68" s="672" t="str">
        <f t="shared" si="1"/>
        <v/>
      </c>
      <c r="K68" s="672" t="str">
        <f t="shared" si="2"/>
        <v/>
      </c>
      <c r="M68" s="672" t="str">
        <f t="shared" si="3"/>
        <v/>
      </c>
      <c r="O68" s="672" t="str">
        <f t="shared" si="4"/>
        <v/>
      </c>
      <c r="Q68" s="672" t="str">
        <f t="shared" si="5"/>
        <v/>
      </c>
      <c r="S68" s="672" t="str">
        <f t="shared" si="6"/>
        <v/>
      </c>
      <c r="U68" s="672" t="str">
        <f t="shared" si="7"/>
        <v/>
      </c>
      <c r="W68" s="672" t="str">
        <f t="shared" si="8"/>
        <v/>
      </c>
      <c r="Y68" s="672" t="str">
        <f t="shared" si="9"/>
        <v/>
      </c>
      <c r="AA68" s="672" t="str">
        <f t="shared" si="10"/>
        <v/>
      </c>
      <c r="AC68" s="672" t="str">
        <f t="shared" si="11"/>
        <v/>
      </c>
      <c r="AE68" s="672" t="str">
        <f t="shared" si="12"/>
        <v/>
      </c>
      <c r="AG68" s="672" t="str">
        <f t="shared" si="13"/>
        <v/>
      </c>
      <c r="AI68" s="672" t="str">
        <f t="shared" si="14"/>
        <v/>
      </c>
      <c r="AK68" s="672" t="str">
        <f t="shared" si="15"/>
        <v/>
      </c>
      <c r="AM68" s="672" t="str">
        <f t="shared" si="16"/>
        <v/>
      </c>
      <c r="AO68" s="672" t="str">
        <f t="shared" si="17"/>
        <v/>
      </c>
      <c r="AQ68" s="672" t="str">
        <f t="shared" si="18"/>
        <v/>
      </c>
    </row>
    <row r="69" spans="5:43">
      <c r="E69" s="672" t="str">
        <f t="shared" si="23"/>
        <v/>
      </c>
      <c r="G69" s="672" t="str">
        <f t="shared" si="23"/>
        <v/>
      </c>
      <c r="I69" s="672" t="str">
        <f t="shared" si="1"/>
        <v/>
      </c>
      <c r="K69" s="672" t="str">
        <f t="shared" si="2"/>
        <v/>
      </c>
      <c r="M69" s="672" t="str">
        <f t="shared" si="3"/>
        <v/>
      </c>
      <c r="O69" s="672" t="str">
        <f t="shared" si="4"/>
        <v/>
      </c>
      <c r="Q69" s="672" t="str">
        <f t="shared" si="5"/>
        <v/>
      </c>
      <c r="S69" s="672" t="str">
        <f t="shared" si="6"/>
        <v/>
      </c>
      <c r="U69" s="672" t="str">
        <f t="shared" si="7"/>
        <v/>
      </c>
      <c r="W69" s="672" t="str">
        <f t="shared" si="8"/>
        <v/>
      </c>
      <c r="Y69" s="672" t="str">
        <f t="shared" si="9"/>
        <v/>
      </c>
      <c r="AA69" s="672" t="str">
        <f t="shared" si="10"/>
        <v/>
      </c>
      <c r="AC69" s="672" t="str">
        <f t="shared" si="11"/>
        <v/>
      </c>
      <c r="AE69" s="672" t="str">
        <f t="shared" si="12"/>
        <v/>
      </c>
      <c r="AG69" s="672" t="str">
        <f t="shared" si="13"/>
        <v/>
      </c>
      <c r="AI69" s="672" t="str">
        <f t="shared" si="14"/>
        <v/>
      </c>
      <c r="AK69" s="672" t="str">
        <f t="shared" si="15"/>
        <v/>
      </c>
      <c r="AM69" s="672" t="str">
        <f t="shared" si="16"/>
        <v/>
      </c>
      <c r="AO69" s="672" t="str">
        <f t="shared" si="17"/>
        <v/>
      </c>
      <c r="AQ69" s="672" t="str">
        <f t="shared" si="18"/>
        <v/>
      </c>
    </row>
    <row r="70" spans="5:43">
      <c r="E70" s="672" t="str">
        <f t="shared" si="23"/>
        <v/>
      </c>
      <c r="G70" s="672" t="str">
        <f t="shared" si="23"/>
        <v/>
      </c>
      <c r="I70" s="672" t="str">
        <f t="shared" si="1"/>
        <v/>
      </c>
      <c r="K70" s="672" t="str">
        <f t="shared" si="2"/>
        <v/>
      </c>
      <c r="M70" s="672" t="str">
        <f t="shared" si="3"/>
        <v/>
      </c>
      <c r="O70" s="672" t="str">
        <f t="shared" si="4"/>
        <v/>
      </c>
      <c r="Q70" s="672" t="str">
        <f t="shared" si="5"/>
        <v/>
      </c>
      <c r="S70" s="672" t="str">
        <f t="shared" si="6"/>
        <v/>
      </c>
      <c r="U70" s="672" t="str">
        <f t="shared" si="7"/>
        <v/>
      </c>
      <c r="W70" s="672" t="str">
        <f t="shared" si="8"/>
        <v/>
      </c>
      <c r="Y70" s="672" t="str">
        <f t="shared" si="9"/>
        <v/>
      </c>
      <c r="AA70" s="672" t="str">
        <f t="shared" si="10"/>
        <v/>
      </c>
      <c r="AC70" s="672" t="str">
        <f t="shared" si="11"/>
        <v/>
      </c>
      <c r="AE70" s="672" t="str">
        <f t="shared" si="12"/>
        <v/>
      </c>
      <c r="AG70" s="672" t="str">
        <f t="shared" si="13"/>
        <v/>
      </c>
      <c r="AI70" s="672" t="str">
        <f t="shared" si="14"/>
        <v/>
      </c>
      <c r="AK70" s="672" t="str">
        <f t="shared" si="15"/>
        <v/>
      </c>
      <c r="AM70" s="672" t="str">
        <f t="shared" si="16"/>
        <v/>
      </c>
      <c r="AO70" s="672" t="str">
        <f t="shared" si="17"/>
        <v/>
      </c>
      <c r="AQ70" s="672" t="str">
        <f t="shared" si="18"/>
        <v/>
      </c>
    </row>
    <row r="71" spans="5:43">
      <c r="E71" s="672" t="str">
        <f t="shared" si="23"/>
        <v/>
      </c>
      <c r="G71" s="672" t="str">
        <f t="shared" si="23"/>
        <v/>
      </c>
      <c r="I71" s="672" t="str">
        <f t="shared" si="1"/>
        <v/>
      </c>
      <c r="K71" s="672" t="str">
        <f t="shared" si="2"/>
        <v/>
      </c>
      <c r="M71" s="672" t="str">
        <f t="shared" si="3"/>
        <v/>
      </c>
      <c r="O71" s="672" t="str">
        <f t="shared" si="4"/>
        <v/>
      </c>
      <c r="Q71" s="672" t="str">
        <f t="shared" si="5"/>
        <v/>
      </c>
      <c r="S71" s="672" t="str">
        <f t="shared" si="6"/>
        <v/>
      </c>
      <c r="U71" s="672" t="str">
        <f t="shared" si="7"/>
        <v/>
      </c>
      <c r="W71" s="672" t="str">
        <f t="shared" si="8"/>
        <v/>
      </c>
      <c r="Y71" s="672" t="str">
        <f t="shared" si="9"/>
        <v/>
      </c>
      <c r="AA71" s="672" t="str">
        <f t="shared" si="10"/>
        <v/>
      </c>
      <c r="AC71" s="672" t="str">
        <f t="shared" si="11"/>
        <v/>
      </c>
      <c r="AE71" s="672" t="str">
        <f t="shared" si="12"/>
        <v/>
      </c>
      <c r="AG71" s="672" t="str">
        <f t="shared" si="13"/>
        <v/>
      </c>
      <c r="AI71" s="672" t="str">
        <f t="shared" si="14"/>
        <v/>
      </c>
      <c r="AK71" s="672" t="str">
        <f t="shared" si="15"/>
        <v/>
      </c>
      <c r="AM71" s="672" t="str">
        <f t="shared" si="16"/>
        <v/>
      </c>
      <c r="AO71" s="672" t="str">
        <f t="shared" si="17"/>
        <v/>
      </c>
      <c r="AQ71" s="672" t="str">
        <f t="shared" si="18"/>
        <v/>
      </c>
    </row>
    <row r="72" spans="5:43">
      <c r="E72" s="672" t="str">
        <f t="shared" si="23"/>
        <v/>
      </c>
      <c r="G72" s="672" t="str">
        <f t="shared" si="23"/>
        <v/>
      </c>
      <c r="I72" s="672" t="str">
        <f t="shared" si="1"/>
        <v/>
      </c>
      <c r="K72" s="672" t="str">
        <f t="shared" si="2"/>
        <v/>
      </c>
      <c r="M72" s="672" t="str">
        <f t="shared" si="3"/>
        <v/>
      </c>
      <c r="O72" s="672" t="str">
        <f t="shared" si="4"/>
        <v/>
      </c>
      <c r="Q72" s="672" t="str">
        <f t="shared" si="5"/>
        <v/>
      </c>
      <c r="S72" s="672" t="str">
        <f t="shared" si="6"/>
        <v/>
      </c>
      <c r="U72" s="672" t="str">
        <f t="shared" si="7"/>
        <v/>
      </c>
      <c r="W72" s="672" t="str">
        <f t="shared" si="8"/>
        <v/>
      </c>
      <c r="Y72" s="672" t="str">
        <f t="shared" si="9"/>
        <v/>
      </c>
      <c r="AA72" s="672" t="str">
        <f t="shared" si="10"/>
        <v/>
      </c>
      <c r="AC72" s="672" t="str">
        <f t="shared" si="11"/>
        <v/>
      </c>
      <c r="AE72" s="672" t="str">
        <f t="shared" si="12"/>
        <v/>
      </c>
      <c r="AG72" s="672" t="str">
        <f t="shared" si="13"/>
        <v/>
      </c>
      <c r="AI72" s="672" t="str">
        <f t="shared" si="14"/>
        <v/>
      </c>
      <c r="AK72" s="672" t="str">
        <f t="shared" si="15"/>
        <v/>
      </c>
      <c r="AM72" s="672" t="str">
        <f t="shared" si="16"/>
        <v/>
      </c>
      <c r="AO72" s="672" t="str">
        <f t="shared" si="17"/>
        <v/>
      </c>
      <c r="AQ72" s="672" t="str">
        <f t="shared" si="18"/>
        <v/>
      </c>
    </row>
    <row r="73" spans="5:43">
      <c r="E73" s="672" t="str">
        <f t="shared" si="23"/>
        <v/>
      </c>
      <c r="G73" s="672" t="str">
        <f t="shared" si="23"/>
        <v/>
      </c>
      <c r="I73" s="672" t="str">
        <f t="shared" si="1"/>
        <v/>
      </c>
      <c r="K73" s="672" t="str">
        <f t="shared" si="2"/>
        <v/>
      </c>
      <c r="M73" s="672" t="str">
        <f t="shared" si="3"/>
        <v/>
      </c>
      <c r="O73" s="672" t="str">
        <f t="shared" si="4"/>
        <v/>
      </c>
      <c r="Q73" s="672" t="str">
        <f t="shared" si="5"/>
        <v/>
      </c>
      <c r="S73" s="672" t="str">
        <f t="shared" si="6"/>
        <v/>
      </c>
      <c r="U73" s="672" t="str">
        <f t="shared" si="7"/>
        <v/>
      </c>
      <c r="W73" s="672" t="str">
        <f t="shared" si="8"/>
        <v/>
      </c>
      <c r="Y73" s="672" t="str">
        <f t="shared" si="9"/>
        <v/>
      </c>
      <c r="AA73" s="672" t="str">
        <f t="shared" si="10"/>
        <v/>
      </c>
      <c r="AC73" s="672" t="str">
        <f t="shared" si="11"/>
        <v/>
      </c>
      <c r="AE73" s="672" t="str">
        <f t="shared" si="12"/>
        <v/>
      </c>
      <c r="AG73" s="672" t="str">
        <f t="shared" si="13"/>
        <v/>
      </c>
      <c r="AI73" s="672" t="str">
        <f t="shared" si="14"/>
        <v/>
      </c>
      <c r="AK73" s="672" t="str">
        <f t="shared" si="15"/>
        <v/>
      </c>
      <c r="AM73" s="672" t="str">
        <f t="shared" si="16"/>
        <v/>
      </c>
      <c r="AO73" s="672" t="str">
        <f t="shared" si="17"/>
        <v/>
      </c>
      <c r="AQ73" s="672" t="str">
        <f t="shared" si="18"/>
        <v/>
      </c>
    </row>
    <row r="74" spans="5:43">
      <c r="E74" s="672" t="str">
        <f t="shared" si="23"/>
        <v/>
      </c>
      <c r="G74" s="672" t="str">
        <f t="shared" si="23"/>
        <v/>
      </c>
      <c r="I74" s="672" t="str">
        <f t="shared" si="1"/>
        <v/>
      </c>
      <c r="K74" s="672" t="str">
        <f t="shared" si="2"/>
        <v/>
      </c>
      <c r="M74" s="672" t="str">
        <f t="shared" si="3"/>
        <v/>
      </c>
      <c r="O74" s="672" t="str">
        <f t="shared" si="4"/>
        <v/>
      </c>
      <c r="Q74" s="672" t="str">
        <f t="shared" si="5"/>
        <v/>
      </c>
      <c r="S74" s="672" t="str">
        <f t="shared" si="6"/>
        <v/>
      </c>
      <c r="U74" s="672" t="str">
        <f t="shared" si="7"/>
        <v/>
      </c>
      <c r="W74" s="672" t="str">
        <f t="shared" si="8"/>
        <v/>
      </c>
      <c r="Y74" s="672" t="str">
        <f t="shared" si="9"/>
        <v/>
      </c>
      <c r="AA74" s="672" t="str">
        <f t="shared" si="10"/>
        <v/>
      </c>
      <c r="AC74" s="672" t="str">
        <f t="shared" si="11"/>
        <v/>
      </c>
      <c r="AE74" s="672" t="str">
        <f t="shared" si="12"/>
        <v/>
      </c>
      <c r="AG74" s="672" t="str">
        <f t="shared" si="13"/>
        <v/>
      </c>
      <c r="AI74" s="672" t="str">
        <f t="shared" si="14"/>
        <v/>
      </c>
      <c r="AK74" s="672" t="str">
        <f t="shared" si="15"/>
        <v/>
      </c>
      <c r="AM74" s="672" t="str">
        <f t="shared" si="16"/>
        <v/>
      </c>
      <c r="AO74" s="672" t="str">
        <f t="shared" si="17"/>
        <v/>
      </c>
      <c r="AQ74" s="672" t="str">
        <f t="shared" si="18"/>
        <v/>
      </c>
    </row>
    <row r="75" spans="5:43">
      <c r="E75" s="672" t="str">
        <f t="shared" si="23"/>
        <v/>
      </c>
      <c r="G75" s="672" t="str">
        <f t="shared" si="23"/>
        <v/>
      </c>
      <c r="I75" s="672" t="str">
        <f t="shared" si="1"/>
        <v/>
      </c>
      <c r="K75" s="672" t="str">
        <f t="shared" si="2"/>
        <v/>
      </c>
      <c r="M75" s="672" t="str">
        <f t="shared" si="3"/>
        <v/>
      </c>
      <c r="O75" s="672" t="str">
        <f t="shared" si="4"/>
        <v/>
      </c>
      <c r="Q75" s="672" t="str">
        <f t="shared" si="5"/>
        <v/>
      </c>
      <c r="S75" s="672" t="str">
        <f t="shared" si="6"/>
        <v/>
      </c>
      <c r="U75" s="672" t="str">
        <f t="shared" si="7"/>
        <v/>
      </c>
      <c r="W75" s="672" t="str">
        <f t="shared" si="8"/>
        <v/>
      </c>
      <c r="Y75" s="672" t="str">
        <f t="shared" si="9"/>
        <v/>
      </c>
      <c r="AA75" s="672" t="str">
        <f t="shared" si="10"/>
        <v/>
      </c>
      <c r="AC75" s="672" t="str">
        <f t="shared" si="11"/>
        <v/>
      </c>
      <c r="AE75" s="672" t="str">
        <f t="shared" si="12"/>
        <v/>
      </c>
      <c r="AG75" s="672" t="str">
        <f t="shared" si="13"/>
        <v/>
      </c>
      <c r="AI75" s="672" t="str">
        <f t="shared" si="14"/>
        <v/>
      </c>
      <c r="AK75" s="672" t="str">
        <f t="shared" si="15"/>
        <v/>
      </c>
      <c r="AM75" s="672" t="str">
        <f t="shared" si="16"/>
        <v/>
      </c>
      <c r="AO75" s="672" t="str">
        <f t="shared" si="17"/>
        <v/>
      </c>
      <c r="AQ75" s="672" t="str">
        <f t="shared" si="18"/>
        <v/>
      </c>
    </row>
    <row r="76" spans="5:43">
      <c r="E76" s="672" t="str">
        <f t="shared" si="23"/>
        <v/>
      </c>
      <c r="G76" s="672" t="str">
        <f t="shared" si="23"/>
        <v/>
      </c>
      <c r="I76" s="672" t="str">
        <f t="shared" si="1"/>
        <v/>
      </c>
      <c r="K76" s="672" t="str">
        <f t="shared" si="2"/>
        <v/>
      </c>
      <c r="M76" s="672" t="str">
        <f t="shared" si="3"/>
        <v/>
      </c>
      <c r="O76" s="672" t="str">
        <f t="shared" si="4"/>
        <v/>
      </c>
      <c r="Q76" s="672" t="str">
        <f t="shared" si="5"/>
        <v/>
      </c>
      <c r="S76" s="672" t="str">
        <f t="shared" si="6"/>
        <v/>
      </c>
      <c r="U76" s="672" t="str">
        <f t="shared" si="7"/>
        <v/>
      </c>
      <c r="W76" s="672" t="str">
        <f t="shared" si="8"/>
        <v/>
      </c>
      <c r="Y76" s="672" t="str">
        <f t="shared" si="9"/>
        <v/>
      </c>
      <c r="AA76" s="672" t="str">
        <f t="shared" si="10"/>
        <v/>
      </c>
      <c r="AC76" s="672" t="str">
        <f t="shared" si="11"/>
        <v/>
      </c>
      <c r="AE76" s="672" t="str">
        <f t="shared" si="12"/>
        <v/>
      </c>
      <c r="AG76" s="672" t="str">
        <f t="shared" si="13"/>
        <v/>
      </c>
      <c r="AI76" s="672" t="str">
        <f t="shared" si="14"/>
        <v/>
      </c>
      <c r="AK76" s="672" t="str">
        <f t="shared" si="15"/>
        <v/>
      </c>
      <c r="AM76" s="672" t="str">
        <f t="shared" si="16"/>
        <v/>
      </c>
      <c r="AO76" s="672" t="str">
        <f t="shared" si="17"/>
        <v/>
      </c>
      <c r="AQ76" s="672" t="str">
        <f t="shared" si="18"/>
        <v/>
      </c>
    </row>
    <row r="77" spans="5:43">
      <c r="E77" s="672" t="str">
        <f t="shared" ref="E77:G92" si="24">IF(OR($B77=0,D77=0),"",D77/$B77)</f>
        <v/>
      </c>
      <c r="G77" s="672" t="str">
        <f t="shared" si="24"/>
        <v/>
      </c>
      <c r="I77" s="672" t="str">
        <f t="shared" ref="I77:I140" si="25">IF(OR($B77=0,H77=0),"",H77/$B77)</f>
        <v/>
      </c>
      <c r="K77" s="672" t="str">
        <f t="shared" ref="K77:K140" si="26">IF(OR($B77=0,J77=0),"",J77/$B77)</f>
        <v/>
      </c>
      <c r="M77" s="672" t="str">
        <f t="shared" ref="M77:M140" si="27">IF(OR($B77=0,L77=0),"",L77/$B77)</f>
        <v/>
      </c>
      <c r="O77" s="672" t="str">
        <f t="shared" ref="O77:O140" si="28">IF(OR($B77=0,N77=0),"",N77/$B77)</f>
        <v/>
      </c>
      <c r="Q77" s="672" t="str">
        <f t="shared" ref="Q77:Q140" si="29">IF(OR($B77=0,P77=0),"",P77/$B77)</f>
        <v/>
      </c>
      <c r="S77" s="672" t="str">
        <f t="shared" ref="S77:S140" si="30">IF(OR($B77=0,R77=0),"",R77/$B77)</f>
        <v/>
      </c>
      <c r="U77" s="672" t="str">
        <f t="shared" ref="U77:U140" si="31">IF(OR($B77=0,T77=0),"",T77/$B77)</f>
        <v/>
      </c>
      <c r="W77" s="672" t="str">
        <f t="shared" ref="W77:W140" si="32">IF(OR($B77=0,V77=0),"",V77/$B77)</f>
        <v/>
      </c>
      <c r="Y77" s="672" t="str">
        <f t="shared" ref="Y77:Y140" si="33">IF(OR($B77=0,X77=0),"",X77/$B77)</f>
        <v/>
      </c>
      <c r="AA77" s="672" t="str">
        <f t="shared" ref="AA77:AA140" si="34">IF(OR($B77=0,Z77=0),"",Z77/$B77)</f>
        <v/>
      </c>
      <c r="AC77" s="672" t="str">
        <f t="shared" ref="AC77:AC140" si="35">IF(OR($B77=0,AB77=0),"",AB77/$B77)</f>
        <v/>
      </c>
      <c r="AE77" s="672" t="str">
        <f t="shared" ref="AE77:AE140" si="36">IF(OR($B77=0,AD77=0),"",AD77/$B77)</f>
        <v/>
      </c>
      <c r="AG77" s="672" t="str">
        <f t="shared" ref="AG77:AG140" si="37">IF(OR($B77=0,AF77=0),"",AF77/$B77)</f>
        <v/>
      </c>
      <c r="AI77" s="672" t="str">
        <f t="shared" ref="AI77:AI140" si="38">IF(OR($B77=0,AH77=0),"",AH77/$B77)</f>
        <v/>
      </c>
      <c r="AK77" s="672" t="str">
        <f t="shared" ref="AK77:AK140" si="39">IF(OR($B77=0,AJ77=0),"",AJ77/$B77)</f>
        <v/>
      </c>
      <c r="AM77" s="672" t="str">
        <f t="shared" ref="AM77:AM140" si="40">IF(OR($B77=0,AL77=0),"",AL77/$B77)</f>
        <v/>
      </c>
      <c r="AO77" s="672" t="str">
        <f t="shared" ref="AO77:AO140" si="41">IF(OR($B77=0,AN77=0),"",AN77/$B77)</f>
        <v/>
      </c>
      <c r="AQ77" s="672" t="str">
        <f t="shared" ref="AQ77:AQ140" si="42">IF(OR($B77=0,AP77=0),"",AP77/$B77)</f>
        <v/>
      </c>
    </row>
    <row r="78" spans="5:43">
      <c r="E78" s="672" t="str">
        <f t="shared" si="24"/>
        <v/>
      </c>
      <c r="G78" s="672" t="str">
        <f t="shared" si="24"/>
        <v/>
      </c>
      <c r="I78" s="672" t="str">
        <f t="shared" si="25"/>
        <v/>
      </c>
      <c r="K78" s="672" t="str">
        <f t="shared" si="26"/>
        <v/>
      </c>
      <c r="M78" s="672" t="str">
        <f t="shared" si="27"/>
        <v/>
      </c>
      <c r="O78" s="672" t="str">
        <f t="shared" si="28"/>
        <v/>
      </c>
      <c r="Q78" s="672" t="str">
        <f t="shared" si="29"/>
        <v/>
      </c>
      <c r="S78" s="672" t="str">
        <f t="shared" si="30"/>
        <v/>
      </c>
      <c r="U78" s="672" t="str">
        <f t="shared" si="31"/>
        <v/>
      </c>
      <c r="W78" s="672" t="str">
        <f t="shared" si="32"/>
        <v/>
      </c>
      <c r="Y78" s="672" t="str">
        <f t="shared" si="33"/>
        <v/>
      </c>
      <c r="AA78" s="672" t="str">
        <f t="shared" si="34"/>
        <v/>
      </c>
      <c r="AC78" s="672" t="str">
        <f t="shared" si="35"/>
        <v/>
      </c>
      <c r="AE78" s="672" t="str">
        <f t="shared" si="36"/>
        <v/>
      </c>
      <c r="AG78" s="672" t="str">
        <f t="shared" si="37"/>
        <v/>
      </c>
      <c r="AI78" s="672" t="str">
        <f t="shared" si="38"/>
        <v/>
      </c>
      <c r="AK78" s="672" t="str">
        <f t="shared" si="39"/>
        <v/>
      </c>
      <c r="AM78" s="672" t="str">
        <f t="shared" si="40"/>
        <v/>
      </c>
      <c r="AO78" s="672" t="str">
        <f t="shared" si="41"/>
        <v/>
      </c>
      <c r="AQ78" s="672" t="str">
        <f t="shared" si="42"/>
        <v/>
      </c>
    </row>
    <row r="79" spans="5:43">
      <c r="E79" s="672" t="str">
        <f t="shared" si="24"/>
        <v/>
      </c>
      <c r="G79" s="672" t="str">
        <f t="shared" si="24"/>
        <v/>
      </c>
      <c r="I79" s="672" t="str">
        <f t="shared" si="25"/>
        <v/>
      </c>
      <c r="K79" s="672" t="str">
        <f t="shared" si="26"/>
        <v/>
      </c>
      <c r="M79" s="672" t="str">
        <f t="shared" si="27"/>
        <v/>
      </c>
      <c r="O79" s="672" t="str">
        <f t="shared" si="28"/>
        <v/>
      </c>
      <c r="Q79" s="672" t="str">
        <f t="shared" si="29"/>
        <v/>
      </c>
      <c r="S79" s="672" t="str">
        <f t="shared" si="30"/>
        <v/>
      </c>
      <c r="U79" s="672" t="str">
        <f t="shared" si="31"/>
        <v/>
      </c>
      <c r="W79" s="672" t="str">
        <f t="shared" si="32"/>
        <v/>
      </c>
      <c r="Y79" s="672" t="str">
        <f t="shared" si="33"/>
        <v/>
      </c>
      <c r="AA79" s="672" t="str">
        <f t="shared" si="34"/>
        <v/>
      </c>
      <c r="AC79" s="672" t="str">
        <f t="shared" si="35"/>
        <v/>
      </c>
      <c r="AE79" s="672" t="str">
        <f t="shared" si="36"/>
        <v/>
      </c>
      <c r="AG79" s="672" t="str">
        <f t="shared" si="37"/>
        <v/>
      </c>
      <c r="AI79" s="672" t="str">
        <f t="shared" si="38"/>
        <v/>
      </c>
      <c r="AK79" s="672" t="str">
        <f t="shared" si="39"/>
        <v/>
      </c>
      <c r="AM79" s="672" t="str">
        <f t="shared" si="40"/>
        <v/>
      </c>
      <c r="AO79" s="672" t="str">
        <f t="shared" si="41"/>
        <v/>
      </c>
      <c r="AQ79" s="672" t="str">
        <f t="shared" si="42"/>
        <v/>
      </c>
    </row>
    <row r="80" spans="5:43">
      <c r="E80" s="672" t="str">
        <f t="shared" si="24"/>
        <v/>
      </c>
      <c r="G80" s="672" t="str">
        <f t="shared" si="24"/>
        <v/>
      </c>
      <c r="I80" s="672" t="str">
        <f t="shared" si="25"/>
        <v/>
      </c>
      <c r="K80" s="672" t="str">
        <f t="shared" si="26"/>
        <v/>
      </c>
      <c r="M80" s="672" t="str">
        <f t="shared" si="27"/>
        <v/>
      </c>
      <c r="O80" s="672" t="str">
        <f t="shared" si="28"/>
        <v/>
      </c>
      <c r="Q80" s="672" t="str">
        <f t="shared" si="29"/>
        <v/>
      </c>
      <c r="S80" s="672" t="str">
        <f t="shared" si="30"/>
        <v/>
      </c>
      <c r="U80" s="672" t="str">
        <f t="shared" si="31"/>
        <v/>
      </c>
      <c r="W80" s="672" t="str">
        <f t="shared" si="32"/>
        <v/>
      </c>
      <c r="Y80" s="672" t="str">
        <f t="shared" si="33"/>
        <v/>
      </c>
      <c r="AA80" s="672" t="str">
        <f t="shared" si="34"/>
        <v/>
      </c>
      <c r="AC80" s="672" t="str">
        <f t="shared" si="35"/>
        <v/>
      </c>
      <c r="AE80" s="672" t="str">
        <f t="shared" si="36"/>
        <v/>
      </c>
      <c r="AG80" s="672" t="str">
        <f t="shared" si="37"/>
        <v/>
      </c>
      <c r="AI80" s="672" t="str">
        <f t="shared" si="38"/>
        <v/>
      </c>
      <c r="AK80" s="672" t="str">
        <f t="shared" si="39"/>
        <v/>
      </c>
      <c r="AM80" s="672" t="str">
        <f t="shared" si="40"/>
        <v/>
      </c>
      <c r="AO80" s="672" t="str">
        <f t="shared" si="41"/>
        <v/>
      </c>
      <c r="AQ80" s="672" t="str">
        <f t="shared" si="42"/>
        <v/>
      </c>
    </row>
    <row r="81" spans="5:43">
      <c r="E81" s="672" t="str">
        <f t="shared" si="24"/>
        <v/>
      </c>
      <c r="G81" s="672" t="str">
        <f t="shared" si="24"/>
        <v/>
      </c>
      <c r="I81" s="672" t="str">
        <f t="shared" si="25"/>
        <v/>
      </c>
      <c r="K81" s="672" t="str">
        <f t="shared" si="26"/>
        <v/>
      </c>
      <c r="M81" s="672" t="str">
        <f t="shared" si="27"/>
        <v/>
      </c>
      <c r="O81" s="672" t="str">
        <f t="shared" si="28"/>
        <v/>
      </c>
      <c r="Q81" s="672" t="str">
        <f t="shared" si="29"/>
        <v/>
      </c>
      <c r="S81" s="672" t="str">
        <f t="shared" si="30"/>
        <v/>
      </c>
      <c r="U81" s="672" t="str">
        <f t="shared" si="31"/>
        <v/>
      </c>
      <c r="W81" s="672" t="str">
        <f t="shared" si="32"/>
        <v/>
      </c>
      <c r="Y81" s="672" t="str">
        <f t="shared" si="33"/>
        <v/>
      </c>
      <c r="AA81" s="672" t="str">
        <f t="shared" si="34"/>
        <v/>
      </c>
      <c r="AC81" s="672" t="str">
        <f t="shared" si="35"/>
        <v/>
      </c>
      <c r="AE81" s="672" t="str">
        <f t="shared" si="36"/>
        <v/>
      </c>
      <c r="AG81" s="672" t="str">
        <f t="shared" si="37"/>
        <v/>
      </c>
      <c r="AI81" s="672" t="str">
        <f t="shared" si="38"/>
        <v/>
      </c>
      <c r="AK81" s="672" t="str">
        <f t="shared" si="39"/>
        <v/>
      </c>
      <c r="AM81" s="672" t="str">
        <f t="shared" si="40"/>
        <v/>
      </c>
      <c r="AO81" s="672" t="str">
        <f t="shared" si="41"/>
        <v/>
      </c>
      <c r="AQ81" s="672" t="str">
        <f t="shared" si="42"/>
        <v/>
      </c>
    </row>
    <row r="82" spans="5:43">
      <c r="E82" s="672" t="str">
        <f t="shared" si="24"/>
        <v/>
      </c>
      <c r="G82" s="672" t="str">
        <f t="shared" si="24"/>
        <v/>
      </c>
      <c r="I82" s="672" t="str">
        <f t="shared" si="25"/>
        <v/>
      </c>
      <c r="K82" s="672" t="str">
        <f t="shared" si="26"/>
        <v/>
      </c>
      <c r="M82" s="672" t="str">
        <f t="shared" si="27"/>
        <v/>
      </c>
      <c r="O82" s="672" t="str">
        <f t="shared" si="28"/>
        <v/>
      </c>
      <c r="Q82" s="672" t="str">
        <f t="shared" si="29"/>
        <v/>
      </c>
      <c r="S82" s="672" t="str">
        <f t="shared" si="30"/>
        <v/>
      </c>
      <c r="U82" s="672" t="str">
        <f t="shared" si="31"/>
        <v/>
      </c>
      <c r="W82" s="672" t="str">
        <f t="shared" si="32"/>
        <v/>
      </c>
      <c r="Y82" s="672" t="str">
        <f t="shared" si="33"/>
        <v/>
      </c>
      <c r="AA82" s="672" t="str">
        <f t="shared" si="34"/>
        <v/>
      </c>
      <c r="AC82" s="672" t="str">
        <f t="shared" si="35"/>
        <v/>
      </c>
      <c r="AE82" s="672" t="str">
        <f t="shared" si="36"/>
        <v/>
      </c>
      <c r="AG82" s="672" t="str">
        <f t="shared" si="37"/>
        <v/>
      </c>
      <c r="AI82" s="672" t="str">
        <f t="shared" si="38"/>
        <v/>
      </c>
      <c r="AK82" s="672" t="str">
        <f t="shared" si="39"/>
        <v/>
      </c>
      <c r="AM82" s="672" t="str">
        <f t="shared" si="40"/>
        <v/>
      </c>
      <c r="AO82" s="672" t="str">
        <f t="shared" si="41"/>
        <v/>
      </c>
      <c r="AQ82" s="672" t="str">
        <f t="shared" si="42"/>
        <v/>
      </c>
    </row>
    <row r="83" spans="5:43">
      <c r="E83" s="672" t="str">
        <f t="shared" si="24"/>
        <v/>
      </c>
      <c r="G83" s="672" t="str">
        <f t="shared" si="24"/>
        <v/>
      </c>
      <c r="I83" s="672" t="str">
        <f t="shared" si="25"/>
        <v/>
      </c>
      <c r="K83" s="672" t="str">
        <f t="shared" si="26"/>
        <v/>
      </c>
      <c r="M83" s="672" t="str">
        <f t="shared" si="27"/>
        <v/>
      </c>
      <c r="O83" s="672" t="str">
        <f t="shared" si="28"/>
        <v/>
      </c>
      <c r="Q83" s="672" t="str">
        <f t="shared" si="29"/>
        <v/>
      </c>
      <c r="S83" s="672" t="str">
        <f t="shared" si="30"/>
        <v/>
      </c>
      <c r="U83" s="672" t="str">
        <f t="shared" si="31"/>
        <v/>
      </c>
      <c r="W83" s="672" t="str">
        <f t="shared" si="32"/>
        <v/>
      </c>
      <c r="Y83" s="672" t="str">
        <f t="shared" si="33"/>
        <v/>
      </c>
      <c r="AA83" s="672" t="str">
        <f t="shared" si="34"/>
        <v/>
      </c>
      <c r="AC83" s="672" t="str">
        <f t="shared" si="35"/>
        <v/>
      </c>
      <c r="AE83" s="672" t="str">
        <f t="shared" si="36"/>
        <v/>
      </c>
      <c r="AG83" s="672" t="str">
        <f t="shared" si="37"/>
        <v/>
      </c>
      <c r="AI83" s="672" t="str">
        <f t="shared" si="38"/>
        <v/>
      </c>
      <c r="AK83" s="672" t="str">
        <f t="shared" si="39"/>
        <v/>
      </c>
      <c r="AM83" s="672" t="str">
        <f t="shared" si="40"/>
        <v/>
      </c>
      <c r="AO83" s="672" t="str">
        <f t="shared" si="41"/>
        <v/>
      </c>
      <c r="AQ83" s="672" t="str">
        <f t="shared" si="42"/>
        <v/>
      </c>
    </row>
    <row r="84" spans="5:43">
      <c r="E84" s="672" t="str">
        <f t="shared" si="24"/>
        <v/>
      </c>
      <c r="G84" s="672" t="str">
        <f t="shared" si="24"/>
        <v/>
      </c>
      <c r="I84" s="672" t="str">
        <f t="shared" si="25"/>
        <v/>
      </c>
      <c r="K84" s="672" t="str">
        <f t="shared" si="26"/>
        <v/>
      </c>
      <c r="M84" s="672" t="str">
        <f t="shared" si="27"/>
        <v/>
      </c>
      <c r="O84" s="672" t="str">
        <f t="shared" si="28"/>
        <v/>
      </c>
      <c r="Q84" s="672" t="str">
        <f t="shared" si="29"/>
        <v/>
      </c>
      <c r="S84" s="672" t="str">
        <f t="shared" si="30"/>
        <v/>
      </c>
      <c r="U84" s="672" t="str">
        <f t="shared" si="31"/>
        <v/>
      </c>
      <c r="W84" s="672" t="str">
        <f t="shared" si="32"/>
        <v/>
      </c>
      <c r="Y84" s="672" t="str">
        <f t="shared" si="33"/>
        <v/>
      </c>
      <c r="AA84" s="672" t="str">
        <f t="shared" si="34"/>
        <v/>
      </c>
      <c r="AC84" s="672" t="str">
        <f t="shared" si="35"/>
        <v/>
      </c>
      <c r="AE84" s="672" t="str">
        <f t="shared" si="36"/>
        <v/>
      </c>
      <c r="AG84" s="672" t="str">
        <f t="shared" si="37"/>
        <v/>
      </c>
      <c r="AI84" s="672" t="str">
        <f t="shared" si="38"/>
        <v/>
      </c>
      <c r="AK84" s="672" t="str">
        <f t="shared" si="39"/>
        <v/>
      </c>
      <c r="AM84" s="672" t="str">
        <f t="shared" si="40"/>
        <v/>
      </c>
      <c r="AO84" s="672" t="str">
        <f t="shared" si="41"/>
        <v/>
      </c>
      <c r="AQ84" s="672" t="str">
        <f t="shared" si="42"/>
        <v/>
      </c>
    </row>
    <row r="85" spans="5:43">
      <c r="E85" s="672" t="str">
        <f t="shared" si="24"/>
        <v/>
      </c>
      <c r="G85" s="672" t="str">
        <f t="shared" si="24"/>
        <v/>
      </c>
      <c r="I85" s="672" t="str">
        <f t="shared" si="25"/>
        <v/>
      </c>
      <c r="K85" s="672" t="str">
        <f t="shared" si="26"/>
        <v/>
      </c>
      <c r="M85" s="672" t="str">
        <f t="shared" si="27"/>
        <v/>
      </c>
      <c r="O85" s="672" t="str">
        <f t="shared" si="28"/>
        <v/>
      </c>
      <c r="Q85" s="672" t="str">
        <f t="shared" si="29"/>
        <v/>
      </c>
      <c r="S85" s="672" t="str">
        <f t="shared" si="30"/>
        <v/>
      </c>
      <c r="U85" s="672" t="str">
        <f t="shared" si="31"/>
        <v/>
      </c>
      <c r="W85" s="672" t="str">
        <f t="shared" si="32"/>
        <v/>
      </c>
      <c r="Y85" s="672" t="str">
        <f t="shared" si="33"/>
        <v/>
      </c>
      <c r="AA85" s="672" t="str">
        <f t="shared" si="34"/>
        <v/>
      </c>
      <c r="AC85" s="672" t="str">
        <f t="shared" si="35"/>
        <v/>
      </c>
      <c r="AE85" s="672" t="str">
        <f t="shared" si="36"/>
        <v/>
      </c>
      <c r="AG85" s="672" t="str">
        <f t="shared" si="37"/>
        <v/>
      </c>
      <c r="AI85" s="672" t="str">
        <f t="shared" si="38"/>
        <v/>
      </c>
      <c r="AK85" s="672" t="str">
        <f t="shared" si="39"/>
        <v/>
      </c>
      <c r="AM85" s="672" t="str">
        <f t="shared" si="40"/>
        <v/>
      </c>
      <c r="AO85" s="672" t="str">
        <f t="shared" si="41"/>
        <v/>
      </c>
      <c r="AQ85" s="672" t="str">
        <f t="shared" si="42"/>
        <v/>
      </c>
    </row>
    <row r="86" spans="5:43">
      <c r="E86" s="672" t="str">
        <f t="shared" si="24"/>
        <v/>
      </c>
      <c r="G86" s="672" t="str">
        <f t="shared" si="24"/>
        <v/>
      </c>
      <c r="I86" s="672" t="str">
        <f t="shared" si="25"/>
        <v/>
      </c>
      <c r="K86" s="672" t="str">
        <f t="shared" si="26"/>
        <v/>
      </c>
      <c r="M86" s="672" t="str">
        <f t="shared" si="27"/>
        <v/>
      </c>
      <c r="O86" s="672" t="str">
        <f t="shared" si="28"/>
        <v/>
      </c>
      <c r="Q86" s="672" t="str">
        <f t="shared" si="29"/>
        <v/>
      </c>
      <c r="S86" s="672" t="str">
        <f t="shared" si="30"/>
        <v/>
      </c>
      <c r="U86" s="672" t="str">
        <f t="shared" si="31"/>
        <v/>
      </c>
      <c r="W86" s="672" t="str">
        <f t="shared" si="32"/>
        <v/>
      </c>
      <c r="Y86" s="672" t="str">
        <f t="shared" si="33"/>
        <v/>
      </c>
      <c r="AA86" s="672" t="str">
        <f t="shared" si="34"/>
        <v/>
      </c>
      <c r="AC86" s="672" t="str">
        <f t="shared" si="35"/>
        <v/>
      </c>
      <c r="AE86" s="672" t="str">
        <f t="shared" si="36"/>
        <v/>
      </c>
      <c r="AG86" s="672" t="str">
        <f t="shared" si="37"/>
        <v/>
      </c>
      <c r="AI86" s="672" t="str">
        <f t="shared" si="38"/>
        <v/>
      </c>
      <c r="AK86" s="672" t="str">
        <f t="shared" si="39"/>
        <v/>
      </c>
      <c r="AM86" s="672" t="str">
        <f t="shared" si="40"/>
        <v/>
      </c>
      <c r="AO86" s="672" t="str">
        <f t="shared" si="41"/>
        <v/>
      </c>
      <c r="AQ86" s="672" t="str">
        <f t="shared" si="42"/>
        <v/>
      </c>
    </row>
    <row r="87" spans="5:43">
      <c r="E87" s="672" t="str">
        <f t="shared" si="24"/>
        <v/>
      </c>
      <c r="G87" s="672" t="str">
        <f t="shared" si="24"/>
        <v/>
      </c>
      <c r="I87" s="672" t="str">
        <f t="shared" si="25"/>
        <v/>
      </c>
      <c r="K87" s="672" t="str">
        <f t="shared" si="26"/>
        <v/>
      </c>
      <c r="M87" s="672" t="str">
        <f t="shared" si="27"/>
        <v/>
      </c>
      <c r="O87" s="672" t="str">
        <f t="shared" si="28"/>
        <v/>
      </c>
      <c r="Q87" s="672" t="str">
        <f t="shared" si="29"/>
        <v/>
      </c>
      <c r="S87" s="672" t="str">
        <f t="shared" si="30"/>
        <v/>
      </c>
      <c r="U87" s="672" t="str">
        <f t="shared" si="31"/>
        <v/>
      </c>
      <c r="W87" s="672" t="str">
        <f t="shared" si="32"/>
        <v/>
      </c>
      <c r="Y87" s="672" t="str">
        <f t="shared" si="33"/>
        <v/>
      </c>
      <c r="AA87" s="672" t="str">
        <f t="shared" si="34"/>
        <v/>
      </c>
      <c r="AC87" s="672" t="str">
        <f t="shared" si="35"/>
        <v/>
      </c>
      <c r="AE87" s="672" t="str">
        <f t="shared" si="36"/>
        <v/>
      </c>
      <c r="AG87" s="672" t="str">
        <f t="shared" si="37"/>
        <v/>
      </c>
      <c r="AI87" s="672" t="str">
        <f t="shared" si="38"/>
        <v/>
      </c>
      <c r="AK87" s="672" t="str">
        <f t="shared" si="39"/>
        <v/>
      </c>
      <c r="AM87" s="672" t="str">
        <f t="shared" si="40"/>
        <v/>
      </c>
      <c r="AO87" s="672" t="str">
        <f t="shared" si="41"/>
        <v/>
      </c>
      <c r="AQ87" s="672" t="str">
        <f t="shared" si="42"/>
        <v/>
      </c>
    </row>
    <row r="88" spans="5:43">
      <c r="E88" s="672" t="str">
        <f t="shared" si="24"/>
        <v/>
      </c>
      <c r="G88" s="672" t="str">
        <f t="shared" si="24"/>
        <v/>
      </c>
      <c r="I88" s="672" t="str">
        <f t="shared" si="25"/>
        <v/>
      </c>
      <c r="K88" s="672" t="str">
        <f t="shared" si="26"/>
        <v/>
      </c>
      <c r="M88" s="672" t="str">
        <f t="shared" si="27"/>
        <v/>
      </c>
      <c r="O88" s="672" t="str">
        <f t="shared" si="28"/>
        <v/>
      </c>
      <c r="Q88" s="672" t="str">
        <f t="shared" si="29"/>
        <v/>
      </c>
      <c r="S88" s="672" t="str">
        <f t="shared" si="30"/>
        <v/>
      </c>
      <c r="U88" s="672" t="str">
        <f t="shared" si="31"/>
        <v/>
      </c>
      <c r="W88" s="672" t="str">
        <f t="shared" si="32"/>
        <v/>
      </c>
      <c r="Y88" s="672" t="str">
        <f t="shared" si="33"/>
        <v/>
      </c>
      <c r="AA88" s="672" t="str">
        <f t="shared" si="34"/>
        <v/>
      </c>
      <c r="AC88" s="672" t="str">
        <f t="shared" si="35"/>
        <v/>
      </c>
      <c r="AE88" s="672" t="str">
        <f t="shared" si="36"/>
        <v/>
      </c>
      <c r="AG88" s="672" t="str">
        <f t="shared" si="37"/>
        <v/>
      </c>
      <c r="AI88" s="672" t="str">
        <f t="shared" si="38"/>
        <v/>
      </c>
      <c r="AK88" s="672" t="str">
        <f t="shared" si="39"/>
        <v/>
      </c>
      <c r="AM88" s="672" t="str">
        <f t="shared" si="40"/>
        <v/>
      </c>
      <c r="AO88" s="672" t="str">
        <f t="shared" si="41"/>
        <v/>
      </c>
      <c r="AQ88" s="672" t="str">
        <f t="shared" si="42"/>
        <v/>
      </c>
    </row>
    <row r="89" spans="5:43">
      <c r="E89" s="672" t="str">
        <f t="shared" si="24"/>
        <v/>
      </c>
      <c r="G89" s="672" t="str">
        <f t="shared" si="24"/>
        <v/>
      </c>
      <c r="I89" s="672" t="str">
        <f t="shared" si="25"/>
        <v/>
      </c>
      <c r="K89" s="672" t="str">
        <f t="shared" si="26"/>
        <v/>
      </c>
      <c r="M89" s="672" t="str">
        <f t="shared" si="27"/>
        <v/>
      </c>
      <c r="O89" s="672" t="str">
        <f t="shared" si="28"/>
        <v/>
      </c>
      <c r="Q89" s="672" t="str">
        <f t="shared" si="29"/>
        <v/>
      </c>
      <c r="S89" s="672" t="str">
        <f t="shared" si="30"/>
        <v/>
      </c>
      <c r="U89" s="672" t="str">
        <f t="shared" si="31"/>
        <v/>
      </c>
      <c r="W89" s="672" t="str">
        <f t="shared" si="32"/>
        <v/>
      </c>
      <c r="Y89" s="672" t="str">
        <f t="shared" si="33"/>
        <v/>
      </c>
      <c r="AA89" s="672" t="str">
        <f t="shared" si="34"/>
        <v/>
      </c>
      <c r="AC89" s="672" t="str">
        <f t="shared" si="35"/>
        <v/>
      </c>
      <c r="AE89" s="672" t="str">
        <f t="shared" si="36"/>
        <v/>
      </c>
      <c r="AG89" s="672" t="str">
        <f t="shared" si="37"/>
        <v/>
      </c>
      <c r="AI89" s="672" t="str">
        <f t="shared" si="38"/>
        <v/>
      </c>
      <c r="AK89" s="672" t="str">
        <f t="shared" si="39"/>
        <v/>
      </c>
      <c r="AM89" s="672" t="str">
        <f t="shared" si="40"/>
        <v/>
      </c>
      <c r="AO89" s="672" t="str">
        <f t="shared" si="41"/>
        <v/>
      </c>
      <c r="AQ89" s="672" t="str">
        <f t="shared" si="42"/>
        <v/>
      </c>
    </row>
    <row r="90" spans="5:43">
      <c r="E90" s="672" t="str">
        <f t="shared" si="24"/>
        <v/>
      </c>
      <c r="G90" s="672" t="str">
        <f t="shared" si="24"/>
        <v/>
      </c>
      <c r="I90" s="672" t="str">
        <f t="shared" si="25"/>
        <v/>
      </c>
      <c r="K90" s="672" t="str">
        <f t="shared" si="26"/>
        <v/>
      </c>
      <c r="M90" s="672" t="str">
        <f t="shared" si="27"/>
        <v/>
      </c>
      <c r="O90" s="672" t="str">
        <f t="shared" si="28"/>
        <v/>
      </c>
      <c r="Q90" s="672" t="str">
        <f t="shared" si="29"/>
        <v/>
      </c>
      <c r="S90" s="672" t="str">
        <f t="shared" si="30"/>
        <v/>
      </c>
      <c r="U90" s="672" t="str">
        <f t="shared" si="31"/>
        <v/>
      </c>
      <c r="W90" s="672" t="str">
        <f t="shared" si="32"/>
        <v/>
      </c>
      <c r="Y90" s="672" t="str">
        <f t="shared" si="33"/>
        <v/>
      </c>
      <c r="AA90" s="672" t="str">
        <f t="shared" si="34"/>
        <v/>
      </c>
      <c r="AC90" s="672" t="str">
        <f t="shared" si="35"/>
        <v/>
      </c>
      <c r="AE90" s="672" t="str">
        <f t="shared" si="36"/>
        <v/>
      </c>
      <c r="AG90" s="672" t="str">
        <f t="shared" si="37"/>
        <v/>
      </c>
      <c r="AI90" s="672" t="str">
        <f t="shared" si="38"/>
        <v/>
      </c>
      <c r="AK90" s="672" t="str">
        <f t="shared" si="39"/>
        <v/>
      </c>
      <c r="AM90" s="672" t="str">
        <f t="shared" si="40"/>
        <v/>
      </c>
      <c r="AO90" s="672" t="str">
        <f t="shared" si="41"/>
        <v/>
      </c>
      <c r="AQ90" s="672" t="str">
        <f t="shared" si="42"/>
        <v/>
      </c>
    </row>
    <row r="91" spans="5:43">
      <c r="E91" s="672" t="str">
        <f t="shared" si="24"/>
        <v/>
      </c>
      <c r="G91" s="672" t="str">
        <f t="shared" si="24"/>
        <v/>
      </c>
      <c r="I91" s="672" t="str">
        <f t="shared" si="25"/>
        <v/>
      </c>
      <c r="K91" s="672" t="str">
        <f t="shared" si="26"/>
        <v/>
      </c>
      <c r="M91" s="672" t="str">
        <f t="shared" si="27"/>
        <v/>
      </c>
      <c r="O91" s="672" t="str">
        <f t="shared" si="28"/>
        <v/>
      </c>
      <c r="Q91" s="672" t="str">
        <f t="shared" si="29"/>
        <v/>
      </c>
      <c r="S91" s="672" t="str">
        <f t="shared" si="30"/>
        <v/>
      </c>
      <c r="U91" s="672" t="str">
        <f t="shared" si="31"/>
        <v/>
      </c>
      <c r="W91" s="672" t="str">
        <f t="shared" si="32"/>
        <v/>
      </c>
      <c r="Y91" s="672" t="str">
        <f t="shared" si="33"/>
        <v/>
      </c>
      <c r="AA91" s="672" t="str">
        <f t="shared" si="34"/>
        <v/>
      </c>
      <c r="AC91" s="672" t="str">
        <f t="shared" si="35"/>
        <v/>
      </c>
      <c r="AE91" s="672" t="str">
        <f t="shared" si="36"/>
        <v/>
      </c>
      <c r="AG91" s="672" t="str">
        <f t="shared" si="37"/>
        <v/>
      </c>
      <c r="AI91" s="672" t="str">
        <f t="shared" si="38"/>
        <v/>
      </c>
      <c r="AK91" s="672" t="str">
        <f t="shared" si="39"/>
        <v/>
      </c>
      <c r="AM91" s="672" t="str">
        <f t="shared" si="40"/>
        <v/>
      </c>
      <c r="AO91" s="672" t="str">
        <f t="shared" si="41"/>
        <v/>
      </c>
      <c r="AQ91" s="672" t="str">
        <f t="shared" si="42"/>
        <v/>
      </c>
    </row>
    <row r="92" spans="5:43">
      <c r="E92" s="672" t="str">
        <f t="shared" si="24"/>
        <v/>
      </c>
      <c r="G92" s="672" t="str">
        <f t="shared" si="24"/>
        <v/>
      </c>
      <c r="I92" s="672" t="str">
        <f t="shared" si="25"/>
        <v/>
      </c>
      <c r="K92" s="672" t="str">
        <f t="shared" si="26"/>
        <v/>
      </c>
      <c r="M92" s="672" t="str">
        <f t="shared" si="27"/>
        <v/>
      </c>
      <c r="O92" s="672" t="str">
        <f t="shared" si="28"/>
        <v/>
      </c>
      <c r="Q92" s="672" t="str">
        <f t="shared" si="29"/>
        <v/>
      </c>
      <c r="S92" s="672" t="str">
        <f t="shared" si="30"/>
        <v/>
      </c>
      <c r="U92" s="672" t="str">
        <f t="shared" si="31"/>
        <v/>
      </c>
      <c r="W92" s="672" t="str">
        <f t="shared" si="32"/>
        <v/>
      </c>
      <c r="Y92" s="672" t="str">
        <f t="shared" si="33"/>
        <v/>
      </c>
      <c r="AA92" s="672" t="str">
        <f t="shared" si="34"/>
        <v/>
      </c>
      <c r="AC92" s="672" t="str">
        <f t="shared" si="35"/>
        <v/>
      </c>
      <c r="AE92" s="672" t="str">
        <f t="shared" si="36"/>
        <v/>
      </c>
      <c r="AG92" s="672" t="str">
        <f t="shared" si="37"/>
        <v/>
      </c>
      <c r="AI92" s="672" t="str">
        <f t="shared" si="38"/>
        <v/>
      </c>
      <c r="AK92" s="672" t="str">
        <f t="shared" si="39"/>
        <v/>
      </c>
      <c r="AM92" s="672" t="str">
        <f t="shared" si="40"/>
        <v/>
      </c>
      <c r="AO92" s="672" t="str">
        <f t="shared" si="41"/>
        <v/>
      </c>
      <c r="AQ92" s="672" t="str">
        <f t="shared" si="42"/>
        <v/>
      </c>
    </row>
    <row r="93" spans="5:43">
      <c r="E93" s="672" t="str">
        <f t="shared" ref="E93:G108" si="43">IF(OR($B93=0,D93=0),"",D93/$B93)</f>
        <v/>
      </c>
      <c r="G93" s="672" t="str">
        <f t="shared" si="43"/>
        <v/>
      </c>
      <c r="I93" s="672" t="str">
        <f t="shared" si="25"/>
        <v/>
      </c>
      <c r="K93" s="672" t="str">
        <f t="shared" si="26"/>
        <v/>
      </c>
      <c r="M93" s="672" t="str">
        <f t="shared" si="27"/>
        <v/>
      </c>
      <c r="O93" s="672" t="str">
        <f t="shared" si="28"/>
        <v/>
      </c>
      <c r="Q93" s="672" t="str">
        <f t="shared" si="29"/>
        <v/>
      </c>
      <c r="S93" s="672" t="str">
        <f t="shared" si="30"/>
        <v/>
      </c>
      <c r="U93" s="672" t="str">
        <f t="shared" si="31"/>
        <v/>
      </c>
      <c r="W93" s="672" t="str">
        <f t="shared" si="32"/>
        <v/>
      </c>
      <c r="Y93" s="672" t="str">
        <f t="shared" si="33"/>
        <v/>
      </c>
      <c r="AA93" s="672" t="str">
        <f t="shared" si="34"/>
        <v/>
      </c>
      <c r="AC93" s="672" t="str">
        <f t="shared" si="35"/>
        <v/>
      </c>
      <c r="AE93" s="672" t="str">
        <f t="shared" si="36"/>
        <v/>
      </c>
      <c r="AG93" s="672" t="str">
        <f t="shared" si="37"/>
        <v/>
      </c>
      <c r="AI93" s="672" t="str">
        <f t="shared" si="38"/>
        <v/>
      </c>
      <c r="AK93" s="672" t="str">
        <f t="shared" si="39"/>
        <v/>
      </c>
      <c r="AM93" s="672" t="str">
        <f t="shared" si="40"/>
        <v/>
      </c>
      <c r="AO93" s="672" t="str">
        <f t="shared" si="41"/>
        <v/>
      </c>
      <c r="AQ93" s="672" t="str">
        <f t="shared" si="42"/>
        <v/>
      </c>
    </row>
    <row r="94" spans="5:43">
      <c r="E94" s="672" t="str">
        <f t="shared" si="43"/>
        <v/>
      </c>
      <c r="G94" s="672" t="str">
        <f t="shared" si="43"/>
        <v/>
      </c>
      <c r="I94" s="672" t="str">
        <f t="shared" si="25"/>
        <v/>
      </c>
      <c r="K94" s="672" t="str">
        <f t="shared" si="26"/>
        <v/>
      </c>
      <c r="M94" s="672" t="str">
        <f t="shared" si="27"/>
        <v/>
      </c>
      <c r="O94" s="672" t="str">
        <f t="shared" si="28"/>
        <v/>
      </c>
      <c r="Q94" s="672" t="str">
        <f t="shared" si="29"/>
        <v/>
      </c>
      <c r="S94" s="672" t="str">
        <f t="shared" si="30"/>
        <v/>
      </c>
      <c r="U94" s="672" t="str">
        <f t="shared" si="31"/>
        <v/>
      </c>
      <c r="W94" s="672" t="str">
        <f t="shared" si="32"/>
        <v/>
      </c>
      <c r="Y94" s="672" t="str">
        <f t="shared" si="33"/>
        <v/>
      </c>
      <c r="AA94" s="672" t="str">
        <f t="shared" si="34"/>
        <v/>
      </c>
      <c r="AC94" s="672" t="str">
        <f t="shared" si="35"/>
        <v/>
      </c>
      <c r="AE94" s="672" t="str">
        <f t="shared" si="36"/>
        <v/>
      </c>
      <c r="AG94" s="672" t="str">
        <f t="shared" si="37"/>
        <v/>
      </c>
      <c r="AI94" s="672" t="str">
        <f t="shared" si="38"/>
        <v/>
      </c>
      <c r="AK94" s="672" t="str">
        <f t="shared" si="39"/>
        <v/>
      </c>
      <c r="AM94" s="672" t="str">
        <f t="shared" si="40"/>
        <v/>
      </c>
      <c r="AO94" s="672" t="str">
        <f t="shared" si="41"/>
        <v/>
      </c>
      <c r="AQ94" s="672" t="str">
        <f t="shared" si="42"/>
        <v/>
      </c>
    </row>
    <row r="95" spans="5:43">
      <c r="E95" s="672" t="str">
        <f t="shared" si="43"/>
        <v/>
      </c>
      <c r="G95" s="672" t="str">
        <f t="shared" si="43"/>
        <v/>
      </c>
      <c r="I95" s="672" t="str">
        <f t="shared" si="25"/>
        <v/>
      </c>
      <c r="K95" s="672" t="str">
        <f t="shared" si="26"/>
        <v/>
      </c>
      <c r="M95" s="672" t="str">
        <f t="shared" si="27"/>
        <v/>
      </c>
      <c r="O95" s="672" t="str">
        <f t="shared" si="28"/>
        <v/>
      </c>
      <c r="Q95" s="672" t="str">
        <f t="shared" si="29"/>
        <v/>
      </c>
      <c r="S95" s="672" t="str">
        <f t="shared" si="30"/>
        <v/>
      </c>
      <c r="U95" s="672" t="str">
        <f t="shared" si="31"/>
        <v/>
      </c>
      <c r="W95" s="672" t="str">
        <f t="shared" si="32"/>
        <v/>
      </c>
      <c r="Y95" s="672" t="str">
        <f t="shared" si="33"/>
        <v/>
      </c>
      <c r="AA95" s="672" t="str">
        <f t="shared" si="34"/>
        <v/>
      </c>
      <c r="AC95" s="672" t="str">
        <f t="shared" si="35"/>
        <v/>
      </c>
      <c r="AE95" s="672" t="str">
        <f t="shared" si="36"/>
        <v/>
      </c>
      <c r="AG95" s="672" t="str">
        <f t="shared" si="37"/>
        <v/>
      </c>
      <c r="AI95" s="672" t="str">
        <f t="shared" si="38"/>
        <v/>
      </c>
      <c r="AK95" s="672" t="str">
        <f t="shared" si="39"/>
        <v/>
      </c>
      <c r="AM95" s="672" t="str">
        <f t="shared" si="40"/>
        <v/>
      </c>
      <c r="AO95" s="672" t="str">
        <f t="shared" si="41"/>
        <v/>
      </c>
      <c r="AQ95" s="672" t="str">
        <f t="shared" si="42"/>
        <v/>
      </c>
    </row>
    <row r="96" spans="5:43">
      <c r="E96" s="672" t="str">
        <f t="shared" si="43"/>
        <v/>
      </c>
      <c r="G96" s="672" t="str">
        <f t="shared" si="43"/>
        <v/>
      </c>
      <c r="I96" s="672" t="str">
        <f t="shared" si="25"/>
        <v/>
      </c>
      <c r="K96" s="672" t="str">
        <f t="shared" si="26"/>
        <v/>
      </c>
      <c r="M96" s="672" t="str">
        <f t="shared" si="27"/>
        <v/>
      </c>
      <c r="O96" s="672" t="str">
        <f t="shared" si="28"/>
        <v/>
      </c>
      <c r="Q96" s="672" t="str">
        <f t="shared" si="29"/>
        <v/>
      </c>
      <c r="S96" s="672" t="str">
        <f t="shared" si="30"/>
        <v/>
      </c>
      <c r="U96" s="672" t="str">
        <f t="shared" si="31"/>
        <v/>
      </c>
      <c r="W96" s="672" t="str">
        <f t="shared" si="32"/>
        <v/>
      </c>
      <c r="Y96" s="672" t="str">
        <f t="shared" si="33"/>
        <v/>
      </c>
      <c r="AA96" s="672" t="str">
        <f t="shared" si="34"/>
        <v/>
      </c>
      <c r="AC96" s="672" t="str">
        <f t="shared" si="35"/>
        <v/>
      </c>
      <c r="AE96" s="672" t="str">
        <f t="shared" si="36"/>
        <v/>
      </c>
      <c r="AG96" s="672" t="str">
        <f t="shared" si="37"/>
        <v/>
      </c>
      <c r="AI96" s="672" t="str">
        <f t="shared" si="38"/>
        <v/>
      </c>
      <c r="AK96" s="672" t="str">
        <f t="shared" si="39"/>
        <v/>
      </c>
      <c r="AM96" s="672" t="str">
        <f t="shared" si="40"/>
        <v/>
      </c>
      <c r="AO96" s="672" t="str">
        <f t="shared" si="41"/>
        <v/>
      </c>
      <c r="AQ96" s="672" t="str">
        <f t="shared" si="42"/>
        <v/>
      </c>
    </row>
    <row r="97" spans="5:43">
      <c r="E97" s="672" t="str">
        <f t="shared" si="43"/>
        <v/>
      </c>
      <c r="G97" s="672" t="str">
        <f t="shared" si="43"/>
        <v/>
      </c>
      <c r="I97" s="672" t="str">
        <f t="shared" si="25"/>
        <v/>
      </c>
      <c r="K97" s="672" t="str">
        <f t="shared" si="26"/>
        <v/>
      </c>
      <c r="M97" s="672" t="str">
        <f t="shared" si="27"/>
        <v/>
      </c>
      <c r="O97" s="672" t="str">
        <f t="shared" si="28"/>
        <v/>
      </c>
      <c r="Q97" s="672" t="str">
        <f t="shared" si="29"/>
        <v/>
      </c>
      <c r="S97" s="672" t="str">
        <f t="shared" si="30"/>
        <v/>
      </c>
      <c r="U97" s="672" t="str">
        <f t="shared" si="31"/>
        <v/>
      </c>
      <c r="W97" s="672" t="str">
        <f t="shared" si="32"/>
        <v/>
      </c>
      <c r="Y97" s="672" t="str">
        <f t="shared" si="33"/>
        <v/>
      </c>
      <c r="AA97" s="672" t="str">
        <f t="shared" si="34"/>
        <v/>
      </c>
      <c r="AC97" s="672" t="str">
        <f t="shared" si="35"/>
        <v/>
      </c>
      <c r="AE97" s="672" t="str">
        <f t="shared" si="36"/>
        <v/>
      </c>
      <c r="AG97" s="672" t="str">
        <f t="shared" si="37"/>
        <v/>
      </c>
      <c r="AI97" s="672" t="str">
        <f t="shared" si="38"/>
        <v/>
      </c>
      <c r="AK97" s="672" t="str">
        <f t="shared" si="39"/>
        <v/>
      </c>
      <c r="AM97" s="672" t="str">
        <f t="shared" si="40"/>
        <v/>
      </c>
      <c r="AO97" s="672" t="str">
        <f t="shared" si="41"/>
        <v/>
      </c>
      <c r="AQ97" s="672" t="str">
        <f t="shared" si="42"/>
        <v/>
      </c>
    </row>
    <row r="98" spans="5:43">
      <c r="E98" s="672" t="str">
        <f t="shared" si="43"/>
        <v/>
      </c>
      <c r="G98" s="672" t="str">
        <f t="shared" si="43"/>
        <v/>
      </c>
      <c r="I98" s="672" t="str">
        <f t="shared" si="25"/>
        <v/>
      </c>
      <c r="K98" s="672" t="str">
        <f t="shared" si="26"/>
        <v/>
      </c>
      <c r="M98" s="672" t="str">
        <f t="shared" si="27"/>
        <v/>
      </c>
      <c r="O98" s="672" t="str">
        <f t="shared" si="28"/>
        <v/>
      </c>
      <c r="Q98" s="672" t="str">
        <f t="shared" si="29"/>
        <v/>
      </c>
      <c r="S98" s="672" t="str">
        <f t="shared" si="30"/>
        <v/>
      </c>
      <c r="U98" s="672" t="str">
        <f t="shared" si="31"/>
        <v/>
      </c>
      <c r="W98" s="672" t="str">
        <f t="shared" si="32"/>
        <v/>
      </c>
      <c r="Y98" s="672" t="str">
        <f t="shared" si="33"/>
        <v/>
      </c>
      <c r="AA98" s="672" t="str">
        <f t="shared" si="34"/>
        <v/>
      </c>
      <c r="AC98" s="672" t="str">
        <f t="shared" si="35"/>
        <v/>
      </c>
      <c r="AE98" s="672" t="str">
        <f t="shared" si="36"/>
        <v/>
      </c>
      <c r="AG98" s="672" t="str">
        <f t="shared" si="37"/>
        <v/>
      </c>
      <c r="AI98" s="672" t="str">
        <f t="shared" si="38"/>
        <v/>
      </c>
      <c r="AK98" s="672" t="str">
        <f t="shared" si="39"/>
        <v/>
      </c>
      <c r="AM98" s="672" t="str">
        <f t="shared" si="40"/>
        <v/>
      </c>
      <c r="AO98" s="672" t="str">
        <f t="shared" si="41"/>
        <v/>
      </c>
      <c r="AQ98" s="672" t="str">
        <f t="shared" si="42"/>
        <v/>
      </c>
    </row>
    <row r="99" spans="5:43">
      <c r="E99" s="672" t="str">
        <f t="shared" si="43"/>
        <v/>
      </c>
      <c r="G99" s="672" t="str">
        <f t="shared" si="43"/>
        <v/>
      </c>
      <c r="I99" s="672" t="str">
        <f t="shared" si="25"/>
        <v/>
      </c>
      <c r="K99" s="672" t="str">
        <f t="shared" si="26"/>
        <v/>
      </c>
      <c r="M99" s="672" t="str">
        <f t="shared" si="27"/>
        <v/>
      </c>
      <c r="O99" s="672" t="str">
        <f t="shared" si="28"/>
        <v/>
      </c>
      <c r="Q99" s="672" t="str">
        <f t="shared" si="29"/>
        <v/>
      </c>
      <c r="S99" s="672" t="str">
        <f t="shared" si="30"/>
        <v/>
      </c>
      <c r="U99" s="672" t="str">
        <f t="shared" si="31"/>
        <v/>
      </c>
      <c r="W99" s="672" t="str">
        <f t="shared" si="32"/>
        <v/>
      </c>
      <c r="Y99" s="672" t="str">
        <f t="shared" si="33"/>
        <v/>
      </c>
      <c r="AA99" s="672" t="str">
        <f t="shared" si="34"/>
        <v/>
      </c>
      <c r="AC99" s="672" t="str">
        <f t="shared" si="35"/>
        <v/>
      </c>
      <c r="AE99" s="672" t="str">
        <f t="shared" si="36"/>
        <v/>
      </c>
      <c r="AG99" s="672" t="str">
        <f t="shared" si="37"/>
        <v/>
      </c>
      <c r="AI99" s="672" t="str">
        <f t="shared" si="38"/>
        <v/>
      </c>
      <c r="AK99" s="672" t="str">
        <f t="shared" si="39"/>
        <v/>
      </c>
      <c r="AM99" s="672" t="str">
        <f t="shared" si="40"/>
        <v/>
      </c>
      <c r="AO99" s="672" t="str">
        <f t="shared" si="41"/>
        <v/>
      </c>
      <c r="AQ99" s="672" t="str">
        <f t="shared" si="42"/>
        <v/>
      </c>
    </row>
    <row r="100" spans="5:43">
      <c r="E100" s="672" t="str">
        <f t="shared" si="43"/>
        <v/>
      </c>
      <c r="G100" s="672" t="str">
        <f t="shared" si="43"/>
        <v/>
      </c>
      <c r="I100" s="672" t="str">
        <f t="shared" si="25"/>
        <v/>
      </c>
      <c r="K100" s="672" t="str">
        <f t="shared" si="26"/>
        <v/>
      </c>
      <c r="M100" s="672" t="str">
        <f t="shared" si="27"/>
        <v/>
      </c>
      <c r="O100" s="672" t="str">
        <f t="shared" si="28"/>
        <v/>
      </c>
      <c r="Q100" s="672" t="str">
        <f t="shared" si="29"/>
        <v/>
      </c>
      <c r="S100" s="672" t="str">
        <f t="shared" si="30"/>
        <v/>
      </c>
      <c r="U100" s="672" t="str">
        <f t="shared" si="31"/>
        <v/>
      </c>
      <c r="W100" s="672" t="str">
        <f t="shared" si="32"/>
        <v/>
      </c>
      <c r="Y100" s="672" t="str">
        <f t="shared" si="33"/>
        <v/>
      </c>
      <c r="AA100" s="672" t="str">
        <f t="shared" si="34"/>
        <v/>
      </c>
      <c r="AC100" s="672" t="str">
        <f t="shared" si="35"/>
        <v/>
      </c>
      <c r="AE100" s="672" t="str">
        <f t="shared" si="36"/>
        <v/>
      </c>
      <c r="AG100" s="672" t="str">
        <f t="shared" si="37"/>
        <v/>
      </c>
      <c r="AI100" s="672" t="str">
        <f t="shared" si="38"/>
        <v/>
      </c>
      <c r="AK100" s="672" t="str">
        <f t="shared" si="39"/>
        <v/>
      </c>
      <c r="AM100" s="672" t="str">
        <f t="shared" si="40"/>
        <v/>
      </c>
      <c r="AO100" s="672" t="str">
        <f t="shared" si="41"/>
        <v/>
      </c>
      <c r="AQ100" s="672" t="str">
        <f t="shared" si="42"/>
        <v/>
      </c>
    </row>
    <row r="101" spans="5:43">
      <c r="E101" s="672" t="str">
        <f t="shared" si="43"/>
        <v/>
      </c>
      <c r="G101" s="672" t="str">
        <f t="shared" si="43"/>
        <v/>
      </c>
      <c r="I101" s="672" t="str">
        <f t="shared" si="25"/>
        <v/>
      </c>
      <c r="K101" s="672" t="str">
        <f t="shared" si="26"/>
        <v/>
      </c>
      <c r="M101" s="672" t="str">
        <f t="shared" si="27"/>
        <v/>
      </c>
      <c r="O101" s="672" t="str">
        <f t="shared" si="28"/>
        <v/>
      </c>
      <c r="Q101" s="672" t="str">
        <f t="shared" si="29"/>
        <v/>
      </c>
      <c r="S101" s="672" t="str">
        <f t="shared" si="30"/>
        <v/>
      </c>
      <c r="U101" s="672" t="str">
        <f t="shared" si="31"/>
        <v/>
      </c>
      <c r="W101" s="672" t="str">
        <f t="shared" si="32"/>
        <v/>
      </c>
      <c r="Y101" s="672" t="str">
        <f t="shared" si="33"/>
        <v/>
      </c>
      <c r="AA101" s="672" t="str">
        <f t="shared" si="34"/>
        <v/>
      </c>
      <c r="AC101" s="672" t="str">
        <f t="shared" si="35"/>
        <v/>
      </c>
      <c r="AE101" s="672" t="str">
        <f t="shared" si="36"/>
        <v/>
      </c>
      <c r="AG101" s="672" t="str">
        <f t="shared" si="37"/>
        <v/>
      </c>
      <c r="AI101" s="672" t="str">
        <f t="shared" si="38"/>
        <v/>
      </c>
      <c r="AK101" s="672" t="str">
        <f t="shared" si="39"/>
        <v/>
      </c>
      <c r="AM101" s="672" t="str">
        <f t="shared" si="40"/>
        <v/>
      </c>
      <c r="AO101" s="672" t="str">
        <f t="shared" si="41"/>
        <v/>
      </c>
      <c r="AQ101" s="672" t="str">
        <f t="shared" si="42"/>
        <v/>
      </c>
    </row>
    <row r="102" spans="5:43">
      <c r="E102" s="672" t="str">
        <f t="shared" si="43"/>
        <v/>
      </c>
      <c r="G102" s="672" t="str">
        <f t="shared" si="43"/>
        <v/>
      </c>
      <c r="I102" s="672" t="str">
        <f t="shared" si="25"/>
        <v/>
      </c>
      <c r="K102" s="672" t="str">
        <f t="shared" si="26"/>
        <v/>
      </c>
      <c r="M102" s="672" t="str">
        <f t="shared" si="27"/>
        <v/>
      </c>
      <c r="O102" s="672" t="str">
        <f t="shared" si="28"/>
        <v/>
      </c>
      <c r="Q102" s="672" t="str">
        <f t="shared" si="29"/>
        <v/>
      </c>
      <c r="S102" s="672" t="str">
        <f t="shared" si="30"/>
        <v/>
      </c>
      <c r="U102" s="672" t="str">
        <f t="shared" si="31"/>
        <v/>
      </c>
      <c r="W102" s="672" t="str">
        <f t="shared" si="32"/>
        <v/>
      </c>
      <c r="Y102" s="672" t="str">
        <f t="shared" si="33"/>
        <v/>
      </c>
      <c r="AA102" s="672" t="str">
        <f t="shared" si="34"/>
        <v/>
      </c>
      <c r="AC102" s="672" t="str">
        <f t="shared" si="35"/>
        <v/>
      </c>
      <c r="AE102" s="672" t="str">
        <f t="shared" si="36"/>
        <v/>
      </c>
      <c r="AG102" s="672" t="str">
        <f t="shared" si="37"/>
        <v/>
      </c>
      <c r="AI102" s="672" t="str">
        <f t="shared" si="38"/>
        <v/>
      </c>
      <c r="AK102" s="672" t="str">
        <f t="shared" si="39"/>
        <v/>
      </c>
      <c r="AM102" s="672" t="str">
        <f t="shared" si="40"/>
        <v/>
      </c>
      <c r="AO102" s="672" t="str">
        <f t="shared" si="41"/>
        <v/>
      </c>
      <c r="AQ102" s="672" t="str">
        <f t="shared" si="42"/>
        <v/>
      </c>
    </row>
    <row r="103" spans="5:43">
      <c r="E103" s="672" t="str">
        <f t="shared" si="43"/>
        <v/>
      </c>
      <c r="G103" s="672" t="str">
        <f t="shared" si="43"/>
        <v/>
      </c>
      <c r="I103" s="672" t="str">
        <f t="shared" si="25"/>
        <v/>
      </c>
      <c r="K103" s="672" t="str">
        <f t="shared" si="26"/>
        <v/>
      </c>
      <c r="M103" s="672" t="str">
        <f t="shared" si="27"/>
        <v/>
      </c>
      <c r="O103" s="672" t="str">
        <f t="shared" si="28"/>
        <v/>
      </c>
      <c r="Q103" s="672" t="str">
        <f t="shared" si="29"/>
        <v/>
      </c>
      <c r="S103" s="672" t="str">
        <f t="shared" si="30"/>
        <v/>
      </c>
      <c r="U103" s="672" t="str">
        <f t="shared" si="31"/>
        <v/>
      </c>
      <c r="W103" s="672" t="str">
        <f t="shared" si="32"/>
        <v/>
      </c>
      <c r="Y103" s="672" t="str">
        <f t="shared" si="33"/>
        <v/>
      </c>
      <c r="AA103" s="672" t="str">
        <f t="shared" si="34"/>
        <v/>
      </c>
      <c r="AC103" s="672" t="str">
        <f t="shared" si="35"/>
        <v/>
      </c>
      <c r="AE103" s="672" t="str">
        <f t="shared" si="36"/>
        <v/>
      </c>
      <c r="AG103" s="672" t="str">
        <f t="shared" si="37"/>
        <v/>
      </c>
      <c r="AI103" s="672" t="str">
        <f t="shared" si="38"/>
        <v/>
      </c>
      <c r="AK103" s="672" t="str">
        <f t="shared" si="39"/>
        <v/>
      </c>
      <c r="AM103" s="672" t="str">
        <f t="shared" si="40"/>
        <v/>
      </c>
      <c r="AO103" s="672" t="str">
        <f t="shared" si="41"/>
        <v/>
      </c>
      <c r="AQ103" s="672" t="str">
        <f t="shared" si="42"/>
        <v/>
      </c>
    </row>
    <row r="104" spans="5:43">
      <c r="E104" s="672" t="str">
        <f t="shared" si="43"/>
        <v/>
      </c>
      <c r="G104" s="672" t="str">
        <f t="shared" si="43"/>
        <v/>
      </c>
      <c r="I104" s="672" t="str">
        <f t="shared" si="25"/>
        <v/>
      </c>
      <c r="K104" s="672" t="str">
        <f t="shared" si="26"/>
        <v/>
      </c>
      <c r="M104" s="672" t="str">
        <f t="shared" si="27"/>
        <v/>
      </c>
      <c r="O104" s="672" t="str">
        <f t="shared" si="28"/>
        <v/>
      </c>
      <c r="Q104" s="672" t="str">
        <f t="shared" si="29"/>
        <v/>
      </c>
      <c r="S104" s="672" t="str">
        <f t="shared" si="30"/>
        <v/>
      </c>
      <c r="U104" s="672" t="str">
        <f t="shared" si="31"/>
        <v/>
      </c>
      <c r="W104" s="672" t="str">
        <f t="shared" si="32"/>
        <v/>
      </c>
      <c r="Y104" s="672" t="str">
        <f t="shared" si="33"/>
        <v/>
      </c>
      <c r="AA104" s="672" t="str">
        <f t="shared" si="34"/>
        <v/>
      </c>
      <c r="AC104" s="672" t="str">
        <f t="shared" si="35"/>
        <v/>
      </c>
      <c r="AE104" s="672" t="str">
        <f t="shared" si="36"/>
        <v/>
      </c>
      <c r="AG104" s="672" t="str">
        <f t="shared" si="37"/>
        <v/>
      </c>
      <c r="AI104" s="672" t="str">
        <f t="shared" si="38"/>
        <v/>
      </c>
      <c r="AK104" s="672" t="str">
        <f t="shared" si="39"/>
        <v/>
      </c>
      <c r="AM104" s="672" t="str">
        <f t="shared" si="40"/>
        <v/>
      </c>
      <c r="AO104" s="672" t="str">
        <f t="shared" si="41"/>
        <v/>
      </c>
      <c r="AQ104" s="672" t="str">
        <f t="shared" si="42"/>
        <v/>
      </c>
    </row>
    <row r="105" spans="5:43">
      <c r="E105" s="672" t="str">
        <f t="shared" si="43"/>
        <v/>
      </c>
      <c r="G105" s="672" t="str">
        <f t="shared" si="43"/>
        <v/>
      </c>
      <c r="I105" s="672" t="str">
        <f t="shared" si="25"/>
        <v/>
      </c>
      <c r="K105" s="672" t="str">
        <f t="shared" si="26"/>
        <v/>
      </c>
      <c r="M105" s="672" t="str">
        <f t="shared" si="27"/>
        <v/>
      </c>
      <c r="O105" s="672" t="str">
        <f t="shared" si="28"/>
        <v/>
      </c>
      <c r="Q105" s="672" t="str">
        <f t="shared" si="29"/>
        <v/>
      </c>
      <c r="S105" s="672" t="str">
        <f t="shared" si="30"/>
        <v/>
      </c>
      <c r="U105" s="672" t="str">
        <f t="shared" si="31"/>
        <v/>
      </c>
      <c r="W105" s="672" t="str">
        <f t="shared" si="32"/>
        <v/>
      </c>
      <c r="Y105" s="672" t="str">
        <f t="shared" si="33"/>
        <v/>
      </c>
      <c r="AA105" s="672" t="str">
        <f t="shared" si="34"/>
        <v/>
      </c>
      <c r="AC105" s="672" t="str">
        <f t="shared" si="35"/>
        <v/>
      </c>
      <c r="AE105" s="672" t="str">
        <f t="shared" si="36"/>
        <v/>
      </c>
      <c r="AG105" s="672" t="str">
        <f t="shared" si="37"/>
        <v/>
      </c>
      <c r="AI105" s="672" t="str">
        <f t="shared" si="38"/>
        <v/>
      </c>
      <c r="AK105" s="672" t="str">
        <f t="shared" si="39"/>
        <v/>
      </c>
      <c r="AM105" s="672" t="str">
        <f t="shared" si="40"/>
        <v/>
      </c>
      <c r="AO105" s="672" t="str">
        <f t="shared" si="41"/>
        <v/>
      </c>
      <c r="AQ105" s="672" t="str">
        <f t="shared" si="42"/>
        <v/>
      </c>
    </row>
    <row r="106" spans="5:43">
      <c r="E106" s="672" t="str">
        <f t="shared" si="43"/>
        <v/>
      </c>
      <c r="G106" s="672" t="str">
        <f t="shared" si="43"/>
        <v/>
      </c>
      <c r="I106" s="672" t="str">
        <f t="shared" si="25"/>
        <v/>
      </c>
      <c r="K106" s="672" t="str">
        <f t="shared" si="26"/>
        <v/>
      </c>
      <c r="M106" s="672" t="str">
        <f t="shared" si="27"/>
        <v/>
      </c>
      <c r="O106" s="672" t="str">
        <f t="shared" si="28"/>
        <v/>
      </c>
      <c r="Q106" s="672" t="str">
        <f t="shared" si="29"/>
        <v/>
      </c>
      <c r="S106" s="672" t="str">
        <f t="shared" si="30"/>
        <v/>
      </c>
      <c r="U106" s="672" t="str">
        <f t="shared" si="31"/>
        <v/>
      </c>
      <c r="W106" s="672" t="str">
        <f t="shared" si="32"/>
        <v/>
      </c>
      <c r="Y106" s="672" t="str">
        <f t="shared" si="33"/>
        <v/>
      </c>
      <c r="AA106" s="672" t="str">
        <f t="shared" si="34"/>
        <v/>
      </c>
      <c r="AC106" s="672" t="str">
        <f t="shared" si="35"/>
        <v/>
      </c>
      <c r="AE106" s="672" t="str">
        <f t="shared" si="36"/>
        <v/>
      </c>
      <c r="AG106" s="672" t="str">
        <f t="shared" si="37"/>
        <v/>
      </c>
      <c r="AI106" s="672" t="str">
        <f t="shared" si="38"/>
        <v/>
      </c>
      <c r="AK106" s="672" t="str">
        <f t="shared" si="39"/>
        <v/>
      </c>
      <c r="AM106" s="672" t="str">
        <f t="shared" si="40"/>
        <v/>
      </c>
      <c r="AO106" s="672" t="str">
        <f t="shared" si="41"/>
        <v/>
      </c>
      <c r="AQ106" s="672" t="str">
        <f t="shared" si="42"/>
        <v/>
      </c>
    </row>
    <row r="107" spans="5:43">
      <c r="E107" s="672" t="str">
        <f t="shared" si="43"/>
        <v/>
      </c>
      <c r="G107" s="672" t="str">
        <f t="shared" si="43"/>
        <v/>
      </c>
      <c r="I107" s="672" t="str">
        <f t="shared" si="25"/>
        <v/>
      </c>
      <c r="K107" s="672" t="str">
        <f t="shared" si="26"/>
        <v/>
      </c>
      <c r="M107" s="672" t="str">
        <f t="shared" si="27"/>
        <v/>
      </c>
      <c r="O107" s="672" t="str">
        <f t="shared" si="28"/>
        <v/>
      </c>
      <c r="Q107" s="672" t="str">
        <f t="shared" si="29"/>
        <v/>
      </c>
      <c r="S107" s="672" t="str">
        <f t="shared" si="30"/>
        <v/>
      </c>
      <c r="U107" s="672" t="str">
        <f t="shared" si="31"/>
        <v/>
      </c>
      <c r="W107" s="672" t="str">
        <f t="shared" si="32"/>
        <v/>
      </c>
      <c r="Y107" s="672" t="str">
        <f t="shared" si="33"/>
        <v/>
      </c>
      <c r="AA107" s="672" t="str">
        <f t="shared" si="34"/>
        <v/>
      </c>
      <c r="AC107" s="672" t="str">
        <f t="shared" si="35"/>
        <v/>
      </c>
      <c r="AE107" s="672" t="str">
        <f t="shared" si="36"/>
        <v/>
      </c>
      <c r="AG107" s="672" t="str">
        <f t="shared" si="37"/>
        <v/>
      </c>
      <c r="AI107" s="672" t="str">
        <f t="shared" si="38"/>
        <v/>
      </c>
      <c r="AK107" s="672" t="str">
        <f t="shared" si="39"/>
        <v/>
      </c>
      <c r="AM107" s="672" t="str">
        <f t="shared" si="40"/>
        <v/>
      </c>
      <c r="AO107" s="672" t="str">
        <f t="shared" si="41"/>
        <v/>
      </c>
      <c r="AQ107" s="672" t="str">
        <f t="shared" si="42"/>
        <v/>
      </c>
    </row>
    <row r="108" spans="5:43">
      <c r="E108" s="672" t="str">
        <f t="shared" si="43"/>
        <v/>
      </c>
      <c r="G108" s="672" t="str">
        <f t="shared" si="43"/>
        <v/>
      </c>
      <c r="I108" s="672" t="str">
        <f t="shared" si="25"/>
        <v/>
      </c>
      <c r="K108" s="672" t="str">
        <f t="shared" si="26"/>
        <v/>
      </c>
      <c r="M108" s="672" t="str">
        <f t="shared" si="27"/>
        <v/>
      </c>
      <c r="O108" s="672" t="str">
        <f t="shared" si="28"/>
        <v/>
      </c>
      <c r="Q108" s="672" t="str">
        <f t="shared" si="29"/>
        <v/>
      </c>
      <c r="S108" s="672" t="str">
        <f t="shared" si="30"/>
        <v/>
      </c>
      <c r="U108" s="672" t="str">
        <f t="shared" si="31"/>
        <v/>
      </c>
      <c r="W108" s="672" t="str">
        <f t="shared" si="32"/>
        <v/>
      </c>
      <c r="Y108" s="672" t="str">
        <f t="shared" si="33"/>
        <v/>
      </c>
      <c r="AA108" s="672" t="str">
        <f t="shared" si="34"/>
        <v/>
      </c>
      <c r="AC108" s="672" t="str">
        <f t="shared" si="35"/>
        <v/>
      </c>
      <c r="AE108" s="672" t="str">
        <f t="shared" si="36"/>
        <v/>
      </c>
      <c r="AG108" s="672" t="str">
        <f t="shared" si="37"/>
        <v/>
      </c>
      <c r="AI108" s="672" t="str">
        <f t="shared" si="38"/>
        <v/>
      </c>
      <c r="AK108" s="672" t="str">
        <f t="shared" si="39"/>
        <v/>
      </c>
      <c r="AM108" s="672" t="str">
        <f t="shared" si="40"/>
        <v/>
      </c>
      <c r="AO108" s="672" t="str">
        <f t="shared" si="41"/>
        <v/>
      </c>
      <c r="AQ108" s="672" t="str">
        <f t="shared" si="42"/>
        <v/>
      </c>
    </row>
    <row r="109" spans="5:43">
      <c r="E109" s="672" t="str">
        <f t="shared" ref="E109:G124" si="44">IF(OR($B109=0,D109=0),"",D109/$B109)</f>
        <v/>
      </c>
      <c r="G109" s="672" t="str">
        <f t="shared" si="44"/>
        <v/>
      </c>
      <c r="I109" s="672" t="str">
        <f t="shared" si="25"/>
        <v/>
      </c>
      <c r="K109" s="672" t="str">
        <f t="shared" si="26"/>
        <v/>
      </c>
      <c r="M109" s="672" t="str">
        <f t="shared" si="27"/>
        <v/>
      </c>
      <c r="O109" s="672" t="str">
        <f t="shared" si="28"/>
        <v/>
      </c>
      <c r="Q109" s="672" t="str">
        <f t="shared" si="29"/>
        <v/>
      </c>
      <c r="S109" s="672" t="str">
        <f t="shared" si="30"/>
        <v/>
      </c>
      <c r="U109" s="672" t="str">
        <f t="shared" si="31"/>
        <v/>
      </c>
      <c r="W109" s="672" t="str">
        <f t="shared" si="32"/>
        <v/>
      </c>
      <c r="Y109" s="672" t="str">
        <f t="shared" si="33"/>
        <v/>
      </c>
      <c r="AA109" s="672" t="str">
        <f t="shared" si="34"/>
        <v/>
      </c>
      <c r="AC109" s="672" t="str">
        <f t="shared" si="35"/>
        <v/>
      </c>
      <c r="AE109" s="672" t="str">
        <f t="shared" si="36"/>
        <v/>
      </c>
      <c r="AG109" s="672" t="str">
        <f t="shared" si="37"/>
        <v/>
      </c>
      <c r="AI109" s="672" t="str">
        <f t="shared" si="38"/>
        <v/>
      </c>
      <c r="AK109" s="672" t="str">
        <f t="shared" si="39"/>
        <v/>
      </c>
      <c r="AM109" s="672" t="str">
        <f t="shared" si="40"/>
        <v/>
      </c>
      <c r="AO109" s="672" t="str">
        <f t="shared" si="41"/>
        <v/>
      </c>
      <c r="AQ109" s="672" t="str">
        <f t="shared" si="42"/>
        <v/>
      </c>
    </row>
    <row r="110" spans="5:43">
      <c r="E110" s="672" t="str">
        <f t="shared" si="44"/>
        <v/>
      </c>
      <c r="G110" s="672" t="str">
        <f t="shared" si="44"/>
        <v/>
      </c>
      <c r="I110" s="672" t="str">
        <f t="shared" si="25"/>
        <v/>
      </c>
      <c r="K110" s="672" t="str">
        <f t="shared" si="26"/>
        <v/>
      </c>
      <c r="M110" s="672" t="str">
        <f t="shared" si="27"/>
        <v/>
      </c>
      <c r="O110" s="672" t="str">
        <f t="shared" si="28"/>
        <v/>
      </c>
      <c r="Q110" s="672" t="str">
        <f t="shared" si="29"/>
        <v/>
      </c>
      <c r="S110" s="672" t="str">
        <f t="shared" si="30"/>
        <v/>
      </c>
      <c r="U110" s="672" t="str">
        <f t="shared" si="31"/>
        <v/>
      </c>
      <c r="W110" s="672" t="str">
        <f t="shared" si="32"/>
        <v/>
      </c>
      <c r="Y110" s="672" t="str">
        <f t="shared" si="33"/>
        <v/>
      </c>
      <c r="AA110" s="672" t="str">
        <f t="shared" si="34"/>
        <v/>
      </c>
      <c r="AC110" s="672" t="str">
        <f t="shared" si="35"/>
        <v/>
      </c>
      <c r="AE110" s="672" t="str">
        <f t="shared" si="36"/>
        <v/>
      </c>
      <c r="AG110" s="672" t="str">
        <f t="shared" si="37"/>
        <v/>
      </c>
      <c r="AI110" s="672" t="str">
        <f t="shared" si="38"/>
        <v/>
      </c>
      <c r="AK110" s="672" t="str">
        <f t="shared" si="39"/>
        <v/>
      </c>
      <c r="AM110" s="672" t="str">
        <f t="shared" si="40"/>
        <v/>
      </c>
      <c r="AO110" s="672" t="str">
        <f t="shared" si="41"/>
        <v/>
      </c>
      <c r="AQ110" s="672" t="str">
        <f t="shared" si="42"/>
        <v/>
      </c>
    </row>
    <row r="111" spans="5:43">
      <c r="E111" s="672" t="str">
        <f t="shared" si="44"/>
        <v/>
      </c>
      <c r="G111" s="672" t="str">
        <f t="shared" si="44"/>
        <v/>
      </c>
      <c r="I111" s="672" t="str">
        <f t="shared" si="25"/>
        <v/>
      </c>
      <c r="K111" s="672" t="str">
        <f t="shared" si="26"/>
        <v/>
      </c>
      <c r="M111" s="672" t="str">
        <f t="shared" si="27"/>
        <v/>
      </c>
      <c r="O111" s="672" t="str">
        <f t="shared" si="28"/>
        <v/>
      </c>
      <c r="Q111" s="672" t="str">
        <f t="shared" si="29"/>
        <v/>
      </c>
      <c r="S111" s="672" t="str">
        <f t="shared" si="30"/>
        <v/>
      </c>
      <c r="U111" s="672" t="str">
        <f t="shared" si="31"/>
        <v/>
      </c>
      <c r="W111" s="672" t="str">
        <f t="shared" si="32"/>
        <v/>
      </c>
      <c r="Y111" s="672" t="str">
        <f t="shared" si="33"/>
        <v/>
      </c>
      <c r="AA111" s="672" t="str">
        <f t="shared" si="34"/>
        <v/>
      </c>
      <c r="AC111" s="672" t="str">
        <f t="shared" si="35"/>
        <v/>
      </c>
      <c r="AE111" s="672" t="str">
        <f t="shared" si="36"/>
        <v/>
      </c>
      <c r="AG111" s="672" t="str">
        <f t="shared" si="37"/>
        <v/>
      </c>
      <c r="AI111" s="672" t="str">
        <f t="shared" si="38"/>
        <v/>
      </c>
      <c r="AK111" s="672" t="str">
        <f t="shared" si="39"/>
        <v/>
      </c>
      <c r="AM111" s="672" t="str">
        <f t="shared" si="40"/>
        <v/>
      </c>
      <c r="AO111" s="672" t="str">
        <f t="shared" si="41"/>
        <v/>
      </c>
      <c r="AQ111" s="672" t="str">
        <f t="shared" si="42"/>
        <v/>
      </c>
    </row>
    <row r="112" spans="5:43">
      <c r="E112" s="672" t="str">
        <f t="shared" si="44"/>
        <v/>
      </c>
      <c r="G112" s="672" t="str">
        <f t="shared" si="44"/>
        <v/>
      </c>
      <c r="I112" s="672" t="str">
        <f t="shared" si="25"/>
        <v/>
      </c>
      <c r="K112" s="672" t="str">
        <f t="shared" si="26"/>
        <v/>
      </c>
      <c r="M112" s="672" t="str">
        <f t="shared" si="27"/>
        <v/>
      </c>
      <c r="O112" s="672" t="str">
        <f t="shared" si="28"/>
        <v/>
      </c>
      <c r="Q112" s="672" t="str">
        <f t="shared" si="29"/>
        <v/>
      </c>
      <c r="S112" s="672" t="str">
        <f t="shared" si="30"/>
        <v/>
      </c>
      <c r="U112" s="672" t="str">
        <f t="shared" si="31"/>
        <v/>
      </c>
      <c r="W112" s="672" t="str">
        <f t="shared" si="32"/>
        <v/>
      </c>
      <c r="Y112" s="672" t="str">
        <f t="shared" si="33"/>
        <v/>
      </c>
      <c r="AA112" s="672" t="str">
        <f t="shared" si="34"/>
        <v/>
      </c>
      <c r="AC112" s="672" t="str">
        <f t="shared" si="35"/>
        <v/>
      </c>
      <c r="AE112" s="672" t="str">
        <f t="shared" si="36"/>
        <v/>
      </c>
      <c r="AG112" s="672" t="str">
        <f t="shared" si="37"/>
        <v/>
      </c>
      <c r="AI112" s="672" t="str">
        <f t="shared" si="38"/>
        <v/>
      </c>
      <c r="AK112" s="672" t="str">
        <f t="shared" si="39"/>
        <v/>
      </c>
      <c r="AM112" s="672" t="str">
        <f t="shared" si="40"/>
        <v/>
      </c>
      <c r="AO112" s="672" t="str">
        <f t="shared" si="41"/>
        <v/>
      </c>
      <c r="AQ112" s="672" t="str">
        <f t="shared" si="42"/>
        <v/>
      </c>
    </row>
    <row r="113" spans="5:43">
      <c r="E113" s="672" t="str">
        <f t="shared" si="44"/>
        <v/>
      </c>
      <c r="G113" s="672" t="str">
        <f t="shared" si="44"/>
        <v/>
      </c>
      <c r="I113" s="672" t="str">
        <f t="shared" si="25"/>
        <v/>
      </c>
      <c r="K113" s="672" t="str">
        <f t="shared" si="26"/>
        <v/>
      </c>
      <c r="M113" s="672" t="str">
        <f t="shared" si="27"/>
        <v/>
      </c>
      <c r="O113" s="672" t="str">
        <f t="shared" si="28"/>
        <v/>
      </c>
      <c r="Q113" s="672" t="str">
        <f t="shared" si="29"/>
        <v/>
      </c>
      <c r="S113" s="672" t="str">
        <f t="shared" si="30"/>
        <v/>
      </c>
      <c r="U113" s="672" t="str">
        <f t="shared" si="31"/>
        <v/>
      </c>
      <c r="W113" s="672" t="str">
        <f t="shared" si="32"/>
        <v/>
      </c>
      <c r="Y113" s="672" t="str">
        <f t="shared" si="33"/>
        <v/>
      </c>
      <c r="AA113" s="672" t="str">
        <f t="shared" si="34"/>
        <v/>
      </c>
      <c r="AC113" s="672" t="str">
        <f t="shared" si="35"/>
        <v/>
      </c>
      <c r="AE113" s="672" t="str">
        <f t="shared" si="36"/>
        <v/>
      </c>
      <c r="AG113" s="672" t="str">
        <f t="shared" si="37"/>
        <v/>
      </c>
      <c r="AI113" s="672" t="str">
        <f t="shared" si="38"/>
        <v/>
      </c>
      <c r="AK113" s="672" t="str">
        <f t="shared" si="39"/>
        <v/>
      </c>
      <c r="AM113" s="672" t="str">
        <f t="shared" si="40"/>
        <v/>
      </c>
      <c r="AO113" s="672" t="str">
        <f t="shared" si="41"/>
        <v/>
      </c>
      <c r="AQ113" s="672" t="str">
        <f t="shared" si="42"/>
        <v/>
      </c>
    </row>
    <row r="114" spans="5:43">
      <c r="E114" s="672" t="str">
        <f t="shared" si="44"/>
        <v/>
      </c>
      <c r="G114" s="672" t="str">
        <f t="shared" si="44"/>
        <v/>
      </c>
      <c r="I114" s="672" t="str">
        <f t="shared" si="25"/>
        <v/>
      </c>
      <c r="K114" s="672" t="str">
        <f t="shared" si="26"/>
        <v/>
      </c>
      <c r="M114" s="672" t="str">
        <f t="shared" si="27"/>
        <v/>
      </c>
      <c r="O114" s="672" t="str">
        <f t="shared" si="28"/>
        <v/>
      </c>
      <c r="Q114" s="672" t="str">
        <f t="shared" si="29"/>
        <v/>
      </c>
      <c r="S114" s="672" t="str">
        <f t="shared" si="30"/>
        <v/>
      </c>
      <c r="U114" s="672" t="str">
        <f t="shared" si="31"/>
        <v/>
      </c>
      <c r="W114" s="672" t="str">
        <f t="shared" si="32"/>
        <v/>
      </c>
      <c r="Y114" s="672" t="str">
        <f t="shared" si="33"/>
        <v/>
      </c>
      <c r="AA114" s="672" t="str">
        <f t="shared" si="34"/>
        <v/>
      </c>
      <c r="AC114" s="672" t="str">
        <f t="shared" si="35"/>
        <v/>
      </c>
      <c r="AE114" s="672" t="str">
        <f t="shared" si="36"/>
        <v/>
      </c>
      <c r="AG114" s="672" t="str">
        <f t="shared" si="37"/>
        <v/>
      </c>
      <c r="AI114" s="672" t="str">
        <f t="shared" si="38"/>
        <v/>
      </c>
      <c r="AK114" s="672" t="str">
        <f t="shared" si="39"/>
        <v/>
      </c>
      <c r="AM114" s="672" t="str">
        <f t="shared" si="40"/>
        <v/>
      </c>
      <c r="AO114" s="672" t="str">
        <f t="shared" si="41"/>
        <v/>
      </c>
      <c r="AQ114" s="672" t="str">
        <f t="shared" si="42"/>
        <v/>
      </c>
    </row>
    <row r="115" spans="5:43">
      <c r="E115" s="672" t="str">
        <f t="shared" si="44"/>
        <v/>
      </c>
      <c r="G115" s="672" t="str">
        <f t="shared" si="44"/>
        <v/>
      </c>
      <c r="I115" s="672" t="str">
        <f t="shared" si="25"/>
        <v/>
      </c>
      <c r="K115" s="672" t="str">
        <f t="shared" si="26"/>
        <v/>
      </c>
      <c r="M115" s="672" t="str">
        <f t="shared" si="27"/>
        <v/>
      </c>
      <c r="O115" s="672" t="str">
        <f t="shared" si="28"/>
        <v/>
      </c>
      <c r="Q115" s="672" t="str">
        <f t="shared" si="29"/>
        <v/>
      </c>
      <c r="S115" s="672" t="str">
        <f t="shared" si="30"/>
        <v/>
      </c>
      <c r="U115" s="672" t="str">
        <f t="shared" si="31"/>
        <v/>
      </c>
      <c r="W115" s="672" t="str">
        <f t="shared" si="32"/>
        <v/>
      </c>
      <c r="Y115" s="672" t="str">
        <f t="shared" si="33"/>
        <v/>
      </c>
      <c r="AA115" s="672" t="str">
        <f t="shared" si="34"/>
        <v/>
      </c>
      <c r="AC115" s="672" t="str">
        <f t="shared" si="35"/>
        <v/>
      </c>
      <c r="AE115" s="672" t="str">
        <f t="shared" si="36"/>
        <v/>
      </c>
      <c r="AG115" s="672" t="str">
        <f t="shared" si="37"/>
        <v/>
      </c>
      <c r="AI115" s="672" t="str">
        <f t="shared" si="38"/>
        <v/>
      </c>
      <c r="AK115" s="672" t="str">
        <f t="shared" si="39"/>
        <v/>
      </c>
      <c r="AM115" s="672" t="str">
        <f t="shared" si="40"/>
        <v/>
      </c>
      <c r="AO115" s="672" t="str">
        <f t="shared" si="41"/>
        <v/>
      </c>
      <c r="AQ115" s="672" t="str">
        <f t="shared" si="42"/>
        <v/>
      </c>
    </row>
    <row r="116" spans="5:43">
      <c r="E116" s="672" t="str">
        <f t="shared" si="44"/>
        <v/>
      </c>
      <c r="G116" s="672" t="str">
        <f t="shared" si="44"/>
        <v/>
      </c>
      <c r="I116" s="672" t="str">
        <f t="shared" si="25"/>
        <v/>
      </c>
      <c r="K116" s="672" t="str">
        <f t="shared" si="26"/>
        <v/>
      </c>
      <c r="M116" s="672" t="str">
        <f t="shared" si="27"/>
        <v/>
      </c>
      <c r="O116" s="672" t="str">
        <f t="shared" si="28"/>
        <v/>
      </c>
      <c r="Q116" s="672" t="str">
        <f t="shared" si="29"/>
        <v/>
      </c>
      <c r="S116" s="672" t="str">
        <f t="shared" si="30"/>
        <v/>
      </c>
      <c r="U116" s="672" t="str">
        <f t="shared" si="31"/>
        <v/>
      </c>
      <c r="W116" s="672" t="str">
        <f t="shared" si="32"/>
        <v/>
      </c>
      <c r="Y116" s="672" t="str">
        <f t="shared" si="33"/>
        <v/>
      </c>
      <c r="AA116" s="672" t="str">
        <f t="shared" si="34"/>
        <v/>
      </c>
      <c r="AC116" s="672" t="str">
        <f t="shared" si="35"/>
        <v/>
      </c>
      <c r="AE116" s="672" t="str">
        <f t="shared" si="36"/>
        <v/>
      </c>
      <c r="AG116" s="672" t="str">
        <f t="shared" si="37"/>
        <v/>
      </c>
      <c r="AI116" s="672" t="str">
        <f t="shared" si="38"/>
        <v/>
      </c>
      <c r="AK116" s="672" t="str">
        <f t="shared" si="39"/>
        <v/>
      </c>
      <c r="AM116" s="672" t="str">
        <f t="shared" si="40"/>
        <v/>
      </c>
      <c r="AO116" s="672" t="str">
        <f t="shared" si="41"/>
        <v/>
      </c>
      <c r="AQ116" s="672" t="str">
        <f t="shared" si="42"/>
        <v/>
      </c>
    </row>
    <row r="117" spans="5:43">
      <c r="E117" s="672" t="str">
        <f t="shared" si="44"/>
        <v/>
      </c>
      <c r="G117" s="672" t="str">
        <f t="shared" si="44"/>
        <v/>
      </c>
      <c r="I117" s="672" t="str">
        <f t="shared" si="25"/>
        <v/>
      </c>
      <c r="K117" s="672" t="str">
        <f t="shared" si="26"/>
        <v/>
      </c>
      <c r="M117" s="672" t="str">
        <f t="shared" si="27"/>
        <v/>
      </c>
      <c r="O117" s="672" t="str">
        <f t="shared" si="28"/>
        <v/>
      </c>
      <c r="Q117" s="672" t="str">
        <f t="shared" si="29"/>
        <v/>
      </c>
      <c r="S117" s="672" t="str">
        <f t="shared" si="30"/>
        <v/>
      </c>
      <c r="U117" s="672" t="str">
        <f t="shared" si="31"/>
        <v/>
      </c>
      <c r="W117" s="672" t="str">
        <f t="shared" si="32"/>
        <v/>
      </c>
      <c r="Y117" s="672" t="str">
        <f t="shared" si="33"/>
        <v/>
      </c>
      <c r="AA117" s="672" t="str">
        <f t="shared" si="34"/>
        <v/>
      </c>
      <c r="AC117" s="672" t="str">
        <f t="shared" si="35"/>
        <v/>
      </c>
      <c r="AE117" s="672" t="str">
        <f t="shared" si="36"/>
        <v/>
      </c>
      <c r="AG117" s="672" t="str">
        <f t="shared" si="37"/>
        <v/>
      </c>
      <c r="AI117" s="672" t="str">
        <f t="shared" si="38"/>
        <v/>
      </c>
      <c r="AK117" s="672" t="str">
        <f t="shared" si="39"/>
        <v/>
      </c>
      <c r="AM117" s="672" t="str">
        <f t="shared" si="40"/>
        <v/>
      </c>
      <c r="AO117" s="672" t="str">
        <f t="shared" si="41"/>
        <v/>
      </c>
      <c r="AQ117" s="672" t="str">
        <f t="shared" si="42"/>
        <v/>
      </c>
    </row>
    <row r="118" spans="5:43">
      <c r="E118" s="672" t="str">
        <f t="shared" si="44"/>
        <v/>
      </c>
      <c r="G118" s="672" t="str">
        <f t="shared" si="44"/>
        <v/>
      </c>
      <c r="I118" s="672" t="str">
        <f t="shared" si="25"/>
        <v/>
      </c>
      <c r="K118" s="672" t="str">
        <f t="shared" si="26"/>
        <v/>
      </c>
      <c r="M118" s="672" t="str">
        <f t="shared" si="27"/>
        <v/>
      </c>
      <c r="O118" s="672" t="str">
        <f t="shared" si="28"/>
        <v/>
      </c>
      <c r="Q118" s="672" t="str">
        <f t="shared" si="29"/>
        <v/>
      </c>
      <c r="S118" s="672" t="str">
        <f t="shared" si="30"/>
        <v/>
      </c>
      <c r="U118" s="672" t="str">
        <f t="shared" si="31"/>
        <v/>
      </c>
      <c r="W118" s="672" t="str">
        <f t="shared" si="32"/>
        <v/>
      </c>
      <c r="Y118" s="672" t="str">
        <f t="shared" si="33"/>
        <v/>
      </c>
      <c r="AA118" s="672" t="str">
        <f t="shared" si="34"/>
        <v/>
      </c>
      <c r="AC118" s="672" t="str">
        <f t="shared" si="35"/>
        <v/>
      </c>
      <c r="AE118" s="672" t="str">
        <f t="shared" si="36"/>
        <v/>
      </c>
      <c r="AG118" s="672" t="str">
        <f t="shared" si="37"/>
        <v/>
      </c>
      <c r="AI118" s="672" t="str">
        <f t="shared" si="38"/>
        <v/>
      </c>
      <c r="AK118" s="672" t="str">
        <f t="shared" si="39"/>
        <v/>
      </c>
      <c r="AM118" s="672" t="str">
        <f t="shared" si="40"/>
        <v/>
      </c>
      <c r="AO118" s="672" t="str">
        <f t="shared" si="41"/>
        <v/>
      </c>
      <c r="AQ118" s="672" t="str">
        <f t="shared" si="42"/>
        <v/>
      </c>
    </row>
    <row r="119" spans="5:43">
      <c r="E119" s="672" t="str">
        <f t="shared" si="44"/>
        <v/>
      </c>
      <c r="G119" s="672" t="str">
        <f t="shared" si="44"/>
        <v/>
      </c>
      <c r="I119" s="672" t="str">
        <f t="shared" si="25"/>
        <v/>
      </c>
      <c r="K119" s="672" t="str">
        <f t="shared" si="26"/>
        <v/>
      </c>
      <c r="M119" s="672" t="str">
        <f t="shared" si="27"/>
        <v/>
      </c>
      <c r="O119" s="672" t="str">
        <f t="shared" si="28"/>
        <v/>
      </c>
      <c r="Q119" s="672" t="str">
        <f t="shared" si="29"/>
        <v/>
      </c>
      <c r="S119" s="672" t="str">
        <f t="shared" si="30"/>
        <v/>
      </c>
      <c r="U119" s="672" t="str">
        <f t="shared" si="31"/>
        <v/>
      </c>
      <c r="W119" s="672" t="str">
        <f t="shared" si="32"/>
        <v/>
      </c>
      <c r="Y119" s="672" t="str">
        <f t="shared" si="33"/>
        <v/>
      </c>
      <c r="AA119" s="672" t="str">
        <f t="shared" si="34"/>
        <v/>
      </c>
      <c r="AC119" s="672" t="str">
        <f t="shared" si="35"/>
        <v/>
      </c>
      <c r="AE119" s="672" t="str">
        <f t="shared" si="36"/>
        <v/>
      </c>
      <c r="AG119" s="672" t="str">
        <f t="shared" si="37"/>
        <v/>
      </c>
      <c r="AI119" s="672" t="str">
        <f t="shared" si="38"/>
        <v/>
      </c>
      <c r="AK119" s="672" t="str">
        <f t="shared" si="39"/>
        <v/>
      </c>
      <c r="AM119" s="672" t="str">
        <f t="shared" si="40"/>
        <v/>
      </c>
      <c r="AO119" s="672" t="str">
        <f t="shared" si="41"/>
        <v/>
      </c>
      <c r="AQ119" s="672" t="str">
        <f t="shared" si="42"/>
        <v/>
      </c>
    </row>
    <row r="120" spans="5:43">
      <c r="E120" s="672" t="str">
        <f t="shared" si="44"/>
        <v/>
      </c>
      <c r="G120" s="672" t="str">
        <f t="shared" si="44"/>
        <v/>
      </c>
      <c r="I120" s="672" t="str">
        <f t="shared" si="25"/>
        <v/>
      </c>
      <c r="K120" s="672" t="str">
        <f t="shared" si="26"/>
        <v/>
      </c>
      <c r="M120" s="672" t="str">
        <f t="shared" si="27"/>
        <v/>
      </c>
      <c r="O120" s="672" t="str">
        <f t="shared" si="28"/>
        <v/>
      </c>
      <c r="Q120" s="672" t="str">
        <f t="shared" si="29"/>
        <v/>
      </c>
      <c r="S120" s="672" t="str">
        <f t="shared" si="30"/>
        <v/>
      </c>
      <c r="U120" s="672" t="str">
        <f t="shared" si="31"/>
        <v/>
      </c>
      <c r="W120" s="672" t="str">
        <f t="shared" si="32"/>
        <v/>
      </c>
      <c r="Y120" s="672" t="str">
        <f t="shared" si="33"/>
        <v/>
      </c>
      <c r="AA120" s="672" t="str">
        <f t="shared" si="34"/>
        <v/>
      </c>
      <c r="AC120" s="672" t="str">
        <f t="shared" si="35"/>
        <v/>
      </c>
      <c r="AE120" s="672" t="str">
        <f t="shared" si="36"/>
        <v/>
      </c>
      <c r="AG120" s="672" t="str">
        <f t="shared" si="37"/>
        <v/>
      </c>
      <c r="AI120" s="672" t="str">
        <f t="shared" si="38"/>
        <v/>
      </c>
      <c r="AK120" s="672" t="str">
        <f t="shared" si="39"/>
        <v/>
      </c>
      <c r="AM120" s="672" t="str">
        <f t="shared" si="40"/>
        <v/>
      </c>
      <c r="AO120" s="672" t="str">
        <f t="shared" si="41"/>
        <v/>
      </c>
      <c r="AQ120" s="672" t="str">
        <f t="shared" si="42"/>
        <v/>
      </c>
    </row>
    <row r="121" spans="5:43">
      <c r="E121" s="672" t="str">
        <f t="shared" si="44"/>
        <v/>
      </c>
      <c r="G121" s="672" t="str">
        <f t="shared" si="44"/>
        <v/>
      </c>
      <c r="I121" s="672" t="str">
        <f t="shared" si="25"/>
        <v/>
      </c>
      <c r="K121" s="672" t="str">
        <f t="shared" si="26"/>
        <v/>
      </c>
      <c r="M121" s="672" t="str">
        <f t="shared" si="27"/>
        <v/>
      </c>
      <c r="O121" s="672" t="str">
        <f t="shared" si="28"/>
        <v/>
      </c>
      <c r="Q121" s="672" t="str">
        <f t="shared" si="29"/>
        <v/>
      </c>
      <c r="S121" s="672" t="str">
        <f t="shared" si="30"/>
        <v/>
      </c>
      <c r="U121" s="672" t="str">
        <f t="shared" si="31"/>
        <v/>
      </c>
      <c r="W121" s="672" t="str">
        <f t="shared" si="32"/>
        <v/>
      </c>
      <c r="Y121" s="672" t="str">
        <f t="shared" si="33"/>
        <v/>
      </c>
      <c r="AA121" s="672" t="str">
        <f t="shared" si="34"/>
        <v/>
      </c>
      <c r="AC121" s="672" t="str">
        <f t="shared" si="35"/>
        <v/>
      </c>
      <c r="AE121" s="672" t="str">
        <f t="shared" si="36"/>
        <v/>
      </c>
      <c r="AG121" s="672" t="str">
        <f t="shared" si="37"/>
        <v/>
      </c>
      <c r="AI121" s="672" t="str">
        <f t="shared" si="38"/>
        <v/>
      </c>
      <c r="AK121" s="672" t="str">
        <f t="shared" si="39"/>
        <v/>
      </c>
      <c r="AM121" s="672" t="str">
        <f t="shared" si="40"/>
        <v/>
      </c>
      <c r="AO121" s="672" t="str">
        <f t="shared" si="41"/>
        <v/>
      </c>
      <c r="AQ121" s="672" t="str">
        <f t="shared" si="42"/>
        <v/>
      </c>
    </row>
    <row r="122" spans="5:43">
      <c r="E122" s="672" t="str">
        <f t="shared" si="44"/>
        <v/>
      </c>
      <c r="G122" s="672" t="str">
        <f t="shared" si="44"/>
        <v/>
      </c>
      <c r="I122" s="672" t="str">
        <f t="shared" si="25"/>
        <v/>
      </c>
      <c r="K122" s="672" t="str">
        <f t="shared" si="26"/>
        <v/>
      </c>
      <c r="M122" s="672" t="str">
        <f t="shared" si="27"/>
        <v/>
      </c>
      <c r="O122" s="672" t="str">
        <f t="shared" si="28"/>
        <v/>
      </c>
      <c r="Q122" s="672" t="str">
        <f t="shared" si="29"/>
        <v/>
      </c>
      <c r="S122" s="672" t="str">
        <f t="shared" si="30"/>
        <v/>
      </c>
      <c r="U122" s="672" t="str">
        <f t="shared" si="31"/>
        <v/>
      </c>
      <c r="W122" s="672" t="str">
        <f t="shared" si="32"/>
        <v/>
      </c>
      <c r="Y122" s="672" t="str">
        <f t="shared" si="33"/>
        <v/>
      </c>
      <c r="AA122" s="672" t="str">
        <f t="shared" si="34"/>
        <v/>
      </c>
      <c r="AC122" s="672" t="str">
        <f t="shared" si="35"/>
        <v/>
      </c>
      <c r="AE122" s="672" t="str">
        <f t="shared" si="36"/>
        <v/>
      </c>
      <c r="AG122" s="672" t="str">
        <f t="shared" si="37"/>
        <v/>
      </c>
      <c r="AI122" s="672" t="str">
        <f t="shared" si="38"/>
        <v/>
      </c>
      <c r="AK122" s="672" t="str">
        <f t="shared" si="39"/>
        <v/>
      </c>
      <c r="AM122" s="672" t="str">
        <f t="shared" si="40"/>
        <v/>
      </c>
      <c r="AO122" s="672" t="str">
        <f t="shared" si="41"/>
        <v/>
      </c>
      <c r="AQ122" s="672" t="str">
        <f t="shared" si="42"/>
        <v/>
      </c>
    </row>
    <row r="123" spans="5:43">
      <c r="E123" s="672" t="str">
        <f t="shared" si="44"/>
        <v/>
      </c>
      <c r="G123" s="672" t="str">
        <f t="shared" si="44"/>
        <v/>
      </c>
      <c r="I123" s="672" t="str">
        <f t="shared" si="25"/>
        <v/>
      </c>
      <c r="K123" s="672" t="str">
        <f t="shared" si="26"/>
        <v/>
      </c>
      <c r="M123" s="672" t="str">
        <f t="shared" si="27"/>
        <v/>
      </c>
      <c r="O123" s="672" t="str">
        <f t="shared" si="28"/>
        <v/>
      </c>
      <c r="Q123" s="672" t="str">
        <f t="shared" si="29"/>
        <v/>
      </c>
      <c r="S123" s="672" t="str">
        <f t="shared" si="30"/>
        <v/>
      </c>
      <c r="U123" s="672" t="str">
        <f t="shared" si="31"/>
        <v/>
      </c>
      <c r="W123" s="672" t="str">
        <f t="shared" si="32"/>
        <v/>
      </c>
      <c r="Y123" s="672" t="str">
        <f t="shared" si="33"/>
        <v/>
      </c>
      <c r="AA123" s="672" t="str">
        <f t="shared" si="34"/>
        <v/>
      </c>
      <c r="AC123" s="672" t="str">
        <f t="shared" si="35"/>
        <v/>
      </c>
      <c r="AE123" s="672" t="str">
        <f t="shared" si="36"/>
        <v/>
      </c>
      <c r="AG123" s="672" t="str">
        <f t="shared" si="37"/>
        <v/>
      </c>
      <c r="AI123" s="672" t="str">
        <f t="shared" si="38"/>
        <v/>
      </c>
      <c r="AK123" s="672" t="str">
        <f t="shared" si="39"/>
        <v/>
      </c>
      <c r="AM123" s="672" t="str">
        <f t="shared" si="40"/>
        <v/>
      </c>
      <c r="AO123" s="672" t="str">
        <f t="shared" si="41"/>
        <v/>
      </c>
      <c r="AQ123" s="672" t="str">
        <f t="shared" si="42"/>
        <v/>
      </c>
    </row>
    <row r="124" spans="5:43">
      <c r="E124" s="672" t="str">
        <f t="shared" si="44"/>
        <v/>
      </c>
      <c r="G124" s="672" t="str">
        <f t="shared" si="44"/>
        <v/>
      </c>
      <c r="I124" s="672" t="str">
        <f t="shared" si="25"/>
        <v/>
      </c>
      <c r="K124" s="672" t="str">
        <f t="shared" si="26"/>
        <v/>
      </c>
      <c r="M124" s="672" t="str">
        <f t="shared" si="27"/>
        <v/>
      </c>
      <c r="O124" s="672" t="str">
        <f t="shared" si="28"/>
        <v/>
      </c>
      <c r="Q124" s="672" t="str">
        <f t="shared" si="29"/>
        <v/>
      </c>
      <c r="S124" s="672" t="str">
        <f t="shared" si="30"/>
        <v/>
      </c>
      <c r="U124" s="672" t="str">
        <f t="shared" si="31"/>
        <v/>
      </c>
      <c r="W124" s="672" t="str">
        <f t="shared" si="32"/>
        <v/>
      </c>
      <c r="Y124" s="672" t="str">
        <f t="shared" si="33"/>
        <v/>
      </c>
      <c r="AA124" s="672" t="str">
        <f t="shared" si="34"/>
        <v/>
      </c>
      <c r="AC124" s="672" t="str">
        <f t="shared" si="35"/>
        <v/>
      </c>
      <c r="AE124" s="672" t="str">
        <f t="shared" si="36"/>
        <v/>
      </c>
      <c r="AG124" s="672" t="str">
        <f t="shared" si="37"/>
        <v/>
      </c>
      <c r="AI124" s="672" t="str">
        <f t="shared" si="38"/>
        <v/>
      </c>
      <c r="AK124" s="672" t="str">
        <f t="shared" si="39"/>
        <v/>
      </c>
      <c r="AM124" s="672" t="str">
        <f t="shared" si="40"/>
        <v/>
      </c>
      <c r="AO124" s="672" t="str">
        <f t="shared" si="41"/>
        <v/>
      </c>
      <c r="AQ124" s="672" t="str">
        <f t="shared" si="42"/>
        <v/>
      </c>
    </row>
    <row r="125" spans="5:43">
      <c r="E125" s="672" t="str">
        <f t="shared" ref="E125:G140" si="45">IF(OR($B125=0,D125=0),"",D125/$B125)</f>
        <v/>
      </c>
      <c r="G125" s="672" t="str">
        <f t="shared" si="45"/>
        <v/>
      </c>
      <c r="I125" s="672" t="str">
        <f t="shared" si="25"/>
        <v/>
      </c>
      <c r="K125" s="672" t="str">
        <f t="shared" si="26"/>
        <v/>
      </c>
      <c r="M125" s="672" t="str">
        <f t="shared" si="27"/>
        <v/>
      </c>
      <c r="O125" s="672" t="str">
        <f t="shared" si="28"/>
        <v/>
      </c>
      <c r="Q125" s="672" t="str">
        <f t="shared" si="29"/>
        <v/>
      </c>
      <c r="S125" s="672" t="str">
        <f t="shared" si="30"/>
        <v/>
      </c>
      <c r="U125" s="672" t="str">
        <f t="shared" si="31"/>
        <v/>
      </c>
      <c r="W125" s="672" t="str">
        <f t="shared" si="32"/>
        <v/>
      </c>
      <c r="Y125" s="672" t="str">
        <f t="shared" si="33"/>
        <v/>
      </c>
      <c r="AA125" s="672" t="str">
        <f t="shared" si="34"/>
        <v/>
      </c>
      <c r="AC125" s="672" t="str">
        <f t="shared" si="35"/>
        <v/>
      </c>
      <c r="AE125" s="672" t="str">
        <f t="shared" si="36"/>
        <v/>
      </c>
      <c r="AG125" s="672" t="str">
        <f t="shared" si="37"/>
        <v/>
      </c>
      <c r="AI125" s="672" t="str">
        <f t="shared" si="38"/>
        <v/>
      </c>
      <c r="AK125" s="672" t="str">
        <f t="shared" si="39"/>
        <v/>
      </c>
      <c r="AM125" s="672" t="str">
        <f t="shared" si="40"/>
        <v/>
      </c>
      <c r="AO125" s="672" t="str">
        <f t="shared" si="41"/>
        <v/>
      </c>
      <c r="AQ125" s="672" t="str">
        <f t="shared" si="42"/>
        <v/>
      </c>
    </row>
    <row r="126" spans="5:43">
      <c r="E126" s="672" t="str">
        <f t="shared" si="45"/>
        <v/>
      </c>
      <c r="G126" s="672" t="str">
        <f t="shared" si="45"/>
        <v/>
      </c>
      <c r="I126" s="672" t="str">
        <f t="shared" si="25"/>
        <v/>
      </c>
      <c r="K126" s="672" t="str">
        <f t="shared" si="26"/>
        <v/>
      </c>
      <c r="M126" s="672" t="str">
        <f t="shared" si="27"/>
        <v/>
      </c>
      <c r="O126" s="672" t="str">
        <f t="shared" si="28"/>
        <v/>
      </c>
      <c r="Q126" s="672" t="str">
        <f t="shared" si="29"/>
        <v/>
      </c>
      <c r="S126" s="672" t="str">
        <f t="shared" si="30"/>
        <v/>
      </c>
      <c r="U126" s="672" t="str">
        <f t="shared" si="31"/>
        <v/>
      </c>
      <c r="W126" s="672" t="str">
        <f t="shared" si="32"/>
        <v/>
      </c>
      <c r="Y126" s="672" t="str">
        <f t="shared" si="33"/>
        <v/>
      </c>
      <c r="AA126" s="672" t="str">
        <f t="shared" si="34"/>
        <v/>
      </c>
      <c r="AC126" s="672" t="str">
        <f t="shared" si="35"/>
        <v/>
      </c>
      <c r="AE126" s="672" t="str">
        <f t="shared" si="36"/>
        <v/>
      </c>
      <c r="AG126" s="672" t="str">
        <f t="shared" si="37"/>
        <v/>
      </c>
      <c r="AI126" s="672" t="str">
        <f t="shared" si="38"/>
        <v/>
      </c>
      <c r="AK126" s="672" t="str">
        <f t="shared" si="39"/>
        <v/>
      </c>
      <c r="AM126" s="672" t="str">
        <f t="shared" si="40"/>
        <v/>
      </c>
      <c r="AO126" s="672" t="str">
        <f t="shared" si="41"/>
        <v/>
      </c>
      <c r="AQ126" s="672" t="str">
        <f t="shared" si="42"/>
        <v/>
      </c>
    </row>
    <row r="127" spans="5:43">
      <c r="E127" s="672" t="str">
        <f t="shared" si="45"/>
        <v/>
      </c>
      <c r="G127" s="672" t="str">
        <f t="shared" si="45"/>
        <v/>
      </c>
      <c r="I127" s="672" t="str">
        <f t="shared" si="25"/>
        <v/>
      </c>
      <c r="K127" s="672" t="str">
        <f t="shared" si="26"/>
        <v/>
      </c>
      <c r="M127" s="672" t="str">
        <f t="shared" si="27"/>
        <v/>
      </c>
      <c r="O127" s="672" t="str">
        <f t="shared" si="28"/>
        <v/>
      </c>
      <c r="Q127" s="672" t="str">
        <f t="shared" si="29"/>
        <v/>
      </c>
      <c r="S127" s="672" t="str">
        <f t="shared" si="30"/>
        <v/>
      </c>
      <c r="U127" s="672" t="str">
        <f t="shared" si="31"/>
        <v/>
      </c>
      <c r="W127" s="672" t="str">
        <f t="shared" si="32"/>
        <v/>
      </c>
      <c r="Y127" s="672" t="str">
        <f t="shared" si="33"/>
        <v/>
      </c>
      <c r="AA127" s="672" t="str">
        <f t="shared" si="34"/>
        <v/>
      </c>
      <c r="AC127" s="672" t="str">
        <f t="shared" si="35"/>
        <v/>
      </c>
      <c r="AE127" s="672" t="str">
        <f t="shared" si="36"/>
        <v/>
      </c>
      <c r="AG127" s="672" t="str">
        <f t="shared" si="37"/>
        <v/>
      </c>
      <c r="AI127" s="672" t="str">
        <f t="shared" si="38"/>
        <v/>
      </c>
      <c r="AK127" s="672" t="str">
        <f t="shared" si="39"/>
        <v/>
      </c>
      <c r="AM127" s="672" t="str">
        <f t="shared" si="40"/>
        <v/>
      </c>
      <c r="AO127" s="672" t="str">
        <f t="shared" si="41"/>
        <v/>
      </c>
      <c r="AQ127" s="672" t="str">
        <f t="shared" si="42"/>
        <v/>
      </c>
    </row>
    <row r="128" spans="5:43">
      <c r="E128" s="672" t="str">
        <f t="shared" si="45"/>
        <v/>
      </c>
      <c r="G128" s="672" t="str">
        <f t="shared" si="45"/>
        <v/>
      </c>
      <c r="I128" s="672" t="str">
        <f t="shared" si="25"/>
        <v/>
      </c>
      <c r="K128" s="672" t="str">
        <f t="shared" si="26"/>
        <v/>
      </c>
      <c r="M128" s="672" t="str">
        <f t="shared" si="27"/>
        <v/>
      </c>
      <c r="O128" s="672" t="str">
        <f t="shared" si="28"/>
        <v/>
      </c>
      <c r="Q128" s="672" t="str">
        <f t="shared" si="29"/>
        <v/>
      </c>
      <c r="S128" s="672" t="str">
        <f t="shared" si="30"/>
        <v/>
      </c>
      <c r="U128" s="672" t="str">
        <f t="shared" si="31"/>
        <v/>
      </c>
      <c r="W128" s="672" t="str">
        <f t="shared" si="32"/>
        <v/>
      </c>
      <c r="Y128" s="672" t="str">
        <f t="shared" si="33"/>
        <v/>
      </c>
      <c r="AA128" s="672" t="str">
        <f t="shared" si="34"/>
        <v/>
      </c>
      <c r="AC128" s="672" t="str">
        <f t="shared" si="35"/>
        <v/>
      </c>
      <c r="AE128" s="672" t="str">
        <f t="shared" si="36"/>
        <v/>
      </c>
      <c r="AG128" s="672" t="str">
        <f t="shared" si="37"/>
        <v/>
      </c>
      <c r="AI128" s="672" t="str">
        <f t="shared" si="38"/>
        <v/>
      </c>
      <c r="AK128" s="672" t="str">
        <f t="shared" si="39"/>
        <v/>
      </c>
      <c r="AM128" s="672" t="str">
        <f t="shared" si="40"/>
        <v/>
      </c>
      <c r="AO128" s="672" t="str">
        <f t="shared" si="41"/>
        <v/>
      </c>
      <c r="AQ128" s="672" t="str">
        <f t="shared" si="42"/>
        <v/>
      </c>
    </row>
    <row r="129" spans="5:43">
      <c r="E129" s="672" t="str">
        <f t="shared" si="45"/>
        <v/>
      </c>
      <c r="G129" s="672" t="str">
        <f t="shared" si="45"/>
        <v/>
      </c>
      <c r="I129" s="672" t="str">
        <f t="shared" si="25"/>
        <v/>
      </c>
      <c r="K129" s="672" t="str">
        <f t="shared" si="26"/>
        <v/>
      </c>
      <c r="M129" s="672" t="str">
        <f t="shared" si="27"/>
        <v/>
      </c>
      <c r="O129" s="672" t="str">
        <f t="shared" si="28"/>
        <v/>
      </c>
      <c r="Q129" s="672" t="str">
        <f t="shared" si="29"/>
        <v/>
      </c>
      <c r="S129" s="672" t="str">
        <f t="shared" si="30"/>
        <v/>
      </c>
      <c r="U129" s="672" t="str">
        <f t="shared" si="31"/>
        <v/>
      </c>
      <c r="W129" s="672" t="str">
        <f t="shared" si="32"/>
        <v/>
      </c>
      <c r="Y129" s="672" t="str">
        <f t="shared" si="33"/>
        <v/>
      </c>
      <c r="AA129" s="672" t="str">
        <f t="shared" si="34"/>
        <v/>
      </c>
      <c r="AC129" s="672" t="str">
        <f t="shared" si="35"/>
        <v/>
      </c>
      <c r="AE129" s="672" t="str">
        <f t="shared" si="36"/>
        <v/>
      </c>
      <c r="AG129" s="672" t="str">
        <f t="shared" si="37"/>
        <v/>
      </c>
      <c r="AI129" s="672" t="str">
        <f t="shared" si="38"/>
        <v/>
      </c>
      <c r="AK129" s="672" t="str">
        <f t="shared" si="39"/>
        <v/>
      </c>
      <c r="AM129" s="672" t="str">
        <f t="shared" si="40"/>
        <v/>
      </c>
      <c r="AO129" s="672" t="str">
        <f t="shared" si="41"/>
        <v/>
      </c>
      <c r="AQ129" s="672" t="str">
        <f t="shared" si="42"/>
        <v/>
      </c>
    </row>
    <row r="130" spans="5:43">
      <c r="E130" s="672" t="str">
        <f t="shared" si="45"/>
        <v/>
      </c>
      <c r="G130" s="672" t="str">
        <f t="shared" si="45"/>
        <v/>
      </c>
      <c r="I130" s="672" t="str">
        <f t="shared" si="25"/>
        <v/>
      </c>
      <c r="K130" s="672" t="str">
        <f t="shared" si="26"/>
        <v/>
      </c>
      <c r="M130" s="672" t="str">
        <f t="shared" si="27"/>
        <v/>
      </c>
      <c r="O130" s="672" t="str">
        <f t="shared" si="28"/>
        <v/>
      </c>
      <c r="Q130" s="672" t="str">
        <f t="shared" si="29"/>
        <v/>
      </c>
      <c r="S130" s="672" t="str">
        <f t="shared" si="30"/>
        <v/>
      </c>
      <c r="U130" s="672" t="str">
        <f t="shared" si="31"/>
        <v/>
      </c>
      <c r="W130" s="672" t="str">
        <f t="shared" si="32"/>
        <v/>
      </c>
      <c r="Y130" s="672" t="str">
        <f t="shared" si="33"/>
        <v/>
      </c>
      <c r="AA130" s="672" t="str">
        <f t="shared" si="34"/>
        <v/>
      </c>
      <c r="AC130" s="672" t="str">
        <f t="shared" si="35"/>
        <v/>
      </c>
      <c r="AE130" s="672" t="str">
        <f t="shared" si="36"/>
        <v/>
      </c>
      <c r="AG130" s="672" t="str">
        <f t="shared" si="37"/>
        <v/>
      </c>
      <c r="AI130" s="672" t="str">
        <f t="shared" si="38"/>
        <v/>
      </c>
      <c r="AK130" s="672" t="str">
        <f t="shared" si="39"/>
        <v/>
      </c>
      <c r="AM130" s="672" t="str">
        <f t="shared" si="40"/>
        <v/>
      </c>
      <c r="AO130" s="672" t="str">
        <f t="shared" si="41"/>
        <v/>
      </c>
      <c r="AQ130" s="672" t="str">
        <f t="shared" si="42"/>
        <v/>
      </c>
    </row>
    <row r="131" spans="5:43">
      <c r="E131" s="672" t="str">
        <f t="shared" si="45"/>
        <v/>
      </c>
      <c r="G131" s="672" t="str">
        <f t="shared" si="45"/>
        <v/>
      </c>
      <c r="I131" s="672" t="str">
        <f t="shared" si="25"/>
        <v/>
      </c>
      <c r="K131" s="672" t="str">
        <f t="shared" si="26"/>
        <v/>
      </c>
      <c r="M131" s="672" t="str">
        <f t="shared" si="27"/>
        <v/>
      </c>
      <c r="O131" s="672" t="str">
        <f t="shared" si="28"/>
        <v/>
      </c>
      <c r="Q131" s="672" t="str">
        <f t="shared" si="29"/>
        <v/>
      </c>
      <c r="S131" s="672" t="str">
        <f t="shared" si="30"/>
        <v/>
      </c>
      <c r="U131" s="672" t="str">
        <f t="shared" si="31"/>
        <v/>
      </c>
      <c r="W131" s="672" t="str">
        <f t="shared" si="32"/>
        <v/>
      </c>
      <c r="Y131" s="672" t="str">
        <f t="shared" si="33"/>
        <v/>
      </c>
      <c r="AA131" s="672" t="str">
        <f t="shared" si="34"/>
        <v/>
      </c>
      <c r="AC131" s="672" t="str">
        <f t="shared" si="35"/>
        <v/>
      </c>
      <c r="AE131" s="672" t="str">
        <f t="shared" si="36"/>
        <v/>
      </c>
      <c r="AG131" s="672" t="str">
        <f t="shared" si="37"/>
        <v/>
      </c>
      <c r="AI131" s="672" t="str">
        <f t="shared" si="38"/>
        <v/>
      </c>
      <c r="AK131" s="672" t="str">
        <f t="shared" si="39"/>
        <v/>
      </c>
      <c r="AM131" s="672" t="str">
        <f t="shared" si="40"/>
        <v/>
      </c>
      <c r="AO131" s="672" t="str">
        <f t="shared" si="41"/>
        <v/>
      </c>
      <c r="AQ131" s="672" t="str">
        <f t="shared" si="42"/>
        <v/>
      </c>
    </row>
    <row r="132" spans="5:43">
      <c r="E132" s="672" t="str">
        <f t="shared" si="45"/>
        <v/>
      </c>
      <c r="G132" s="672" t="str">
        <f t="shared" si="45"/>
        <v/>
      </c>
      <c r="I132" s="672" t="str">
        <f t="shared" si="25"/>
        <v/>
      </c>
      <c r="K132" s="672" t="str">
        <f t="shared" si="26"/>
        <v/>
      </c>
      <c r="M132" s="672" t="str">
        <f t="shared" si="27"/>
        <v/>
      </c>
      <c r="O132" s="672" t="str">
        <f t="shared" si="28"/>
        <v/>
      </c>
      <c r="Q132" s="672" t="str">
        <f t="shared" si="29"/>
        <v/>
      </c>
      <c r="S132" s="672" t="str">
        <f t="shared" si="30"/>
        <v/>
      </c>
      <c r="U132" s="672" t="str">
        <f t="shared" si="31"/>
        <v/>
      </c>
      <c r="W132" s="672" t="str">
        <f t="shared" si="32"/>
        <v/>
      </c>
      <c r="Y132" s="672" t="str">
        <f t="shared" si="33"/>
        <v/>
      </c>
      <c r="AA132" s="672" t="str">
        <f t="shared" si="34"/>
        <v/>
      </c>
      <c r="AC132" s="672" t="str">
        <f t="shared" si="35"/>
        <v/>
      </c>
      <c r="AE132" s="672" t="str">
        <f t="shared" si="36"/>
        <v/>
      </c>
      <c r="AG132" s="672" t="str">
        <f t="shared" si="37"/>
        <v/>
      </c>
      <c r="AI132" s="672" t="str">
        <f t="shared" si="38"/>
        <v/>
      </c>
      <c r="AK132" s="672" t="str">
        <f t="shared" si="39"/>
        <v/>
      </c>
      <c r="AM132" s="672" t="str">
        <f t="shared" si="40"/>
        <v/>
      </c>
      <c r="AO132" s="672" t="str">
        <f t="shared" si="41"/>
        <v/>
      </c>
      <c r="AQ132" s="672" t="str">
        <f t="shared" si="42"/>
        <v/>
      </c>
    </row>
    <row r="133" spans="5:43">
      <c r="E133" s="672" t="str">
        <f t="shared" si="45"/>
        <v/>
      </c>
      <c r="G133" s="672" t="str">
        <f t="shared" si="45"/>
        <v/>
      </c>
      <c r="I133" s="672" t="str">
        <f t="shared" si="25"/>
        <v/>
      </c>
      <c r="K133" s="672" t="str">
        <f t="shared" si="26"/>
        <v/>
      </c>
      <c r="M133" s="672" t="str">
        <f t="shared" si="27"/>
        <v/>
      </c>
      <c r="O133" s="672" t="str">
        <f t="shared" si="28"/>
        <v/>
      </c>
      <c r="Q133" s="672" t="str">
        <f t="shared" si="29"/>
        <v/>
      </c>
      <c r="S133" s="672" t="str">
        <f t="shared" si="30"/>
        <v/>
      </c>
      <c r="U133" s="672" t="str">
        <f t="shared" si="31"/>
        <v/>
      </c>
      <c r="W133" s="672" t="str">
        <f t="shared" si="32"/>
        <v/>
      </c>
      <c r="Y133" s="672" t="str">
        <f t="shared" si="33"/>
        <v/>
      </c>
      <c r="AA133" s="672" t="str">
        <f t="shared" si="34"/>
        <v/>
      </c>
      <c r="AC133" s="672" t="str">
        <f t="shared" si="35"/>
        <v/>
      </c>
      <c r="AE133" s="672" t="str">
        <f t="shared" si="36"/>
        <v/>
      </c>
      <c r="AG133" s="672" t="str">
        <f t="shared" si="37"/>
        <v/>
      </c>
      <c r="AI133" s="672" t="str">
        <f t="shared" si="38"/>
        <v/>
      </c>
      <c r="AK133" s="672" t="str">
        <f t="shared" si="39"/>
        <v/>
      </c>
      <c r="AM133" s="672" t="str">
        <f t="shared" si="40"/>
        <v/>
      </c>
      <c r="AO133" s="672" t="str">
        <f t="shared" si="41"/>
        <v/>
      </c>
      <c r="AQ133" s="672" t="str">
        <f t="shared" si="42"/>
        <v/>
      </c>
    </row>
    <row r="134" spans="5:43">
      <c r="E134" s="672" t="str">
        <f t="shared" si="45"/>
        <v/>
      </c>
      <c r="G134" s="672" t="str">
        <f t="shared" si="45"/>
        <v/>
      </c>
      <c r="I134" s="672" t="str">
        <f t="shared" si="25"/>
        <v/>
      </c>
      <c r="K134" s="672" t="str">
        <f t="shared" si="26"/>
        <v/>
      </c>
      <c r="M134" s="672" t="str">
        <f t="shared" si="27"/>
        <v/>
      </c>
      <c r="O134" s="672" t="str">
        <f t="shared" si="28"/>
        <v/>
      </c>
      <c r="Q134" s="672" t="str">
        <f t="shared" si="29"/>
        <v/>
      </c>
      <c r="S134" s="672" t="str">
        <f t="shared" si="30"/>
        <v/>
      </c>
      <c r="U134" s="672" t="str">
        <f t="shared" si="31"/>
        <v/>
      </c>
      <c r="W134" s="672" t="str">
        <f t="shared" si="32"/>
        <v/>
      </c>
      <c r="Y134" s="672" t="str">
        <f t="shared" si="33"/>
        <v/>
      </c>
      <c r="AA134" s="672" t="str">
        <f t="shared" si="34"/>
        <v/>
      </c>
      <c r="AC134" s="672" t="str">
        <f t="shared" si="35"/>
        <v/>
      </c>
      <c r="AE134" s="672" t="str">
        <f t="shared" si="36"/>
        <v/>
      </c>
      <c r="AG134" s="672" t="str">
        <f t="shared" si="37"/>
        <v/>
      </c>
      <c r="AI134" s="672" t="str">
        <f t="shared" si="38"/>
        <v/>
      </c>
      <c r="AK134" s="672" t="str">
        <f t="shared" si="39"/>
        <v/>
      </c>
      <c r="AM134" s="672" t="str">
        <f t="shared" si="40"/>
        <v/>
      </c>
      <c r="AO134" s="672" t="str">
        <f t="shared" si="41"/>
        <v/>
      </c>
      <c r="AQ134" s="672" t="str">
        <f t="shared" si="42"/>
        <v/>
      </c>
    </row>
    <row r="135" spans="5:43">
      <c r="E135" s="672" t="str">
        <f t="shared" si="45"/>
        <v/>
      </c>
      <c r="G135" s="672" t="str">
        <f t="shared" si="45"/>
        <v/>
      </c>
      <c r="I135" s="672" t="str">
        <f t="shared" si="25"/>
        <v/>
      </c>
      <c r="K135" s="672" t="str">
        <f t="shared" si="26"/>
        <v/>
      </c>
      <c r="M135" s="672" t="str">
        <f t="shared" si="27"/>
        <v/>
      </c>
      <c r="O135" s="672" t="str">
        <f t="shared" si="28"/>
        <v/>
      </c>
      <c r="Q135" s="672" t="str">
        <f t="shared" si="29"/>
        <v/>
      </c>
      <c r="S135" s="672" t="str">
        <f t="shared" si="30"/>
        <v/>
      </c>
      <c r="U135" s="672" t="str">
        <f t="shared" si="31"/>
        <v/>
      </c>
      <c r="W135" s="672" t="str">
        <f t="shared" si="32"/>
        <v/>
      </c>
      <c r="Y135" s="672" t="str">
        <f t="shared" si="33"/>
        <v/>
      </c>
      <c r="AA135" s="672" t="str">
        <f t="shared" si="34"/>
        <v/>
      </c>
      <c r="AC135" s="672" t="str">
        <f t="shared" si="35"/>
        <v/>
      </c>
      <c r="AE135" s="672" t="str">
        <f t="shared" si="36"/>
        <v/>
      </c>
      <c r="AG135" s="672" t="str">
        <f t="shared" si="37"/>
        <v/>
      </c>
      <c r="AI135" s="672" t="str">
        <f t="shared" si="38"/>
        <v/>
      </c>
      <c r="AK135" s="672" t="str">
        <f t="shared" si="39"/>
        <v/>
      </c>
      <c r="AM135" s="672" t="str">
        <f t="shared" si="40"/>
        <v/>
      </c>
      <c r="AO135" s="672" t="str">
        <f t="shared" si="41"/>
        <v/>
      </c>
      <c r="AQ135" s="672" t="str">
        <f t="shared" si="42"/>
        <v/>
      </c>
    </row>
    <row r="136" spans="5:43">
      <c r="E136" s="672" t="str">
        <f t="shared" si="45"/>
        <v/>
      </c>
      <c r="G136" s="672" t="str">
        <f t="shared" si="45"/>
        <v/>
      </c>
      <c r="I136" s="672" t="str">
        <f t="shared" si="25"/>
        <v/>
      </c>
      <c r="K136" s="672" t="str">
        <f t="shared" si="26"/>
        <v/>
      </c>
      <c r="M136" s="672" t="str">
        <f t="shared" si="27"/>
        <v/>
      </c>
      <c r="O136" s="672" t="str">
        <f t="shared" si="28"/>
        <v/>
      </c>
      <c r="Q136" s="672" t="str">
        <f t="shared" si="29"/>
        <v/>
      </c>
      <c r="S136" s="672" t="str">
        <f t="shared" si="30"/>
        <v/>
      </c>
      <c r="U136" s="672" t="str">
        <f t="shared" si="31"/>
        <v/>
      </c>
      <c r="W136" s="672" t="str">
        <f t="shared" si="32"/>
        <v/>
      </c>
      <c r="Y136" s="672" t="str">
        <f t="shared" si="33"/>
        <v/>
      </c>
      <c r="AA136" s="672" t="str">
        <f t="shared" si="34"/>
        <v/>
      </c>
      <c r="AC136" s="672" t="str">
        <f t="shared" si="35"/>
        <v/>
      </c>
      <c r="AE136" s="672" t="str">
        <f t="shared" si="36"/>
        <v/>
      </c>
      <c r="AG136" s="672" t="str">
        <f t="shared" si="37"/>
        <v/>
      </c>
      <c r="AI136" s="672" t="str">
        <f t="shared" si="38"/>
        <v/>
      </c>
      <c r="AK136" s="672" t="str">
        <f t="shared" si="39"/>
        <v/>
      </c>
      <c r="AM136" s="672" t="str">
        <f t="shared" si="40"/>
        <v/>
      </c>
      <c r="AO136" s="672" t="str">
        <f t="shared" si="41"/>
        <v/>
      </c>
      <c r="AQ136" s="672" t="str">
        <f t="shared" si="42"/>
        <v/>
      </c>
    </row>
    <row r="137" spans="5:43">
      <c r="E137" s="672" t="str">
        <f t="shared" si="45"/>
        <v/>
      </c>
      <c r="G137" s="672" t="str">
        <f t="shared" si="45"/>
        <v/>
      </c>
      <c r="I137" s="672" t="str">
        <f t="shared" si="25"/>
        <v/>
      </c>
      <c r="K137" s="672" t="str">
        <f t="shared" si="26"/>
        <v/>
      </c>
      <c r="M137" s="672" t="str">
        <f t="shared" si="27"/>
        <v/>
      </c>
      <c r="O137" s="672" t="str">
        <f t="shared" si="28"/>
        <v/>
      </c>
      <c r="Q137" s="672" t="str">
        <f t="shared" si="29"/>
        <v/>
      </c>
      <c r="S137" s="672" t="str">
        <f t="shared" si="30"/>
        <v/>
      </c>
      <c r="U137" s="672" t="str">
        <f t="shared" si="31"/>
        <v/>
      </c>
      <c r="W137" s="672" t="str">
        <f t="shared" si="32"/>
        <v/>
      </c>
      <c r="Y137" s="672" t="str">
        <f t="shared" si="33"/>
        <v/>
      </c>
      <c r="AA137" s="672" t="str">
        <f t="shared" si="34"/>
        <v/>
      </c>
      <c r="AC137" s="672" t="str">
        <f t="shared" si="35"/>
        <v/>
      </c>
      <c r="AE137" s="672" t="str">
        <f t="shared" si="36"/>
        <v/>
      </c>
      <c r="AG137" s="672" t="str">
        <f t="shared" si="37"/>
        <v/>
      </c>
      <c r="AI137" s="672" t="str">
        <f t="shared" si="38"/>
        <v/>
      </c>
      <c r="AK137" s="672" t="str">
        <f t="shared" si="39"/>
        <v/>
      </c>
      <c r="AM137" s="672" t="str">
        <f t="shared" si="40"/>
        <v/>
      </c>
      <c r="AO137" s="672" t="str">
        <f t="shared" si="41"/>
        <v/>
      </c>
      <c r="AQ137" s="672" t="str">
        <f t="shared" si="42"/>
        <v/>
      </c>
    </row>
    <row r="138" spans="5:43">
      <c r="E138" s="672" t="str">
        <f t="shared" si="45"/>
        <v/>
      </c>
      <c r="G138" s="672" t="str">
        <f t="shared" si="45"/>
        <v/>
      </c>
      <c r="I138" s="672" t="str">
        <f t="shared" si="25"/>
        <v/>
      </c>
      <c r="K138" s="672" t="str">
        <f t="shared" si="26"/>
        <v/>
      </c>
      <c r="M138" s="672" t="str">
        <f t="shared" si="27"/>
        <v/>
      </c>
      <c r="O138" s="672" t="str">
        <f t="shared" si="28"/>
        <v/>
      </c>
      <c r="Q138" s="672" t="str">
        <f t="shared" si="29"/>
        <v/>
      </c>
      <c r="S138" s="672" t="str">
        <f t="shared" si="30"/>
        <v/>
      </c>
      <c r="U138" s="672" t="str">
        <f t="shared" si="31"/>
        <v/>
      </c>
      <c r="W138" s="672" t="str">
        <f t="shared" si="32"/>
        <v/>
      </c>
      <c r="Y138" s="672" t="str">
        <f t="shared" si="33"/>
        <v/>
      </c>
      <c r="AA138" s="672" t="str">
        <f t="shared" si="34"/>
        <v/>
      </c>
      <c r="AC138" s="672" t="str">
        <f t="shared" si="35"/>
        <v/>
      </c>
      <c r="AE138" s="672" t="str">
        <f t="shared" si="36"/>
        <v/>
      </c>
      <c r="AG138" s="672" t="str">
        <f t="shared" si="37"/>
        <v/>
      </c>
      <c r="AI138" s="672" t="str">
        <f t="shared" si="38"/>
        <v/>
      </c>
      <c r="AK138" s="672" t="str">
        <f t="shared" si="39"/>
        <v/>
      </c>
      <c r="AM138" s="672" t="str">
        <f t="shared" si="40"/>
        <v/>
      </c>
      <c r="AO138" s="672" t="str">
        <f t="shared" si="41"/>
        <v/>
      </c>
      <c r="AQ138" s="672" t="str">
        <f t="shared" si="42"/>
        <v/>
      </c>
    </row>
    <row r="139" spans="5:43">
      <c r="E139" s="672" t="str">
        <f t="shared" si="45"/>
        <v/>
      </c>
      <c r="G139" s="672" t="str">
        <f t="shared" si="45"/>
        <v/>
      </c>
      <c r="I139" s="672" t="str">
        <f t="shared" si="25"/>
        <v/>
      </c>
      <c r="K139" s="672" t="str">
        <f t="shared" si="26"/>
        <v/>
      </c>
      <c r="M139" s="672" t="str">
        <f t="shared" si="27"/>
        <v/>
      </c>
      <c r="O139" s="672" t="str">
        <f t="shared" si="28"/>
        <v/>
      </c>
      <c r="Q139" s="672" t="str">
        <f t="shared" si="29"/>
        <v/>
      </c>
      <c r="S139" s="672" t="str">
        <f t="shared" si="30"/>
        <v/>
      </c>
      <c r="U139" s="672" t="str">
        <f t="shared" si="31"/>
        <v/>
      </c>
      <c r="W139" s="672" t="str">
        <f t="shared" si="32"/>
        <v/>
      </c>
      <c r="Y139" s="672" t="str">
        <f t="shared" si="33"/>
        <v/>
      </c>
      <c r="AA139" s="672" t="str">
        <f t="shared" si="34"/>
        <v/>
      </c>
      <c r="AC139" s="672" t="str">
        <f t="shared" si="35"/>
        <v/>
      </c>
      <c r="AE139" s="672" t="str">
        <f t="shared" si="36"/>
        <v/>
      </c>
      <c r="AG139" s="672" t="str">
        <f t="shared" si="37"/>
        <v/>
      </c>
      <c r="AI139" s="672" t="str">
        <f t="shared" si="38"/>
        <v/>
      </c>
      <c r="AK139" s="672" t="str">
        <f t="shared" si="39"/>
        <v/>
      </c>
      <c r="AM139" s="672" t="str">
        <f t="shared" si="40"/>
        <v/>
      </c>
      <c r="AO139" s="672" t="str">
        <f t="shared" si="41"/>
        <v/>
      </c>
      <c r="AQ139" s="672" t="str">
        <f t="shared" si="42"/>
        <v/>
      </c>
    </row>
    <row r="140" spans="5:43">
      <c r="E140" s="672" t="str">
        <f t="shared" si="45"/>
        <v/>
      </c>
      <c r="G140" s="672" t="str">
        <f t="shared" si="45"/>
        <v/>
      </c>
      <c r="I140" s="672" t="str">
        <f t="shared" si="25"/>
        <v/>
      </c>
      <c r="K140" s="672" t="str">
        <f t="shared" si="26"/>
        <v/>
      </c>
      <c r="M140" s="672" t="str">
        <f t="shared" si="27"/>
        <v/>
      </c>
      <c r="O140" s="672" t="str">
        <f t="shared" si="28"/>
        <v/>
      </c>
      <c r="Q140" s="672" t="str">
        <f t="shared" si="29"/>
        <v/>
      </c>
      <c r="S140" s="672" t="str">
        <f t="shared" si="30"/>
        <v/>
      </c>
      <c r="U140" s="672" t="str">
        <f t="shared" si="31"/>
        <v/>
      </c>
      <c r="W140" s="672" t="str">
        <f t="shared" si="32"/>
        <v/>
      </c>
      <c r="Y140" s="672" t="str">
        <f t="shared" si="33"/>
        <v/>
      </c>
      <c r="AA140" s="672" t="str">
        <f t="shared" si="34"/>
        <v/>
      </c>
      <c r="AC140" s="672" t="str">
        <f t="shared" si="35"/>
        <v/>
      </c>
      <c r="AE140" s="672" t="str">
        <f t="shared" si="36"/>
        <v/>
      </c>
      <c r="AG140" s="672" t="str">
        <f t="shared" si="37"/>
        <v/>
      </c>
      <c r="AI140" s="672" t="str">
        <f t="shared" si="38"/>
        <v/>
      </c>
      <c r="AK140" s="672" t="str">
        <f t="shared" si="39"/>
        <v/>
      </c>
      <c r="AM140" s="672" t="str">
        <f t="shared" si="40"/>
        <v/>
      </c>
      <c r="AO140" s="672" t="str">
        <f t="shared" si="41"/>
        <v/>
      </c>
      <c r="AQ140" s="672" t="str">
        <f t="shared" si="42"/>
        <v/>
      </c>
    </row>
    <row r="141" spans="5:43">
      <c r="E141" s="672" t="str">
        <f t="shared" ref="E141:G156" si="46">IF(OR($B141=0,D141=0),"",D141/$B141)</f>
        <v/>
      </c>
      <c r="G141" s="672" t="str">
        <f t="shared" si="46"/>
        <v/>
      </c>
      <c r="I141" s="672" t="str">
        <f t="shared" ref="I141:I204" si="47">IF(OR($B141=0,H141=0),"",H141/$B141)</f>
        <v/>
      </c>
      <c r="K141" s="672" t="str">
        <f t="shared" ref="K141:K204" si="48">IF(OR($B141=0,J141=0),"",J141/$B141)</f>
        <v/>
      </c>
      <c r="M141" s="672" t="str">
        <f t="shared" ref="M141:M204" si="49">IF(OR($B141=0,L141=0),"",L141/$B141)</f>
        <v/>
      </c>
      <c r="O141" s="672" t="str">
        <f t="shared" ref="O141:O204" si="50">IF(OR($B141=0,N141=0),"",N141/$B141)</f>
        <v/>
      </c>
      <c r="Q141" s="672" t="str">
        <f t="shared" ref="Q141:Q204" si="51">IF(OR($B141=0,P141=0),"",P141/$B141)</f>
        <v/>
      </c>
      <c r="S141" s="672" t="str">
        <f t="shared" ref="S141:S204" si="52">IF(OR($B141=0,R141=0),"",R141/$B141)</f>
        <v/>
      </c>
      <c r="U141" s="672" t="str">
        <f t="shared" ref="U141:U204" si="53">IF(OR($B141=0,T141=0),"",T141/$B141)</f>
        <v/>
      </c>
      <c r="W141" s="672" t="str">
        <f t="shared" ref="W141:W204" si="54">IF(OR($B141=0,V141=0),"",V141/$B141)</f>
        <v/>
      </c>
      <c r="Y141" s="672" t="str">
        <f t="shared" ref="Y141:Y204" si="55">IF(OR($B141=0,X141=0),"",X141/$B141)</f>
        <v/>
      </c>
      <c r="AA141" s="672" t="str">
        <f t="shared" ref="AA141:AA204" si="56">IF(OR($B141=0,Z141=0),"",Z141/$B141)</f>
        <v/>
      </c>
      <c r="AC141" s="672" t="str">
        <f t="shared" ref="AC141:AC204" si="57">IF(OR($B141=0,AB141=0),"",AB141/$B141)</f>
        <v/>
      </c>
      <c r="AE141" s="672" t="str">
        <f t="shared" ref="AE141:AE204" si="58">IF(OR($B141=0,AD141=0),"",AD141/$B141)</f>
        <v/>
      </c>
      <c r="AG141" s="672" t="str">
        <f t="shared" ref="AG141:AG204" si="59">IF(OR($B141=0,AF141=0),"",AF141/$B141)</f>
        <v/>
      </c>
      <c r="AI141" s="672" t="str">
        <f t="shared" ref="AI141:AI204" si="60">IF(OR($B141=0,AH141=0),"",AH141/$B141)</f>
        <v/>
      </c>
      <c r="AK141" s="672" t="str">
        <f t="shared" ref="AK141:AK204" si="61">IF(OR($B141=0,AJ141=0),"",AJ141/$B141)</f>
        <v/>
      </c>
      <c r="AM141" s="672" t="str">
        <f t="shared" ref="AM141:AM204" si="62">IF(OR($B141=0,AL141=0),"",AL141/$B141)</f>
        <v/>
      </c>
      <c r="AO141" s="672" t="str">
        <f t="shared" ref="AO141:AO204" si="63">IF(OR($B141=0,AN141=0),"",AN141/$B141)</f>
        <v/>
      </c>
      <c r="AQ141" s="672" t="str">
        <f t="shared" ref="AQ141:AQ204" si="64">IF(OR($B141=0,AP141=0),"",AP141/$B141)</f>
        <v/>
      </c>
    </row>
    <row r="142" spans="5:43">
      <c r="E142" s="672" t="str">
        <f t="shared" si="46"/>
        <v/>
      </c>
      <c r="G142" s="672" t="str">
        <f t="shared" si="46"/>
        <v/>
      </c>
      <c r="I142" s="672" t="str">
        <f t="shared" si="47"/>
        <v/>
      </c>
      <c r="K142" s="672" t="str">
        <f t="shared" si="48"/>
        <v/>
      </c>
      <c r="M142" s="672" t="str">
        <f t="shared" si="49"/>
        <v/>
      </c>
      <c r="O142" s="672" t="str">
        <f t="shared" si="50"/>
        <v/>
      </c>
      <c r="Q142" s="672" t="str">
        <f t="shared" si="51"/>
        <v/>
      </c>
      <c r="S142" s="672" t="str">
        <f t="shared" si="52"/>
        <v/>
      </c>
      <c r="U142" s="672" t="str">
        <f t="shared" si="53"/>
        <v/>
      </c>
      <c r="W142" s="672" t="str">
        <f t="shared" si="54"/>
        <v/>
      </c>
      <c r="Y142" s="672" t="str">
        <f t="shared" si="55"/>
        <v/>
      </c>
      <c r="AA142" s="672" t="str">
        <f t="shared" si="56"/>
        <v/>
      </c>
      <c r="AC142" s="672" t="str">
        <f t="shared" si="57"/>
        <v/>
      </c>
      <c r="AE142" s="672" t="str">
        <f t="shared" si="58"/>
        <v/>
      </c>
      <c r="AG142" s="672" t="str">
        <f t="shared" si="59"/>
        <v/>
      </c>
      <c r="AI142" s="672" t="str">
        <f t="shared" si="60"/>
        <v/>
      </c>
      <c r="AK142" s="672" t="str">
        <f t="shared" si="61"/>
        <v/>
      </c>
      <c r="AM142" s="672" t="str">
        <f t="shared" si="62"/>
        <v/>
      </c>
      <c r="AO142" s="672" t="str">
        <f t="shared" si="63"/>
        <v/>
      </c>
      <c r="AQ142" s="672" t="str">
        <f t="shared" si="64"/>
        <v/>
      </c>
    </row>
    <row r="143" spans="5:43">
      <c r="E143" s="672" t="str">
        <f t="shared" si="46"/>
        <v/>
      </c>
      <c r="G143" s="672" t="str">
        <f t="shared" si="46"/>
        <v/>
      </c>
      <c r="I143" s="672" t="str">
        <f t="shared" si="47"/>
        <v/>
      </c>
      <c r="K143" s="672" t="str">
        <f t="shared" si="48"/>
        <v/>
      </c>
      <c r="M143" s="672" t="str">
        <f t="shared" si="49"/>
        <v/>
      </c>
      <c r="O143" s="672" t="str">
        <f t="shared" si="50"/>
        <v/>
      </c>
      <c r="Q143" s="672" t="str">
        <f t="shared" si="51"/>
        <v/>
      </c>
      <c r="S143" s="672" t="str">
        <f t="shared" si="52"/>
        <v/>
      </c>
      <c r="U143" s="672" t="str">
        <f t="shared" si="53"/>
        <v/>
      </c>
      <c r="W143" s="672" t="str">
        <f t="shared" si="54"/>
        <v/>
      </c>
      <c r="Y143" s="672" t="str">
        <f t="shared" si="55"/>
        <v/>
      </c>
      <c r="AA143" s="672" t="str">
        <f t="shared" si="56"/>
        <v/>
      </c>
      <c r="AC143" s="672" t="str">
        <f t="shared" si="57"/>
        <v/>
      </c>
      <c r="AE143" s="672" t="str">
        <f t="shared" si="58"/>
        <v/>
      </c>
      <c r="AG143" s="672" t="str">
        <f t="shared" si="59"/>
        <v/>
      </c>
      <c r="AI143" s="672" t="str">
        <f t="shared" si="60"/>
        <v/>
      </c>
      <c r="AK143" s="672" t="str">
        <f t="shared" si="61"/>
        <v/>
      </c>
      <c r="AM143" s="672" t="str">
        <f t="shared" si="62"/>
        <v/>
      </c>
      <c r="AO143" s="672" t="str">
        <f t="shared" si="63"/>
        <v/>
      </c>
      <c r="AQ143" s="672" t="str">
        <f t="shared" si="64"/>
        <v/>
      </c>
    </row>
    <row r="144" spans="5:43">
      <c r="E144" s="672" t="str">
        <f t="shared" si="46"/>
        <v/>
      </c>
      <c r="G144" s="672" t="str">
        <f t="shared" si="46"/>
        <v/>
      </c>
      <c r="I144" s="672" t="str">
        <f t="shared" si="47"/>
        <v/>
      </c>
      <c r="K144" s="672" t="str">
        <f t="shared" si="48"/>
        <v/>
      </c>
      <c r="M144" s="672" t="str">
        <f t="shared" si="49"/>
        <v/>
      </c>
      <c r="O144" s="672" t="str">
        <f t="shared" si="50"/>
        <v/>
      </c>
      <c r="Q144" s="672" t="str">
        <f t="shared" si="51"/>
        <v/>
      </c>
      <c r="S144" s="672" t="str">
        <f t="shared" si="52"/>
        <v/>
      </c>
      <c r="U144" s="672" t="str">
        <f t="shared" si="53"/>
        <v/>
      </c>
      <c r="W144" s="672" t="str">
        <f t="shared" si="54"/>
        <v/>
      </c>
      <c r="Y144" s="672" t="str">
        <f t="shared" si="55"/>
        <v/>
      </c>
      <c r="AA144" s="672" t="str">
        <f t="shared" si="56"/>
        <v/>
      </c>
      <c r="AC144" s="672" t="str">
        <f t="shared" si="57"/>
        <v/>
      </c>
      <c r="AE144" s="672" t="str">
        <f t="shared" si="58"/>
        <v/>
      </c>
      <c r="AG144" s="672" t="str">
        <f t="shared" si="59"/>
        <v/>
      </c>
      <c r="AI144" s="672" t="str">
        <f t="shared" si="60"/>
        <v/>
      </c>
      <c r="AK144" s="672" t="str">
        <f t="shared" si="61"/>
        <v/>
      </c>
      <c r="AM144" s="672" t="str">
        <f t="shared" si="62"/>
        <v/>
      </c>
      <c r="AO144" s="672" t="str">
        <f t="shared" si="63"/>
        <v/>
      </c>
      <c r="AQ144" s="672" t="str">
        <f t="shared" si="64"/>
        <v/>
      </c>
    </row>
    <row r="145" spans="5:43">
      <c r="E145" s="672" t="str">
        <f t="shared" si="46"/>
        <v/>
      </c>
      <c r="G145" s="672" t="str">
        <f t="shared" si="46"/>
        <v/>
      </c>
      <c r="I145" s="672" t="str">
        <f t="shared" si="47"/>
        <v/>
      </c>
      <c r="K145" s="672" t="str">
        <f t="shared" si="48"/>
        <v/>
      </c>
      <c r="M145" s="672" t="str">
        <f t="shared" si="49"/>
        <v/>
      </c>
      <c r="O145" s="672" t="str">
        <f t="shared" si="50"/>
        <v/>
      </c>
      <c r="Q145" s="672" t="str">
        <f t="shared" si="51"/>
        <v/>
      </c>
      <c r="S145" s="672" t="str">
        <f t="shared" si="52"/>
        <v/>
      </c>
      <c r="U145" s="672" t="str">
        <f t="shared" si="53"/>
        <v/>
      </c>
      <c r="W145" s="672" t="str">
        <f t="shared" si="54"/>
        <v/>
      </c>
      <c r="Y145" s="672" t="str">
        <f t="shared" si="55"/>
        <v/>
      </c>
      <c r="AA145" s="672" t="str">
        <f t="shared" si="56"/>
        <v/>
      </c>
      <c r="AC145" s="672" t="str">
        <f t="shared" si="57"/>
        <v/>
      </c>
      <c r="AE145" s="672" t="str">
        <f t="shared" si="58"/>
        <v/>
      </c>
      <c r="AG145" s="672" t="str">
        <f t="shared" si="59"/>
        <v/>
      </c>
      <c r="AI145" s="672" t="str">
        <f t="shared" si="60"/>
        <v/>
      </c>
      <c r="AK145" s="672" t="str">
        <f t="shared" si="61"/>
        <v/>
      </c>
      <c r="AM145" s="672" t="str">
        <f t="shared" si="62"/>
        <v/>
      </c>
      <c r="AO145" s="672" t="str">
        <f t="shared" si="63"/>
        <v/>
      </c>
      <c r="AQ145" s="672" t="str">
        <f t="shared" si="64"/>
        <v/>
      </c>
    </row>
    <row r="146" spans="5:43">
      <c r="E146" s="672" t="str">
        <f t="shared" si="46"/>
        <v/>
      </c>
      <c r="G146" s="672" t="str">
        <f t="shared" si="46"/>
        <v/>
      </c>
      <c r="I146" s="672" t="str">
        <f t="shared" si="47"/>
        <v/>
      </c>
      <c r="K146" s="672" t="str">
        <f t="shared" si="48"/>
        <v/>
      </c>
      <c r="M146" s="672" t="str">
        <f t="shared" si="49"/>
        <v/>
      </c>
      <c r="O146" s="672" t="str">
        <f t="shared" si="50"/>
        <v/>
      </c>
      <c r="Q146" s="672" t="str">
        <f t="shared" si="51"/>
        <v/>
      </c>
      <c r="S146" s="672" t="str">
        <f t="shared" si="52"/>
        <v/>
      </c>
      <c r="U146" s="672" t="str">
        <f t="shared" si="53"/>
        <v/>
      </c>
      <c r="W146" s="672" t="str">
        <f t="shared" si="54"/>
        <v/>
      </c>
      <c r="Y146" s="672" t="str">
        <f t="shared" si="55"/>
        <v/>
      </c>
      <c r="AA146" s="672" t="str">
        <f t="shared" si="56"/>
        <v/>
      </c>
      <c r="AC146" s="672" t="str">
        <f t="shared" si="57"/>
        <v/>
      </c>
      <c r="AE146" s="672" t="str">
        <f t="shared" si="58"/>
        <v/>
      </c>
      <c r="AG146" s="672" t="str">
        <f t="shared" si="59"/>
        <v/>
      </c>
      <c r="AI146" s="672" t="str">
        <f t="shared" si="60"/>
        <v/>
      </c>
      <c r="AK146" s="672" t="str">
        <f t="shared" si="61"/>
        <v/>
      </c>
      <c r="AM146" s="672" t="str">
        <f t="shared" si="62"/>
        <v/>
      </c>
      <c r="AO146" s="672" t="str">
        <f t="shared" si="63"/>
        <v/>
      </c>
      <c r="AQ146" s="672" t="str">
        <f t="shared" si="64"/>
        <v/>
      </c>
    </row>
    <row r="147" spans="5:43">
      <c r="E147" s="672" t="str">
        <f t="shared" si="46"/>
        <v/>
      </c>
      <c r="G147" s="672" t="str">
        <f t="shared" si="46"/>
        <v/>
      </c>
      <c r="I147" s="672" t="str">
        <f t="shared" si="47"/>
        <v/>
      </c>
      <c r="K147" s="672" t="str">
        <f t="shared" si="48"/>
        <v/>
      </c>
      <c r="M147" s="672" t="str">
        <f t="shared" si="49"/>
        <v/>
      </c>
      <c r="O147" s="672" t="str">
        <f t="shared" si="50"/>
        <v/>
      </c>
      <c r="Q147" s="672" t="str">
        <f t="shared" si="51"/>
        <v/>
      </c>
      <c r="S147" s="672" t="str">
        <f t="shared" si="52"/>
        <v/>
      </c>
      <c r="U147" s="672" t="str">
        <f t="shared" si="53"/>
        <v/>
      </c>
      <c r="W147" s="672" t="str">
        <f t="shared" si="54"/>
        <v/>
      </c>
      <c r="Y147" s="672" t="str">
        <f t="shared" si="55"/>
        <v/>
      </c>
      <c r="AA147" s="672" t="str">
        <f t="shared" si="56"/>
        <v/>
      </c>
      <c r="AC147" s="672" t="str">
        <f t="shared" si="57"/>
        <v/>
      </c>
      <c r="AE147" s="672" t="str">
        <f t="shared" si="58"/>
        <v/>
      </c>
      <c r="AG147" s="672" t="str">
        <f t="shared" si="59"/>
        <v/>
      </c>
      <c r="AI147" s="672" t="str">
        <f t="shared" si="60"/>
        <v/>
      </c>
      <c r="AK147" s="672" t="str">
        <f t="shared" si="61"/>
        <v/>
      </c>
      <c r="AM147" s="672" t="str">
        <f t="shared" si="62"/>
        <v/>
      </c>
      <c r="AO147" s="672" t="str">
        <f t="shared" si="63"/>
        <v/>
      </c>
      <c r="AQ147" s="672" t="str">
        <f t="shared" si="64"/>
        <v/>
      </c>
    </row>
    <row r="148" spans="5:43">
      <c r="E148" s="672" t="str">
        <f t="shared" si="46"/>
        <v/>
      </c>
      <c r="G148" s="672" t="str">
        <f t="shared" si="46"/>
        <v/>
      </c>
      <c r="I148" s="672" t="str">
        <f t="shared" si="47"/>
        <v/>
      </c>
      <c r="K148" s="672" t="str">
        <f t="shared" si="48"/>
        <v/>
      </c>
      <c r="M148" s="672" t="str">
        <f t="shared" si="49"/>
        <v/>
      </c>
      <c r="O148" s="672" t="str">
        <f t="shared" si="50"/>
        <v/>
      </c>
      <c r="Q148" s="672" t="str">
        <f t="shared" si="51"/>
        <v/>
      </c>
      <c r="S148" s="672" t="str">
        <f t="shared" si="52"/>
        <v/>
      </c>
      <c r="U148" s="672" t="str">
        <f t="shared" si="53"/>
        <v/>
      </c>
      <c r="W148" s="672" t="str">
        <f t="shared" si="54"/>
        <v/>
      </c>
      <c r="Y148" s="672" t="str">
        <f t="shared" si="55"/>
        <v/>
      </c>
      <c r="AA148" s="672" t="str">
        <f t="shared" si="56"/>
        <v/>
      </c>
      <c r="AC148" s="672" t="str">
        <f t="shared" si="57"/>
        <v/>
      </c>
      <c r="AE148" s="672" t="str">
        <f t="shared" si="58"/>
        <v/>
      </c>
      <c r="AG148" s="672" t="str">
        <f t="shared" si="59"/>
        <v/>
      </c>
      <c r="AI148" s="672" t="str">
        <f t="shared" si="60"/>
        <v/>
      </c>
      <c r="AK148" s="672" t="str">
        <f t="shared" si="61"/>
        <v/>
      </c>
      <c r="AM148" s="672" t="str">
        <f t="shared" si="62"/>
        <v/>
      </c>
      <c r="AO148" s="672" t="str">
        <f t="shared" si="63"/>
        <v/>
      </c>
      <c r="AQ148" s="672" t="str">
        <f t="shared" si="64"/>
        <v/>
      </c>
    </row>
    <row r="149" spans="5:43">
      <c r="E149" s="672" t="str">
        <f t="shared" si="46"/>
        <v/>
      </c>
      <c r="G149" s="672" t="str">
        <f t="shared" si="46"/>
        <v/>
      </c>
      <c r="I149" s="672" t="str">
        <f t="shared" si="47"/>
        <v/>
      </c>
      <c r="K149" s="672" t="str">
        <f t="shared" si="48"/>
        <v/>
      </c>
      <c r="M149" s="672" t="str">
        <f t="shared" si="49"/>
        <v/>
      </c>
      <c r="O149" s="672" t="str">
        <f t="shared" si="50"/>
        <v/>
      </c>
      <c r="Q149" s="672" t="str">
        <f t="shared" si="51"/>
        <v/>
      </c>
      <c r="S149" s="672" t="str">
        <f t="shared" si="52"/>
        <v/>
      </c>
      <c r="U149" s="672" t="str">
        <f t="shared" si="53"/>
        <v/>
      </c>
      <c r="W149" s="672" t="str">
        <f t="shared" si="54"/>
        <v/>
      </c>
      <c r="Y149" s="672" t="str">
        <f t="shared" si="55"/>
        <v/>
      </c>
      <c r="AA149" s="672" t="str">
        <f t="shared" si="56"/>
        <v/>
      </c>
      <c r="AC149" s="672" t="str">
        <f t="shared" si="57"/>
        <v/>
      </c>
      <c r="AE149" s="672" t="str">
        <f t="shared" si="58"/>
        <v/>
      </c>
      <c r="AG149" s="672" t="str">
        <f t="shared" si="59"/>
        <v/>
      </c>
      <c r="AI149" s="672" t="str">
        <f t="shared" si="60"/>
        <v/>
      </c>
      <c r="AK149" s="672" t="str">
        <f t="shared" si="61"/>
        <v/>
      </c>
      <c r="AM149" s="672" t="str">
        <f t="shared" si="62"/>
        <v/>
      </c>
      <c r="AO149" s="672" t="str">
        <f t="shared" si="63"/>
        <v/>
      </c>
      <c r="AQ149" s="672" t="str">
        <f t="shared" si="64"/>
        <v/>
      </c>
    </row>
    <row r="150" spans="5:43">
      <c r="E150" s="672" t="str">
        <f t="shared" si="46"/>
        <v/>
      </c>
      <c r="G150" s="672" t="str">
        <f t="shared" si="46"/>
        <v/>
      </c>
      <c r="I150" s="672" t="str">
        <f t="shared" si="47"/>
        <v/>
      </c>
      <c r="K150" s="672" t="str">
        <f t="shared" si="48"/>
        <v/>
      </c>
      <c r="M150" s="672" t="str">
        <f t="shared" si="49"/>
        <v/>
      </c>
      <c r="O150" s="672" t="str">
        <f t="shared" si="50"/>
        <v/>
      </c>
      <c r="Q150" s="672" t="str">
        <f t="shared" si="51"/>
        <v/>
      </c>
      <c r="S150" s="672" t="str">
        <f t="shared" si="52"/>
        <v/>
      </c>
      <c r="U150" s="672" t="str">
        <f t="shared" si="53"/>
        <v/>
      </c>
      <c r="W150" s="672" t="str">
        <f t="shared" si="54"/>
        <v/>
      </c>
      <c r="Y150" s="672" t="str">
        <f t="shared" si="55"/>
        <v/>
      </c>
      <c r="AA150" s="672" t="str">
        <f t="shared" si="56"/>
        <v/>
      </c>
      <c r="AC150" s="672" t="str">
        <f t="shared" si="57"/>
        <v/>
      </c>
      <c r="AE150" s="672" t="str">
        <f t="shared" si="58"/>
        <v/>
      </c>
      <c r="AG150" s="672" t="str">
        <f t="shared" si="59"/>
        <v/>
      </c>
      <c r="AI150" s="672" t="str">
        <f t="shared" si="60"/>
        <v/>
      </c>
      <c r="AK150" s="672" t="str">
        <f t="shared" si="61"/>
        <v/>
      </c>
      <c r="AM150" s="672" t="str">
        <f t="shared" si="62"/>
        <v/>
      </c>
      <c r="AO150" s="672" t="str">
        <f t="shared" si="63"/>
        <v/>
      </c>
      <c r="AQ150" s="672" t="str">
        <f t="shared" si="64"/>
        <v/>
      </c>
    </row>
    <row r="151" spans="5:43">
      <c r="E151" s="672" t="str">
        <f t="shared" si="46"/>
        <v/>
      </c>
      <c r="G151" s="672" t="str">
        <f t="shared" si="46"/>
        <v/>
      </c>
      <c r="I151" s="672" t="str">
        <f t="shared" si="47"/>
        <v/>
      </c>
      <c r="K151" s="672" t="str">
        <f t="shared" si="48"/>
        <v/>
      </c>
      <c r="M151" s="672" t="str">
        <f t="shared" si="49"/>
        <v/>
      </c>
      <c r="O151" s="672" t="str">
        <f t="shared" si="50"/>
        <v/>
      </c>
      <c r="Q151" s="672" t="str">
        <f t="shared" si="51"/>
        <v/>
      </c>
      <c r="S151" s="672" t="str">
        <f t="shared" si="52"/>
        <v/>
      </c>
      <c r="U151" s="672" t="str">
        <f t="shared" si="53"/>
        <v/>
      </c>
      <c r="W151" s="672" t="str">
        <f t="shared" si="54"/>
        <v/>
      </c>
      <c r="Y151" s="672" t="str">
        <f t="shared" si="55"/>
        <v/>
      </c>
      <c r="AA151" s="672" t="str">
        <f t="shared" si="56"/>
        <v/>
      </c>
      <c r="AC151" s="672" t="str">
        <f t="shared" si="57"/>
        <v/>
      </c>
      <c r="AE151" s="672" t="str">
        <f t="shared" si="58"/>
        <v/>
      </c>
      <c r="AG151" s="672" t="str">
        <f t="shared" si="59"/>
        <v/>
      </c>
      <c r="AI151" s="672" t="str">
        <f t="shared" si="60"/>
        <v/>
      </c>
      <c r="AK151" s="672" t="str">
        <f t="shared" si="61"/>
        <v/>
      </c>
      <c r="AM151" s="672" t="str">
        <f t="shared" si="62"/>
        <v/>
      </c>
      <c r="AO151" s="672" t="str">
        <f t="shared" si="63"/>
        <v/>
      </c>
      <c r="AQ151" s="672" t="str">
        <f t="shared" si="64"/>
        <v/>
      </c>
    </row>
    <row r="152" spans="5:43">
      <c r="E152" s="672" t="str">
        <f t="shared" si="46"/>
        <v/>
      </c>
      <c r="G152" s="672" t="str">
        <f t="shared" si="46"/>
        <v/>
      </c>
      <c r="I152" s="672" t="str">
        <f t="shared" si="47"/>
        <v/>
      </c>
      <c r="K152" s="672" t="str">
        <f t="shared" si="48"/>
        <v/>
      </c>
      <c r="M152" s="672" t="str">
        <f t="shared" si="49"/>
        <v/>
      </c>
      <c r="O152" s="672" t="str">
        <f t="shared" si="50"/>
        <v/>
      </c>
      <c r="Q152" s="672" t="str">
        <f t="shared" si="51"/>
        <v/>
      </c>
      <c r="S152" s="672" t="str">
        <f t="shared" si="52"/>
        <v/>
      </c>
      <c r="U152" s="672" t="str">
        <f t="shared" si="53"/>
        <v/>
      </c>
      <c r="W152" s="672" t="str">
        <f t="shared" si="54"/>
        <v/>
      </c>
      <c r="Y152" s="672" t="str">
        <f t="shared" si="55"/>
        <v/>
      </c>
      <c r="AA152" s="672" t="str">
        <f t="shared" si="56"/>
        <v/>
      </c>
      <c r="AC152" s="672" t="str">
        <f t="shared" si="57"/>
        <v/>
      </c>
      <c r="AE152" s="672" t="str">
        <f t="shared" si="58"/>
        <v/>
      </c>
      <c r="AG152" s="672" t="str">
        <f t="shared" si="59"/>
        <v/>
      </c>
      <c r="AI152" s="672" t="str">
        <f t="shared" si="60"/>
        <v/>
      </c>
      <c r="AK152" s="672" t="str">
        <f t="shared" si="61"/>
        <v/>
      </c>
      <c r="AM152" s="672" t="str">
        <f t="shared" si="62"/>
        <v/>
      </c>
      <c r="AO152" s="672" t="str">
        <f t="shared" si="63"/>
        <v/>
      </c>
      <c r="AQ152" s="672" t="str">
        <f t="shared" si="64"/>
        <v/>
      </c>
    </row>
    <row r="153" spans="5:43">
      <c r="E153" s="672" t="str">
        <f t="shared" si="46"/>
        <v/>
      </c>
      <c r="G153" s="672" t="str">
        <f t="shared" si="46"/>
        <v/>
      </c>
      <c r="I153" s="672" t="str">
        <f t="shared" si="47"/>
        <v/>
      </c>
      <c r="K153" s="672" t="str">
        <f t="shared" si="48"/>
        <v/>
      </c>
      <c r="M153" s="672" t="str">
        <f t="shared" si="49"/>
        <v/>
      </c>
      <c r="O153" s="672" t="str">
        <f t="shared" si="50"/>
        <v/>
      </c>
      <c r="Q153" s="672" t="str">
        <f t="shared" si="51"/>
        <v/>
      </c>
      <c r="S153" s="672" t="str">
        <f t="shared" si="52"/>
        <v/>
      </c>
      <c r="U153" s="672" t="str">
        <f t="shared" si="53"/>
        <v/>
      </c>
      <c r="W153" s="672" t="str">
        <f t="shared" si="54"/>
        <v/>
      </c>
      <c r="Y153" s="672" t="str">
        <f t="shared" si="55"/>
        <v/>
      </c>
      <c r="AA153" s="672" t="str">
        <f t="shared" si="56"/>
        <v/>
      </c>
      <c r="AC153" s="672" t="str">
        <f t="shared" si="57"/>
        <v/>
      </c>
      <c r="AE153" s="672" t="str">
        <f t="shared" si="58"/>
        <v/>
      </c>
      <c r="AG153" s="672" t="str">
        <f t="shared" si="59"/>
        <v/>
      </c>
      <c r="AI153" s="672" t="str">
        <f t="shared" si="60"/>
        <v/>
      </c>
      <c r="AK153" s="672" t="str">
        <f t="shared" si="61"/>
        <v/>
      </c>
      <c r="AM153" s="672" t="str">
        <f t="shared" si="62"/>
        <v/>
      </c>
      <c r="AO153" s="672" t="str">
        <f t="shared" si="63"/>
        <v/>
      </c>
      <c r="AQ153" s="672" t="str">
        <f t="shared" si="64"/>
        <v/>
      </c>
    </row>
    <row r="154" spans="5:43">
      <c r="E154" s="672" t="str">
        <f t="shared" si="46"/>
        <v/>
      </c>
      <c r="G154" s="672" t="str">
        <f t="shared" si="46"/>
        <v/>
      </c>
      <c r="I154" s="672" t="str">
        <f t="shared" si="47"/>
        <v/>
      </c>
      <c r="K154" s="672" t="str">
        <f t="shared" si="48"/>
        <v/>
      </c>
      <c r="M154" s="672" t="str">
        <f t="shared" si="49"/>
        <v/>
      </c>
      <c r="O154" s="672" t="str">
        <f t="shared" si="50"/>
        <v/>
      </c>
      <c r="Q154" s="672" t="str">
        <f t="shared" si="51"/>
        <v/>
      </c>
      <c r="S154" s="672" t="str">
        <f t="shared" si="52"/>
        <v/>
      </c>
      <c r="U154" s="672" t="str">
        <f t="shared" si="53"/>
        <v/>
      </c>
      <c r="W154" s="672" t="str">
        <f t="shared" si="54"/>
        <v/>
      </c>
      <c r="Y154" s="672" t="str">
        <f t="shared" si="55"/>
        <v/>
      </c>
      <c r="AA154" s="672" t="str">
        <f t="shared" si="56"/>
        <v/>
      </c>
      <c r="AC154" s="672" t="str">
        <f t="shared" si="57"/>
        <v/>
      </c>
      <c r="AE154" s="672" t="str">
        <f t="shared" si="58"/>
        <v/>
      </c>
      <c r="AG154" s="672" t="str">
        <f t="shared" si="59"/>
        <v/>
      </c>
      <c r="AI154" s="672" t="str">
        <f t="shared" si="60"/>
        <v/>
      </c>
      <c r="AK154" s="672" t="str">
        <f t="shared" si="61"/>
        <v/>
      </c>
      <c r="AM154" s="672" t="str">
        <f t="shared" si="62"/>
        <v/>
      </c>
      <c r="AO154" s="672" t="str">
        <f t="shared" si="63"/>
        <v/>
      </c>
      <c r="AQ154" s="672" t="str">
        <f t="shared" si="64"/>
        <v/>
      </c>
    </row>
    <row r="155" spans="5:43">
      <c r="E155" s="672" t="str">
        <f t="shared" si="46"/>
        <v/>
      </c>
      <c r="G155" s="672" t="str">
        <f t="shared" si="46"/>
        <v/>
      </c>
      <c r="I155" s="672" t="str">
        <f t="shared" si="47"/>
        <v/>
      </c>
      <c r="K155" s="672" t="str">
        <f t="shared" si="48"/>
        <v/>
      </c>
      <c r="M155" s="672" t="str">
        <f t="shared" si="49"/>
        <v/>
      </c>
      <c r="O155" s="672" t="str">
        <f t="shared" si="50"/>
        <v/>
      </c>
      <c r="Q155" s="672" t="str">
        <f t="shared" si="51"/>
        <v/>
      </c>
      <c r="S155" s="672" t="str">
        <f t="shared" si="52"/>
        <v/>
      </c>
      <c r="U155" s="672" t="str">
        <f t="shared" si="53"/>
        <v/>
      </c>
      <c r="W155" s="672" t="str">
        <f t="shared" si="54"/>
        <v/>
      </c>
      <c r="Y155" s="672" t="str">
        <f t="shared" si="55"/>
        <v/>
      </c>
      <c r="AA155" s="672" t="str">
        <f t="shared" si="56"/>
        <v/>
      </c>
      <c r="AC155" s="672" t="str">
        <f t="shared" si="57"/>
        <v/>
      </c>
      <c r="AE155" s="672" t="str">
        <f t="shared" si="58"/>
        <v/>
      </c>
      <c r="AG155" s="672" t="str">
        <f t="shared" si="59"/>
        <v/>
      </c>
      <c r="AI155" s="672" t="str">
        <f t="shared" si="60"/>
        <v/>
      </c>
      <c r="AK155" s="672" t="str">
        <f t="shared" si="61"/>
        <v/>
      </c>
      <c r="AM155" s="672" t="str">
        <f t="shared" si="62"/>
        <v/>
      </c>
      <c r="AO155" s="672" t="str">
        <f t="shared" si="63"/>
        <v/>
      </c>
      <c r="AQ155" s="672" t="str">
        <f t="shared" si="64"/>
        <v/>
      </c>
    </row>
    <row r="156" spans="5:43">
      <c r="E156" s="672" t="str">
        <f t="shared" si="46"/>
        <v/>
      </c>
      <c r="G156" s="672" t="str">
        <f t="shared" si="46"/>
        <v/>
      </c>
      <c r="I156" s="672" t="str">
        <f t="shared" si="47"/>
        <v/>
      </c>
      <c r="K156" s="672" t="str">
        <f t="shared" si="48"/>
        <v/>
      </c>
      <c r="M156" s="672" t="str">
        <f t="shared" si="49"/>
        <v/>
      </c>
      <c r="O156" s="672" t="str">
        <f t="shared" si="50"/>
        <v/>
      </c>
      <c r="Q156" s="672" t="str">
        <f t="shared" si="51"/>
        <v/>
      </c>
      <c r="S156" s="672" t="str">
        <f t="shared" si="52"/>
        <v/>
      </c>
      <c r="U156" s="672" t="str">
        <f t="shared" si="53"/>
        <v/>
      </c>
      <c r="W156" s="672" t="str">
        <f t="shared" si="54"/>
        <v/>
      </c>
      <c r="Y156" s="672" t="str">
        <f t="shared" si="55"/>
        <v/>
      </c>
      <c r="AA156" s="672" t="str">
        <f t="shared" si="56"/>
        <v/>
      </c>
      <c r="AC156" s="672" t="str">
        <f t="shared" si="57"/>
        <v/>
      </c>
      <c r="AE156" s="672" t="str">
        <f t="shared" si="58"/>
        <v/>
      </c>
      <c r="AG156" s="672" t="str">
        <f t="shared" si="59"/>
        <v/>
      </c>
      <c r="AI156" s="672" t="str">
        <f t="shared" si="60"/>
        <v/>
      </c>
      <c r="AK156" s="672" t="str">
        <f t="shared" si="61"/>
        <v/>
      </c>
      <c r="AM156" s="672" t="str">
        <f t="shared" si="62"/>
        <v/>
      </c>
      <c r="AO156" s="672" t="str">
        <f t="shared" si="63"/>
        <v/>
      </c>
      <c r="AQ156" s="672" t="str">
        <f t="shared" si="64"/>
        <v/>
      </c>
    </row>
    <row r="157" spans="5:43">
      <c r="E157" s="672" t="str">
        <f t="shared" ref="E157:G172" si="65">IF(OR($B157=0,D157=0),"",D157/$B157)</f>
        <v/>
      </c>
      <c r="G157" s="672" t="str">
        <f t="shared" si="65"/>
        <v/>
      </c>
      <c r="I157" s="672" t="str">
        <f t="shared" si="47"/>
        <v/>
      </c>
      <c r="K157" s="672" t="str">
        <f t="shared" si="48"/>
        <v/>
      </c>
      <c r="M157" s="672" t="str">
        <f t="shared" si="49"/>
        <v/>
      </c>
      <c r="O157" s="672" t="str">
        <f t="shared" si="50"/>
        <v/>
      </c>
      <c r="Q157" s="672" t="str">
        <f t="shared" si="51"/>
        <v/>
      </c>
      <c r="S157" s="672" t="str">
        <f t="shared" si="52"/>
        <v/>
      </c>
      <c r="U157" s="672" t="str">
        <f t="shared" si="53"/>
        <v/>
      </c>
      <c r="W157" s="672" t="str">
        <f t="shared" si="54"/>
        <v/>
      </c>
      <c r="Y157" s="672" t="str">
        <f t="shared" si="55"/>
        <v/>
      </c>
      <c r="AA157" s="672" t="str">
        <f t="shared" si="56"/>
        <v/>
      </c>
      <c r="AC157" s="672" t="str">
        <f t="shared" si="57"/>
        <v/>
      </c>
      <c r="AE157" s="672" t="str">
        <f t="shared" si="58"/>
        <v/>
      </c>
      <c r="AG157" s="672" t="str">
        <f t="shared" si="59"/>
        <v/>
      </c>
      <c r="AI157" s="672" t="str">
        <f t="shared" si="60"/>
        <v/>
      </c>
      <c r="AK157" s="672" t="str">
        <f t="shared" si="61"/>
        <v/>
      </c>
      <c r="AM157" s="672" t="str">
        <f t="shared" si="62"/>
        <v/>
      </c>
      <c r="AO157" s="672" t="str">
        <f t="shared" si="63"/>
        <v/>
      </c>
      <c r="AQ157" s="672" t="str">
        <f t="shared" si="64"/>
        <v/>
      </c>
    </row>
    <row r="158" spans="5:43">
      <c r="E158" s="672" t="str">
        <f t="shared" si="65"/>
        <v/>
      </c>
      <c r="G158" s="672" t="str">
        <f t="shared" si="65"/>
        <v/>
      </c>
      <c r="I158" s="672" t="str">
        <f t="shared" si="47"/>
        <v/>
      </c>
      <c r="K158" s="672" t="str">
        <f t="shared" si="48"/>
        <v/>
      </c>
      <c r="M158" s="672" t="str">
        <f t="shared" si="49"/>
        <v/>
      </c>
      <c r="O158" s="672" t="str">
        <f t="shared" si="50"/>
        <v/>
      </c>
      <c r="Q158" s="672" t="str">
        <f t="shared" si="51"/>
        <v/>
      </c>
      <c r="S158" s="672" t="str">
        <f t="shared" si="52"/>
        <v/>
      </c>
      <c r="U158" s="672" t="str">
        <f t="shared" si="53"/>
        <v/>
      </c>
      <c r="W158" s="672" t="str">
        <f t="shared" si="54"/>
        <v/>
      </c>
      <c r="Y158" s="672" t="str">
        <f t="shared" si="55"/>
        <v/>
      </c>
      <c r="AA158" s="672" t="str">
        <f t="shared" si="56"/>
        <v/>
      </c>
      <c r="AC158" s="672" t="str">
        <f t="shared" si="57"/>
        <v/>
      </c>
      <c r="AE158" s="672" t="str">
        <f t="shared" si="58"/>
        <v/>
      </c>
      <c r="AG158" s="672" t="str">
        <f t="shared" si="59"/>
        <v/>
      </c>
      <c r="AI158" s="672" t="str">
        <f t="shared" si="60"/>
        <v/>
      </c>
      <c r="AK158" s="672" t="str">
        <f t="shared" si="61"/>
        <v/>
      </c>
      <c r="AM158" s="672" t="str">
        <f t="shared" si="62"/>
        <v/>
      </c>
      <c r="AO158" s="672" t="str">
        <f t="shared" si="63"/>
        <v/>
      </c>
      <c r="AQ158" s="672" t="str">
        <f t="shared" si="64"/>
        <v/>
      </c>
    </row>
    <row r="159" spans="5:43">
      <c r="E159" s="672" t="str">
        <f t="shared" si="65"/>
        <v/>
      </c>
      <c r="G159" s="672" t="str">
        <f t="shared" si="65"/>
        <v/>
      </c>
      <c r="I159" s="672" t="str">
        <f t="shared" si="47"/>
        <v/>
      </c>
      <c r="K159" s="672" t="str">
        <f t="shared" si="48"/>
        <v/>
      </c>
      <c r="M159" s="672" t="str">
        <f t="shared" si="49"/>
        <v/>
      </c>
      <c r="O159" s="672" t="str">
        <f t="shared" si="50"/>
        <v/>
      </c>
      <c r="Q159" s="672" t="str">
        <f t="shared" si="51"/>
        <v/>
      </c>
      <c r="S159" s="672" t="str">
        <f t="shared" si="52"/>
        <v/>
      </c>
      <c r="U159" s="672" t="str">
        <f t="shared" si="53"/>
        <v/>
      </c>
      <c r="W159" s="672" t="str">
        <f t="shared" si="54"/>
        <v/>
      </c>
      <c r="Y159" s="672" t="str">
        <f t="shared" si="55"/>
        <v/>
      </c>
      <c r="AA159" s="672" t="str">
        <f t="shared" si="56"/>
        <v/>
      </c>
      <c r="AC159" s="672" t="str">
        <f t="shared" si="57"/>
        <v/>
      </c>
      <c r="AE159" s="672" t="str">
        <f t="shared" si="58"/>
        <v/>
      </c>
      <c r="AG159" s="672" t="str">
        <f t="shared" si="59"/>
        <v/>
      </c>
      <c r="AI159" s="672" t="str">
        <f t="shared" si="60"/>
        <v/>
      </c>
      <c r="AK159" s="672" t="str">
        <f t="shared" si="61"/>
        <v/>
      </c>
      <c r="AM159" s="672" t="str">
        <f t="shared" si="62"/>
        <v/>
      </c>
      <c r="AO159" s="672" t="str">
        <f t="shared" si="63"/>
        <v/>
      </c>
      <c r="AQ159" s="672" t="str">
        <f t="shared" si="64"/>
        <v/>
      </c>
    </row>
    <row r="160" spans="5:43">
      <c r="E160" s="672" t="str">
        <f t="shared" si="65"/>
        <v/>
      </c>
      <c r="G160" s="672" t="str">
        <f t="shared" si="65"/>
        <v/>
      </c>
      <c r="I160" s="672" t="str">
        <f t="shared" si="47"/>
        <v/>
      </c>
      <c r="K160" s="672" t="str">
        <f t="shared" si="48"/>
        <v/>
      </c>
      <c r="M160" s="672" t="str">
        <f t="shared" si="49"/>
        <v/>
      </c>
      <c r="O160" s="672" t="str">
        <f t="shared" si="50"/>
        <v/>
      </c>
      <c r="Q160" s="672" t="str">
        <f t="shared" si="51"/>
        <v/>
      </c>
      <c r="S160" s="672" t="str">
        <f t="shared" si="52"/>
        <v/>
      </c>
      <c r="U160" s="672" t="str">
        <f t="shared" si="53"/>
        <v/>
      </c>
      <c r="W160" s="672" t="str">
        <f t="shared" si="54"/>
        <v/>
      </c>
      <c r="Y160" s="672" t="str">
        <f t="shared" si="55"/>
        <v/>
      </c>
      <c r="AA160" s="672" t="str">
        <f t="shared" si="56"/>
        <v/>
      </c>
      <c r="AC160" s="672" t="str">
        <f t="shared" si="57"/>
        <v/>
      </c>
      <c r="AE160" s="672" t="str">
        <f t="shared" si="58"/>
        <v/>
      </c>
      <c r="AG160" s="672" t="str">
        <f t="shared" si="59"/>
        <v/>
      </c>
      <c r="AI160" s="672" t="str">
        <f t="shared" si="60"/>
        <v/>
      </c>
      <c r="AK160" s="672" t="str">
        <f t="shared" si="61"/>
        <v/>
      </c>
      <c r="AM160" s="672" t="str">
        <f t="shared" si="62"/>
        <v/>
      </c>
      <c r="AO160" s="672" t="str">
        <f t="shared" si="63"/>
        <v/>
      </c>
      <c r="AQ160" s="672" t="str">
        <f t="shared" si="64"/>
        <v/>
      </c>
    </row>
    <row r="161" spans="5:43">
      <c r="E161" s="672" t="str">
        <f t="shared" si="65"/>
        <v/>
      </c>
      <c r="G161" s="672" t="str">
        <f t="shared" si="65"/>
        <v/>
      </c>
      <c r="I161" s="672" t="str">
        <f t="shared" si="47"/>
        <v/>
      </c>
      <c r="K161" s="672" t="str">
        <f t="shared" si="48"/>
        <v/>
      </c>
      <c r="M161" s="672" t="str">
        <f t="shared" si="49"/>
        <v/>
      </c>
      <c r="O161" s="672" t="str">
        <f t="shared" si="50"/>
        <v/>
      </c>
      <c r="Q161" s="672" t="str">
        <f t="shared" si="51"/>
        <v/>
      </c>
      <c r="S161" s="672" t="str">
        <f t="shared" si="52"/>
        <v/>
      </c>
      <c r="U161" s="672" t="str">
        <f t="shared" si="53"/>
        <v/>
      </c>
      <c r="W161" s="672" t="str">
        <f t="shared" si="54"/>
        <v/>
      </c>
      <c r="Y161" s="672" t="str">
        <f t="shared" si="55"/>
        <v/>
      </c>
      <c r="AA161" s="672" t="str">
        <f t="shared" si="56"/>
        <v/>
      </c>
      <c r="AC161" s="672" t="str">
        <f t="shared" si="57"/>
        <v/>
      </c>
      <c r="AE161" s="672" t="str">
        <f t="shared" si="58"/>
        <v/>
      </c>
      <c r="AG161" s="672" t="str">
        <f t="shared" si="59"/>
        <v/>
      </c>
      <c r="AI161" s="672" t="str">
        <f t="shared" si="60"/>
        <v/>
      </c>
      <c r="AK161" s="672" t="str">
        <f t="shared" si="61"/>
        <v/>
      </c>
      <c r="AM161" s="672" t="str">
        <f t="shared" si="62"/>
        <v/>
      </c>
      <c r="AO161" s="672" t="str">
        <f t="shared" si="63"/>
        <v/>
      </c>
      <c r="AQ161" s="672" t="str">
        <f t="shared" si="64"/>
        <v/>
      </c>
    </row>
    <row r="162" spans="5:43">
      <c r="E162" s="672" t="str">
        <f t="shared" si="65"/>
        <v/>
      </c>
      <c r="G162" s="672" t="str">
        <f t="shared" si="65"/>
        <v/>
      </c>
      <c r="I162" s="672" t="str">
        <f t="shared" si="47"/>
        <v/>
      </c>
      <c r="K162" s="672" t="str">
        <f t="shared" si="48"/>
        <v/>
      </c>
      <c r="M162" s="672" t="str">
        <f t="shared" si="49"/>
        <v/>
      </c>
      <c r="O162" s="672" t="str">
        <f t="shared" si="50"/>
        <v/>
      </c>
      <c r="Q162" s="672" t="str">
        <f t="shared" si="51"/>
        <v/>
      </c>
      <c r="S162" s="672" t="str">
        <f t="shared" si="52"/>
        <v/>
      </c>
      <c r="U162" s="672" t="str">
        <f t="shared" si="53"/>
        <v/>
      </c>
      <c r="W162" s="672" t="str">
        <f t="shared" si="54"/>
        <v/>
      </c>
      <c r="Y162" s="672" t="str">
        <f t="shared" si="55"/>
        <v/>
      </c>
      <c r="AA162" s="672" t="str">
        <f t="shared" si="56"/>
        <v/>
      </c>
      <c r="AC162" s="672" t="str">
        <f t="shared" si="57"/>
        <v/>
      </c>
      <c r="AE162" s="672" t="str">
        <f t="shared" si="58"/>
        <v/>
      </c>
      <c r="AG162" s="672" t="str">
        <f t="shared" si="59"/>
        <v/>
      </c>
      <c r="AI162" s="672" t="str">
        <f t="shared" si="60"/>
        <v/>
      </c>
      <c r="AK162" s="672" t="str">
        <f t="shared" si="61"/>
        <v/>
      </c>
      <c r="AM162" s="672" t="str">
        <f t="shared" si="62"/>
        <v/>
      </c>
      <c r="AO162" s="672" t="str">
        <f t="shared" si="63"/>
        <v/>
      </c>
      <c r="AQ162" s="672" t="str">
        <f t="shared" si="64"/>
        <v/>
      </c>
    </row>
    <row r="163" spans="5:43">
      <c r="E163" s="672" t="str">
        <f t="shared" si="65"/>
        <v/>
      </c>
      <c r="G163" s="672" t="str">
        <f t="shared" si="65"/>
        <v/>
      </c>
      <c r="I163" s="672" t="str">
        <f t="shared" si="47"/>
        <v/>
      </c>
      <c r="K163" s="672" t="str">
        <f t="shared" si="48"/>
        <v/>
      </c>
      <c r="M163" s="672" t="str">
        <f t="shared" si="49"/>
        <v/>
      </c>
      <c r="O163" s="672" t="str">
        <f t="shared" si="50"/>
        <v/>
      </c>
      <c r="Q163" s="672" t="str">
        <f t="shared" si="51"/>
        <v/>
      </c>
      <c r="S163" s="672" t="str">
        <f t="shared" si="52"/>
        <v/>
      </c>
      <c r="U163" s="672" t="str">
        <f t="shared" si="53"/>
        <v/>
      </c>
      <c r="W163" s="672" t="str">
        <f t="shared" si="54"/>
        <v/>
      </c>
      <c r="Y163" s="672" t="str">
        <f t="shared" si="55"/>
        <v/>
      </c>
      <c r="AA163" s="672" t="str">
        <f t="shared" si="56"/>
        <v/>
      </c>
      <c r="AC163" s="672" t="str">
        <f t="shared" si="57"/>
        <v/>
      </c>
      <c r="AE163" s="672" t="str">
        <f t="shared" si="58"/>
        <v/>
      </c>
      <c r="AG163" s="672" t="str">
        <f t="shared" si="59"/>
        <v/>
      </c>
      <c r="AI163" s="672" t="str">
        <f t="shared" si="60"/>
        <v/>
      </c>
      <c r="AK163" s="672" t="str">
        <f t="shared" si="61"/>
        <v/>
      </c>
      <c r="AM163" s="672" t="str">
        <f t="shared" si="62"/>
        <v/>
      </c>
      <c r="AO163" s="672" t="str">
        <f t="shared" si="63"/>
        <v/>
      </c>
      <c r="AQ163" s="672" t="str">
        <f t="shared" si="64"/>
        <v/>
      </c>
    </row>
    <row r="164" spans="5:43">
      <c r="E164" s="672" t="str">
        <f t="shared" si="65"/>
        <v/>
      </c>
      <c r="G164" s="672" t="str">
        <f t="shared" si="65"/>
        <v/>
      </c>
      <c r="I164" s="672" t="str">
        <f t="shared" si="47"/>
        <v/>
      </c>
      <c r="K164" s="672" t="str">
        <f t="shared" si="48"/>
        <v/>
      </c>
      <c r="M164" s="672" t="str">
        <f t="shared" si="49"/>
        <v/>
      </c>
      <c r="O164" s="672" t="str">
        <f t="shared" si="50"/>
        <v/>
      </c>
      <c r="Q164" s="672" t="str">
        <f t="shared" si="51"/>
        <v/>
      </c>
      <c r="S164" s="672" t="str">
        <f t="shared" si="52"/>
        <v/>
      </c>
      <c r="U164" s="672" t="str">
        <f t="shared" si="53"/>
        <v/>
      </c>
      <c r="W164" s="672" t="str">
        <f t="shared" si="54"/>
        <v/>
      </c>
      <c r="Y164" s="672" t="str">
        <f t="shared" si="55"/>
        <v/>
      </c>
      <c r="AA164" s="672" t="str">
        <f t="shared" si="56"/>
        <v/>
      </c>
      <c r="AC164" s="672" t="str">
        <f t="shared" si="57"/>
        <v/>
      </c>
      <c r="AE164" s="672" t="str">
        <f t="shared" si="58"/>
        <v/>
      </c>
      <c r="AG164" s="672" t="str">
        <f t="shared" si="59"/>
        <v/>
      </c>
      <c r="AI164" s="672" t="str">
        <f t="shared" si="60"/>
        <v/>
      </c>
      <c r="AK164" s="672" t="str">
        <f t="shared" si="61"/>
        <v/>
      </c>
      <c r="AM164" s="672" t="str">
        <f t="shared" si="62"/>
        <v/>
      </c>
      <c r="AO164" s="672" t="str">
        <f t="shared" si="63"/>
        <v/>
      </c>
      <c r="AQ164" s="672" t="str">
        <f t="shared" si="64"/>
        <v/>
      </c>
    </row>
    <row r="165" spans="5:43">
      <c r="E165" s="672" t="str">
        <f t="shared" si="65"/>
        <v/>
      </c>
      <c r="G165" s="672" t="str">
        <f t="shared" si="65"/>
        <v/>
      </c>
      <c r="I165" s="672" t="str">
        <f t="shared" si="47"/>
        <v/>
      </c>
      <c r="K165" s="672" t="str">
        <f t="shared" si="48"/>
        <v/>
      </c>
      <c r="M165" s="672" t="str">
        <f t="shared" si="49"/>
        <v/>
      </c>
      <c r="O165" s="672" t="str">
        <f t="shared" si="50"/>
        <v/>
      </c>
      <c r="Q165" s="672" t="str">
        <f t="shared" si="51"/>
        <v/>
      </c>
      <c r="S165" s="672" t="str">
        <f t="shared" si="52"/>
        <v/>
      </c>
      <c r="U165" s="672" t="str">
        <f t="shared" si="53"/>
        <v/>
      </c>
      <c r="W165" s="672" t="str">
        <f t="shared" si="54"/>
        <v/>
      </c>
      <c r="Y165" s="672" t="str">
        <f t="shared" si="55"/>
        <v/>
      </c>
      <c r="AA165" s="672" t="str">
        <f t="shared" si="56"/>
        <v/>
      </c>
      <c r="AC165" s="672" t="str">
        <f t="shared" si="57"/>
        <v/>
      </c>
      <c r="AE165" s="672" t="str">
        <f t="shared" si="58"/>
        <v/>
      </c>
      <c r="AG165" s="672" t="str">
        <f t="shared" si="59"/>
        <v/>
      </c>
      <c r="AI165" s="672" t="str">
        <f t="shared" si="60"/>
        <v/>
      </c>
      <c r="AK165" s="672" t="str">
        <f t="shared" si="61"/>
        <v/>
      </c>
      <c r="AM165" s="672" t="str">
        <f t="shared" si="62"/>
        <v/>
      </c>
      <c r="AO165" s="672" t="str">
        <f t="shared" si="63"/>
        <v/>
      </c>
      <c r="AQ165" s="672" t="str">
        <f t="shared" si="64"/>
        <v/>
      </c>
    </row>
    <row r="166" spans="5:43">
      <c r="E166" s="672" t="str">
        <f t="shared" si="65"/>
        <v/>
      </c>
      <c r="G166" s="672" t="str">
        <f t="shared" si="65"/>
        <v/>
      </c>
      <c r="I166" s="672" t="str">
        <f t="shared" si="47"/>
        <v/>
      </c>
      <c r="K166" s="672" t="str">
        <f t="shared" si="48"/>
        <v/>
      </c>
      <c r="M166" s="672" t="str">
        <f t="shared" si="49"/>
        <v/>
      </c>
      <c r="O166" s="672" t="str">
        <f t="shared" si="50"/>
        <v/>
      </c>
      <c r="Q166" s="672" t="str">
        <f t="shared" si="51"/>
        <v/>
      </c>
      <c r="S166" s="672" t="str">
        <f t="shared" si="52"/>
        <v/>
      </c>
      <c r="U166" s="672" t="str">
        <f t="shared" si="53"/>
        <v/>
      </c>
      <c r="W166" s="672" t="str">
        <f t="shared" si="54"/>
        <v/>
      </c>
      <c r="Y166" s="672" t="str">
        <f t="shared" si="55"/>
        <v/>
      </c>
      <c r="AA166" s="672" t="str">
        <f t="shared" si="56"/>
        <v/>
      </c>
      <c r="AC166" s="672" t="str">
        <f t="shared" si="57"/>
        <v/>
      </c>
      <c r="AE166" s="672" t="str">
        <f t="shared" si="58"/>
        <v/>
      </c>
      <c r="AG166" s="672" t="str">
        <f t="shared" si="59"/>
        <v/>
      </c>
      <c r="AI166" s="672" t="str">
        <f t="shared" si="60"/>
        <v/>
      </c>
      <c r="AK166" s="672" t="str">
        <f t="shared" si="61"/>
        <v/>
      </c>
      <c r="AM166" s="672" t="str">
        <f t="shared" si="62"/>
        <v/>
      </c>
      <c r="AO166" s="672" t="str">
        <f t="shared" si="63"/>
        <v/>
      </c>
      <c r="AQ166" s="672" t="str">
        <f t="shared" si="64"/>
        <v/>
      </c>
    </row>
    <row r="167" spans="5:43">
      <c r="E167" s="672" t="str">
        <f t="shared" si="65"/>
        <v/>
      </c>
      <c r="G167" s="672" t="str">
        <f t="shared" si="65"/>
        <v/>
      </c>
      <c r="I167" s="672" t="str">
        <f t="shared" si="47"/>
        <v/>
      </c>
      <c r="K167" s="672" t="str">
        <f t="shared" si="48"/>
        <v/>
      </c>
      <c r="M167" s="672" t="str">
        <f t="shared" si="49"/>
        <v/>
      </c>
      <c r="O167" s="672" t="str">
        <f t="shared" si="50"/>
        <v/>
      </c>
      <c r="Q167" s="672" t="str">
        <f t="shared" si="51"/>
        <v/>
      </c>
      <c r="S167" s="672" t="str">
        <f t="shared" si="52"/>
        <v/>
      </c>
      <c r="U167" s="672" t="str">
        <f t="shared" si="53"/>
        <v/>
      </c>
      <c r="W167" s="672" t="str">
        <f t="shared" si="54"/>
        <v/>
      </c>
      <c r="Y167" s="672" t="str">
        <f t="shared" si="55"/>
        <v/>
      </c>
      <c r="AA167" s="672" t="str">
        <f t="shared" si="56"/>
        <v/>
      </c>
      <c r="AC167" s="672" t="str">
        <f t="shared" si="57"/>
        <v/>
      </c>
      <c r="AE167" s="672" t="str">
        <f t="shared" si="58"/>
        <v/>
      </c>
      <c r="AG167" s="672" t="str">
        <f t="shared" si="59"/>
        <v/>
      </c>
      <c r="AI167" s="672" t="str">
        <f t="shared" si="60"/>
        <v/>
      </c>
      <c r="AK167" s="672" t="str">
        <f t="shared" si="61"/>
        <v/>
      </c>
      <c r="AM167" s="672" t="str">
        <f t="shared" si="62"/>
        <v/>
      </c>
      <c r="AO167" s="672" t="str">
        <f t="shared" si="63"/>
        <v/>
      </c>
      <c r="AQ167" s="672" t="str">
        <f t="shared" si="64"/>
        <v/>
      </c>
    </row>
    <row r="168" spans="5:43">
      <c r="E168" s="672" t="str">
        <f t="shared" si="65"/>
        <v/>
      </c>
      <c r="G168" s="672" t="str">
        <f t="shared" si="65"/>
        <v/>
      </c>
      <c r="I168" s="672" t="str">
        <f t="shared" si="47"/>
        <v/>
      </c>
      <c r="K168" s="672" t="str">
        <f t="shared" si="48"/>
        <v/>
      </c>
      <c r="M168" s="672" t="str">
        <f t="shared" si="49"/>
        <v/>
      </c>
      <c r="O168" s="672" t="str">
        <f t="shared" si="50"/>
        <v/>
      </c>
      <c r="Q168" s="672" t="str">
        <f t="shared" si="51"/>
        <v/>
      </c>
      <c r="S168" s="672" t="str">
        <f t="shared" si="52"/>
        <v/>
      </c>
      <c r="U168" s="672" t="str">
        <f t="shared" si="53"/>
        <v/>
      </c>
      <c r="W168" s="672" t="str">
        <f t="shared" si="54"/>
        <v/>
      </c>
      <c r="Y168" s="672" t="str">
        <f t="shared" si="55"/>
        <v/>
      </c>
      <c r="AA168" s="672" t="str">
        <f t="shared" si="56"/>
        <v/>
      </c>
      <c r="AC168" s="672" t="str">
        <f t="shared" si="57"/>
        <v/>
      </c>
      <c r="AE168" s="672" t="str">
        <f t="shared" si="58"/>
        <v/>
      </c>
      <c r="AG168" s="672" t="str">
        <f t="shared" si="59"/>
        <v/>
      </c>
      <c r="AI168" s="672" t="str">
        <f t="shared" si="60"/>
        <v/>
      </c>
      <c r="AK168" s="672" t="str">
        <f t="shared" si="61"/>
        <v/>
      </c>
      <c r="AM168" s="672" t="str">
        <f t="shared" si="62"/>
        <v/>
      </c>
      <c r="AO168" s="672" t="str">
        <f t="shared" si="63"/>
        <v/>
      </c>
      <c r="AQ168" s="672" t="str">
        <f t="shared" si="64"/>
        <v/>
      </c>
    </row>
    <row r="169" spans="5:43">
      <c r="E169" s="672" t="str">
        <f t="shared" si="65"/>
        <v/>
      </c>
      <c r="G169" s="672" t="str">
        <f t="shared" si="65"/>
        <v/>
      </c>
      <c r="I169" s="672" t="str">
        <f t="shared" si="47"/>
        <v/>
      </c>
      <c r="K169" s="672" t="str">
        <f t="shared" si="48"/>
        <v/>
      </c>
      <c r="M169" s="672" t="str">
        <f t="shared" si="49"/>
        <v/>
      </c>
      <c r="O169" s="672" t="str">
        <f t="shared" si="50"/>
        <v/>
      </c>
      <c r="Q169" s="672" t="str">
        <f t="shared" si="51"/>
        <v/>
      </c>
      <c r="S169" s="672" t="str">
        <f t="shared" si="52"/>
        <v/>
      </c>
      <c r="U169" s="672" t="str">
        <f t="shared" si="53"/>
        <v/>
      </c>
      <c r="W169" s="672" t="str">
        <f t="shared" si="54"/>
        <v/>
      </c>
      <c r="Y169" s="672" t="str">
        <f t="shared" si="55"/>
        <v/>
      </c>
      <c r="AA169" s="672" t="str">
        <f t="shared" si="56"/>
        <v/>
      </c>
      <c r="AC169" s="672" t="str">
        <f t="shared" si="57"/>
        <v/>
      </c>
      <c r="AE169" s="672" t="str">
        <f t="shared" si="58"/>
        <v/>
      </c>
      <c r="AG169" s="672" t="str">
        <f t="shared" si="59"/>
        <v/>
      </c>
      <c r="AI169" s="672" t="str">
        <f t="shared" si="60"/>
        <v/>
      </c>
      <c r="AK169" s="672" t="str">
        <f t="shared" si="61"/>
        <v/>
      </c>
      <c r="AM169" s="672" t="str">
        <f t="shared" si="62"/>
        <v/>
      </c>
      <c r="AO169" s="672" t="str">
        <f t="shared" si="63"/>
        <v/>
      </c>
      <c r="AQ169" s="672" t="str">
        <f t="shared" si="64"/>
        <v/>
      </c>
    </row>
    <row r="170" spans="5:43">
      <c r="E170" s="672" t="str">
        <f t="shared" si="65"/>
        <v/>
      </c>
      <c r="G170" s="672" t="str">
        <f t="shared" si="65"/>
        <v/>
      </c>
      <c r="I170" s="672" t="str">
        <f t="shared" si="47"/>
        <v/>
      </c>
      <c r="K170" s="672" t="str">
        <f t="shared" si="48"/>
        <v/>
      </c>
      <c r="M170" s="672" t="str">
        <f t="shared" si="49"/>
        <v/>
      </c>
      <c r="O170" s="672" t="str">
        <f t="shared" si="50"/>
        <v/>
      </c>
      <c r="Q170" s="672" t="str">
        <f t="shared" si="51"/>
        <v/>
      </c>
      <c r="S170" s="672" t="str">
        <f t="shared" si="52"/>
        <v/>
      </c>
      <c r="U170" s="672" t="str">
        <f t="shared" si="53"/>
        <v/>
      </c>
      <c r="W170" s="672" t="str">
        <f t="shared" si="54"/>
        <v/>
      </c>
      <c r="Y170" s="672" t="str">
        <f t="shared" si="55"/>
        <v/>
      </c>
      <c r="AA170" s="672" t="str">
        <f t="shared" si="56"/>
        <v/>
      </c>
      <c r="AC170" s="672" t="str">
        <f t="shared" si="57"/>
        <v/>
      </c>
      <c r="AE170" s="672" t="str">
        <f t="shared" si="58"/>
        <v/>
      </c>
      <c r="AG170" s="672" t="str">
        <f t="shared" si="59"/>
        <v/>
      </c>
      <c r="AI170" s="672" t="str">
        <f t="shared" si="60"/>
        <v/>
      </c>
      <c r="AK170" s="672" t="str">
        <f t="shared" si="61"/>
        <v/>
      </c>
      <c r="AM170" s="672" t="str">
        <f t="shared" si="62"/>
        <v/>
      </c>
      <c r="AO170" s="672" t="str">
        <f t="shared" si="63"/>
        <v/>
      </c>
      <c r="AQ170" s="672" t="str">
        <f t="shared" si="64"/>
        <v/>
      </c>
    </row>
    <row r="171" spans="5:43">
      <c r="E171" s="672" t="str">
        <f t="shared" si="65"/>
        <v/>
      </c>
      <c r="G171" s="672" t="str">
        <f t="shared" si="65"/>
        <v/>
      </c>
      <c r="I171" s="672" t="str">
        <f t="shared" si="47"/>
        <v/>
      </c>
      <c r="K171" s="672" t="str">
        <f t="shared" si="48"/>
        <v/>
      </c>
      <c r="M171" s="672" t="str">
        <f t="shared" si="49"/>
        <v/>
      </c>
      <c r="O171" s="672" t="str">
        <f t="shared" si="50"/>
        <v/>
      </c>
      <c r="Q171" s="672" t="str">
        <f t="shared" si="51"/>
        <v/>
      </c>
      <c r="S171" s="672" t="str">
        <f t="shared" si="52"/>
        <v/>
      </c>
      <c r="U171" s="672" t="str">
        <f t="shared" si="53"/>
        <v/>
      </c>
      <c r="W171" s="672" t="str">
        <f t="shared" si="54"/>
        <v/>
      </c>
      <c r="Y171" s="672" t="str">
        <f t="shared" si="55"/>
        <v/>
      </c>
      <c r="AA171" s="672" t="str">
        <f t="shared" si="56"/>
        <v/>
      </c>
      <c r="AC171" s="672" t="str">
        <f t="shared" si="57"/>
        <v/>
      </c>
      <c r="AE171" s="672" t="str">
        <f t="shared" si="58"/>
        <v/>
      </c>
      <c r="AG171" s="672" t="str">
        <f t="shared" si="59"/>
        <v/>
      </c>
      <c r="AI171" s="672" t="str">
        <f t="shared" si="60"/>
        <v/>
      </c>
      <c r="AK171" s="672" t="str">
        <f t="shared" si="61"/>
        <v/>
      </c>
      <c r="AM171" s="672" t="str">
        <f t="shared" si="62"/>
        <v/>
      </c>
      <c r="AO171" s="672" t="str">
        <f t="shared" si="63"/>
        <v/>
      </c>
      <c r="AQ171" s="672" t="str">
        <f t="shared" si="64"/>
        <v/>
      </c>
    </row>
    <row r="172" spans="5:43">
      <c r="E172" s="672" t="str">
        <f t="shared" si="65"/>
        <v/>
      </c>
      <c r="G172" s="672" t="str">
        <f t="shared" si="65"/>
        <v/>
      </c>
      <c r="I172" s="672" t="str">
        <f t="shared" si="47"/>
        <v/>
      </c>
      <c r="K172" s="672" t="str">
        <f t="shared" si="48"/>
        <v/>
      </c>
      <c r="M172" s="672" t="str">
        <f t="shared" si="49"/>
        <v/>
      </c>
      <c r="O172" s="672" t="str">
        <f t="shared" si="50"/>
        <v/>
      </c>
      <c r="Q172" s="672" t="str">
        <f t="shared" si="51"/>
        <v/>
      </c>
      <c r="S172" s="672" t="str">
        <f t="shared" si="52"/>
        <v/>
      </c>
      <c r="U172" s="672" t="str">
        <f t="shared" si="53"/>
        <v/>
      </c>
      <c r="W172" s="672" t="str">
        <f t="shared" si="54"/>
        <v/>
      </c>
      <c r="Y172" s="672" t="str">
        <f t="shared" si="55"/>
        <v/>
      </c>
      <c r="AA172" s="672" t="str">
        <f t="shared" si="56"/>
        <v/>
      </c>
      <c r="AC172" s="672" t="str">
        <f t="shared" si="57"/>
        <v/>
      </c>
      <c r="AE172" s="672" t="str">
        <f t="shared" si="58"/>
        <v/>
      </c>
      <c r="AG172" s="672" t="str">
        <f t="shared" si="59"/>
        <v/>
      </c>
      <c r="AI172" s="672" t="str">
        <f t="shared" si="60"/>
        <v/>
      </c>
      <c r="AK172" s="672" t="str">
        <f t="shared" si="61"/>
        <v/>
      </c>
      <c r="AM172" s="672" t="str">
        <f t="shared" si="62"/>
        <v/>
      </c>
      <c r="AO172" s="672" t="str">
        <f t="shared" si="63"/>
        <v/>
      </c>
      <c r="AQ172" s="672" t="str">
        <f t="shared" si="64"/>
        <v/>
      </c>
    </row>
    <row r="173" spans="5:43">
      <c r="E173" s="672" t="str">
        <f t="shared" ref="E173:G188" si="66">IF(OR($B173=0,D173=0),"",D173/$B173)</f>
        <v/>
      </c>
      <c r="G173" s="672" t="str">
        <f t="shared" si="66"/>
        <v/>
      </c>
      <c r="I173" s="672" t="str">
        <f t="shared" si="47"/>
        <v/>
      </c>
      <c r="K173" s="672" t="str">
        <f t="shared" si="48"/>
        <v/>
      </c>
      <c r="M173" s="672" t="str">
        <f t="shared" si="49"/>
        <v/>
      </c>
      <c r="O173" s="672" t="str">
        <f t="shared" si="50"/>
        <v/>
      </c>
      <c r="Q173" s="672" t="str">
        <f t="shared" si="51"/>
        <v/>
      </c>
      <c r="S173" s="672" t="str">
        <f t="shared" si="52"/>
        <v/>
      </c>
      <c r="U173" s="672" t="str">
        <f t="shared" si="53"/>
        <v/>
      </c>
      <c r="W173" s="672" t="str">
        <f t="shared" si="54"/>
        <v/>
      </c>
      <c r="Y173" s="672" t="str">
        <f t="shared" si="55"/>
        <v/>
      </c>
      <c r="AA173" s="672" t="str">
        <f t="shared" si="56"/>
        <v/>
      </c>
      <c r="AC173" s="672" t="str">
        <f t="shared" si="57"/>
        <v/>
      </c>
      <c r="AE173" s="672" t="str">
        <f t="shared" si="58"/>
        <v/>
      </c>
      <c r="AG173" s="672" t="str">
        <f t="shared" si="59"/>
        <v/>
      </c>
      <c r="AI173" s="672" t="str">
        <f t="shared" si="60"/>
        <v/>
      </c>
      <c r="AK173" s="672" t="str">
        <f t="shared" si="61"/>
        <v/>
      </c>
      <c r="AM173" s="672" t="str">
        <f t="shared" si="62"/>
        <v/>
      </c>
      <c r="AO173" s="672" t="str">
        <f t="shared" si="63"/>
        <v/>
      </c>
      <c r="AQ173" s="672" t="str">
        <f t="shared" si="64"/>
        <v/>
      </c>
    </row>
    <row r="174" spans="5:43">
      <c r="E174" s="672" t="str">
        <f t="shared" si="66"/>
        <v/>
      </c>
      <c r="G174" s="672" t="str">
        <f t="shared" si="66"/>
        <v/>
      </c>
      <c r="I174" s="672" t="str">
        <f t="shared" si="47"/>
        <v/>
      </c>
      <c r="K174" s="672" t="str">
        <f t="shared" si="48"/>
        <v/>
      </c>
      <c r="M174" s="672" t="str">
        <f t="shared" si="49"/>
        <v/>
      </c>
      <c r="O174" s="672" t="str">
        <f t="shared" si="50"/>
        <v/>
      </c>
      <c r="Q174" s="672" t="str">
        <f t="shared" si="51"/>
        <v/>
      </c>
      <c r="S174" s="672" t="str">
        <f t="shared" si="52"/>
        <v/>
      </c>
      <c r="U174" s="672" t="str">
        <f t="shared" si="53"/>
        <v/>
      </c>
      <c r="W174" s="672" t="str">
        <f t="shared" si="54"/>
        <v/>
      </c>
      <c r="Y174" s="672" t="str">
        <f t="shared" si="55"/>
        <v/>
      </c>
      <c r="AA174" s="672" t="str">
        <f t="shared" si="56"/>
        <v/>
      </c>
      <c r="AC174" s="672" t="str">
        <f t="shared" si="57"/>
        <v/>
      </c>
      <c r="AE174" s="672" t="str">
        <f t="shared" si="58"/>
        <v/>
      </c>
      <c r="AG174" s="672" t="str">
        <f t="shared" si="59"/>
        <v/>
      </c>
      <c r="AI174" s="672" t="str">
        <f t="shared" si="60"/>
        <v/>
      </c>
      <c r="AK174" s="672" t="str">
        <f t="shared" si="61"/>
        <v/>
      </c>
      <c r="AM174" s="672" t="str">
        <f t="shared" si="62"/>
        <v/>
      </c>
      <c r="AO174" s="672" t="str">
        <f t="shared" si="63"/>
        <v/>
      </c>
      <c r="AQ174" s="672" t="str">
        <f t="shared" si="64"/>
        <v/>
      </c>
    </row>
    <row r="175" spans="5:43">
      <c r="E175" s="672" t="str">
        <f t="shared" si="66"/>
        <v/>
      </c>
      <c r="G175" s="672" t="str">
        <f t="shared" si="66"/>
        <v/>
      </c>
      <c r="I175" s="672" t="str">
        <f t="shared" si="47"/>
        <v/>
      </c>
      <c r="K175" s="672" t="str">
        <f t="shared" si="48"/>
        <v/>
      </c>
      <c r="M175" s="672" t="str">
        <f t="shared" si="49"/>
        <v/>
      </c>
      <c r="O175" s="672" t="str">
        <f t="shared" si="50"/>
        <v/>
      </c>
      <c r="Q175" s="672" t="str">
        <f t="shared" si="51"/>
        <v/>
      </c>
      <c r="S175" s="672" t="str">
        <f t="shared" si="52"/>
        <v/>
      </c>
      <c r="U175" s="672" t="str">
        <f t="shared" si="53"/>
        <v/>
      </c>
      <c r="W175" s="672" t="str">
        <f t="shared" si="54"/>
        <v/>
      </c>
      <c r="Y175" s="672" t="str">
        <f t="shared" si="55"/>
        <v/>
      </c>
      <c r="AA175" s="672" t="str">
        <f t="shared" si="56"/>
        <v/>
      </c>
      <c r="AC175" s="672" t="str">
        <f t="shared" si="57"/>
        <v/>
      </c>
      <c r="AE175" s="672" t="str">
        <f t="shared" si="58"/>
        <v/>
      </c>
      <c r="AG175" s="672" t="str">
        <f t="shared" si="59"/>
        <v/>
      </c>
      <c r="AI175" s="672" t="str">
        <f t="shared" si="60"/>
        <v/>
      </c>
      <c r="AK175" s="672" t="str">
        <f t="shared" si="61"/>
        <v/>
      </c>
      <c r="AM175" s="672" t="str">
        <f t="shared" si="62"/>
        <v/>
      </c>
      <c r="AO175" s="672" t="str">
        <f t="shared" si="63"/>
        <v/>
      </c>
      <c r="AQ175" s="672" t="str">
        <f t="shared" si="64"/>
        <v/>
      </c>
    </row>
    <row r="176" spans="5:43">
      <c r="E176" s="672" t="str">
        <f t="shared" si="66"/>
        <v/>
      </c>
      <c r="G176" s="672" t="str">
        <f t="shared" si="66"/>
        <v/>
      </c>
      <c r="I176" s="672" t="str">
        <f t="shared" si="47"/>
        <v/>
      </c>
      <c r="K176" s="672" t="str">
        <f t="shared" si="48"/>
        <v/>
      </c>
      <c r="M176" s="672" t="str">
        <f t="shared" si="49"/>
        <v/>
      </c>
      <c r="O176" s="672" t="str">
        <f t="shared" si="50"/>
        <v/>
      </c>
      <c r="Q176" s="672" t="str">
        <f t="shared" si="51"/>
        <v/>
      </c>
      <c r="S176" s="672" t="str">
        <f t="shared" si="52"/>
        <v/>
      </c>
      <c r="U176" s="672" t="str">
        <f t="shared" si="53"/>
        <v/>
      </c>
      <c r="W176" s="672" t="str">
        <f t="shared" si="54"/>
        <v/>
      </c>
      <c r="Y176" s="672" t="str">
        <f t="shared" si="55"/>
        <v/>
      </c>
      <c r="AA176" s="672" t="str">
        <f t="shared" si="56"/>
        <v/>
      </c>
      <c r="AC176" s="672" t="str">
        <f t="shared" si="57"/>
        <v/>
      </c>
      <c r="AE176" s="672" t="str">
        <f t="shared" si="58"/>
        <v/>
      </c>
      <c r="AG176" s="672" t="str">
        <f t="shared" si="59"/>
        <v/>
      </c>
      <c r="AI176" s="672" t="str">
        <f t="shared" si="60"/>
        <v/>
      </c>
      <c r="AK176" s="672" t="str">
        <f t="shared" si="61"/>
        <v/>
      </c>
      <c r="AM176" s="672" t="str">
        <f t="shared" si="62"/>
        <v/>
      </c>
      <c r="AO176" s="672" t="str">
        <f t="shared" si="63"/>
        <v/>
      </c>
      <c r="AQ176" s="672" t="str">
        <f t="shared" si="64"/>
        <v/>
      </c>
    </row>
    <row r="177" spans="5:43">
      <c r="E177" s="672" t="str">
        <f t="shared" si="66"/>
        <v/>
      </c>
      <c r="G177" s="672" t="str">
        <f t="shared" si="66"/>
        <v/>
      </c>
      <c r="I177" s="672" t="str">
        <f t="shared" si="47"/>
        <v/>
      </c>
      <c r="K177" s="672" t="str">
        <f t="shared" si="48"/>
        <v/>
      </c>
      <c r="M177" s="672" t="str">
        <f t="shared" si="49"/>
        <v/>
      </c>
      <c r="O177" s="672" t="str">
        <f t="shared" si="50"/>
        <v/>
      </c>
      <c r="Q177" s="672" t="str">
        <f t="shared" si="51"/>
        <v/>
      </c>
      <c r="S177" s="672" t="str">
        <f t="shared" si="52"/>
        <v/>
      </c>
      <c r="U177" s="672" t="str">
        <f t="shared" si="53"/>
        <v/>
      </c>
      <c r="W177" s="672" t="str">
        <f t="shared" si="54"/>
        <v/>
      </c>
      <c r="Y177" s="672" t="str">
        <f t="shared" si="55"/>
        <v/>
      </c>
      <c r="AA177" s="672" t="str">
        <f t="shared" si="56"/>
        <v/>
      </c>
      <c r="AC177" s="672" t="str">
        <f t="shared" si="57"/>
        <v/>
      </c>
      <c r="AE177" s="672" t="str">
        <f t="shared" si="58"/>
        <v/>
      </c>
      <c r="AG177" s="672" t="str">
        <f t="shared" si="59"/>
        <v/>
      </c>
      <c r="AI177" s="672" t="str">
        <f t="shared" si="60"/>
        <v/>
      </c>
      <c r="AK177" s="672" t="str">
        <f t="shared" si="61"/>
        <v/>
      </c>
      <c r="AM177" s="672" t="str">
        <f t="shared" si="62"/>
        <v/>
      </c>
      <c r="AO177" s="672" t="str">
        <f t="shared" si="63"/>
        <v/>
      </c>
      <c r="AQ177" s="672" t="str">
        <f t="shared" si="64"/>
        <v/>
      </c>
    </row>
    <row r="178" spans="5:43">
      <c r="E178" s="672" t="str">
        <f t="shared" si="66"/>
        <v/>
      </c>
      <c r="G178" s="672" t="str">
        <f t="shared" si="66"/>
        <v/>
      </c>
      <c r="I178" s="672" t="str">
        <f t="shared" si="47"/>
        <v/>
      </c>
      <c r="K178" s="672" t="str">
        <f t="shared" si="48"/>
        <v/>
      </c>
      <c r="M178" s="672" t="str">
        <f t="shared" si="49"/>
        <v/>
      </c>
      <c r="O178" s="672" t="str">
        <f t="shared" si="50"/>
        <v/>
      </c>
      <c r="Q178" s="672" t="str">
        <f t="shared" si="51"/>
        <v/>
      </c>
      <c r="S178" s="672" t="str">
        <f t="shared" si="52"/>
        <v/>
      </c>
      <c r="U178" s="672" t="str">
        <f t="shared" si="53"/>
        <v/>
      </c>
      <c r="W178" s="672" t="str">
        <f t="shared" si="54"/>
        <v/>
      </c>
      <c r="Y178" s="672" t="str">
        <f t="shared" si="55"/>
        <v/>
      </c>
      <c r="AA178" s="672" t="str">
        <f t="shared" si="56"/>
        <v/>
      </c>
      <c r="AC178" s="672" t="str">
        <f t="shared" si="57"/>
        <v/>
      </c>
      <c r="AE178" s="672" t="str">
        <f t="shared" si="58"/>
        <v/>
      </c>
      <c r="AG178" s="672" t="str">
        <f t="shared" si="59"/>
        <v/>
      </c>
      <c r="AI178" s="672" t="str">
        <f t="shared" si="60"/>
        <v/>
      </c>
      <c r="AK178" s="672" t="str">
        <f t="shared" si="61"/>
        <v/>
      </c>
      <c r="AM178" s="672" t="str">
        <f t="shared" si="62"/>
        <v/>
      </c>
      <c r="AO178" s="672" t="str">
        <f t="shared" si="63"/>
        <v/>
      </c>
      <c r="AQ178" s="672" t="str">
        <f t="shared" si="64"/>
        <v/>
      </c>
    </row>
    <row r="179" spans="5:43">
      <c r="E179" s="672" t="str">
        <f t="shared" si="66"/>
        <v/>
      </c>
      <c r="G179" s="672" t="str">
        <f t="shared" si="66"/>
        <v/>
      </c>
      <c r="I179" s="672" t="str">
        <f t="shared" si="47"/>
        <v/>
      </c>
      <c r="K179" s="672" t="str">
        <f t="shared" si="48"/>
        <v/>
      </c>
      <c r="M179" s="672" t="str">
        <f t="shared" si="49"/>
        <v/>
      </c>
      <c r="O179" s="672" t="str">
        <f t="shared" si="50"/>
        <v/>
      </c>
      <c r="Q179" s="672" t="str">
        <f t="shared" si="51"/>
        <v/>
      </c>
      <c r="S179" s="672" t="str">
        <f t="shared" si="52"/>
        <v/>
      </c>
      <c r="U179" s="672" t="str">
        <f t="shared" si="53"/>
        <v/>
      </c>
      <c r="W179" s="672" t="str">
        <f t="shared" si="54"/>
        <v/>
      </c>
      <c r="Y179" s="672" t="str">
        <f t="shared" si="55"/>
        <v/>
      </c>
      <c r="AA179" s="672" t="str">
        <f t="shared" si="56"/>
        <v/>
      </c>
      <c r="AC179" s="672" t="str">
        <f t="shared" si="57"/>
        <v/>
      </c>
      <c r="AE179" s="672" t="str">
        <f t="shared" si="58"/>
        <v/>
      </c>
      <c r="AG179" s="672" t="str">
        <f t="shared" si="59"/>
        <v/>
      </c>
      <c r="AI179" s="672" t="str">
        <f t="shared" si="60"/>
        <v/>
      </c>
      <c r="AK179" s="672" t="str">
        <f t="shared" si="61"/>
        <v/>
      </c>
      <c r="AM179" s="672" t="str">
        <f t="shared" si="62"/>
        <v/>
      </c>
      <c r="AO179" s="672" t="str">
        <f t="shared" si="63"/>
        <v/>
      </c>
      <c r="AQ179" s="672" t="str">
        <f t="shared" si="64"/>
        <v/>
      </c>
    </row>
    <row r="180" spans="5:43">
      <c r="E180" s="672" t="str">
        <f t="shared" si="66"/>
        <v/>
      </c>
      <c r="G180" s="672" t="str">
        <f t="shared" si="66"/>
        <v/>
      </c>
      <c r="I180" s="672" t="str">
        <f t="shared" si="47"/>
        <v/>
      </c>
      <c r="K180" s="672" t="str">
        <f t="shared" si="48"/>
        <v/>
      </c>
      <c r="M180" s="672" t="str">
        <f t="shared" si="49"/>
        <v/>
      </c>
      <c r="O180" s="672" t="str">
        <f t="shared" si="50"/>
        <v/>
      </c>
      <c r="Q180" s="672" t="str">
        <f t="shared" si="51"/>
        <v/>
      </c>
      <c r="S180" s="672" t="str">
        <f t="shared" si="52"/>
        <v/>
      </c>
      <c r="U180" s="672" t="str">
        <f t="shared" si="53"/>
        <v/>
      </c>
      <c r="W180" s="672" t="str">
        <f t="shared" si="54"/>
        <v/>
      </c>
      <c r="Y180" s="672" t="str">
        <f t="shared" si="55"/>
        <v/>
      </c>
      <c r="AA180" s="672" t="str">
        <f t="shared" si="56"/>
        <v/>
      </c>
      <c r="AC180" s="672" t="str">
        <f t="shared" si="57"/>
        <v/>
      </c>
      <c r="AE180" s="672" t="str">
        <f t="shared" si="58"/>
        <v/>
      </c>
      <c r="AG180" s="672" t="str">
        <f t="shared" si="59"/>
        <v/>
      </c>
      <c r="AI180" s="672" t="str">
        <f t="shared" si="60"/>
        <v/>
      </c>
      <c r="AK180" s="672" t="str">
        <f t="shared" si="61"/>
        <v/>
      </c>
      <c r="AM180" s="672" t="str">
        <f t="shared" si="62"/>
        <v/>
      </c>
      <c r="AO180" s="672" t="str">
        <f t="shared" si="63"/>
        <v/>
      </c>
      <c r="AQ180" s="672" t="str">
        <f t="shared" si="64"/>
        <v/>
      </c>
    </row>
    <row r="181" spans="5:43">
      <c r="E181" s="672" t="str">
        <f t="shared" si="66"/>
        <v/>
      </c>
      <c r="G181" s="672" t="str">
        <f t="shared" si="66"/>
        <v/>
      </c>
      <c r="I181" s="672" t="str">
        <f t="shared" si="47"/>
        <v/>
      </c>
      <c r="K181" s="672" t="str">
        <f t="shared" si="48"/>
        <v/>
      </c>
      <c r="M181" s="672" t="str">
        <f t="shared" si="49"/>
        <v/>
      </c>
      <c r="O181" s="672" t="str">
        <f t="shared" si="50"/>
        <v/>
      </c>
      <c r="Q181" s="672" t="str">
        <f t="shared" si="51"/>
        <v/>
      </c>
      <c r="S181" s="672" t="str">
        <f t="shared" si="52"/>
        <v/>
      </c>
      <c r="U181" s="672" t="str">
        <f t="shared" si="53"/>
        <v/>
      </c>
      <c r="W181" s="672" t="str">
        <f t="shared" si="54"/>
        <v/>
      </c>
      <c r="Y181" s="672" t="str">
        <f t="shared" si="55"/>
        <v/>
      </c>
      <c r="AA181" s="672" t="str">
        <f t="shared" si="56"/>
        <v/>
      </c>
      <c r="AC181" s="672" t="str">
        <f t="shared" si="57"/>
        <v/>
      </c>
      <c r="AE181" s="672" t="str">
        <f t="shared" si="58"/>
        <v/>
      </c>
      <c r="AG181" s="672" t="str">
        <f t="shared" si="59"/>
        <v/>
      </c>
      <c r="AI181" s="672" t="str">
        <f t="shared" si="60"/>
        <v/>
      </c>
      <c r="AK181" s="672" t="str">
        <f t="shared" si="61"/>
        <v/>
      </c>
      <c r="AM181" s="672" t="str">
        <f t="shared" si="62"/>
        <v/>
      </c>
      <c r="AO181" s="672" t="str">
        <f t="shared" si="63"/>
        <v/>
      </c>
      <c r="AQ181" s="672" t="str">
        <f t="shared" si="64"/>
        <v/>
      </c>
    </row>
    <row r="182" spans="5:43">
      <c r="E182" s="672" t="str">
        <f t="shared" si="66"/>
        <v/>
      </c>
      <c r="G182" s="672" t="str">
        <f t="shared" si="66"/>
        <v/>
      </c>
      <c r="I182" s="672" t="str">
        <f t="shared" si="47"/>
        <v/>
      </c>
      <c r="K182" s="672" t="str">
        <f t="shared" si="48"/>
        <v/>
      </c>
      <c r="M182" s="672" t="str">
        <f t="shared" si="49"/>
        <v/>
      </c>
      <c r="O182" s="672" t="str">
        <f t="shared" si="50"/>
        <v/>
      </c>
      <c r="Q182" s="672" t="str">
        <f t="shared" si="51"/>
        <v/>
      </c>
      <c r="S182" s="672" t="str">
        <f t="shared" si="52"/>
        <v/>
      </c>
      <c r="U182" s="672" t="str">
        <f t="shared" si="53"/>
        <v/>
      </c>
      <c r="W182" s="672" t="str">
        <f t="shared" si="54"/>
        <v/>
      </c>
      <c r="Y182" s="672" t="str">
        <f t="shared" si="55"/>
        <v/>
      </c>
      <c r="AA182" s="672" t="str">
        <f t="shared" si="56"/>
        <v/>
      </c>
      <c r="AC182" s="672" t="str">
        <f t="shared" si="57"/>
        <v/>
      </c>
      <c r="AE182" s="672" t="str">
        <f t="shared" si="58"/>
        <v/>
      </c>
      <c r="AG182" s="672" t="str">
        <f t="shared" si="59"/>
        <v/>
      </c>
      <c r="AI182" s="672" t="str">
        <f t="shared" si="60"/>
        <v/>
      </c>
      <c r="AK182" s="672" t="str">
        <f t="shared" si="61"/>
        <v/>
      </c>
      <c r="AM182" s="672" t="str">
        <f t="shared" si="62"/>
        <v/>
      </c>
      <c r="AO182" s="672" t="str">
        <f t="shared" si="63"/>
        <v/>
      </c>
      <c r="AQ182" s="672" t="str">
        <f t="shared" si="64"/>
        <v/>
      </c>
    </row>
    <row r="183" spans="5:43">
      <c r="E183" s="672" t="str">
        <f t="shared" si="66"/>
        <v/>
      </c>
      <c r="G183" s="672" t="str">
        <f t="shared" si="66"/>
        <v/>
      </c>
      <c r="I183" s="672" t="str">
        <f t="shared" si="47"/>
        <v/>
      </c>
      <c r="K183" s="672" t="str">
        <f t="shared" si="48"/>
        <v/>
      </c>
      <c r="M183" s="672" t="str">
        <f t="shared" si="49"/>
        <v/>
      </c>
      <c r="O183" s="672" t="str">
        <f t="shared" si="50"/>
        <v/>
      </c>
      <c r="Q183" s="672" t="str">
        <f t="shared" si="51"/>
        <v/>
      </c>
      <c r="S183" s="672" t="str">
        <f t="shared" si="52"/>
        <v/>
      </c>
      <c r="U183" s="672" t="str">
        <f t="shared" si="53"/>
        <v/>
      </c>
      <c r="W183" s="672" t="str">
        <f t="shared" si="54"/>
        <v/>
      </c>
      <c r="Y183" s="672" t="str">
        <f t="shared" si="55"/>
        <v/>
      </c>
      <c r="AA183" s="672" t="str">
        <f t="shared" si="56"/>
        <v/>
      </c>
      <c r="AC183" s="672" t="str">
        <f t="shared" si="57"/>
        <v/>
      </c>
      <c r="AE183" s="672" t="str">
        <f t="shared" si="58"/>
        <v/>
      </c>
      <c r="AG183" s="672" t="str">
        <f t="shared" si="59"/>
        <v/>
      </c>
      <c r="AI183" s="672" t="str">
        <f t="shared" si="60"/>
        <v/>
      </c>
      <c r="AK183" s="672" t="str">
        <f t="shared" si="61"/>
        <v/>
      </c>
      <c r="AM183" s="672" t="str">
        <f t="shared" si="62"/>
        <v/>
      </c>
      <c r="AO183" s="672" t="str">
        <f t="shared" si="63"/>
        <v/>
      </c>
      <c r="AQ183" s="672" t="str">
        <f t="shared" si="64"/>
        <v/>
      </c>
    </row>
    <row r="184" spans="5:43">
      <c r="E184" s="672" t="str">
        <f t="shared" si="66"/>
        <v/>
      </c>
      <c r="G184" s="672" t="str">
        <f t="shared" si="66"/>
        <v/>
      </c>
      <c r="I184" s="672" t="str">
        <f t="shared" si="47"/>
        <v/>
      </c>
      <c r="K184" s="672" t="str">
        <f t="shared" si="48"/>
        <v/>
      </c>
      <c r="M184" s="672" t="str">
        <f t="shared" si="49"/>
        <v/>
      </c>
      <c r="O184" s="672" t="str">
        <f t="shared" si="50"/>
        <v/>
      </c>
      <c r="Q184" s="672" t="str">
        <f t="shared" si="51"/>
        <v/>
      </c>
      <c r="S184" s="672" t="str">
        <f t="shared" si="52"/>
        <v/>
      </c>
      <c r="U184" s="672" t="str">
        <f t="shared" si="53"/>
        <v/>
      </c>
      <c r="W184" s="672" t="str">
        <f t="shared" si="54"/>
        <v/>
      </c>
      <c r="Y184" s="672" t="str">
        <f t="shared" si="55"/>
        <v/>
      </c>
      <c r="AA184" s="672" t="str">
        <f t="shared" si="56"/>
        <v/>
      </c>
      <c r="AC184" s="672" t="str">
        <f t="shared" si="57"/>
        <v/>
      </c>
      <c r="AE184" s="672" t="str">
        <f t="shared" si="58"/>
        <v/>
      </c>
      <c r="AG184" s="672" t="str">
        <f t="shared" si="59"/>
        <v/>
      </c>
      <c r="AI184" s="672" t="str">
        <f t="shared" si="60"/>
        <v/>
      </c>
      <c r="AK184" s="672" t="str">
        <f t="shared" si="61"/>
        <v/>
      </c>
      <c r="AM184" s="672" t="str">
        <f t="shared" si="62"/>
        <v/>
      </c>
      <c r="AO184" s="672" t="str">
        <f t="shared" si="63"/>
        <v/>
      </c>
      <c r="AQ184" s="672" t="str">
        <f t="shared" si="64"/>
        <v/>
      </c>
    </row>
    <row r="185" spans="5:43">
      <c r="E185" s="672" t="str">
        <f t="shared" si="66"/>
        <v/>
      </c>
      <c r="G185" s="672" t="str">
        <f t="shared" si="66"/>
        <v/>
      </c>
      <c r="I185" s="672" t="str">
        <f t="shared" si="47"/>
        <v/>
      </c>
      <c r="K185" s="672" t="str">
        <f t="shared" si="48"/>
        <v/>
      </c>
      <c r="M185" s="672" t="str">
        <f t="shared" si="49"/>
        <v/>
      </c>
      <c r="O185" s="672" t="str">
        <f t="shared" si="50"/>
        <v/>
      </c>
      <c r="Q185" s="672" t="str">
        <f t="shared" si="51"/>
        <v/>
      </c>
      <c r="S185" s="672" t="str">
        <f t="shared" si="52"/>
        <v/>
      </c>
      <c r="U185" s="672" t="str">
        <f t="shared" si="53"/>
        <v/>
      </c>
      <c r="W185" s="672" t="str">
        <f t="shared" si="54"/>
        <v/>
      </c>
      <c r="Y185" s="672" t="str">
        <f t="shared" si="55"/>
        <v/>
      </c>
      <c r="AA185" s="672" t="str">
        <f t="shared" si="56"/>
        <v/>
      </c>
      <c r="AC185" s="672" t="str">
        <f t="shared" si="57"/>
        <v/>
      </c>
      <c r="AE185" s="672" t="str">
        <f t="shared" si="58"/>
        <v/>
      </c>
      <c r="AG185" s="672" t="str">
        <f t="shared" si="59"/>
        <v/>
      </c>
      <c r="AI185" s="672" t="str">
        <f t="shared" si="60"/>
        <v/>
      </c>
      <c r="AK185" s="672" t="str">
        <f t="shared" si="61"/>
        <v/>
      </c>
      <c r="AM185" s="672" t="str">
        <f t="shared" si="62"/>
        <v/>
      </c>
      <c r="AO185" s="672" t="str">
        <f t="shared" si="63"/>
        <v/>
      </c>
      <c r="AQ185" s="672" t="str">
        <f t="shared" si="64"/>
        <v/>
      </c>
    </row>
    <row r="186" spans="5:43">
      <c r="E186" s="672" t="str">
        <f t="shared" si="66"/>
        <v/>
      </c>
      <c r="G186" s="672" t="str">
        <f t="shared" si="66"/>
        <v/>
      </c>
      <c r="I186" s="672" t="str">
        <f t="shared" si="47"/>
        <v/>
      </c>
      <c r="K186" s="672" t="str">
        <f t="shared" si="48"/>
        <v/>
      </c>
      <c r="M186" s="672" t="str">
        <f t="shared" si="49"/>
        <v/>
      </c>
      <c r="O186" s="672" t="str">
        <f t="shared" si="50"/>
        <v/>
      </c>
      <c r="Q186" s="672" t="str">
        <f t="shared" si="51"/>
        <v/>
      </c>
      <c r="S186" s="672" t="str">
        <f t="shared" si="52"/>
        <v/>
      </c>
      <c r="U186" s="672" t="str">
        <f t="shared" si="53"/>
        <v/>
      </c>
      <c r="W186" s="672" t="str">
        <f t="shared" si="54"/>
        <v/>
      </c>
      <c r="Y186" s="672" t="str">
        <f t="shared" si="55"/>
        <v/>
      </c>
      <c r="AA186" s="672" t="str">
        <f t="shared" si="56"/>
        <v/>
      </c>
      <c r="AC186" s="672" t="str">
        <f t="shared" si="57"/>
        <v/>
      </c>
      <c r="AE186" s="672" t="str">
        <f t="shared" si="58"/>
        <v/>
      </c>
      <c r="AG186" s="672" t="str">
        <f t="shared" si="59"/>
        <v/>
      </c>
      <c r="AI186" s="672" t="str">
        <f t="shared" si="60"/>
        <v/>
      </c>
      <c r="AK186" s="672" t="str">
        <f t="shared" si="61"/>
        <v/>
      </c>
      <c r="AM186" s="672" t="str">
        <f t="shared" si="62"/>
        <v/>
      </c>
      <c r="AO186" s="672" t="str">
        <f t="shared" si="63"/>
        <v/>
      </c>
      <c r="AQ186" s="672" t="str">
        <f t="shared" si="64"/>
        <v/>
      </c>
    </row>
    <row r="187" spans="5:43">
      <c r="E187" s="672" t="str">
        <f t="shared" si="66"/>
        <v/>
      </c>
      <c r="G187" s="672" t="str">
        <f t="shared" si="66"/>
        <v/>
      </c>
      <c r="I187" s="672" t="str">
        <f t="shared" si="47"/>
        <v/>
      </c>
      <c r="K187" s="672" t="str">
        <f t="shared" si="48"/>
        <v/>
      </c>
      <c r="M187" s="672" t="str">
        <f t="shared" si="49"/>
        <v/>
      </c>
      <c r="O187" s="672" t="str">
        <f t="shared" si="50"/>
        <v/>
      </c>
      <c r="Q187" s="672" t="str">
        <f t="shared" si="51"/>
        <v/>
      </c>
      <c r="S187" s="672" t="str">
        <f t="shared" si="52"/>
        <v/>
      </c>
      <c r="U187" s="672" t="str">
        <f t="shared" si="53"/>
        <v/>
      </c>
      <c r="W187" s="672" t="str">
        <f t="shared" si="54"/>
        <v/>
      </c>
      <c r="Y187" s="672" t="str">
        <f t="shared" si="55"/>
        <v/>
      </c>
      <c r="AA187" s="672" t="str">
        <f t="shared" si="56"/>
        <v/>
      </c>
      <c r="AC187" s="672" t="str">
        <f t="shared" si="57"/>
        <v/>
      </c>
      <c r="AE187" s="672" t="str">
        <f t="shared" si="58"/>
        <v/>
      </c>
      <c r="AG187" s="672" t="str">
        <f t="shared" si="59"/>
        <v/>
      </c>
      <c r="AI187" s="672" t="str">
        <f t="shared" si="60"/>
        <v/>
      </c>
      <c r="AK187" s="672" t="str">
        <f t="shared" si="61"/>
        <v/>
      </c>
      <c r="AM187" s="672" t="str">
        <f t="shared" si="62"/>
        <v/>
      </c>
      <c r="AO187" s="672" t="str">
        <f t="shared" si="63"/>
        <v/>
      </c>
      <c r="AQ187" s="672" t="str">
        <f t="shared" si="64"/>
        <v/>
      </c>
    </row>
    <row r="188" spans="5:43">
      <c r="E188" s="672" t="str">
        <f t="shared" si="66"/>
        <v/>
      </c>
      <c r="G188" s="672" t="str">
        <f t="shared" si="66"/>
        <v/>
      </c>
      <c r="I188" s="672" t="str">
        <f t="shared" si="47"/>
        <v/>
      </c>
      <c r="K188" s="672" t="str">
        <f t="shared" si="48"/>
        <v/>
      </c>
      <c r="M188" s="672" t="str">
        <f t="shared" si="49"/>
        <v/>
      </c>
      <c r="O188" s="672" t="str">
        <f t="shared" si="50"/>
        <v/>
      </c>
      <c r="Q188" s="672" t="str">
        <f t="shared" si="51"/>
        <v/>
      </c>
      <c r="S188" s="672" t="str">
        <f t="shared" si="52"/>
        <v/>
      </c>
      <c r="U188" s="672" t="str">
        <f t="shared" si="53"/>
        <v/>
      </c>
      <c r="W188" s="672" t="str">
        <f t="shared" si="54"/>
        <v/>
      </c>
      <c r="Y188" s="672" t="str">
        <f t="shared" si="55"/>
        <v/>
      </c>
      <c r="AA188" s="672" t="str">
        <f t="shared" si="56"/>
        <v/>
      </c>
      <c r="AC188" s="672" t="str">
        <f t="shared" si="57"/>
        <v/>
      </c>
      <c r="AE188" s="672" t="str">
        <f t="shared" si="58"/>
        <v/>
      </c>
      <c r="AG188" s="672" t="str">
        <f t="shared" si="59"/>
        <v/>
      </c>
      <c r="AI188" s="672" t="str">
        <f t="shared" si="60"/>
        <v/>
      </c>
      <c r="AK188" s="672" t="str">
        <f t="shared" si="61"/>
        <v/>
      </c>
      <c r="AM188" s="672" t="str">
        <f t="shared" si="62"/>
        <v/>
      </c>
      <c r="AO188" s="672" t="str">
        <f t="shared" si="63"/>
        <v/>
      </c>
      <c r="AQ188" s="672" t="str">
        <f t="shared" si="64"/>
        <v/>
      </c>
    </row>
    <row r="189" spans="5:43">
      <c r="E189" s="672" t="str">
        <f t="shared" ref="E189:G204" si="67">IF(OR($B189=0,D189=0),"",D189/$B189)</f>
        <v/>
      </c>
      <c r="G189" s="672" t="str">
        <f t="shared" si="67"/>
        <v/>
      </c>
      <c r="I189" s="672" t="str">
        <f t="shared" si="47"/>
        <v/>
      </c>
      <c r="K189" s="672" t="str">
        <f t="shared" si="48"/>
        <v/>
      </c>
      <c r="M189" s="672" t="str">
        <f t="shared" si="49"/>
        <v/>
      </c>
      <c r="O189" s="672" t="str">
        <f t="shared" si="50"/>
        <v/>
      </c>
      <c r="Q189" s="672" t="str">
        <f t="shared" si="51"/>
        <v/>
      </c>
      <c r="S189" s="672" t="str">
        <f t="shared" si="52"/>
        <v/>
      </c>
      <c r="U189" s="672" t="str">
        <f t="shared" si="53"/>
        <v/>
      </c>
      <c r="W189" s="672" t="str">
        <f t="shared" si="54"/>
        <v/>
      </c>
      <c r="Y189" s="672" t="str">
        <f t="shared" si="55"/>
        <v/>
      </c>
      <c r="AA189" s="672" t="str">
        <f t="shared" si="56"/>
        <v/>
      </c>
      <c r="AC189" s="672" t="str">
        <f t="shared" si="57"/>
        <v/>
      </c>
      <c r="AE189" s="672" t="str">
        <f t="shared" si="58"/>
        <v/>
      </c>
      <c r="AG189" s="672" t="str">
        <f t="shared" si="59"/>
        <v/>
      </c>
      <c r="AI189" s="672" t="str">
        <f t="shared" si="60"/>
        <v/>
      </c>
      <c r="AK189" s="672" t="str">
        <f t="shared" si="61"/>
        <v/>
      </c>
      <c r="AM189" s="672" t="str">
        <f t="shared" si="62"/>
        <v/>
      </c>
      <c r="AO189" s="672" t="str">
        <f t="shared" si="63"/>
        <v/>
      </c>
      <c r="AQ189" s="672" t="str">
        <f t="shared" si="64"/>
        <v/>
      </c>
    </row>
    <row r="190" spans="5:43">
      <c r="E190" s="672" t="str">
        <f t="shared" si="67"/>
        <v/>
      </c>
      <c r="G190" s="672" t="str">
        <f t="shared" si="67"/>
        <v/>
      </c>
      <c r="I190" s="672" t="str">
        <f t="shared" si="47"/>
        <v/>
      </c>
      <c r="K190" s="672" t="str">
        <f t="shared" si="48"/>
        <v/>
      </c>
      <c r="M190" s="672" t="str">
        <f t="shared" si="49"/>
        <v/>
      </c>
      <c r="O190" s="672" t="str">
        <f t="shared" si="50"/>
        <v/>
      </c>
      <c r="Q190" s="672" t="str">
        <f t="shared" si="51"/>
        <v/>
      </c>
      <c r="S190" s="672" t="str">
        <f t="shared" si="52"/>
        <v/>
      </c>
      <c r="U190" s="672" t="str">
        <f t="shared" si="53"/>
        <v/>
      </c>
      <c r="W190" s="672" t="str">
        <f t="shared" si="54"/>
        <v/>
      </c>
      <c r="Y190" s="672" t="str">
        <f t="shared" si="55"/>
        <v/>
      </c>
      <c r="AA190" s="672" t="str">
        <f t="shared" si="56"/>
        <v/>
      </c>
      <c r="AC190" s="672" t="str">
        <f t="shared" si="57"/>
        <v/>
      </c>
      <c r="AE190" s="672" t="str">
        <f t="shared" si="58"/>
        <v/>
      </c>
      <c r="AG190" s="672" t="str">
        <f t="shared" si="59"/>
        <v/>
      </c>
      <c r="AI190" s="672" t="str">
        <f t="shared" si="60"/>
        <v/>
      </c>
      <c r="AK190" s="672" t="str">
        <f t="shared" si="61"/>
        <v/>
      </c>
      <c r="AM190" s="672" t="str">
        <f t="shared" si="62"/>
        <v/>
      </c>
      <c r="AO190" s="672" t="str">
        <f t="shared" si="63"/>
        <v/>
      </c>
      <c r="AQ190" s="672" t="str">
        <f t="shared" si="64"/>
        <v/>
      </c>
    </row>
    <row r="191" spans="5:43">
      <c r="E191" s="672" t="str">
        <f t="shared" si="67"/>
        <v/>
      </c>
      <c r="G191" s="672" t="str">
        <f t="shared" si="67"/>
        <v/>
      </c>
      <c r="I191" s="672" t="str">
        <f t="shared" si="47"/>
        <v/>
      </c>
      <c r="K191" s="672" t="str">
        <f t="shared" si="48"/>
        <v/>
      </c>
      <c r="M191" s="672" t="str">
        <f t="shared" si="49"/>
        <v/>
      </c>
      <c r="O191" s="672" t="str">
        <f t="shared" si="50"/>
        <v/>
      </c>
      <c r="Q191" s="672" t="str">
        <f t="shared" si="51"/>
        <v/>
      </c>
      <c r="S191" s="672" t="str">
        <f t="shared" si="52"/>
        <v/>
      </c>
      <c r="U191" s="672" t="str">
        <f t="shared" si="53"/>
        <v/>
      </c>
      <c r="W191" s="672" t="str">
        <f t="shared" si="54"/>
        <v/>
      </c>
      <c r="Y191" s="672" t="str">
        <f t="shared" si="55"/>
        <v/>
      </c>
      <c r="AA191" s="672" t="str">
        <f t="shared" si="56"/>
        <v/>
      </c>
      <c r="AC191" s="672" t="str">
        <f t="shared" si="57"/>
        <v/>
      </c>
      <c r="AE191" s="672" t="str">
        <f t="shared" si="58"/>
        <v/>
      </c>
      <c r="AG191" s="672" t="str">
        <f t="shared" si="59"/>
        <v/>
      </c>
      <c r="AI191" s="672" t="str">
        <f t="shared" si="60"/>
        <v/>
      </c>
      <c r="AK191" s="672" t="str">
        <f t="shared" si="61"/>
        <v/>
      </c>
      <c r="AM191" s="672" t="str">
        <f t="shared" si="62"/>
        <v/>
      </c>
      <c r="AO191" s="672" t="str">
        <f t="shared" si="63"/>
        <v/>
      </c>
      <c r="AQ191" s="672" t="str">
        <f t="shared" si="64"/>
        <v/>
      </c>
    </row>
    <row r="192" spans="5:43">
      <c r="E192" s="672" t="str">
        <f t="shared" si="67"/>
        <v/>
      </c>
      <c r="G192" s="672" t="str">
        <f t="shared" si="67"/>
        <v/>
      </c>
      <c r="I192" s="672" t="str">
        <f t="shared" si="47"/>
        <v/>
      </c>
      <c r="K192" s="672" t="str">
        <f t="shared" si="48"/>
        <v/>
      </c>
      <c r="M192" s="672" t="str">
        <f t="shared" si="49"/>
        <v/>
      </c>
      <c r="O192" s="672" t="str">
        <f t="shared" si="50"/>
        <v/>
      </c>
      <c r="Q192" s="672" t="str">
        <f t="shared" si="51"/>
        <v/>
      </c>
      <c r="S192" s="672" t="str">
        <f t="shared" si="52"/>
        <v/>
      </c>
      <c r="U192" s="672" t="str">
        <f t="shared" si="53"/>
        <v/>
      </c>
      <c r="W192" s="672" t="str">
        <f t="shared" si="54"/>
        <v/>
      </c>
      <c r="Y192" s="672" t="str">
        <f t="shared" si="55"/>
        <v/>
      </c>
      <c r="AA192" s="672" t="str">
        <f t="shared" si="56"/>
        <v/>
      </c>
      <c r="AC192" s="672" t="str">
        <f t="shared" si="57"/>
        <v/>
      </c>
      <c r="AE192" s="672" t="str">
        <f t="shared" si="58"/>
        <v/>
      </c>
      <c r="AG192" s="672" t="str">
        <f t="shared" si="59"/>
        <v/>
      </c>
      <c r="AI192" s="672" t="str">
        <f t="shared" si="60"/>
        <v/>
      </c>
      <c r="AK192" s="672" t="str">
        <f t="shared" si="61"/>
        <v/>
      </c>
      <c r="AM192" s="672" t="str">
        <f t="shared" si="62"/>
        <v/>
      </c>
      <c r="AO192" s="672" t="str">
        <f t="shared" si="63"/>
        <v/>
      </c>
      <c r="AQ192" s="672" t="str">
        <f t="shared" si="64"/>
        <v/>
      </c>
    </row>
    <row r="193" spans="5:43">
      <c r="E193" s="672" t="str">
        <f t="shared" si="67"/>
        <v/>
      </c>
      <c r="G193" s="672" t="str">
        <f t="shared" si="67"/>
        <v/>
      </c>
      <c r="I193" s="672" t="str">
        <f t="shared" si="47"/>
        <v/>
      </c>
      <c r="K193" s="672" t="str">
        <f t="shared" si="48"/>
        <v/>
      </c>
      <c r="M193" s="672" t="str">
        <f t="shared" si="49"/>
        <v/>
      </c>
      <c r="O193" s="672" t="str">
        <f t="shared" si="50"/>
        <v/>
      </c>
      <c r="Q193" s="672" t="str">
        <f t="shared" si="51"/>
        <v/>
      </c>
      <c r="S193" s="672" t="str">
        <f t="shared" si="52"/>
        <v/>
      </c>
      <c r="U193" s="672" t="str">
        <f t="shared" si="53"/>
        <v/>
      </c>
      <c r="W193" s="672" t="str">
        <f t="shared" si="54"/>
        <v/>
      </c>
      <c r="Y193" s="672" t="str">
        <f t="shared" si="55"/>
        <v/>
      </c>
      <c r="AA193" s="672" t="str">
        <f t="shared" si="56"/>
        <v/>
      </c>
      <c r="AC193" s="672" t="str">
        <f t="shared" si="57"/>
        <v/>
      </c>
      <c r="AE193" s="672" t="str">
        <f t="shared" si="58"/>
        <v/>
      </c>
      <c r="AG193" s="672" t="str">
        <f t="shared" si="59"/>
        <v/>
      </c>
      <c r="AI193" s="672" t="str">
        <f t="shared" si="60"/>
        <v/>
      </c>
      <c r="AK193" s="672" t="str">
        <f t="shared" si="61"/>
        <v/>
      </c>
      <c r="AM193" s="672" t="str">
        <f t="shared" si="62"/>
        <v/>
      </c>
      <c r="AO193" s="672" t="str">
        <f t="shared" si="63"/>
        <v/>
      </c>
      <c r="AQ193" s="672" t="str">
        <f t="shared" si="64"/>
        <v/>
      </c>
    </row>
    <row r="194" spans="5:43">
      <c r="E194" s="672" t="str">
        <f t="shared" si="67"/>
        <v/>
      </c>
      <c r="G194" s="672" t="str">
        <f t="shared" si="67"/>
        <v/>
      </c>
      <c r="I194" s="672" t="str">
        <f t="shared" si="47"/>
        <v/>
      </c>
      <c r="K194" s="672" t="str">
        <f t="shared" si="48"/>
        <v/>
      </c>
      <c r="M194" s="672" t="str">
        <f t="shared" si="49"/>
        <v/>
      </c>
      <c r="O194" s="672" t="str">
        <f t="shared" si="50"/>
        <v/>
      </c>
      <c r="Q194" s="672" t="str">
        <f t="shared" si="51"/>
        <v/>
      </c>
      <c r="S194" s="672" t="str">
        <f t="shared" si="52"/>
        <v/>
      </c>
      <c r="U194" s="672" t="str">
        <f t="shared" si="53"/>
        <v/>
      </c>
      <c r="W194" s="672" t="str">
        <f t="shared" si="54"/>
        <v/>
      </c>
      <c r="Y194" s="672" t="str">
        <f t="shared" si="55"/>
        <v/>
      </c>
      <c r="AA194" s="672" t="str">
        <f t="shared" si="56"/>
        <v/>
      </c>
      <c r="AC194" s="672" t="str">
        <f t="shared" si="57"/>
        <v/>
      </c>
      <c r="AE194" s="672" t="str">
        <f t="shared" si="58"/>
        <v/>
      </c>
      <c r="AG194" s="672" t="str">
        <f t="shared" si="59"/>
        <v/>
      </c>
      <c r="AI194" s="672" t="str">
        <f t="shared" si="60"/>
        <v/>
      </c>
      <c r="AK194" s="672" t="str">
        <f t="shared" si="61"/>
        <v/>
      </c>
      <c r="AM194" s="672" t="str">
        <f t="shared" si="62"/>
        <v/>
      </c>
      <c r="AO194" s="672" t="str">
        <f t="shared" si="63"/>
        <v/>
      </c>
      <c r="AQ194" s="672" t="str">
        <f t="shared" si="64"/>
        <v/>
      </c>
    </row>
    <row r="195" spans="5:43">
      <c r="E195" s="672" t="str">
        <f t="shared" si="67"/>
        <v/>
      </c>
      <c r="G195" s="672" t="str">
        <f t="shared" si="67"/>
        <v/>
      </c>
      <c r="I195" s="672" t="str">
        <f t="shared" si="47"/>
        <v/>
      </c>
      <c r="K195" s="672" t="str">
        <f t="shared" si="48"/>
        <v/>
      </c>
      <c r="M195" s="672" t="str">
        <f t="shared" si="49"/>
        <v/>
      </c>
      <c r="O195" s="672" t="str">
        <f t="shared" si="50"/>
        <v/>
      </c>
      <c r="Q195" s="672" t="str">
        <f t="shared" si="51"/>
        <v/>
      </c>
      <c r="S195" s="672" t="str">
        <f t="shared" si="52"/>
        <v/>
      </c>
      <c r="U195" s="672" t="str">
        <f t="shared" si="53"/>
        <v/>
      </c>
      <c r="W195" s="672" t="str">
        <f t="shared" si="54"/>
        <v/>
      </c>
      <c r="Y195" s="672" t="str">
        <f t="shared" si="55"/>
        <v/>
      </c>
      <c r="AA195" s="672" t="str">
        <f t="shared" si="56"/>
        <v/>
      </c>
      <c r="AC195" s="672" t="str">
        <f t="shared" si="57"/>
        <v/>
      </c>
      <c r="AE195" s="672" t="str">
        <f t="shared" si="58"/>
        <v/>
      </c>
      <c r="AG195" s="672" t="str">
        <f t="shared" si="59"/>
        <v/>
      </c>
      <c r="AI195" s="672" t="str">
        <f t="shared" si="60"/>
        <v/>
      </c>
      <c r="AK195" s="672" t="str">
        <f t="shared" si="61"/>
        <v/>
      </c>
      <c r="AM195" s="672" t="str">
        <f t="shared" si="62"/>
        <v/>
      </c>
      <c r="AO195" s="672" t="str">
        <f t="shared" si="63"/>
        <v/>
      </c>
      <c r="AQ195" s="672" t="str">
        <f t="shared" si="64"/>
        <v/>
      </c>
    </row>
    <row r="196" spans="5:43">
      <c r="E196" s="672" t="str">
        <f t="shared" si="67"/>
        <v/>
      </c>
      <c r="G196" s="672" t="str">
        <f t="shared" si="67"/>
        <v/>
      </c>
      <c r="I196" s="672" t="str">
        <f t="shared" si="47"/>
        <v/>
      </c>
      <c r="K196" s="672" t="str">
        <f t="shared" si="48"/>
        <v/>
      </c>
      <c r="M196" s="672" t="str">
        <f t="shared" si="49"/>
        <v/>
      </c>
      <c r="O196" s="672" t="str">
        <f t="shared" si="50"/>
        <v/>
      </c>
      <c r="Q196" s="672" t="str">
        <f t="shared" si="51"/>
        <v/>
      </c>
      <c r="S196" s="672" t="str">
        <f t="shared" si="52"/>
        <v/>
      </c>
      <c r="U196" s="672" t="str">
        <f t="shared" si="53"/>
        <v/>
      </c>
      <c r="W196" s="672" t="str">
        <f t="shared" si="54"/>
        <v/>
      </c>
      <c r="Y196" s="672" t="str">
        <f t="shared" si="55"/>
        <v/>
      </c>
      <c r="AA196" s="672" t="str">
        <f t="shared" si="56"/>
        <v/>
      </c>
      <c r="AC196" s="672" t="str">
        <f t="shared" si="57"/>
        <v/>
      </c>
      <c r="AE196" s="672" t="str">
        <f t="shared" si="58"/>
        <v/>
      </c>
      <c r="AG196" s="672" t="str">
        <f t="shared" si="59"/>
        <v/>
      </c>
      <c r="AI196" s="672" t="str">
        <f t="shared" si="60"/>
        <v/>
      </c>
      <c r="AK196" s="672" t="str">
        <f t="shared" si="61"/>
        <v/>
      </c>
      <c r="AM196" s="672" t="str">
        <f t="shared" si="62"/>
        <v/>
      </c>
      <c r="AO196" s="672" t="str">
        <f t="shared" si="63"/>
        <v/>
      </c>
      <c r="AQ196" s="672" t="str">
        <f t="shared" si="64"/>
        <v/>
      </c>
    </row>
    <row r="197" spans="5:43">
      <c r="E197" s="672" t="str">
        <f t="shared" si="67"/>
        <v/>
      </c>
      <c r="G197" s="672" t="str">
        <f t="shared" si="67"/>
        <v/>
      </c>
      <c r="I197" s="672" t="str">
        <f t="shared" si="47"/>
        <v/>
      </c>
      <c r="K197" s="672" t="str">
        <f t="shared" si="48"/>
        <v/>
      </c>
      <c r="M197" s="672" t="str">
        <f t="shared" si="49"/>
        <v/>
      </c>
      <c r="O197" s="672" t="str">
        <f t="shared" si="50"/>
        <v/>
      </c>
      <c r="Q197" s="672" t="str">
        <f t="shared" si="51"/>
        <v/>
      </c>
      <c r="S197" s="672" t="str">
        <f t="shared" si="52"/>
        <v/>
      </c>
      <c r="U197" s="672" t="str">
        <f t="shared" si="53"/>
        <v/>
      </c>
      <c r="W197" s="672" t="str">
        <f t="shared" si="54"/>
        <v/>
      </c>
      <c r="Y197" s="672" t="str">
        <f t="shared" si="55"/>
        <v/>
      </c>
      <c r="AA197" s="672" t="str">
        <f t="shared" si="56"/>
        <v/>
      </c>
      <c r="AC197" s="672" t="str">
        <f t="shared" si="57"/>
        <v/>
      </c>
      <c r="AE197" s="672" t="str">
        <f t="shared" si="58"/>
        <v/>
      </c>
      <c r="AG197" s="672" t="str">
        <f t="shared" si="59"/>
        <v/>
      </c>
      <c r="AI197" s="672" t="str">
        <f t="shared" si="60"/>
        <v/>
      </c>
      <c r="AK197" s="672" t="str">
        <f t="shared" si="61"/>
        <v/>
      </c>
      <c r="AM197" s="672" t="str">
        <f t="shared" si="62"/>
        <v/>
      </c>
      <c r="AO197" s="672" t="str">
        <f t="shared" si="63"/>
        <v/>
      </c>
      <c r="AQ197" s="672" t="str">
        <f t="shared" si="64"/>
        <v/>
      </c>
    </row>
    <row r="198" spans="5:43">
      <c r="E198" s="672" t="str">
        <f t="shared" si="67"/>
        <v/>
      </c>
      <c r="G198" s="672" t="str">
        <f t="shared" si="67"/>
        <v/>
      </c>
      <c r="I198" s="672" t="str">
        <f t="shared" si="47"/>
        <v/>
      </c>
      <c r="K198" s="672" t="str">
        <f t="shared" si="48"/>
        <v/>
      </c>
      <c r="M198" s="672" t="str">
        <f t="shared" si="49"/>
        <v/>
      </c>
      <c r="O198" s="672" t="str">
        <f t="shared" si="50"/>
        <v/>
      </c>
      <c r="Q198" s="672" t="str">
        <f t="shared" si="51"/>
        <v/>
      </c>
      <c r="S198" s="672" t="str">
        <f t="shared" si="52"/>
        <v/>
      </c>
      <c r="U198" s="672" t="str">
        <f t="shared" si="53"/>
        <v/>
      </c>
      <c r="W198" s="672" t="str">
        <f t="shared" si="54"/>
        <v/>
      </c>
      <c r="Y198" s="672" t="str">
        <f t="shared" si="55"/>
        <v/>
      </c>
      <c r="AA198" s="672" t="str">
        <f t="shared" si="56"/>
        <v/>
      </c>
      <c r="AC198" s="672" t="str">
        <f t="shared" si="57"/>
        <v/>
      </c>
      <c r="AE198" s="672" t="str">
        <f t="shared" si="58"/>
        <v/>
      </c>
      <c r="AG198" s="672" t="str">
        <f t="shared" si="59"/>
        <v/>
      </c>
      <c r="AI198" s="672" t="str">
        <f t="shared" si="60"/>
        <v/>
      </c>
      <c r="AK198" s="672" t="str">
        <f t="shared" si="61"/>
        <v/>
      </c>
      <c r="AM198" s="672" t="str">
        <f t="shared" si="62"/>
        <v/>
      </c>
      <c r="AO198" s="672" t="str">
        <f t="shared" si="63"/>
        <v/>
      </c>
      <c r="AQ198" s="672" t="str">
        <f t="shared" si="64"/>
        <v/>
      </c>
    </row>
    <row r="199" spans="5:43">
      <c r="E199" s="672" t="str">
        <f t="shared" si="67"/>
        <v/>
      </c>
      <c r="G199" s="672" t="str">
        <f t="shared" si="67"/>
        <v/>
      </c>
      <c r="I199" s="672" t="str">
        <f t="shared" si="47"/>
        <v/>
      </c>
      <c r="K199" s="672" t="str">
        <f t="shared" si="48"/>
        <v/>
      </c>
      <c r="M199" s="672" t="str">
        <f t="shared" si="49"/>
        <v/>
      </c>
      <c r="O199" s="672" t="str">
        <f t="shared" si="50"/>
        <v/>
      </c>
      <c r="Q199" s="672" t="str">
        <f t="shared" si="51"/>
        <v/>
      </c>
      <c r="S199" s="672" t="str">
        <f t="shared" si="52"/>
        <v/>
      </c>
      <c r="U199" s="672" t="str">
        <f t="shared" si="53"/>
        <v/>
      </c>
      <c r="W199" s="672" t="str">
        <f t="shared" si="54"/>
        <v/>
      </c>
      <c r="Y199" s="672" t="str">
        <f t="shared" si="55"/>
        <v/>
      </c>
      <c r="AA199" s="672" t="str">
        <f t="shared" si="56"/>
        <v/>
      </c>
      <c r="AC199" s="672" t="str">
        <f t="shared" si="57"/>
        <v/>
      </c>
      <c r="AE199" s="672" t="str">
        <f t="shared" si="58"/>
        <v/>
      </c>
      <c r="AG199" s="672" t="str">
        <f t="shared" si="59"/>
        <v/>
      </c>
      <c r="AI199" s="672" t="str">
        <f t="shared" si="60"/>
        <v/>
      </c>
      <c r="AK199" s="672" t="str">
        <f t="shared" si="61"/>
        <v/>
      </c>
      <c r="AM199" s="672" t="str">
        <f t="shared" si="62"/>
        <v/>
      </c>
      <c r="AO199" s="672" t="str">
        <f t="shared" si="63"/>
        <v/>
      </c>
      <c r="AQ199" s="672" t="str">
        <f t="shared" si="64"/>
        <v/>
      </c>
    </row>
    <row r="200" spans="5:43">
      <c r="E200" s="672" t="str">
        <f t="shared" si="67"/>
        <v/>
      </c>
      <c r="G200" s="672" t="str">
        <f t="shared" si="67"/>
        <v/>
      </c>
      <c r="I200" s="672" t="str">
        <f t="shared" si="47"/>
        <v/>
      </c>
      <c r="K200" s="672" t="str">
        <f t="shared" si="48"/>
        <v/>
      </c>
      <c r="M200" s="672" t="str">
        <f t="shared" si="49"/>
        <v/>
      </c>
      <c r="O200" s="672" t="str">
        <f t="shared" si="50"/>
        <v/>
      </c>
      <c r="Q200" s="672" t="str">
        <f t="shared" si="51"/>
        <v/>
      </c>
      <c r="S200" s="672" t="str">
        <f t="shared" si="52"/>
        <v/>
      </c>
      <c r="U200" s="672" t="str">
        <f t="shared" si="53"/>
        <v/>
      </c>
      <c r="W200" s="672" t="str">
        <f t="shared" si="54"/>
        <v/>
      </c>
      <c r="Y200" s="672" t="str">
        <f t="shared" si="55"/>
        <v/>
      </c>
      <c r="AA200" s="672" t="str">
        <f t="shared" si="56"/>
        <v/>
      </c>
      <c r="AC200" s="672" t="str">
        <f t="shared" si="57"/>
        <v/>
      </c>
      <c r="AE200" s="672" t="str">
        <f t="shared" si="58"/>
        <v/>
      </c>
      <c r="AG200" s="672" t="str">
        <f t="shared" si="59"/>
        <v/>
      </c>
      <c r="AI200" s="672" t="str">
        <f t="shared" si="60"/>
        <v/>
      </c>
      <c r="AK200" s="672" t="str">
        <f t="shared" si="61"/>
        <v/>
      </c>
      <c r="AM200" s="672" t="str">
        <f t="shared" si="62"/>
        <v/>
      </c>
      <c r="AO200" s="672" t="str">
        <f t="shared" si="63"/>
        <v/>
      </c>
      <c r="AQ200" s="672" t="str">
        <f t="shared" si="64"/>
        <v/>
      </c>
    </row>
    <row r="201" spans="5:43">
      <c r="E201" s="672" t="str">
        <f t="shared" si="67"/>
        <v/>
      </c>
      <c r="G201" s="672" t="str">
        <f t="shared" si="67"/>
        <v/>
      </c>
      <c r="I201" s="672" t="str">
        <f t="shared" si="47"/>
        <v/>
      </c>
      <c r="K201" s="672" t="str">
        <f t="shared" si="48"/>
        <v/>
      </c>
      <c r="M201" s="672" t="str">
        <f t="shared" si="49"/>
        <v/>
      </c>
      <c r="O201" s="672" t="str">
        <f t="shared" si="50"/>
        <v/>
      </c>
      <c r="Q201" s="672" t="str">
        <f t="shared" si="51"/>
        <v/>
      </c>
      <c r="S201" s="672" t="str">
        <f t="shared" si="52"/>
        <v/>
      </c>
      <c r="U201" s="672" t="str">
        <f t="shared" si="53"/>
        <v/>
      </c>
      <c r="W201" s="672" t="str">
        <f t="shared" si="54"/>
        <v/>
      </c>
      <c r="Y201" s="672" t="str">
        <f t="shared" si="55"/>
        <v/>
      </c>
      <c r="AA201" s="672" t="str">
        <f t="shared" si="56"/>
        <v/>
      </c>
      <c r="AC201" s="672" t="str">
        <f t="shared" si="57"/>
        <v/>
      </c>
      <c r="AE201" s="672" t="str">
        <f t="shared" si="58"/>
        <v/>
      </c>
      <c r="AG201" s="672" t="str">
        <f t="shared" si="59"/>
        <v/>
      </c>
      <c r="AI201" s="672" t="str">
        <f t="shared" si="60"/>
        <v/>
      </c>
      <c r="AK201" s="672" t="str">
        <f t="shared" si="61"/>
        <v/>
      </c>
      <c r="AM201" s="672" t="str">
        <f t="shared" si="62"/>
        <v/>
      </c>
      <c r="AO201" s="672" t="str">
        <f t="shared" si="63"/>
        <v/>
      </c>
      <c r="AQ201" s="672" t="str">
        <f t="shared" si="64"/>
        <v/>
      </c>
    </row>
    <row r="202" spans="5:43">
      <c r="E202" s="672" t="str">
        <f t="shared" si="67"/>
        <v/>
      </c>
      <c r="G202" s="672" t="str">
        <f t="shared" si="67"/>
        <v/>
      </c>
      <c r="I202" s="672" t="str">
        <f t="shared" si="47"/>
        <v/>
      </c>
      <c r="K202" s="672" t="str">
        <f t="shared" si="48"/>
        <v/>
      </c>
      <c r="M202" s="672" t="str">
        <f t="shared" si="49"/>
        <v/>
      </c>
      <c r="O202" s="672" t="str">
        <f t="shared" si="50"/>
        <v/>
      </c>
      <c r="Q202" s="672" t="str">
        <f t="shared" si="51"/>
        <v/>
      </c>
      <c r="S202" s="672" t="str">
        <f t="shared" si="52"/>
        <v/>
      </c>
      <c r="U202" s="672" t="str">
        <f t="shared" si="53"/>
        <v/>
      </c>
      <c r="W202" s="672" t="str">
        <f t="shared" si="54"/>
        <v/>
      </c>
      <c r="Y202" s="672" t="str">
        <f t="shared" si="55"/>
        <v/>
      </c>
      <c r="AA202" s="672" t="str">
        <f t="shared" si="56"/>
        <v/>
      </c>
      <c r="AC202" s="672" t="str">
        <f t="shared" si="57"/>
        <v/>
      </c>
      <c r="AE202" s="672" t="str">
        <f t="shared" si="58"/>
        <v/>
      </c>
      <c r="AG202" s="672" t="str">
        <f t="shared" si="59"/>
        <v/>
      </c>
      <c r="AI202" s="672" t="str">
        <f t="shared" si="60"/>
        <v/>
      </c>
      <c r="AK202" s="672" t="str">
        <f t="shared" si="61"/>
        <v/>
      </c>
      <c r="AM202" s="672" t="str">
        <f t="shared" si="62"/>
        <v/>
      </c>
      <c r="AO202" s="672" t="str">
        <f t="shared" si="63"/>
        <v/>
      </c>
      <c r="AQ202" s="672" t="str">
        <f t="shared" si="64"/>
        <v/>
      </c>
    </row>
    <row r="203" spans="5:43">
      <c r="E203" s="672" t="str">
        <f t="shared" si="67"/>
        <v/>
      </c>
      <c r="G203" s="672" t="str">
        <f t="shared" si="67"/>
        <v/>
      </c>
      <c r="I203" s="672" t="str">
        <f t="shared" si="47"/>
        <v/>
      </c>
      <c r="K203" s="672" t="str">
        <f t="shared" si="48"/>
        <v/>
      </c>
      <c r="M203" s="672" t="str">
        <f t="shared" si="49"/>
        <v/>
      </c>
      <c r="O203" s="672" t="str">
        <f t="shared" si="50"/>
        <v/>
      </c>
      <c r="Q203" s="672" t="str">
        <f t="shared" si="51"/>
        <v/>
      </c>
      <c r="S203" s="672" t="str">
        <f t="shared" si="52"/>
        <v/>
      </c>
      <c r="U203" s="672" t="str">
        <f t="shared" si="53"/>
        <v/>
      </c>
      <c r="W203" s="672" t="str">
        <f t="shared" si="54"/>
        <v/>
      </c>
      <c r="Y203" s="672" t="str">
        <f t="shared" si="55"/>
        <v/>
      </c>
      <c r="AA203" s="672" t="str">
        <f t="shared" si="56"/>
        <v/>
      </c>
      <c r="AC203" s="672" t="str">
        <f t="shared" si="57"/>
        <v/>
      </c>
      <c r="AE203" s="672" t="str">
        <f t="shared" si="58"/>
        <v/>
      </c>
      <c r="AG203" s="672" t="str">
        <f t="shared" si="59"/>
        <v/>
      </c>
      <c r="AI203" s="672" t="str">
        <f t="shared" si="60"/>
        <v/>
      </c>
      <c r="AK203" s="672" t="str">
        <f t="shared" si="61"/>
        <v/>
      </c>
      <c r="AM203" s="672" t="str">
        <f t="shared" si="62"/>
        <v/>
      </c>
      <c r="AO203" s="672" t="str">
        <f t="shared" si="63"/>
        <v/>
      </c>
      <c r="AQ203" s="672" t="str">
        <f t="shared" si="64"/>
        <v/>
      </c>
    </row>
    <row r="204" spans="5:43">
      <c r="E204" s="672" t="str">
        <f t="shared" si="67"/>
        <v/>
      </c>
      <c r="G204" s="672" t="str">
        <f t="shared" si="67"/>
        <v/>
      </c>
      <c r="I204" s="672" t="str">
        <f t="shared" si="47"/>
        <v/>
      </c>
      <c r="K204" s="672" t="str">
        <f t="shared" si="48"/>
        <v/>
      </c>
      <c r="M204" s="672" t="str">
        <f t="shared" si="49"/>
        <v/>
      </c>
      <c r="O204" s="672" t="str">
        <f t="shared" si="50"/>
        <v/>
      </c>
      <c r="Q204" s="672" t="str">
        <f t="shared" si="51"/>
        <v/>
      </c>
      <c r="S204" s="672" t="str">
        <f t="shared" si="52"/>
        <v/>
      </c>
      <c r="U204" s="672" t="str">
        <f t="shared" si="53"/>
        <v/>
      </c>
      <c r="W204" s="672" t="str">
        <f t="shared" si="54"/>
        <v/>
      </c>
      <c r="Y204" s="672" t="str">
        <f t="shared" si="55"/>
        <v/>
      </c>
      <c r="AA204" s="672" t="str">
        <f t="shared" si="56"/>
        <v/>
      </c>
      <c r="AC204" s="672" t="str">
        <f t="shared" si="57"/>
        <v/>
      </c>
      <c r="AE204" s="672" t="str">
        <f t="shared" si="58"/>
        <v/>
      </c>
      <c r="AG204" s="672" t="str">
        <f t="shared" si="59"/>
        <v/>
      </c>
      <c r="AI204" s="672" t="str">
        <f t="shared" si="60"/>
        <v/>
      </c>
      <c r="AK204" s="672" t="str">
        <f t="shared" si="61"/>
        <v/>
      </c>
      <c r="AM204" s="672" t="str">
        <f t="shared" si="62"/>
        <v/>
      </c>
      <c r="AO204" s="672" t="str">
        <f t="shared" si="63"/>
        <v/>
      </c>
      <c r="AQ204" s="672" t="str">
        <f t="shared" si="64"/>
        <v/>
      </c>
    </row>
    <row r="205" spans="5:43">
      <c r="E205" s="672" t="str">
        <f t="shared" ref="E205:G220" si="68">IF(OR($B205=0,D205=0),"",D205/$B205)</f>
        <v/>
      </c>
      <c r="G205" s="672" t="str">
        <f t="shared" si="68"/>
        <v/>
      </c>
      <c r="I205" s="672" t="str">
        <f t="shared" ref="I205:I268" si="69">IF(OR($B205=0,H205=0),"",H205/$B205)</f>
        <v/>
      </c>
      <c r="K205" s="672" t="str">
        <f t="shared" ref="K205:K268" si="70">IF(OR($B205=0,J205=0),"",J205/$B205)</f>
        <v/>
      </c>
      <c r="M205" s="672" t="str">
        <f t="shared" ref="M205:M268" si="71">IF(OR($B205=0,L205=0),"",L205/$B205)</f>
        <v/>
      </c>
      <c r="O205" s="672" t="str">
        <f t="shared" ref="O205:O268" si="72">IF(OR($B205=0,N205=0),"",N205/$B205)</f>
        <v/>
      </c>
      <c r="Q205" s="672" t="str">
        <f t="shared" ref="Q205:Q268" si="73">IF(OR($B205=0,P205=0),"",P205/$B205)</f>
        <v/>
      </c>
      <c r="S205" s="672" t="str">
        <f t="shared" ref="S205:S268" si="74">IF(OR($B205=0,R205=0),"",R205/$B205)</f>
        <v/>
      </c>
      <c r="U205" s="672" t="str">
        <f t="shared" ref="U205:U268" si="75">IF(OR($B205=0,T205=0),"",T205/$B205)</f>
        <v/>
      </c>
      <c r="W205" s="672" t="str">
        <f t="shared" ref="W205:W268" si="76">IF(OR($B205=0,V205=0),"",V205/$B205)</f>
        <v/>
      </c>
      <c r="Y205" s="672" t="str">
        <f t="shared" ref="Y205:Y268" si="77">IF(OR($B205=0,X205=0),"",X205/$B205)</f>
        <v/>
      </c>
      <c r="AA205" s="672" t="str">
        <f t="shared" ref="AA205:AA268" si="78">IF(OR($B205=0,Z205=0),"",Z205/$B205)</f>
        <v/>
      </c>
      <c r="AC205" s="672" t="str">
        <f t="shared" ref="AC205:AC268" si="79">IF(OR($B205=0,AB205=0),"",AB205/$B205)</f>
        <v/>
      </c>
      <c r="AE205" s="672" t="str">
        <f t="shared" ref="AE205:AE268" si="80">IF(OR($B205=0,AD205=0),"",AD205/$B205)</f>
        <v/>
      </c>
      <c r="AG205" s="672" t="str">
        <f t="shared" ref="AG205:AG268" si="81">IF(OR($B205=0,AF205=0),"",AF205/$B205)</f>
        <v/>
      </c>
      <c r="AI205" s="672" t="str">
        <f t="shared" ref="AI205:AI268" si="82">IF(OR($B205=0,AH205=0),"",AH205/$B205)</f>
        <v/>
      </c>
      <c r="AK205" s="672" t="str">
        <f t="shared" ref="AK205:AK268" si="83">IF(OR($B205=0,AJ205=0),"",AJ205/$B205)</f>
        <v/>
      </c>
      <c r="AM205" s="672" t="str">
        <f t="shared" ref="AM205:AM268" si="84">IF(OR($B205=0,AL205=0),"",AL205/$B205)</f>
        <v/>
      </c>
      <c r="AO205" s="672" t="str">
        <f t="shared" ref="AO205:AO268" si="85">IF(OR($B205=0,AN205=0),"",AN205/$B205)</f>
        <v/>
      </c>
      <c r="AQ205" s="672" t="str">
        <f t="shared" ref="AQ205:AQ268" si="86">IF(OR($B205=0,AP205=0),"",AP205/$B205)</f>
        <v/>
      </c>
    </row>
    <row r="206" spans="5:43">
      <c r="E206" s="672" t="str">
        <f t="shared" si="68"/>
        <v/>
      </c>
      <c r="G206" s="672" t="str">
        <f t="shared" si="68"/>
        <v/>
      </c>
      <c r="I206" s="672" t="str">
        <f t="shared" si="69"/>
        <v/>
      </c>
      <c r="K206" s="672" t="str">
        <f t="shared" si="70"/>
        <v/>
      </c>
      <c r="M206" s="672" t="str">
        <f t="shared" si="71"/>
        <v/>
      </c>
      <c r="O206" s="672" t="str">
        <f t="shared" si="72"/>
        <v/>
      </c>
      <c r="Q206" s="672" t="str">
        <f t="shared" si="73"/>
        <v/>
      </c>
      <c r="S206" s="672" t="str">
        <f t="shared" si="74"/>
        <v/>
      </c>
      <c r="U206" s="672" t="str">
        <f t="shared" si="75"/>
        <v/>
      </c>
      <c r="W206" s="672" t="str">
        <f t="shared" si="76"/>
        <v/>
      </c>
      <c r="Y206" s="672" t="str">
        <f t="shared" si="77"/>
        <v/>
      </c>
      <c r="AA206" s="672" t="str">
        <f t="shared" si="78"/>
        <v/>
      </c>
      <c r="AC206" s="672" t="str">
        <f t="shared" si="79"/>
        <v/>
      </c>
      <c r="AE206" s="672" t="str">
        <f t="shared" si="80"/>
        <v/>
      </c>
      <c r="AG206" s="672" t="str">
        <f t="shared" si="81"/>
        <v/>
      </c>
      <c r="AI206" s="672" t="str">
        <f t="shared" si="82"/>
        <v/>
      </c>
      <c r="AK206" s="672" t="str">
        <f t="shared" si="83"/>
        <v/>
      </c>
      <c r="AM206" s="672" t="str">
        <f t="shared" si="84"/>
        <v/>
      </c>
      <c r="AO206" s="672" t="str">
        <f t="shared" si="85"/>
        <v/>
      </c>
      <c r="AQ206" s="672" t="str">
        <f t="shared" si="86"/>
        <v/>
      </c>
    </row>
    <row r="207" spans="5:43">
      <c r="E207" s="672" t="str">
        <f t="shared" si="68"/>
        <v/>
      </c>
      <c r="G207" s="672" t="str">
        <f t="shared" si="68"/>
        <v/>
      </c>
      <c r="I207" s="672" t="str">
        <f t="shared" si="69"/>
        <v/>
      </c>
      <c r="K207" s="672" t="str">
        <f t="shared" si="70"/>
        <v/>
      </c>
      <c r="M207" s="672" t="str">
        <f t="shared" si="71"/>
        <v/>
      </c>
      <c r="O207" s="672" t="str">
        <f t="shared" si="72"/>
        <v/>
      </c>
      <c r="Q207" s="672" t="str">
        <f t="shared" si="73"/>
        <v/>
      </c>
      <c r="S207" s="672" t="str">
        <f t="shared" si="74"/>
        <v/>
      </c>
      <c r="U207" s="672" t="str">
        <f t="shared" si="75"/>
        <v/>
      </c>
      <c r="W207" s="672" t="str">
        <f t="shared" si="76"/>
        <v/>
      </c>
      <c r="Y207" s="672" t="str">
        <f t="shared" si="77"/>
        <v/>
      </c>
      <c r="AA207" s="672" t="str">
        <f t="shared" si="78"/>
        <v/>
      </c>
      <c r="AC207" s="672" t="str">
        <f t="shared" si="79"/>
        <v/>
      </c>
      <c r="AE207" s="672" t="str">
        <f t="shared" si="80"/>
        <v/>
      </c>
      <c r="AG207" s="672" t="str">
        <f t="shared" si="81"/>
        <v/>
      </c>
      <c r="AI207" s="672" t="str">
        <f t="shared" si="82"/>
        <v/>
      </c>
      <c r="AK207" s="672" t="str">
        <f t="shared" si="83"/>
        <v/>
      </c>
      <c r="AM207" s="672" t="str">
        <f t="shared" si="84"/>
        <v/>
      </c>
      <c r="AO207" s="672" t="str">
        <f t="shared" si="85"/>
        <v/>
      </c>
      <c r="AQ207" s="672" t="str">
        <f t="shared" si="86"/>
        <v/>
      </c>
    </row>
    <row r="208" spans="5:43">
      <c r="E208" s="672" t="str">
        <f t="shared" si="68"/>
        <v/>
      </c>
      <c r="G208" s="672" t="str">
        <f t="shared" si="68"/>
        <v/>
      </c>
      <c r="I208" s="672" t="str">
        <f t="shared" si="69"/>
        <v/>
      </c>
      <c r="K208" s="672" t="str">
        <f t="shared" si="70"/>
        <v/>
      </c>
      <c r="M208" s="672" t="str">
        <f t="shared" si="71"/>
        <v/>
      </c>
      <c r="O208" s="672" t="str">
        <f t="shared" si="72"/>
        <v/>
      </c>
      <c r="Q208" s="672" t="str">
        <f t="shared" si="73"/>
        <v/>
      </c>
      <c r="S208" s="672" t="str">
        <f t="shared" si="74"/>
        <v/>
      </c>
      <c r="U208" s="672" t="str">
        <f t="shared" si="75"/>
        <v/>
      </c>
      <c r="W208" s="672" t="str">
        <f t="shared" si="76"/>
        <v/>
      </c>
      <c r="Y208" s="672" t="str">
        <f t="shared" si="77"/>
        <v/>
      </c>
      <c r="AA208" s="672" t="str">
        <f t="shared" si="78"/>
        <v/>
      </c>
      <c r="AC208" s="672" t="str">
        <f t="shared" si="79"/>
        <v/>
      </c>
      <c r="AE208" s="672" t="str">
        <f t="shared" si="80"/>
        <v/>
      </c>
      <c r="AG208" s="672" t="str">
        <f t="shared" si="81"/>
        <v/>
      </c>
      <c r="AI208" s="672" t="str">
        <f t="shared" si="82"/>
        <v/>
      </c>
      <c r="AK208" s="672" t="str">
        <f t="shared" si="83"/>
        <v/>
      </c>
      <c r="AM208" s="672" t="str">
        <f t="shared" si="84"/>
        <v/>
      </c>
      <c r="AO208" s="672" t="str">
        <f t="shared" si="85"/>
        <v/>
      </c>
      <c r="AQ208" s="672" t="str">
        <f t="shared" si="86"/>
        <v/>
      </c>
    </row>
    <row r="209" spans="5:43">
      <c r="E209" s="672" t="str">
        <f t="shared" si="68"/>
        <v/>
      </c>
      <c r="G209" s="672" t="str">
        <f t="shared" si="68"/>
        <v/>
      </c>
      <c r="I209" s="672" t="str">
        <f t="shared" si="69"/>
        <v/>
      </c>
      <c r="K209" s="672" t="str">
        <f t="shared" si="70"/>
        <v/>
      </c>
      <c r="M209" s="672" t="str">
        <f t="shared" si="71"/>
        <v/>
      </c>
      <c r="O209" s="672" t="str">
        <f t="shared" si="72"/>
        <v/>
      </c>
      <c r="Q209" s="672" t="str">
        <f t="shared" si="73"/>
        <v/>
      </c>
      <c r="S209" s="672" t="str">
        <f t="shared" si="74"/>
        <v/>
      </c>
      <c r="U209" s="672" t="str">
        <f t="shared" si="75"/>
        <v/>
      </c>
      <c r="W209" s="672" t="str">
        <f t="shared" si="76"/>
        <v/>
      </c>
      <c r="Y209" s="672" t="str">
        <f t="shared" si="77"/>
        <v/>
      </c>
      <c r="AA209" s="672" t="str">
        <f t="shared" si="78"/>
        <v/>
      </c>
      <c r="AC209" s="672" t="str">
        <f t="shared" si="79"/>
        <v/>
      </c>
      <c r="AE209" s="672" t="str">
        <f t="shared" si="80"/>
        <v/>
      </c>
      <c r="AG209" s="672" t="str">
        <f t="shared" si="81"/>
        <v/>
      </c>
      <c r="AI209" s="672" t="str">
        <f t="shared" si="82"/>
        <v/>
      </c>
      <c r="AK209" s="672" t="str">
        <f t="shared" si="83"/>
        <v/>
      </c>
      <c r="AM209" s="672" t="str">
        <f t="shared" si="84"/>
        <v/>
      </c>
      <c r="AO209" s="672" t="str">
        <f t="shared" si="85"/>
        <v/>
      </c>
      <c r="AQ209" s="672" t="str">
        <f t="shared" si="86"/>
        <v/>
      </c>
    </row>
    <row r="210" spans="5:43">
      <c r="E210" s="672" t="str">
        <f t="shared" si="68"/>
        <v/>
      </c>
      <c r="G210" s="672" t="str">
        <f t="shared" si="68"/>
        <v/>
      </c>
      <c r="I210" s="672" t="str">
        <f t="shared" si="69"/>
        <v/>
      </c>
      <c r="K210" s="672" t="str">
        <f t="shared" si="70"/>
        <v/>
      </c>
      <c r="M210" s="672" t="str">
        <f t="shared" si="71"/>
        <v/>
      </c>
      <c r="O210" s="672" t="str">
        <f t="shared" si="72"/>
        <v/>
      </c>
      <c r="Q210" s="672" t="str">
        <f t="shared" si="73"/>
        <v/>
      </c>
      <c r="S210" s="672" t="str">
        <f t="shared" si="74"/>
        <v/>
      </c>
      <c r="U210" s="672" t="str">
        <f t="shared" si="75"/>
        <v/>
      </c>
      <c r="W210" s="672" t="str">
        <f t="shared" si="76"/>
        <v/>
      </c>
      <c r="Y210" s="672" t="str">
        <f t="shared" si="77"/>
        <v/>
      </c>
      <c r="AA210" s="672" t="str">
        <f t="shared" si="78"/>
        <v/>
      </c>
      <c r="AC210" s="672" t="str">
        <f t="shared" si="79"/>
        <v/>
      </c>
      <c r="AE210" s="672" t="str">
        <f t="shared" si="80"/>
        <v/>
      </c>
      <c r="AG210" s="672" t="str">
        <f t="shared" si="81"/>
        <v/>
      </c>
      <c r="AI210" s="672" t="str">
        <f t="shared" si="82"/>
        <v/>
      </c>
      <c r="AK210" s="672" t="str">
        <f t="shared" si="83"/>
        <v/>
      </c>
      <c r="AM210" s="672" t="str">
        <f t="shared" si="84"/>
        <v/>
      </c>
      <c r="AO210" s="672" t="str">
        <f t="shared" si="85"/>
        <v/>
      </c>
      <c r="AQ210" s="672" t="str">
        <f t="shared" si="86"/>
        <v/>
      </c>
    </row>
    <row r="211" spans="5:43">
      <c r="E211" s="672" t="str">
        <f t="shared" si="68"/>
        <v/>
      </c>
      <c r="G211" s="672" t="str">
        <f t="shared" si="68"/>
        <v/>
      </c>
      <c r="I211" s="672" t="str">
        <f t="shared" si="69"/>
        <v/>
      </c>
      <c r="K211" s="672" t="str">
        <f t="shared" si="70"/>
        <v/>
      </c>
      <c r="M211" s="672" t="str">
        <f t="shared" si="71"/>
        <v/>
      </c>
      <c r="O211" s="672" t="str">
        <f t="shared" si="72"/>
        <v/>
      </c>
      <c r="Q211" s="672" t="str">
        <f t="shared" si="73"/>
        <v/>
      </c>
      <c r="S211" s="672" t="str">
        <f t="shared" si="74"/>
        <v/>
      </c>
      <c r="U211" s="672" t="str">
        <f t="shared" si="75"/>
        <v/>
      </c>
      <c r="W211" s="672" t="str">
        <f t="shared" si="76"/>
        <v/>
      </c>
      <c r="Y211" s="672" t="str">
        <f t="shared" si="77"/>
        <v/>
      </c>
      <c r="AA211" s="672" t="str">
        <f t="shared" si="78"/>
        <v/>
      </c>
      <c r="AC211" s="672" t="str">
        <f t="shared" si="79"/>
        <v/>
      </c>
      <c r="AE211" s="672" t="str">
        <f t="shared" si="80"/>
        <v/>
      </c>
      <c r="AG211" s="672" t="str">
        <f t="shared" si="81"/>
        <v/>
      </c>
      <c r="AI211" s="672" t="str">
        <f t="shared" si="82"/>
        <v/>
      </c>
      <c r="AK211" s="672" t="str">
        <f t="shared" si="83"/>
        <v/>
      </c>
      <c r="AM211" s="672" t="str">
        <f t="shared" si="84"/>
        <v/>
      </c>
      <c r="AO211" s="672" t="str">
        <f t="shared" si="85"/>
        <v/>
      </c>
      <c r="AQ211" s="672" t="str">
        <f t="shared" si="86"/>
        <v/>
      </c>
    </row>
    <row r="212" spans="5:43">
      <c r="E212" s="672" t="str">
        <f t="shared" si="68"/>
        <v/>
      </c>
      <c r="G212" s="672" t="str">
        <f t="shared" si="68"/>
        <v/>
      </c>
      <c r="I212" s="672" t="str">
        <f t="shared" si="69"/>
        <v/>
      </c>
      <c r="K212" s="672" t="str">
        <f t="shared" si="70"/>
        <v/>
      </c>
      <c r="M212" s="672" t="str">
        <f t="shared" si="71"/>
        <v/>
      </c>
      <c r="O212" s="672" t="str">
        <f t="shared" si="72"/>
        <v/>
      </c>
      <c r="Q212" s="672" t="str">
        <f t="shared" si="73"/>
        <v/>
      </c>
      <c r="S212" s="672" t="str">
        <f t="shared" si="74"/>
        <v/>
      </c>
      <c r="U212" s="672" t="str">
        <f t="shared" si="75"/>
        <v/>
      </c>
      <c r="W212" s="672" t="str">
        <f t="shared" si="76"/>
        <v/>
      </c>
      <c r="Y212" s="672" t="str">
        <f t="shared" si="77"/>
        <v/>
      </c>
      <c r="AA212" s="672" t="str">
        <f t="shared" si="78"/>
        <v/>
      </c>
      <c r="AC212" s="672" t="str">
        <f t="shared" si="79"/>
        <v/>
      </c>
      <c r="AE212" s="672" t="str">
        <f t="shared" si="80"/>
        <v/>
      </c>
      <c r="AG212" s="672" t="str">
        <f t="shared" si="81"/>
        <v/>
      </c>
      <c r="AI212" s="672" t="str">
        <f t="shared" si="82"/>
        <v/>
      </c>
      <c r="AK212" s="672" t="str">
        <f t="shared" si="83"/>
        <v/>
      </c>
      <c r="AM212" s="672" t="str">
        <f t="shared" si="84"/>
        <v/>
      </c>
      <c r="AO212" s="672" t="str">
        <f t="shared" si="85"/>
        <v/>
      </c>
      <c r="AQ212" s="672" t="str">
        <f t="shared" si="86"/>
        <v/>
      </c>
    </row>
    <row r="213" spans="5:43">
      <c r="E213" s="672" t="str">
        <f t="shared" si="68"/>
        <v/>
      </c>
      <c r="G213" s="672" t="str">
        <f t="shared" si="68"/>
        <v/>
      </c>
      <c r="I213" s="672" t="str">
        <f t="shared" si="69"/>
        <v/>
      </c>
      <c r="K213" s="672" t="str">
        <f t="shared" si="70"/>
        <v/>
      </c>
      <c r="M213" s="672" t="str">
        <f t="shared" si="71"/>
        <v/>
      </c>
      <c r="O213" s="672" t="str">
        <f t="shared" si="72"/>
        <v/>
      </c>
      <c r="Q213" s="672" t="str">
        <f t="shared" si="73"/>
        <v/>
      </c>
      <c r="S213" s="672" t="str">
        <f t="shared" si="74"/>
        <v/>
      </c>
      <c r="U213" s="672" t="str">
        <f t="shared" si="75"/>
        <v/>
      </c>
      <c r="W213" s="672" t="str">
        <f t="shared" si="76"/>
        <v/>
      </c>
      <c r="Y213" s="672" t="str">
        <f t="shared" si="77"/>
        <v/>
      </c>
      <c r="AA213" s="672" t="str">
        <f t="shared" si="78"/>
        <v/>
      </c>
      <c r="AC213" s="672" t="str">
        <f t="shared" si="79"/>
        <v/>
      </c>
      <c r="AE213" s="672" t="str">
        <f t="shared" si="80"/>
        <v/>
      </c>
      <c r="AG213" s="672" t="str">
        <f t="shared" si="81"/>
        <v/>
      </c>
      <c r="AI213" s="672" t="str">
        <f t="shared" si="82"/>
        <v/>
      </c>
      <c r="AK213" s="672" t="str">
        <f t="shared" si="83"/>
        <v/>
      </c>
      <c r="AM213" s="672" t="str">
        <f t="shared" si="84"/>
        <v/>
      </c>
      <c r="AO213" s="672" t="str">
        <f t="shared" si="85"/>
        <v/>
      </c>
      <c r="AQ213" s="672" t="str">
        <f t="shared" si="86"/>
        <v/>
      </c>
    </row>
    <row r="214" spans="5:43">
      <c r="E214" s="672" t="str">
        <f t="shared" si="68"/>
        <v/>
      </c>
      <c r="G214" s="672" t="str">
        <f t="shared" si="68"/>
        <v/>
      </c>
      <c r="I214" s="672" t="str">
        <f t="shared" si="69"/>
        <v/>
      </c>
      <c r="K214" s="672" t="str">
        <f t="shared" si="70"/>
        <v/>
      </c>
      <c r="M214" s="672" t="str">
        <f t="shared" si="71"/>
        <v/>
      </c>
      <c r="O214" s="672" t="str">
        <f t="shared" si="72"/>
        <v/>
      </c>
      <c r="Q214" s="672" t="str">
        <f t="shared" si="73"/>
        <v/>
      </c>
      <c r="S214" s="672" t="str">
        <f t="shared" si="74"/>
        <v/>
      </c>
      <c r="U214" s="672" t="str">
        <f t="shared" si="75"/>
        <v/>
      </c>
      <c r="W214" s="672" t="str">
        <f t="shared" si="76"/>
        <v/>
      </c>
      <c r="Y214" s="672" t="str">
        <f t="shared" si="77"/>
        <v/>
      </c>
      <c r="AA214" s="672" t="str">
        <f t="shared" si="78"/>
        <v/>
      </c>
      <c r="AC214" s="672" t="str">
        <f t="shared" si="79"/>
        <v/>
      </c>
      <c r="AE214" s="672" t="str">
        <f t="shared" si="80"/>
        <v/>
      </c>
      <c r="AG214" s="672" t="str">
        <f t="shared" si="81"/>
        <v/>
      </c>
      <c r="AI214" s="672" t="str">
        <f t="shared" si="82"/>
        <v/>
      </c>
      <c r="AK214" s="672" t="str">
        <f t="shared" si="83"/>
        <v/>
      </c>
      <c r="AM214" s="672" t="str">
        <f t="shared" si="84"/>
        <v/>
      </c>
      <c r="AO214" s="672" t="str">
        <f t="shared" si="85"/>
        <v/>
      </c>
      <c r="AQ214" s="672" t="str">
        <f t="shared" si="86"/>
        <v/>
      </c>
    </row>
    <row r="215" spans="5:43">
      <c r="E215" s="672" t="str">
        <f t="shared" si="68"/>
        <v/>
      </c>
      <c r="G215" s="672" t="str">
        <f t="shared" si="68"/>
        <v/>
      </c>
      <c r="I215" s="672" t="str">
        <f t="shared" si="69"/>
        <v/>
      </c>
      <c r="K215" s="672" t="str">
        <f t="shared" si="70"/>
        <v/>
      </c>
      <c r="M215" s="672" t="str">
        <f t="shared" si="71"/>
        <v/>
      </c>
      <c r="O215" s="672" t="str">
        <f t="shared" si="72"/>
        <v/>
      </c>
      <c r="Q215" s="672" t="str">
        <f t="shared" si="73"/>
        <v/>
      </c>
      <c r="S215" s="672" t="str">
        <f t="shared" si="74"/>
        <v/>
      </c>
      <c r="U215" s="672" t="str">
        <f t="shared" si="75"/>
        <v/>
      </c>
      <c r="W215" s="672" t="str">
        <f t="shared" si="76"/>
        <v/>
      </c>
      <c r="Y215" s="672" t="str">
        <f t="shared" si="77"/>
        <v/>
      </c>
      <c r="AA215" s="672" t="str">
        <f t="shared" si="78"/>
        <v/>
      </c>
      <c r="AC215" s="672" t="str">
        <f t="shared" si="79"/>
        <v/>
      </c>
      <c r="AE215" s="672" t="str">
        <f t="shared" si="80"/>
        <v/>
      </c>
      <c r="AG215" s="672" t="str">
        <f t="shared" si="81"/>
        <v/>
      </c>
      <c r="AI215" s="672" t="str">
        <f t="shared" si="82"/>
        <v/>
      </c>
      <c r="AK215" s="672" t="str">
        <f t="shared" si="83"/>
        <v/>
      </c>
      <c r="AM215" s="672" t="str">
        <f t="shared" si="84"/>
        <v/>
      </c>
      <c r="AO215" s="672" t="str">
        <f t="shared" si="85"/>
        <v/>
      </c>
      <c r="AQ215" s="672" t="str">
        <f t="shared" si="86"/>
        <v/>
      </c>
    </row>
    <row r="216" spans="5:43">
      <c r="E216" s="672" t="str">
        <f t="shared" si="68"/>
        <v/>
      </c>
      <c r="G216" s="672" t="str">
        <f t="shared" si="68"/>
        <v/>
      </c>
      <c r="I216" s="672" t="str">
        <f t="shared" si="69"/>
        <v/>
      </c>
      <c r="K216" s="672" t="str">
        <f t="shared" si="70"/>
        <v/>
      </c>
      <c r="M216" s="672" t="str">
        <f t="shared" si="71"/>
        <v/>
      </c>
      <c r="O216" s="672" t="str">
        <f t="shared" si="72"/>
        <v/>
      </c>
      <c r="Q216" s="672" t="str">
        <f t="shared" si="73"/>
        <v/>
      </c>
      <c r="S216" s="672" t="str">
        <f t="shared" si="74"/>
        <v/>
      </c>
      <c r="U216" s="672" t="str">
        <f t="shared" si="75"/>
        <v/>
      </c>
      <c r="W216" s="672" t="str">
        <f t="shared" si="76"/>
        <v/>
      </c>
      <c r="Y216" s="672" t="str">
        <f t="shared" si="77"/>
        <v/>
      </c>
      <c r="AA216" s="672" t="str">
        <f t="shared" si="78"/>
        <v/>
      </c>
      <c r="AC216" s="672" t="str">
        <f t="shared" si="79"/>
        <v/>
      </c>
      <c r="AE216" s="672" t="str">
        <f t="shared" si="80"/>
        <v/>
      </c>
      <c r="AG216" s="672" t="str">
        <f t="shared" si="81"/>
        <v/>
      </c>
      <c r="AI216" s="672" t="str">
        <f t="shared" si="82"/>
        <v/>
      </c>
      <c r="AK216" s="672" t="str">
        <f t="shared" si="83"/>
        <v/>
      </c>
      <c r="AM216" s="672" t="str">
        <f t="shared" si="84"/>
        <v/>
      </c>
      <c r="AO216" s="672" t="str">
        <f t="shared" si="85"/>
        <v/>
      </c>
      <c r="AQ216" s="672" t="str">
        <f t="shared" si="86"/>
        <v/>
      </c>
    </row>
    <row r="217" spans="5:43">
      <c r="E217" s="672" t="str">
        <f t="shared" si="68"/>
        <v/>
      </c>
      <c r="G217" s="672" t="str">
        <f t="shared" si="68"/>
        <v/>
      </c>
      <c r="I217" s="672" t="str">
        <f t="shared" si="69"/>
        <v/>
      </c>
      <c r="K217" s="672" t="str">
        <f t="shared" si="70"/>
        <v/>
      </c>
      <c r="M217" s="672" t="str">
        <f t="shared" si="71"/>
        <v/>
      </c>
      <c r="O217" s="672" t="str">
        <f t="shared" si="72"/>
        <v/>
      </c>
      <c r="Q217" s="672" t="str">
        <f t="shared" si="73"/>
        <v/>
      </c>
      <c r="S217" s="672" t="str">
        <f t="shared" si="74"/>
        <v/>
      </c>
      <c r="U217" s="672" t="str">
        <f t="shared" si="75"/>
        <v/>
      </c>
      <c r="W217" s="672" t="str">
        <f t="shared" si="76"/>
        <v/>
      </c>
      <c r="Y217" s="672" t="str">
        <f t="shared" si="77"/>
        <v/>
      </c>
      <c r="AA217" s="672" t="str">
        <f t="shared" si="78"/>
        <v/>
      </c>
      <c r="AC217" s="672" t="str">
        <f t="shared" si="79"/>
        <v/>
      </c>
      <c r="AE217" s="672" t="str">
        <f t="shared" si="80"/>
        <v/>
      </c>
      <c r="AG217" s="672" t="str">
        <f t="shared" si="81"/>
        <v/>
      </c>
      <c r="AI217" s="672" t="str">
        <f t="shared" si="82"/>
        <v/>
      </c>
      <c r="AK217" s="672" t="str">
        <f t="shared" si="83"/>
        <v/>
      </c>
      <c r="AM217" s="672" t="str">
        <f t="shared" si="84"/>
        <v/>
      </c>
      <c r="AO217" s="672" t="str">
        <f t="shared" si="85"/>
        <v/>
      </c>
      <c r="AQ217" s="672" t="str">
        <f t="shared" si="86"/>
        <v/>
      </c>
    </row>
    <row r="218" spans="5:43">
      <c r="E218" s="672" t="str">
        <f t="shared" si="68"/>
        <v/>
      </c>
      <c r="G218" s="672" t="str">
        <f t="shared" si="68"/>
        <v/>
      </c>
      <c r="I218" s="672" t="str">
        <f t="shared" si="69"/>
        <v/>
      </c>
      <c r="K218" s="672" t="str">
        <f t="shared" si="70"/>
        <v/>
      </c>
      <c r="M218" s="672" t="str">
        <f t="shared" si="71"/>
        <v/>
      </c>
      <c r="O218" s="672" t="str">
        <f t="shared" si="72"/>
        <v/>
      </c>
      <c r="Q218" s="672" t="str">
        <f t="shared" si="73"/>
        <v/>
      </c>
      <c r="S218" s="672" t="str">
        <f t="shared" si="74"/>
        <v/>
      </c>
      <c r="U218" s="672" t="str">
        <f t="shared" si="75"/>
        <v/>
      </c>
      <c r="W218" s="672" t="str">
        <f t="shared" si="76"/>
        <v/>
      </c>
      <c r="Y218" s="672" t="str">
        <f t="shared" si="77"/>
        <v/>
      </c>
      <c r="AA218" s="672" t="str">
        <f t="shared" si="78"/>
        <v/>
      </c>
      <c r="AC218" s="672" t="str">
        <f t="shared" si="79"/>
        <v/>
      </c>
      <c r="AE218" s="672" t="str">
        <f t="shared" si="80"/>
        <v/>
      </c>
      <c r="AG218" s="672" t="str">
        <f t="shared" si="81"/>
        <v/>
      </c>
      <c r="AI218" s="672" t="str">
        <f t="shared" si="82"/>
        <v/>
      </c>
      <c r="AK218" s="672" t="str">
        <f t="shared" si="83"/>
        <v/>
      </c>
      <c r="AM218" s="672" t="str">
        <f t="shared" si="84"/>
        <v/>
      </c>
      <c r="AO218" s="672" t="str">
        <f t="shared" si="85"/>
        <v/>
      </c>
      <c r="AQ218" s="672" t="str">
        <f t="shared" si="86"/>
        <v/>
      </c>
    </row>
    <row r="219" spans="5:43">
      <c r="E219" s="672" t="str">
        <f t="shared" si="68"/>
        <v/>
      </c>
      <c r="G219" s="672" t="str">
        <f t="shared" si="68"/>
        <v/>
      </c>
      <c r="I219" s="672" t="str">
        <f t="shared" si="69"/>
        <v/>
      </c>
      <c r="K219" s="672" t="str">
        <f t="shared" si="70"/>
        <v/>
      </c>
      <c r="M219" s="672" t="str">
        <f t="shared" si="71"/>
        <v/>
      </c>
      <c r="O219" s="672" t="str">
        <f t="shared" si="72"/>
        <v/>
      </c>
      <c r="Q219" s="672" t="str">
        <f t="shared" si="73"/>
        <v/>
      </c>
      <c r="S219" s="672" t="str">
        <f t="shared" si="74"/>
        <v/>
      </c>
      <c r="U219" s="672" t="str">
        <f t="shared" si="75"/>
        <v/>
      </c>
      <c r="W219" s="672" t="str">
        <f t="shared" si="76"/>
        <v/>
      </c>
      <c r="Y219" s="672" t="str">
        <f t="shared" si="77"/>
        <v/>
      </c>
      <c r="AA219" s="672" t="str">
        <f t="shared" si="78"/>
        <v/>
      </c>
      <c r="AC219" s="672" t="str">
        <f t="shared" si="79"/>
        <v/>
      </c>
      <c r="AE219" s="672" t="str">
        <f t="shared" si="80"/>
        <v/>
      </c>
      <c r="AG219" s="672" t="str">
        <f t="shared" si="81"/>
        <v/>
      </c>
      <c r="AI219" s="672" t="str">
        <f t="shared" si="82"/>
        <v/>
      </c>
      <c r="AK219" s="672" t="str">
        <f t="shared" si="83"/>
        <v/>
      </c>
      <c r="AM219" s="672" t="str">
        <f t="shared" si="84"/>
        <v/>
      </c>
      <c r="AO219" s="672" t="str">
        <f t="shared" si="85"/>
        <v/>
      </c>
      <c r="AQ219" s="672" t="str">
        <f t="shared" si="86"/>
        <v/>
      </c>
    </row>
    <row r="220" spans="5:43">
      <c r="E220" s="672" t="str">
        <f t="shared" si="68"/>
        <v/>
      </c>
      <c r="G220" s="672" t="str">
        <f t="shared" si="68"/>
        <v/>
      </c>
      <c r="I220" s="672" t="str">
        <f t="shared" si="69"/>
        <v/>
      </c>
      <c r="K220" s="672" t="str">
        <f t="shared" si="70"/>
        <v/>
      </c>
      <c r="M220" s="672" t="str">
        <f t="shared" si="71"/>
        <v/>
      </c>
      <c r="O220" s="672" t="str">
        <f t="shared" si="72"/>
        <v/>
      </c>
      <c r="Q220" s="672" t="str">
        <f t="shared" si="73"/>
        <v/>
      </c>
      <c r="S220" s="672" t="str">
        <f t="shared" si="74"/>
        <v/>
      </c>
      <c r="U220" s="672" t="str">
        <f t="shared" si="75"/>
        <v/>
      </c>
      <c r="W220" s="672" t="str">
        <f t="shared" si="76"/>
        <v/>
      </c>
      <c r="Y220" s="672" t="str">
        <f t="shared" si="77"/>
        <v/>
      </c>
      <c r="AA220" s="672" t="str">
        <f t="shared" si="78"/>
        <v/>
      </c>
      <c r="AC220" s="672" t="str">
        <f t="shared" si="79"/>
        <v/>
      </c>
      <c r="AE220" s="672" t="str">
        <f t="shared" si="80"/>
        <v/>
      </c>
      <c r="AG220" s="672" t="str">
        <f t="shared" si="81"/>
        <v/>
      </c>
      <c r="AI220" s="672" t="str">
        <f t="shared" si="82"/>
        <v/>
      </c>
      <c r="AK220" s="672" t="str">
        <f t="shared" si="83"/>
        <v/>
      </c>
      <c r="AM220" s="672" t="str">
        <f t="shared" si="84"/>
        <v/>
      </c>
      <c r="AO220" s="672" t="str">
        <f t="shared" si="85"/>
        <v/>
      </c>
      <c r="AQ220" s="672" t="str">
        <f t="shared" si="86"/>
        <v/>
      </c>
    </row>
    <row r="221" spans="5:43">
      <c r="E221" s="672" t="str">
        <f t="shared" ref="E221:G236" si="87">IF(OR($B221=0,D221=0),"",D221/$B221)</f>
        <v/>
      </c>
      <c r="G221" s="672" t="str">
        <f t="shared" si="87"/>
        <v/>
      </c>
      <c r="I221" s="672" t="str">
        <f t="shared" si="69"/>
        <v/>
      </c>
      <c r="K221" s="672" t="str">
        <f t="shared" si="70"/>
        <v/>
      </c>
      <c r="M221" s="672" t="str">
        <f t="shared" si="71"/>
        <v/>
      </c>
      <c r="O221" s="672" t="str">
        <f t="shared" si="72"/>
        <v/>
      </c>
      <c r="Q221" s="672" t="str">
        <f t="shared" si="73"/>
        <v/>
      </c>
      <c r="S221" s="672" t="str">
        <f t="shared" si="74"/>
        <v/>
      </c>
      <c r="U221" s="672" t="str">
        <f t="shared" si="75"/>
        <v/>
      </c>
      <c r="W221" s="672" t="str">
        <f t="shared" si="76"/>
        <v/>
      </c>
      <c r="Y221" s="672" t="str">
        <f t="shared" si="77"/>
        <v/>
      </c>
      <c r="AA221" s="672" t="str">
        <f t="shared" si="78"/>
        <v/>
      </c>
      <c r="AC221" s="672" t="str">
        <f t="shared" si="79"/>
        <v/>
      </c>
      <c r="AE221" s="672" t="str">
        <f t="shared" si="80"/>
        <v/>
      </c>
      <c r="AG221" s="672" t="str">
        <f t="shared" si="81"/>
        <v/>
      </c>
      <c r="AI221" s="672" t="str">
        <f t="shared" si="82"/>
        <v/>
      </c>
      <c r="AK221" s="672" t="str">
        <f t="shared" si="83"/>
        <v/>
      </c>
      <c r="AM221" s="672" t="str">
        <f t="shared" si="84"/>
        <v/>
      </c>
      <c r="AO221" s="672" t="str">
        <f t="shared" si="85"/>
        <v/>
      </c>
      <c r="AQ221" s="672" t="str">
        <f t="shared" si="86"/>
        <v/>
      </c>
    </row>
    <row r="222" spans="5:43">
      <c r="E222" s="672" t="str">
        <f t="shared" si="87"/>
        <v/>
      </c>
      <c r="G222" s="672" t="str">
        <f t="shared" si="87"/>
        <v/>
      </c>
      <c r="I222" s="672" t="str">
        <f t="shared" si="69"/>
        <v/>
      </c>
      <c r="K222" s="672" t="str">
        <f t="shared" si="70"/>
        <v/>
      </c>
      <c r="M222" s="672" t="str">
        <f t="shared" si="71"/>
        <v/>
      </c>
      <c r="O222" s="672" t="str">
        <f t="shared" si="72"/>
        <v/>
      </c>
      <c r="Q222" s="672" t="str">
        <f t="shared" si="73"/>
        <v/>
      </c>
      <c r="S222" s="672" t="str">
        <f t="shared" si="74"/>
        <v/>
      </c>
      <c r="U222" s="672" t="str">
        <f t="shared" si="75"/>
        <v/>
      </c>
      <c r="W222" s="672" t="str">
        <f t="shared" si="76"/>
        <v/>
      </c>
      <c r="Y222" s="672" t="str">
        <f t="shared" si="77"/>
        <v/>
      </c>
      <c r="AA222" s="672" t="str">
        <f t="shared" si="78"/>
        <v/>
      </c>
      <c r="AC222" s="672" t="str">
        <f t="shared" si="79"/>
        <v/>
      </c>
      <c r="AE222" s="672" t="str">
        <f t="shared" si="80"/>
        <v/>
      </c>
      <c r="AG222" s="672" t="str">
        <f t="shared" si="81"/>
        <v/>
      </c>
      <c r="AI222" s="672" t="str">
        <f t="shared" si="82"/>
        <v/>
      </c>
      <c r="AK222" s="672" t="str">
        <f t="shared" si="83"/>
        <v/>
      </c>
      <c r="AM222" s="672" t="str">
        <f t="shared" si="84"/>
        <v/>
      </c>
      <c r="AO222" s="672" t="str">
        <f t="shared" si="85"/>
        <v/>
      </c>
      <c r="AQ222" s="672" t="str">
        <f t="shared" si="86"/>
        <v/>
      </c>
    </row>
    <row r="223" spans="5:43">
      <c r="E223" s="672" t="str">
        <f t="shared" si="87"/>
        <v/>
      </c>
      <c r="G223" s="672" t="str">
        <f t="shared" si="87"/>
        <v/>
      </c>
      <c r="I223" s="672" t="str">
        <f t="shared" si="69"/>
        <v/>
      </c>
      <c r="K223" s="672" t="str">
        <f t="shared" si="70"/>
        <v/>
      </c>
      <c r="M223" s="672" t="str">
        <f t="shared" si="71"/>
        <v/>
      </c>
      <c r="O223" s="672" t="str">
        <f t="shared" si="72"/>
        <v/>
      </c>
      <c r="Q223" s="672" t="str">
        <f t="shared" si="73"/>
        <v/>
      </c>
      <c r="S223" s="672" t="str">
        <f t="shared" si="74"/>
        <v/>
      </c>
      <c r="U223" s="672" t="str">
        <f t="shared" si="75"/>
        <v/>
      </c>
      <c r="W223" s="672" t="str">
        <f t="shared" si="76"/>
        <v/>
      </c>
      <c r="Y223" s="672" t="str">
        <f t="shared" si="77"/>
        <v/>
      </c>
      <c r="AA223" s="672" t="str">
        <f t="shared" si="78"/>
        <v/>
      </c>
      <c r="AC223" s="672" t="str">
        <f t="shared" si="79"/>
        <v/>
      </c>
      <c r="AE223" s="672" t="str">
        <f t="shared" si="80"/>
        <v/>
      </c>
      <c r="AG223" s="672" t="str">
        <f t="shared" si="81"/>
        <v/>
      </c>
      <c r="AI223" s="672" t="str">
        <f t="shared" si="82"/>
        <v/>
      </c>
      <c r="AK223" s="672" t="str">
        <f t="shared" si="83"/>
        <v/>
      </c>
      <c r="AM223" s="672" t="str">
        <f t="shared" si="84"/>
        <v/>
      </c>
      <c r="AO223" s="672" t="str">
        <f t="shared" si="85"/>
        <v/>
      </c>
      <c r="AQ223" s="672" t="str">
        <f t="shared" si="86"/>
        <v/>
      </c>
    </row>
    <row r="224" spans="5:43">
      <c r="E224" s="672" t="str">
        <f t="shared" si="87"/>
        <v/>
      </c>
      <c r="G224" s="672" t="str">
        <f t="shared" si="87"/>
        <v/>
      </c>
      <c r="I224" s="672" t="str">
        <f t="shared" si="69"/>
        <v/>
      </c>
      <c r="K224" s="672" t="str">
        <f t="shared" si="70"/>
        <v/>
      </c>
      <c r="M224" s="672" t="str">
        <f t="shared" si="71"/>
        <v/>
      </c>
      <c r="O224" s="672" t="str">
        <f t="shared" si="72"/>
        <v/>
      </c>
      <c r="Q224" s="672" t="str">
        <f t="shared" si="73"/>
        <v/>
      </c>
      <c r="S224" s="672" t="str">
        <f t="shared" si="74"/>
        <v/>
      </c>
      <c r="U224" s="672" t="str">
        <f t="shared" si="75"/>
        <v/>
      </c>
      <c r="W224" s="672" t="str">
        <f t="shared" si="76"/>
        <v/>
      </c>
      <c r="Y224" s="672" t="str">
        <f t="shared" si="77"/>
        <v/>
      </c>
      <c r="AA224" s="672" t="str">
        <f t="shared" si="78"/>
        <v/>
      </c>
      <c r="AC224" s="672" t="str">
        <f t="shared" si="79"/>
        <v/>
      </c>
      <c r="AE224" s="672" t="str">
        <f t="shared" si="80"/>
        <v/>
      </c>
      <c r="AG224" s="672" t="str">
        <f t="shared" si="81"/>
        <v/>
      </c>
      <c r="AI224" s="672" t="str">
        <f t="shared" si="82"/>
        <v/>
      </c>
      <c r="AK224" s="672" t="str">
        <f t="shared" si="83"/>
        <v/>
      </c>
      <c r="AM224" s="672" t="str">
        <f t="shared" si="84"/>
        <v/>
      </c>
      <c r="AO224" s="672" t="str">
        <f t="shared" si="85"/>
        <v/>
      </c>
      <c r="AQ224" s="672" t="str">
        <f t="shared" si="86"/>
        <v/>
      </c>
    </row>
    <row r="225" spans="5:43">
      <c r="E225" s="672" t="str">
        <f t="shared" si="87"/>
        <v/>
      </c>
      <c r="G225" s="672" t="str">
        <f t="shared" si="87"/>
        <v/>
      </c>
      <c r="I225" s="672" t="str">
        <f t="shared" si="69"/>
        <v/>
      </c>
      <c r="K225" s="672" t="str">
        <f t="shared" si="70"/>
        <v/>
      </c>
      <c r="M225" s="672" t="str">
        <f t="shared" si="71"/>
        <v/>
      </c>
      <c r="O225" s="672" t="str">
        <f t="shared" si="72"/>
        <v/>
      </c>
      <c r="Q225" s="672" t="str">
        <f t="shared" si="73"/>
        <v/>
      </c>
      <c r="S225" s="672" t="str">
        <f t="shared" si="74"/>
        <v/>
      </c>
      <c r="U225" s="672" t="str">
        <f t="shared" si="75"/>
        <v/>
      </c>
      <c r="W225" s="672" t="str">
        <f t="shared" si="76"/>
        <v/>
      </c>
      <c r="Y225" s="672" t="str">
        <f t="shared" si="77"/>
        <v/>
      </c>
      <c r="AA225" s="672" t="str">
        <f t="shared" si="78"/>
        <v/>
      </c>
      <c r="AC225" s="672" t="str">
        <f t="shared" si="79"/>
        <v/>
      </c>
      <c r="AE225" s="672" t="str">
        <f t="shared" si="80"/>
        <v/>
      </c>
      <c r="AG225" s="672" t="str">
        <f t="shared" si="81"/>
        <v/>
      </c>
      <c r="AI225" s="672" t="str">
        <f t="shared" si="82"/>
        <v/>
      </c>
      <c r="AK225" s="672" t="str">
        <f t="shared" si="83"/>
        <v/>
      </c>
      <c r="AM225" s="672" t="str">
        <f t="shared" si="84"/>
        <v/>
      </c>
      <c r="AO225" s="672" t="str">
        <f t="shared" si="85"/>
        <v/>
      </c>
      <c r="AQ225" s="672" t="str">
        <f t="shared" si="86"/>
        <v/>
      </c>
    </row>
    <row r="226" spans="5:43">
      <c r="E226" s="672" t="str">
        <f t="shared" si="87"/>
        <v/>
      </c>
      <c r="G226" s="672" t="str">
        <f t="shared" si="87"/>
        <v/>
      </c>
      <c r="I226" s="672" t="str">
        <f t="shared" si="69"/>
        <v/>
      </c>
      <c r="K226" s="672" t="str">
        <f t="shared" si="70"/>
        <v/>
      </c>
      <c r="M226" s="672" t="str">
        <f t="shared" si="71"/>
        <v/>
      </c>
      <c r="O226" s="672" t="str">
        <f t="shared" si="72"/>
        <v/>
      </c>
      <c r="Q226" s="672" t="str">
        <f t="shared" si="73"/>
        <v/>
      </c>
      <c r="S226" s="672" t="str">
        <f t="shared" si="74"/>
        <v/>
      </c>
      <c r="U226" s="672" t="str">
        <f t="shared" si="75"/>
        <v/>
      </c>
      <c r="W226" s="672" t="str">
        <f t="shared" si="76"/>
        <v/>
      </c>
      <c r="Y226" s="672" t="str">
        <f t="shared" si="77"/>
        <v/>
      </c>
      <c r="AA226" s="672" t="str">
        <f t="shared" si="78"/>
        <v/>
      </c>
      <c r="AC226" s="672" t="str">
        <f t="shared" si="79"/>
        <v/>
      </c>
      <c r="AE226" s="672" t="str">
        <f t="shared" si="80"/>
        <v/>
      </c>
      <c r="AG226" s="672" t="str">
        <f t="shared" si="81"/>
        <v/>
      </c>
      <c r="AI226" s="672" t="str">
        <f t="shared" si="82"/>
        <v/>
      </c>
      <c r="AK226" s="672" t="str">
        <f t="shared" si="83"/>
        <v/>
      </c>
      <c r="AM226" s="672" t="str">
        <f t="shared" si="84"/>
        <v/>
      </c>
      <c r="AO226" s="672" t="str">
        <f t="shared" si="85"/>
        <v/>
      </c>
      <c r="AQ226" s="672" t="str">
        <f t="shared" si="86"/>
        <v/>
      </c>
    </row>
    <row r="227" spans="5:43">
      <c r="E227" s="672" t="str">
        <f t="shared" si="87"/>
        <v/>
      </c>
      <c r="G227" s="672" t="str">
        <f t="shared" si="87"/>
        <v/>
      </c>
      <c r="I227" s="672" t="str">
        <f t="shared" si="69"/>
        <v/>
      </c>
      <c r="K227" s="672" t="str">
        <f t="shared" si="70"/>
        <v/>
      </c>
      <c r="M227" s="672" t="str">
        <f t="shared" si="71"/>
        <v/>
      </c>
      <c r="O227" s="672" t="str">
        <f t="shared" si="72"/>
        <v/>
      </c>
      <c r="Q227" s="672" t="str">
        <f t="shared" si="73"/>
        <v/>
      </c>
      <c r="S227" s="672" t="str">
        <f t="shared" si="74"/>
        <v/>
      </c>
      <c r="U227" s="672" t="str">
        <f t="shared" si="75"/>
        <v/>
      </c>
      <c r="W227" s="672" t="str">
        <f t="shared" si="76"/>
        <v/>
      </c>
      <c r="Y227" s="672" t="str">
        <f t="shared" si="77"/>
        <v/>
      </c>
      <c r="AA227" s="672" t="str">
        <f t="shared" si="78"/>
        <v/>
      </c>
      <c r="AC227" s="672" t="str">
        <f t="shared" si="79"/>
        <v/>
      </c>
      <c r="AE227" s="672" t="str">
        <f t="shared" si="80"/>
        <v/>
      </c>
      <c r="AG227" s="672" t="str">
        <f t="shared" si="81"/>
        <v/>
      </c>
      <c r="AI227" s="672" t="str">
        <f t="shared" si="82"/>
        <v/>
      </c>
      <c r="AK227" s="672" t="str">
        <f t="shared" si="83"/>
        <v/>
      </c>
      <c r="AM227" s="672" t="str">
        <f t="shared" si="84"/>
        <v/>
      </c>
      <c r="AO227" s="672" t="str">
        <f t="shared" si="85"/>
        <v/>
      </c>
      <c r="AQ227" s="672" t="str">
        <f t="shared" si="86"/>
        <v/>
      </c>
    </row>
    <row r="228" spans="5:43">
      <c r="E228" s="672" t="str">
        <f t="shared" si="87"/>
        <v/>
      </c>
      <c r="G228" s="672" t="str">
        <f t="shared" si="87"/>
        <v/>
      </c>
      <c r="I228" s="672" t="str">
        <f t="shared" si="69"/>
        <v/>
      </c>
      <c r="K228" s="672" t="str">
        <f t="shared" si="70"/>
        <v/>
      </c>
      <c r="M228" s="672" t="str">
        <f t="shared" si="71"/>
        <v/>
      </c>
      <c r="O228" s="672" t="str">
        <f t="shared" si="72"/>
        <v/>
      </c>
      <c r="Q228" s="672" t="str">
        <f t="shared" si="73"/>
        <v/>
      </c>
      <c r="S228" s="672" t="str">
        <f t="shared" si="74"/>
        <v/>
      </c>
      <c r="U228" s="672" t="str">
        <f t="shared" si="75"/>
        <v/>
      </c>
      <c r="W228" s="672" t="str">
        <f t="shared" si="76"/>
        <v/>
      </c>
      <c r="Y228" s="672" t="str">
        <f t="shared" si="77"/>
        <v/>
      </c>
      <c r="AA228" s="672" t="str">
        <f t="shared" si="78"/>
        <v/>
      </c>
      <c r="AC228" s="672" t="str">
        <f t="shared" si="79"/>
        <v/>
      </c>
      <c r="AE228" s="672" t="str">
        <f t="shared" si="80"/>
        <v/>
      </c>
      <c r="AG228" s="672" t="str">
        <f t="shared" si="81"/>
        <v/>
      </c>
      <c r="AI228" s="672" t="str">
        <f t="shared" si="82"/>
        <v/>
      </c>
      <c r="AK228" s="672" t="str">
        <f t="shared" si="83"/>
        <v/>
      </c>
      <c r="AM228" s="672" t="str">
        <f t="shared" si="84"/>
        <v/>
      </c>
      <c r="AO228" s="672" t="str">
        <f t="shared" si="85"/>
        <v/>
      </c>
      <c r="AQ228" s="672" t="str">
        <f t="shared" si="86"/>
        <v/>
      </c>
    </row>
    <row r="229" spans="5:43">
      <c r="E229" s="672" t="str">
        <f t="shared" si="87"/>
        <v/>
      </c>
      <c r="G229" s="672" t="str">
        <f t="shared" si="87"/>
        <v/>
      </c>
      <c r="I229" s="672" t="str">
        <f t="shared" si="69"/>
        <v/>
      </c>
      <c r="K229" s="672" t="str">
        <f t="shared" si="70"/>
        <v/>
      </c>
      <c r="M229" s="672" t="str">
        <f t="shared" si="71"/>
        <v/>
      </c>
      <c r="O229" s="672" t="str">
        <f t="shared" si="72"/>
        <v/>
      </c>
      <c r="Q229" s="672" t="str">
        <f t="shared" si="73"/>
        <v/>
      </c>
      <c r="S229" s="672" t="str">
        <f t="shared" si="74"/>
        <v/>
      </c>
      <c r="U229" s="672" t="str">
        <f t="shared" si="75"/>
        <v/>
      </c>
      <c r="W229" s="672" t="str">
        <f t="shared" si="76"/>
        <v/>
      </c>
      <c r="Y229" s="672" t="str">
        <f t="shared" si="77"/>
        <v/>
      </c>
      <c r="AA229" s="672" t="str">
        <f t="shared" si="78"/>
        <v/>
      </c>
      <c r="AC229" s="672" t="str">
        <f t="shared" si="79"/>
        <v/>
      </c>
      <c r="AE229" s="672" t="str">
        <f t="shared" si="80"/>
        <v/>
      </c>
      <c r="AG229" s="672" t="str">
        <f t="shared" si="81"/>
        <v/>
      </c>
      <c r="AI229" s="672" t="str">
        <f t="shared" si="82"/>
        <v/>
      </c>
      <c r="AK229" s="672" t="str">
        <f t="shared" si="83"/>
        <v/>
      </c>
      <c r="AM229" s="672" t="str">
        <f t="shared" si="84"/>
        <v/>
      </c>
      <c r="AO229" s="672" t="str">
        <f t="shared" si="85"/>
        <v/>
      </c>
      <c r="AQ229" s="672" t="str">
        <f t="shared" si="86"/>
        <v/>
      </c>
    </row>
    <row r="230" spans="5:43">
      <c r="E230" s="672" t="str">
        <f t="shared" si="87"/>
        <v/>
      </c>
      <c r="G230" s="672" t="str">
        <f t="shared" si="87"/>
        <v/>
      </c>
      <c r="I230" s="672" t="str">
        <f t="shared" si="69"/>
        <v/>
      </c>
      <c r="K230" s="672" t="str">
        <f t="shared" si="70"/>
        <v/>
      </c>
      <c r="M230" s="672" t="str">
        <f t="shared" si="71"/>
        <v/>
      </c>
      <c r="O230" s="672" t="str">
        <f t="shared" si="72"/>
        <v/>
      </c>
      <c r="Q230" s="672" t="str">
        <f t="shared" si="73"/>
        <v/>
      </c>
      <c r="S230" s="672" t="str">
        <f t="shared" si="74"/>
        <v/>
      </c>
      <c r="U230" s="672" t="str">
        <f t="shared" si="75"/>
        <v/>
      </c>
      <c r="W230" s="672" t="str">
        <f t="shared" si="76"/>
        <v/>
      </c>
      <c r="Y230" s="672" t="str">
        <f t="shared" si="77"/>
        <v/>
      </c>
      <c r="AA230" s="672" t="str">
        <f t="shared" si="78"/>
        <v/>
      </c>
      <c r="AC230" s="672" t="str">
        <f t="shared" si="79"/>
        <v/>
      </c>
      <c r="AE230" s="672" t="str">
        <f t="shared" si="80"/>
        <v/>
      </c>
      <c r="AG230" s="672" t="str">
        <f t="shared" si="81"/>
        <v/>
      </c>
      <c r="AI230" s="672" t="str">
        <f t="shared" si="82"/>
        <v/>
      </c>
      <c r="AK230" s="672" t="str">
        <f t="shared" si="83"/>
        <v/>
      </c>
      <c r="AM230" s="672" t="str">
        <f t="shared" si="84"/>
        <v/>
      </c>
      <c r="AO230" s="672" t="str">
        <f t="shared" si="85"/>
        <v/>
      </c>
      <c r="AQ230" s="672" t="str">
        <f t="shared" si="86"/>
        <v/>
      </c>
    </row>
    <row r="231" spans="5:43">
      <c r="E231" s="672" t="str">
        <f t="shared" si="87"/>
        <v/>
      </c>
      <c r="G231" s="672" t="str">
        <f t="shared" si="87"/>
        <v/>
      </c>
      <c r="I231" s="672" t="str">
        <f t="shared" si="69"/>
        <v/>
      </c>
      <c r="K231" s="672" t="str">
        <f t="shared" si="70"/>
        <v/>
      </c>
      <c r="M231" s="672" t="str">
        <f t="shared" si="71"/>
        <v/>
      </c>
      <c r="O231" s="672" t="str">
        <f t="shared" si="72"/>
        <v/>
      </c>
      <c r="Q231" s="672" t="str">
        <f t="shared" si="73"/>
        <v/>
      </c>
      <c r="S231" s="672" t="str">
        <f t="shared" si="74"/>
        <v/>
      </c>
      <c r="U231" s="672" t="str">
        <f t="shared" si="75"/>
        <v/>
      </c>
      <c r="W231" s="672" t="str">
        <f t="shared" si="76"/>
        <v/>
      </c>
      <c r="Y231" s="672" t="str">
        <f t="shared" si="77"/>
        <v/>
      </c>
      <c r="AA231" s="672" t="str">
        <f t="shared" si="78"/>
        <v/>
      </c>
      <c r="AC231" s="672" t="str">
        <f t="shared" si="79"/>
        <v/>
      </c>
      <c r="AE231" s="672" t="str">
        <f t="shared" si="80"/>
        <v/>
      </c>
      <c r="AG231" s="672" t="str">
        <f t="shared" si="81"/>
        <v/>
      </c>
      <c r="AI231" s="672" t="str">
        <f t="shared" si="82"/>
        <v/>
      </c>
      <c r="AK231" s="672" t="str">
        <f t="shared" si="83"/>
        <v/>
      </c>
      <c r="AM231" s="672" t="str">
        <f t="shared" si="84"/>
        <v/>
      </c>
      <c r="AO231" s="672" t="str">
        <f t="shared" si="85"/>
        <v/>
      </c>
      <c r="AQ231" s="672" t="str">
        <f t="shared" si="86"/>
        <v/>
      </c>
    </row>
    <row r="232" spans="5:43">
      <c r="E232" s="672" t="str">
        <f t="shared" si="87"/>
        <v/>
      </c>
      <c r="G232" s="672" t="str">
        <f t="shared" si="87"/>
        <v/>
      </c>
      <c r="I232" s="672" t="str">
        <f t="shared" si="69"/>
        <v/>
      </c>
      <c r="K232" s="672" t="str">
        <f t="shared" si="70"/>
        <v/>
      </c>
      <c r="M232" s="672" t="str">
        <f t="shared" si="71"/>
        <v/>
      </c>
      <c r="O232" s="672" t="str">
        <f t="shared" si="72"/>
        <v/>
      </c>
      <c r="Q232" s="672" t="str">
        <f t="shared" si="73"/>
        <v/>
      </c>
      <c r="S232" s="672" t="str">
        <f t="shared" si="74"/>
        <v/>
      </c>
      <c r="U232" s="672" t="str">
        <f t="shared" si="75"/>
        <v/>
      </c>
      <c r="W232" s="672" t="str">
        <f t="shared" si="76"/>
        <v/>
      </c>
      <c r="Y232" s="672" t="str">
        <f t="shared" si="77"/>
        <v/>
      </c>
      <c r="AA232" s="672" t="str">
        <f t="shared" si="78"/>
        <v/>
      </c>
      <c r="AC232" s="672" t="str">
        <f t="shared" si="79"/>
        <v/>
      </c>
      <c r="AE232" s="672" t="str">
        <f t="shared" si="80"/>
        <v/>
      </c>
      <c r="AG232" s="672" t="str">
        <f t="shared" si="81"/>
        <v/>
      </c>
      <c r="AI232" s="672" t="str">
        <f t="shared" si="82"/>
        <v/>
      </c>
      <c r="AK232" s="672" t="str">
        <f t="shared" si="83"/>
        <v/>
      </c>
      <c r="AM232" s="672" t="str">
        <f t="shared" si="84"/>
        <v/>
      </c>
      <c r="AO232" s="672" t="str">
        <f t="shared" si="85"/>
        <v/>
      </c>
      <c r="AQ232" s="672" t="str">
        <f t="shared" si="86"/>
        <v/>
      </c>
    </row>
    <row r="233" spans="5:43">
      <c r="E233" s="672" t="str">
        <f t="shared" si="87"/>
        <v/>
      </c>
      <c r="G233" s="672" t="str">
        <f t="shared" si="87"/>
        <v/>
      </c>
      <c r="I233" s="672" t="str">
        <f t="shared" si="69"/>
        <v/>
      </c>
      <c r="K233" s="672" t="str">
        <f t="shared" si="70"/>
        <v/>
      </c>
      <c r="M233" s="672" t="str">
        <f t="shared" si="71"/>
        <v/>
      </c>
      <c r="O233" s="672" t="str">
        <f t="shared" si="72"/>
        <v/>
      </c>
      <c r="Q233" s="672" t="str">
        <f t="shared" si="73"/>
        <v/>
      </c>
      <c r="S233" s="672" t="str">
        <f t="shared" si="74"/>
        <v/>
      </c>
      <c r="U233" s="672" t="str">
        <f t="shared" si="75"/>
        <v/>
      </c>
      <c r="W233" s="672" t="str">
        <f t="shared" si="76"/>
        <v/>
      </c>
      <c r="Y233" s="672" t="str">
        <f t="shared" si="77"/>
        <v/>
      </c>
      <c r="AA233" s="672" t="str">
        <f t="shared" si="78"/>
        <v/>
      </c>
      <c r="AC233" s="672" t="str">
        <f t="shared" si="79"/>
        <v/>
      </c>
      <c r="AE233" s="672" t="str">
        <f t="shared" si="80"/>
        <v/>
      </c>
      <c r="AG233" s="672" t="str">
        <f t="shared" si="81"/>
        <v/>
      </c>
      <c r="AI233" s="672" t="str">
        <f t="shared" si="82"/>
        <v/>
      </c>
      <c r="AK233" s="672" t="str">
        <f t="shared" si="83"/>
        <v/>
      </c>
      <c r="AM233" s="672" t="str">
        <f t="shared" si="84"/>
        <v/>
      </c>
      <c r="AO233" s="672" t="str">
        <f t="shared" si="85"/>
        <v/>
      </c>
      <c r="AQ233" s="672" t="str">
        <f t="shared" si="86"/>
        <v/>
      </c>
    </row>
    <row r="234" spans="5:43">
      <c r="E234" s="672" t="str">
        <f t="shared" si="87"/>
        <v/>
      </c>
      <c r="G234" s="672" t="str">
        <f t="shared" si="87"/>
        <v/>
      </c>
      <c r="I234" s="672" t="str">
        <f t="shared" si="69"/>
        <v/>
      </c>
      <c r="K234" s="672" t="str">
        <f t="shared" si="70"/>
        <v/>
      </c>
      <c r="M234" s="672" t="str">
        <f t="shared" si="71"/>
        <v/>
      </c>
      <c r="O234" s="672" t="str">
        <f t="shared" si="72"/>
        <v/>
      </c>
      <c r="Q234" s="672" t="str">
        <f t="shared" si="73"/>
        <v/>
      </c>
      <c r="S234" s="672" t="str">
        <f t="shared" si="74"/>
        <v/>
      </c>
      <c r="U234" s="672" t="str">
        <f t="shared" si="75"/>
        <v/>
      </c>
      <c r="W234" s="672" t="str">
        <f t="shared" si="76"/>
        <v/>
      </c>
      <c r="Y234" s="672" t="str">
        <f t="shared" si="77"/>
        <v/>
      </c>
      <c r="AA234" s="672" t="str">
        <f t="shared" si="78"/>
        <v/>
      </c>
      <c r="AC234" s="672" t="str">
        <f t="shared" si="79"/>
        <v/>
      </c>
      <c r="AE234" s="672" t="str">
        <f t="shared" si="80"/>
        <v/>
      </c>
      <c r="AG234" s="672" t="str">
        <f t="shared" si="81"/>
        <v/>
      </c>
      <c r="AI234" s="672" t="str">
        <f t="shared" si="82"/>
        <v/>
      </c>
      <c r="AK234" s="672" t="str">
        <f t="shared" si="83"/>
        <v/>
      </c>
      <c r="AM234" s="672" t="str">
        <f t="shared" si="84"/>
        <v/>
      </c>
      <c r="AO234" s="672" t="str">
        <f t="shared" si="85"/>
        <v/>
      </c>
      <c r="AQ234" s="672" t="str">
        <f t="shared" si="86"/>
        <v/>
      </c>
    </row>
    <row r="235" spans="5:43">
      <c r="E235" s="672" t="str">
        <f t="shared" si="87"/>
        <v/>
      </c>
      <c r="G235" s="672" t="str">
        <f t="shared" si="87"/>
        <v/>
      </c>
      <c r="I235" s="672" t="str">
        <f t="shared" si="69"/>
        <v/>
      </c>
      <c r="K235" s="672" t="str">
        <f t="shared" si="70"/>
        <v/>
      </c>
      <c r="M235" s="672" t="str">
        <f t="shared" si="71"/>
        <v/>
      </c>
      <c r="O235" s="672" t="str">
        <f t="shared" si="72"/>
        <v/>
      </c>
      <c r="Q235" s="672" t="str">
        <f t="shared" si="73"/>
        <v/>
      </c>
      <c r="S235" s="672" t="str">
        <f t="shared" si="74"/>
        <v/>
      </c>
      <c r="U235" s="672" t="str">
        <f t="shared" si="75"/>
        <v/>
      </c>
      <c r="W235" s="672" t="str">
        <f t="shared" si="76"/>
        <v/>
      </c>
      <c r="Y235" s="672" t="str">
        <f t="shared" si="77"/>
        <v/>
      </c>
      <c r="AA235" s="672" t="str">
        <f t="shared" si="78"/>
        <v/>
      </c>
      <c r="AC235" s="672" t="str">
        <f t="shared" si="79"/>
        <v/>
      </c>
      <c r="AE235" s="672" t="str">
        <f t="shared" si="80"/>
        <v/>
      </c>
      <c r="AG235" s="672" t="str">
        <f t="shared" si="81"/>
        <v/>
      </c>
      <c r="AI235" s="672" t="str">
        <f t="shared" si="82"/>
        <v/>
      </c>
      <c r="AK235" s="672" t="str">
        <f t="shared" si="83"/>
        <v/>
      </c>
      <c r="AM235" s="672" t="str">
        <f t="shared" si="84"/>
        <v/>
      </c>
      <c r="AO235" s="672" t="str">
        <f t="shared" si="85"/>
        <v/>
      </c>
      <c r="AQ235" s="672" t="str">
        <f t="shared" si="86"/>
        <v/>
      </c>
    </row>
    <row r="236" spans="5:43">
      <c r="E236" s="672" t="str">
        <f t="shared" si="87"/>
        <v/>
      </c>
      <c r="G236" s="672" t="str">
        <f t="shared" si="87"/>
        <v/>
      </c>
      <c r="I236" s="672" t="str">
        <f t="shared" si="69"/>
        <v/>
      </c>
      <c r="K236" s="672" t="str">
        <f t="shared" si="70"/>
        <v/>
      </c>
      <c r="M236" s="672" t="str">
        <f t="shared" si="71"/>
        <v/>
      </c>
      <c r="O236" s="672" t="str">
        <f t="shared" si="72"/>
        <v/>
      </c>
      <c r="Q236" s="672" t="str">
        <f t="shared" si="73"/>
        <v/>
      </c>
      <c r="S236" s="672" t="str">
        <f t="shared" si="74"/>
        <v/>
      </c>
      <c r="U236" s="672" t="str">
        <f t="shared" si="75"/>
        <v/>
      </c>
      <c r="W236" s="672" t="str">
        <f t="shared" si="76"/>
        <v/>
      </c>
      <c r="Y236" s="672" t="str">
        <f t="shared" si="77"/>
        <v/>
      </c>
      <c r="AA236" s="672" t="str">
        <f t="shared" si="78"/>
        <v/>
      </c>
      <c r="AC236" s="672" t="str">
        <f t="shared" si="79"/>
        <v/>
      </c>
      <c r="AE236" s="672" t="str">
        <f t="shared" si="80"/>
        <v/>
      </c>
      <c r="AG236" s="672" t="str">
        <f t="shared" si="81"/>
        <v/>
      </c>
      <c r="AI236" s="672" t="str">
        <f t="shared" si="82"/>
        <v/>
      </c>
      <c r="AK236" s="672" t="str">
        <f t="shared" si="83"/>
        <v/>
      </c>
      <c r="AM236" s="672" t="str">
        <f t="shared" si="84"/>
        <v/>
      </c>
      <c r="AO236" s="672" t="str">
        <f t="shared" si="85"/>
        <v/>
      </c>
      <c r="AQ236" s="672" t="str">
        <f t="shared" si="86"/>
        <v/>
      </c>
    </row>
    <row r="237" spans="5:43">
      <c r="E237" s="672" t="str">
        <f t="shared" ref="E237:G252" si="88">IF(OR($B237=0,D237=0),"",D237/$B237)</f>
        <v/>
      </c>
      <c r="G237" s="672" t="str">
        <f t="shared" si="88"/>
        <v/>
      </c>
      <c r="I237" s="672" t="str">
        <f t="shared" si="69"/>
        <v/>
      </c>
      <c r="K237" s="672" t="str">
        <f t="shared" si="70"/>
        <v/>
      </c>
      <c r="M237" s="672" t="str">
        <f t="shared" si="71"/>
        <v/>
      </c>
      <c r="O237" s="672" t="str">
        <f t="shared" si="72"/>
        <v/>
      </c>
      <c r="Q237" s="672" t="str">
        <f t="shared" si="73"/>
        <v/>
      </c>
      <c r="S237" s="672" t="str">
        <f t="shared" si="74"/>
        <v/>
      </c>
      <c r="U237" s="672" t="str">
        <f t="shared" si="75"/>
        <v/>
      </c>
      <c r="W237" s="672" t="str">
        <f t="shared" si="76"/>
        <v/>
      </c>
      <c r="Y237" s="672" t="str">
        <f t="shared" si="77"/>
        <v/>
      </c>
      <c r="AA237" s="672" t="str">
        <f t="shared" si="78"/>
        <v/>
      </c>
      <c r="AC237" s="672" t="str">
        <f t="shared" si="79"/>
        <v/>
      </c>
      <c r="AE237" s="672" t="str">
        <f t="shared" si="80"/>
        <v/>
      </c>
      <c r="AG237" s="672" t="str">
        <f t="shared" si="81"/>
        <v/>
      </c>
      <c r="AI237" s="672" t="str">
        <f t="shared" si="82"/>
        <v/>
      </c>
      <c r="AK237" s="672" t="str">
        <f t="shared" si="83"/>
        <v/>
      </c>
      <c r="AM237" s="672" t="str">
        <f t="shared" si="84"/>
        <v/>
      </c>
      <c r="AO237" s="672" t="str">
        <f t="shared" si="85"/>
        <v/>
      </c>
      <c r="AQ237" s="672" t="str">
        <f t="shared" si="86"/>
        <v/>
      </c>
    </row>
    <row r="238" spans="5:43">
      <c r="E238" s="672" t="str">
        <f t="shared" si="88"/>
        <v/>
      </c>
      <c r="G238" s="672" t="str">
        <f t="shared" si="88"/>
        <v/>
      </c>
      <c r="I238" s="672" t="str">
        <f t="shared" si="69"/>
        <v/>
      </c>
      <c r="K238" s="672" t="str">
        <f t="shared" si="70"/>
        <v/>
      </c>
      <c r="M238" s="672" t="str">
        <f t="shared" si="71"/>
        <v/>
      </c>
      <c r="O238" s="672" t="str">
        <f t="shared" si="72"/>
        <v/>
      </c>
      <c r="Q238" s="672" t="str">
        <f t="shared" si="73"/>
        <v/>
      </c>
      <c r="S238" s="672" t="str">
        <f t="shared" si="74"/>
        <v/>
      </c>
      <c r="U238" s="672" t="str">
        <f t="shared" si="75"/>
        <v/>
      </c>
      <c r="W238" s="672" t="str">
        <f t="shared" si="76"/>
        <v/>
      </c>
      <c r="Y238" s="672" t="str">
        <f t="shared" si="77"/>
        <v/>
      </c>
      <c r="AA238" s="672" t="str">
        <f t="shared" si="78"/>
        <v/>
      </c>
      <c r="AC238" s="672" t="str">
        <f t="shared" si="79"/>
        <v/>
      </c>
      <c r="AE238" s="672" t="str">
        <f t="shared" si="80"/>
        <v/>
      </c>
      <c r="AG238" s="672" t="str">
        <f t="shared" si="81"/>
        <v/>
      </c>
      <c r="AI238" s="672" t="str">
        <f t="shared" si="82"/>
        <v/>
      </c>
      <c r="AK238" s="672" t="str">
        <f t="shared" si="83"/>
        <v/>
      </c>
      <c r="AM238" s="672" t="str">
        <f t="shared" si="84"/>
        <v/>
      </c>
      <c r="AO238" s="672" t="str">
        <f t="shared" si="85"/>
        <v/>
      </c>
      <c r="AQ238" s="672" t="str">
        <f t="shared" si="86"/>
        <v/>
      </c>
    </row>
    <row r="239" spans="5:43">
      <c r="E239" s="672" t="str">
        <f t="shared" si="88"/>
        <v/>
      </c>
      <c r="G239" s="672" t="str">
        <f t="shared" si="88"/>
        <v/>
      </c>
      <c r="I239" s="672" t="str">
        <f t="shared" si="69"/>
        <v/>
      </c>
      <c r="K239" s="672" t="str">
        <f t="shared" si="70"/>
        <v/>
      </c>
      <c r="M239" s="672" t="str">
        <f t="shared" si="71"/>
        <v/>
      </c>
      <c r="O239" s="672" t="str">
        <f t="shared" si="72"/>
        <v/>
      </c>
      <c r="Q239" s="672" t="str">
        <f t="shared" si="73"/>
        <v/>
      </c>
      <c r="S239" s="672" t="str">
        <f t="shared" si="74"/>
        <v/>
      </c>
      <c r="U239" s="672" t="str">
        <f t="shared" si="75"/>
        <v/>
      </c>
      <c r="W239" s="672" t="str">
        <f t="shared" si="76"/>
        <v/>
      </c>
      <c r="Y239" s="672" t="str">
        <f t="shared" si="77"/>
        <v/>
      </c>
      <c r="AA239" s="672" t="str">
        <f t="shared" si="78"/>
        <v/>
      </c>
      <c r="AC239" s="672" t="str">
        <f t="shared" si="79"/>
        <v/>
      </c>
      <c r="AE239" s="672" t="str">
        <f t="shared" si="80"/>
        <v/>
      </c>
      <c r="AG239" s="672" t="str">
        <f t="shared" si="81"/>
        <v/>
      </c>
      <c r="AI239" s="672" t="str">
        <f t="shared" si="82"/>
        <v/>
      </c>
      <c r="AK239" s="672" t="str">
        <f t="shared" si="83"/>
        <v/>
      </c>
      <c r="AM239" s="672" t="str">
        <f t="shared" si="84"/>
        <v/>
      </c>
      <c r="AO239" s="672" t="str">
        <f t="shared" si="85"/>
        <v/>
      </c>
      <c r="AQ239" s="672" t="str">
        <f t="shared" si="86"/>
        <v/>
      </c>
    </row>
    <row r="240" spans="5:43">
      <c r="E240" s="672" t="str">
        <f t="shared" si="88"/>
        <v/>
      </c>
      <c r="G240" s="672" t="str">
        <f t="shared" si="88"/>
        <v/>
      </c>
      <c r="I240" s="672" t="str">
        <f t="shared" si="69"/>
        <v/>
      </c>
      <c r="K240" s="672" t="str">
        <f t="shared" si="70"/>
        <v/>
      </c>
      <c r="M240" s="672" t="str">
        <f t="shared" si="71"/>
        <v/>
      </c>
      <c r="O240" s="672" t="str">
        <f t="shared" si="72"/>
        <v/>
      </c>
      <c r="Q240" s="672" t="str">
        <f t="shared" si="73"/>
        <v/>
      </c>
      <c r="S240" s="672" t="str">
        <f t="shared" si="74"/>
        <v/>
      </c>
      <c r="U240" s="672" t="str">
        <f t="shared" si="75"/>
        <v/>
      </c>
      <c r="W240" s="672" t="str">
        <f t="shared" si="76"/>
        <v/>
      </c>
      <c r="Y240" s="672" t="str">
        <f t="shared" si="77"/>
        <v/>
      </c>
      <c r="AA240" s="672" t="str">
        <f t="shared" si="78"/>
        <v/>
      </c>
      <c r="AC240" s="672" t="str">
        <f t="shared" si="79"/>
        <v/>
      </c>
      <c r="AE240" s="672" t="str">
        <f t="shared" si="80"/>
        <v/>
      </c>
      <c r="AG240" s="672" t="str">
        <f t="shared" si="81"/>
        <v/>
      </c>
      <c r="AI240" s="672" t="str">
        <f t="shared" si="82"/>
        <v/>
      </c>
      <c r="AK240" s="672" t="str">
        <f t="shared" si="83"/>
        <v/>
      </c>
      <c r="AM240" s="672" t="str">
        <f t="shared" si="84"/>
        <v/>
      </c>
      <c r="AO240" s="672" t="str">
        <f t="shared" si="85"/>
        <v/>
      </c>
      <c r="AQ240" s="672" t="str">
        <f t="shared" si="86"/>
        <v/>
      </c>
    </row>
    <row r="241" spans="5:43">
      <c r="E241" s="672" t="str">
        <f t="shared" si="88"/>
        <v/>
      </c>
      <c r="G241" s="672" t="str">
        <f t="shared" si="88"/>
        <v/>
      </c>
      <c r="I241" s="672" t="str">
        <f t="shared" si="69"/>
        <v/>
      </c>
      <c r="K241" s="672" t="str">
        <f t="shared" si="70"/>
        <v/>
      </c>
      <c r="M241" s="672" t="str">
        <f t="shared" si="71"/>
        <v/>
      </c>
      <c r="O241" s="672" t="str">
        <f t="shared" si="72"/>
        <v/>
      </c>
      <c r="Q241" s="672" t="str">
        <f t="shared" si="73"/>
        <v/>
      </c>
      <c r="S241" s="672" t="str">
        <f t="shared" si="74"/>
        <v/>
      </c>
      <c r="U241" s="672" t="str">
        <f t="shared" si="75"/>
        <v/>
      </c>
      <c r="W241" s="672" t="str">
        <f t="shared" si="76"/>
        <v/>
      </c>
      <c r="Y241" s="672" t="str">
        <f t="shared" si="77"/>
        <v/>
      </c>
      <c r="AA241" s="672" t="str">
        <f t="shared" si="78"/>
        <v/>
      </c>
      <c r="AC241" s="672" t="str">
        <f t="shared" si="79"/>
        <v/>
      </c>
      <c r="AE241" s="672" t="str">
        <f t="shared" si="80"/>
        <v/>
      </c>
      <c r="AG241" s="672" t="str">
        <f t="shared" si="81"/>
        <v/>
      </c>
      <c r="AI241" s="672" t="str">
        <f t="shared" si="82"/>
        <v/>
      </c>
      <c r="AK241" s="672" t="str">
        <f t="shared" si="83"/>
        <v/>
      </c>
      <c r="AM241" s="672" t="str">
        <f t="shared" si="84"/>
        <v/>
      </c>
      <c r="AO241" s="672" t="str">
        <f t="shared" si="85"/>
        <v/>
      </c>
      <c r="AQ241" s="672" t="str">
        <f t="shared" si="86"/>
        <v/>
      </c>
    </row>
    <row r="242" spans="5:43">
      <c r="E242" s="672" t="str">
        <f t="shared" si="88"/>
        <v/>
      </c>
      <c r="G242" s="672" t="str">
        <f t="shared" si="88"/>
        <v/>
      </c>
      <c r="I242" s="672" t="str">
        <f t="shared" si="69"/>
        <v/>
      </c>
      <c r="K242" s="672" t="str">
        <f t="shared" si="70"/>
        <v/>
      </c>
      <c r="M242" s="672" t="str">
        <f t="shared" si="71"/>
        <v/>
      </c>
      <c r="O242" s="672" t="str">
        <f t="shared" si="72"/>
        <v/>
      </c>
      <c r="Q242" s="672" t="str">
        <f t="shared" si="73"/>
        <v/>
      </c>
      <c r="S242" s="672" t="str">
        <f t="shared" si="74"/>
        <v/>
      </c>
      <c r="U242" s="672" t="str">
        <f t="shared" si="75"/>
        <v/>
      </c>
      <c r="W242" s="672" t="str">
        <f t="shared" si="76"/>
        <v/>
      </c>
      <c r="Y242" s="672" t="str">
        <f t="shared" si="77"/>
        <v/>
      </c>
      <c r="AA242" s="672" t="str">
        <f t="shared" si="78"/>
        <v/>
      </c>
      <c r="AC242" s="672" t="str">
        <f t="shared" si="79"/>
        <v/>
      </c>
      <c r="AE242" s="672" t="str">
        <f t="shared" si="80"/>
        <v/>
      </c>
      <c r="AG242" s="672" t="str">
        <f t="shared" si="81"/>
        <v/>
      </c>
      <c r="AI242" s="672" t="str">
        <f t="shared" si="82"/>
        <v/>
      </c>
      <c r="AK242" s="672" t="str">
        <f t="shared" si="83"/>
        <v/>
      </c>
      <c r="AM242" s="672" t="str">
        <f t="shared" si="84"/>
        <v/>
      </c>
      <c r="AO242" s="672" t="str">
        <f t="shared" si="85"/>
        <v/>
      </c>
      <c r="AQ242" s="672" t="str">
        <f t="shared" si="86"/>
        <v/>
      </c>
    </row>
    <row r="243" spans="5:43">
      <c r="E243" s="672" t="str">
        <f t="shared" si="88"/>
        <v/>
      </c>
      <c r="G243" s="672" t="str">
        <f t="shared" si="88"/>
        <v/>
      </c>
      <c r="I243" s="672" t="str">
        <f t="shared" si="69"/>
        <v/>
      </c>
      <c r="K243" s="672" t="str">
        <f t="shared" si="70"/>
        <v/>
      </c>
      <c r="M243" s="672" t="str">
        <f t="shared" si="71"/>
        <v/>
      </c>
      <c r="O243" s="672" t="str">
        <f t="shared" si="72"/>
        <v/>
      </c>
      <c r="Q243" s="672" t="str">
        <f t="shared" si="73"/>
        <v/>
      </c>
      <c r="S243" s="672" t="str">
        <f t="shared" si="74"/>
        <v/>
      </c>
      <c r="U243" s="672" t="str">
        <f t="shared" si="75"/>
        <v/>
      </c>
      <c r="W243" s="672" t="str">
        <f t="shared" si="76"/>
        <v/>
      </c>
      <c r="Y243" s="672" t="str">
        <f t="shared" si="77"/>
        <v/>
      </c>
      <c r="AA243" s="672" t="str">
        <f t="shared" si="78"/>
        <v/>
      </c>
      <c r="AC243" s="672" t="str">
        <f t="shared" si="79"/>
        <v/>
      </c>
      <c r="AE243" s="672" t="str">
        <f t="shared" si="80"/>
        <v/>
      </c>
      <c r="AG243" s="672" t="str">
        <f t="shared" si="81"/>
        <v/>
      </c>
      <c r="AI243" s="672" t="str">
        <f t="shared" si="82"/>
        <v/>
      </c>
      <c r="AK243" s="672" t="str">
        <f t="shared" si="83"/>
        <v/>
      </c>
      <c r="AM243" s="672" t="str">
        <f t="shared" si="84"/>
        <v/>
      </c>
      <c r="AO243" s="672" t="str">
        <f t="shared" si="85"/>
        <v/>
      </c>
      <c r="AQ243" s="672" t="str">
        <f t="shared" si="86"/>
        <v/>
      </c>
    </row>
    <row r="244" spans="5:43">
      <c r="E244" s="672" t="str">
        <f t="shared" si="88"/>
        <v/>
      </c>
      <c r="G244" s="672" t="str">
        <f t="shared" si="88"/>
        <v/>
      </c>
      <c r="I244" s="672" t="str">
        <f t="shared" si="69"/>
        <v/>
      </c>
      <c r="K244" s="672" t="str">
        <f t="shared" si="70"/>
        <v/>
      </c>
      <c r="M244" s="672" t="str">
        <f t="shared" si="71"/>
        <v/>
      </c>
      <c r="O244" s="672" t="str">
        <f t="shared" si="72"/>
        <v/>
      </c>
      <c r="Q244" s="672" t="str">
        <f t="shared" si="73"/>
        <v/>
      </c>
      <c r="S244" s="672" t="str">
        <f t="shared" si="74"/>
        <v/>
      </c>
      <c r="U244" s="672" t="str">
        <f t="shared" si="75"/>
        <v/>
      </c>
      <c r="W244" s="672" t="str">
        <f t="shared" si="76"/>
        <v/>
      </c>
      <c r="Y244" s="672" t="str">
        <f t="shared" si="77"/>
        <v/>
      </c>
      <c r="AA244" s="672" t="str">
        <f t="shared" si="78"/>
        <v/>
      </c>
      <c r="AC244" s="672" t="str">
        <f t="shared" si="79"/>
        <v/>
      </c>
      <c r="AE244" s="672" t="str">
        <f t="shared" si="80"/>
        <v/>
      </c>
      <c r="AG244" s="672" t="str">
        <f t="shared" si="81"/>
        <v/>
      </c>
      <c r="AI244" s="672" t="str">
        <f t="shared" si="82"/>
        <v/>
      </c>
      <c r="AK244" s="672" t="str">
        <f t="shared" si="83"/>
        <v/>
      </c>
      <c r="AM244" s="672" t="str">
        <f t="shared" si="84"/>
        <v/>
      </c>
      <c r="AO244" s="672" t="str">
        <f t="shared" si="85"/>
        <v/>
      </c>
      <c r="AQ244" s="672" t="str">
        <f t="shared" si="86"/>
        <v/>
      </c>
    </row>
    <row r="245" spans="5:43">
      <c r="E245" s="672" t="str">
        <f t="shared" si="88"/>
        <v/>
      </c>
      <c r="G245" s="672" t="str">
        <f t="shared" si="88"/>
        <v/>
      </c>
      <c r="I245" s="672" t="str">
        <f t="shared" si="69"/>
        <v/>
      </c>
      <c r="K245" s="672" t="str">
        <f t="shared" si="70"/>
        <v/>
      </c>
      <c r="M245" s="672" t="str">
        <f t="shared" si="71"/>
        <v/>
      </c>
      <c r="O245" s="672" t="str">
        <f t="shared" si="72"/>
        <v/>
      </c>
      <c r="Q245" s="672" t="str">
        <f t="shared" si="73"/>
        <v/>
      </c>
      <c r="S245" s="672" t="str">
        <f t="shared" si="74"/>
        <v/>
      </c>
      <c r="U245" s="672" t="str">
        <f t="shared" si="75"/>
        <v/>
      </c>
      <c r="W245" s="672" t="str">
        <f t="shared" si="76"/>
        <v/>
      </c>
      <c r="Y245" s="672" t="str">
        <f t="shared" si="77"/>
        <v/>
      </c>
      <c r="AA245" s="672" t="str">
        <f t="shared" si="78"/>
        <v/>
      </c>
      <c r="AC245" s="672" t="str">
        <f t="shared" si="79"/>
        <v/>
      </c>
      <c r="AE245" s="672" t="str">
        <f t="shared" si="80"/>
        <v/>
      </c>
      <c r="AG245" s="672" t="str">
        <f t="shared" si="81"/>
        <v/>
      </c>
      <c r="AI245" s="672" t="str">
        <f t="shared" si="82"/>
        <v/>
      </c>
      <c r="AK245" s="672" t="str">
        <f t="shared" si="83"/>
        <v/>
      </c>
      <c r="AM245" s="672" t="str">
        <f t="shared" si="84"/>
        <v/>
      </c>
      <c r="AO245" s="672" t="str">
        <f t="shared" si="85"/>
        <v/>
      </c>
      <c r="AQ245" s="672" t="str">
        <f t="shared" si="86"/>
        <v/>
      </c>
    </row>
    <row r="246" spans="5:43">
      <c r="E246" s="672" t="str">
        <f t="shared" si="88"/>
        <v/>
      </c>
      <c r="G246" s="672" t="str">
        <f t="shared" si="88"/>
        <v/>
      </c>
      <c r="I246" s="672" t="str">
        <f t="shared" si="69"/>
        <v/>
      </c>
      <c r="K246" s="672" t="str">
        <f t="shared" si="70"/>
        <v/>
      </c>
      <c r="M246" s="672" t="str">
        <f t="shared" si="71"/>
        <v/>
      </c>
      <c r="O246" s="672" t="str">
        <f t="shared" si="72"/>
        <v/>
      </c>
      <c r="Q246" s="672" t="str">
        <f t="shared" si="73"/>
        <v/>
      </c>
      <c r="S246" s="672" t="str">
        <f t="shared" si="74"/>
        <v/>
      </c>
      <c r="U246" s="672" t="str">
        <f t="shared" si="75"/>
        <v/>
      </c>
      <c r="W246" s="672" t="str">
        <f t="shared" si="76"/>
        <v/>
      </c>
      <c r="Y246" s="672" t="str">
        <f t="shared" si="77"/>
        <v/>
      </c>
      <c r="AA246" s="672" t="str">
        <f t="shared" si="78"/>
        <v/>
      </c>
      <c r="AC246" s="672" t="str">
        <f t="shared" si="79"/>
        <v/>
      </c>
      <c r="AE246" s="672" t="str">
        <f t="shared" si="80"/>
        <v/>
      </c>
      <c r="AG246" s="672" t="str">
        <f t="shared" si="81"/>
        <v/>
      </c>
      <c r="AI246" s="672" t="str">
        <f t="shared" si="82"/>
        <v/>
      </c>
      <c r="AK246" s="672" t="str">
        <f t="shared" si="83"/>
        <v/>
      </c>
      <c r="AM246" s="672" t="str">
        <f t="shared" si="84"/>
        <v/>
      </c>
      <c r="AO246" s="672" t="str">
        <f t="shared" si="85"/>
        <v/>
      </c>
      <c r="AQ246" s="672" t="str">
        <f t="shared" si="86"/>
        <v/>
      </c>
    </row>
    <row r="247" spans="5:43">
      <c r="E247" s="672" t="str">
        <f t="shared" si="88"/>
        <v/>
      </c>
      <c r="G247" s="672" t="str">
        <f t="shared" si="88"/>
        <v/>
      </c>
      <c r="I247" s="672" t="str">
        <f t="shared" si="69"/>
        <v/>
      </c>
      <c r="K247" s="672" t="str">
        <f t="shared" si="70"/>
        <v/>
      </c>
      <c r="M247" s="672" t="str">
        <f t="shared" si="71"/>
        <v/>
      </c>
      <c r="O247" s="672" t="str">
        <f t="shared" si="72"/>
        <v/>
      </c>
      <c r="Q247" s="672" t="str">
        <f t="shared" si="73"/>
        <v/>
      </c>
      <c r="S247" s="672" t="str">
        <f t="shared" si="74"/>
        <v/>
      </c>
      <c r="U247" s="672" t="str">
        <f t="shared" si="75"/>
        <v/>
      </c>
      <c r="W247" s="672" t="str">
        <f t="shared" si="76"/>
        <v/>
      </c>
      <c r="Y247" s="672" t="str">
        <f t="shared" si="77"/>
        <v/>
      </c>
      <c r="AA247" s="672" t="str">
        <f t="shared" si="78"/>
        <v/>
      </c>
      <c r="AC247" s="672" t="str">
        <f t="shared" si="79"/>
        <v/>
      </c>
      <c r="AE247" s="672" t="str">
        <f t="shared" si="80"/>
        <v/>
      </c>
      <c r="AG247" s="672" t="str">
        <f t="shared" si="81"/>
        <v/>
      </c>
      <c r="AI247" s="672" t="str">
        <f t="shared" si="82"/>
        <v/>
      </c>
      <c r="AK247" s="672" t="str">
        <f t="shared" si="83"/>
        <v/>
      </c>
      <c r="AM247" s="672" t="str">
        <f t="shared" si="84"/>
        <v/>
      </c>
      <c r="AO247" s="672" t="str">
        <f t="shared" si="85"/>
        <v/>
      </c>
      <c r="AQ247" s="672" t="str">
        <f t="shared" si="86"/>
        <v/>
      </c>
    </row>
    <row r="248" spans="5:43">
      <c r="E248" s="672" t="str">
        <f t="shared" si="88"/>
        <v/>
      </c>
      <c r="G248" s="672" t="str">
        <f t="shared" si="88"/>
        <v/>
      </c>
      <c r="I248" s="672" t="str">
        <f t="shared" si="69"/>
        <v/>
      </c>
      <c r="K248" s="672" t="str">
        <f t="shared" si="70"/>
        <v/>
      </c>
      <c r="M248" s="672" t="str">
        <f t="shared" si="71"/>
        <v/>
      </c>
      <c r="O248" s="672" t="str">
        <f t="shared" si="72"/>
        <v/>
      </c>
      <c r="Q248" s="672" t="str">
        <f t="shared" si="73"/>
        <v/>
      </c>
      <c r="S248" s="672" t="str">
        <f t="shared" si="74"/>
        <v/>
      </c>
      <c r="U248" s="672" t="str">
        <f t="shared" si="75"/>
        <v/>
      </c>
      <c r="W248" s="672" t="str">
        <f t="shared" si="76"/>
        <v/>
      </c>
      <c r="Y248" s="672" t="str">
        <f t="shared" si="77"/>
        <v/>
      </c>
      <c r="AA248" s="672" t="str">
        <f t="shared" si="78"/>
        <v/>
      </c>
      <c r="AC248" s="672" t="str">
        <f t="shared" si="79"/>
        <v/>
      </c>
      <c r="AE248" s="672" t="str">
        <f t="shared" si="80"/>
        <v/>
      </c>
      <c r="AG248" s="672" t="str">
        <f t="shared" si="81"/>
        <v/>
      </c>
      <c r="AI248" s="672" t="str">
        <f t="shared" si="82"/>
        <v/>
      </c>
      <c r="AK248" s="672" t="str">
        <f t="shared" si="83"/>
        <v/>
      </c>
      <c r="AM248" s="672" t="str">
        <f t="shared" si="84"/>
        <v/>
      </c>
      <c r="AO248" s="672" t="str">
        <f t="shared" si="85"/>
        <v/>
      </c>
      <c r="AQ248" s="672" t="str">
        <f t="shared" si="86"/>
        <v/>
      </c>
    </row>
    <row r="249" spans="5:43">
      <c r="E249" s="672" t="str">
        <f t="shared" si="88"/>
        <v/>
      </c>
      <c r="G249" s="672" t="str">
        <f t="shared" si="88"/>
        <v/>
      </c>
      <c r="I249" s="672" t="str">
        <f t="shared" si="69"/>
        <v/>
      </c>
      <c r="K249" s="672" t="str">
        <f t="shared" si="70"/>
        <v/>
      </c>
      <c r="M249" s="672" t="str">
        <f t="shared" si="71"/>
        <v/>
      </c>
      <c r="O249" s="672" t="str">
        <f t="shared" si="72"/>
        <v/>
      </c>
      <c r="Q249" s="672" t="str">
        <f t="shared" si="73"/>
        <v/>
      </c>
      <c r="S249" s="672" t="str">
        <f t="shared" si="74"/>
        <v/>
      </c>
      <c r="U249" s="672" t="str">
        <f t="shared" si="75"/>
        <v/>
      </c>
      <c r="W249" s="672" t="str">
        <f t="shared" si="76"/>
        <v/>
      </c>
      <c r="Y249" s="672" t="str">
        <f t="shared" si="77"/>
        <v/>
      </c>
      <c r="AA249" s="672" t="str">
        <f t="shared" si="78"/>
        <v/>
      </c>
      <c r="AC249" s="672" t="str">
        <f t="shared" si="79"/>
        <v/>
      </c>
      <c r="AE249" s="672" t="str">
        <f t="shared" si="80"/>
        <v/>
      </c>
      <c r="AG249" s="672" t="str">
        <f t="shared" si="81"/>
        <v/>
      </c>
      <c r="AI249" s="672" t="str">
        <f t="shared" si="82"/>
        <v/>
      </c>
      <c r="AK249" s="672" t="str">
        <f t="shared" si="83"/>
        <v/>
      </c>
      <c r="AM249" s="672" t="str">
        <f t="shared" si="84"/>
        <v/>
      </c>
      <c r="AO249" s="672" t="str">
        <f t="shared" si="85"/>
        <v/>
      </c>
      <c r="AQ249" s="672" t="str">
        <f t="shared" si="86"/>
        <v/>
      </c>
    </row>
    <row r="250" spans="5:43">
      <c r="E250" s="672" t="str">
        <f t="shared" si="88"/>
        <v/>
      </c>
      <c r="G250" s="672" t="str">
        <f t="shared" si="88"/>
        <v/>
      </c>
      <c r="I250" s="672" t="str">
        <f t="shared" si="69"/>
        <v/>
      </c>
      <c r="K250" s="672" t="str">
        <f t="shared" si="70"/>
        <v/>
      </c>
      <c r="M250" s="672" t="str">
        <f t="shared" si="71"/>
        <v/>
      </c>
      <c r="O250" s="672" t="str">
        <f t="shared" si="72"/>
        <v/>
      </c>
      <c r="Q250" s="672" t="str">
        <f t="shared" si="73"/>
        <v/>
      </c>
      <c r="S250" s="672" t="str">
        <f t="shared" si="74"/>
        <v/>
      </c>
      <c r="U250" s="672" t="str">
        <f t="shared" si="75"/>
        <v/>
      </c>
      <c r="W250" s="672" t="str">
        <f t="shared" si="76"/>
        <v/>
      </c>
      <c r="Y250" s="672" t="str">
        <f t="shared" si="77"/>
        <v/>
      </c>
      <c r="AA250" s="672" t="str">
        <f t="shared" si="78"/>
        <v/>
      </c>
      <c r="AC250" s="672" t="str">
        <f t="shared" si="79"/>
        <v/>
      </c>
      <c r="AE250" s="672" t="str">
        <f t="shared" si="80"/>
        <v/>
      </c>
      <c r="AG250" s="672" t="str">
        <f t="shared" si="81"/>
        <v/>
      </c>
      <c r="AI250" s="672" t="str">
        <f t="shared" si="82"/>
        <v/>
      </c>
      <c r="AK250" s="672" t="str">
        <f t="shared" si="83"/>
        <v/>
      </c>
      <c r="AM250" s="672" t="str">
        <f t="shared" si="84"/>
        <v/>
      </c>
      <c r="AO250" s="672" t="str">
        <f t="shared" si="85"/>
        <v/>
      </c>
      <c r="AQ250" s="672" t="str">
        <f t="shared" si="86"/>
        <v/>
      </c>
    </row>
    <row r="251" spans="5:43">
      <c r="E251" s="672" t="str">
        <f t="shared" si="88"/>
        <v/>
      </c>
      <c r="G251" s="672" t="str">
        <f t="shared" si="88"/>
        <v/>
      </c>
      <c r="I251" s="672" t="str">
        <f t="shared" si="69"/>
        <v/>
      </c>
      <c r="K251" s="672" t="str">
        <f t="shared" si="70"/>
        <v/>
      </c>
      <c r="M251" s="672" t="str">
        <f t="shared" si="71"/>
        <v/>
      </c>
      <c r="O251" s="672" t="str">
        <f t="shared" si="72"/>
        <v/>
      </c>
      <c r="Q251" s="672" t="str">
        <f t="shared" si="73"/>
        <v/>
      </c>
      <c r="S251" s="672" t="str">
        <f t="shared" si="74"/>
        <v/>
      </c>
      <c r="U251" s="672" t="str">
        <f t="shared" si="75"/>
        <v/>
      </c>
      <c r="W251" s="672" t="str">
        <f t="shared" si="76"/>
        <v/>
      </c>
      <c r="Y251" s="672" t="str">
        <f t="shared" si="77"/>
        <v/>
      </c>
      <c r="AA251" s="672" t="str">
        <f t="shared" si="78"/>
        <v/>
      </c>
      <c r="AC251" s="672" t="str">
        <f t="shared" si="79"/>
        <v/>
      </c>
      <c r="AE251" s="672" t="str">
        <f t="shared" si="80"/>
        <v/>
      </c>
      <c r="AG251" s="672" t="str">
        <f t="shared" si="81"/>
        <v/>
      </c>
      <c r="AI251" s="672" t="str">
        <f t="shared" si="82"/>
        <v/>
      </c>
      <c r="AK251" s="672" t="str">
        <f t="shared" si="83"/>
        <v/>
      </c>
      <c r="AM251" s="672" t="str">
        <f t="shared" si="84"/>
        <v/>
      </c>
      <c r="AO251" s="672" t="str">
        <f t="shared" si="85"/>
        <v/>
      </c>
      <c r="AQ251" s="672" t="str">
        <f t="shared" si="86"/>
        <v/>
      </c>
    </row>
    <row r="252" spans="5:43">
      <c r="E252" s="672" t="str">
        <f t="shared" si="88"/>
        <v/>
      </c>
      <c r="G252" s="672" t="str">
        <f t="shared" si="88"/>
        <v/>
      </c>
      <c r="I252" s="672" t="str">
        <f t="shared" si="69"/>
        <v/>
      </c>
      <c r="K252" s="672" t="str">
        <f t="shared" si="70"/>
        <v/>
      </c>
      <c r="M252" s="672" t="str">
        <f t="shared" si="71"/>
        <v/>
      </c>
      <c r="O252" s="672" t="str">
        <f t="shared" si="72"/>
        <v/>
      </c>
      <c r="Q252" s="672" t="str">
        <f t="shared" si="73"/>
        <v/>
      </c>
      <c r="S252" s="672" t="str">
        <f t="shared" si="74"/>
        <v/>
      </c>
      <c r="U252" s="672" t="str">
        <f t="shared" si="75"/>
        <v/>
      </c>
      <c r="W252" s="672" t="str">
        <f t="shared" si="76"/>
        <v/>
      </c>
      <c r="Y252" s="672" t="str">
        <f t="shared" si="77"/>
        <v/>
      </c>
      <c r="AA252" s="672" t="str">
        <f t="shared" si="78"/>
        <v/>
      </c>
      <c r="AC252" s="672" t="str">
        <f t="shared" si="79"/>
        <v/>
      </c>
      <c r="AE252" s="672" t="str">
        <f t="shared" si="80"/>
        <v/>
      </c>
      <c r="AG252" s="672" t="str">
        <f t="shared" si="81"/>
        <v/>
      </c>
      <c r="AI252" s="672" t="str">
        <f t="shared" si="82"/>
        <v/>
      </c>
      <c r="AK252" s="672" t="str">
        <f t="shared" si="83"/>
        <v/>
      </c>
      <c r="AM252" s="672" t="str">
        <f t="shared" si="84"/>
        <v/>
      </c>
      <c r="AO252" s="672" t="str">
        <f t="shared" si="85"/>
        <v/>
      </c>
      <c r="AQ252" s="672" t="str">
        <f t="shared" si="86"/>
        <v/>
      </c>
    </row>
    <row r="253" spans="5:43">
      <c r="E253" s="672" t="str">
        <f t="shared" ref="E253:G268" si="89">IF(OR($B253=0,D253=0),"",D253/$B253)</f>
        <v/>
      </c>
      <c r="G253" s="672" t="str">
        <f t="shared" si="89"/>
        <v/>
      </c>
      <c r="I253" s="672" t="str">
        <f t="shared" si="69"/>
        <v/>
      </c>
      <c r="K253" s="672" t="str">
        <f t="shared" si="70"/>
        <v/>
      </c>
      <c r="M253" s="672" t="str">
        <f t="shared" si="71"/>
        <v/>
      </c>
      <c r="O253" s="672" t="str">
        <f t="shared" si="72"/>
        <v/>
      </c>
      <c r="Q253" s="672" t="str">
        <f t="shared" si="73"/>
        <v/>
      </c>
      <c r="S253" s="672" t="str">
        <f t="shared" si="74"/>
        <v/>
      </c>
      <c r="U253" s="672" t="str">
        <f t="shared" si="75"/>
        <v/>
      </c>
      <c r="W253" s="672" t="str">
        <f t="shared" si="76"/>
        <v/>
      </c>
      <c r="Y253" s="672" t="str">
        <f t="shared" si="77"/>
        <v/>
      </c>
      <c r="AA253" s="672" t="str">
        <f t="shared" si="78"/>
        <v/>
      </c>
      <c r="AC253" s="672" t="str">
        <f t="shared" si="79"/>
        <v/>
      </c>
      <c r="AE253" s="672" t="str">
        <f t="shared" si="80"/>
        <v/>
      </c>
      <c r="AG253" s="672" t="str">
        <f t="shared" si="81"/>
        <v/>
      </c>
      <c r="AI253" s="672" t="str">
        <f t="shared" si="82"/>
        <v/>
      </c>
      <c r="AK253" s="672" t="str">
        <f t="shared" si="83"/>
        <v/>
      </c>
      <c r="AM253" s="672" t="str">
        <f t="shared" si="84"/>
        <v/>
      </c>
      <c r="AO253" s="672" t="str">
        <f t="shared" si="85"/>
        <v/>
      </c>
      <c r="AQ253" s="672" t="str">
        <f t="shared" si="86"/>
        <v/>
      </c>
    </row>
    <row r="254" spans="5:43">
      <c r="E254" s="672" t="str">
        <f t="shared" si="89"/>
        <v/>
      </c>
      <c r="G254" s="672" t="str">
        <f t="shared" si="89"/>
        <v/>
      </c>
      <c r="I254" s="672" t="str">
        <f t="shared" si="69"/>
        <v/>
      </c>
      <c r="K254" s="672" t="str">
        <f t="shared" si="70"/>
        <v/>
      </c>
      <c r="M254" s="672" t="str">
        <f t="shared" si="71"/>
        <v/>
      </c>
      <c r="O254" s="672" t="str">
        <f t="shared" si="72"/>
        <v/>
      </c>
      <c r="Q254" s="672" t="str">
        <f t="shared" si="73"/>
        <v/>
      </c>
      <c r="S254" s="672" t="str">
        <f t="shared" si="74"/>
        <v/>
      </c>
      <c r="U254" s="672" t="str">
        <f t="shared" si="75"/>
        <v/>
      </c>
      <c r="W254" s="672" t="str">
        <f t="shared" si="76"/>
        <v/>
      </c>
      <c r="Y254" s="672" t="str">
        <f t="shared" si="77"/>
        <v/>
      </c>
      <c r="AA254" s="672" t="str">
        <f t="shared" si="78"/>
        <v/>
      </c>
      <c r="AC254" s="672" t="str">
        <f t="shared" si="79"/>
        <v/>
      </c>
      <c r="AE254" s="672" t="str">
        <f t="shared" si="80"/>
        <v/>
      </c>
      <c r="AG254" s="672" t="str">
        <f t="shared" si="81"/>
        <v/>
      </c>
      <c r="AI254" s="672" t="str">
        <f t="shared" si="82"/>
        <v/>
      </c>
      <c r="AK254" s="672" t="str">
        <f t="shared" si="83"/>
        <v/>
      </c>
      <c r="AM254" s="672" t="str">
        <f t="shared" si="84"/>
        <v/>
      </c>
      <c r="AO254" s="672" t="str">
        <f t="shared" si="85"/>
        <v/>
      </c>
      <c r="AQ254" s="672" t="str">
        <f t="shared" si="86"/>
        <v/>
      </c>
    </row>
    <row r="255" spans="5:43">
      <c r="E255" s="672" t="str">
        <f t="shared" si="89"/>
        <v/>
      </c>
      <c r="G255" s="672" t="str">
        <f t="shared" si="89"/>
        <v/>
      </c>
      <c r="I255" s="672" t="str">
        <f t="shared" si="69"/>
        <v/>
      </c>
      <c r="K255" s="672" t="str">
        <f t="shared" si="70"/>
        <v/>
      </c>
      <c r="M255" s="672" t="str">
        <f t="shared" si="71"/>
        <v/>
      </c>
      <c r="O255" s="672" t="str">
        <f t="shared" si="72"/>
        <v/>
      </c>
      <c r="Q255" s="672" t="str">
        <f t="shared" si="73"/>
        <v/>
      </c>
      <c r="S255" s="672" t="str">
        <f t="shared" si="74"/>
        <v/>
      </c>
      <c r="U255" s="672" t="str">
        <f t="shared" si="75"/>
        <v/>
      </c>
      <c r="W255" s="672" t="str">
        <f t="shared" si="76"/>
        <v/>
      </c>
      <c r="Y255" s="672" t="str">
        <f t="shared" si="77"/>
        <v/>
      </c>
      <c r="AA255" s="672" t="str">
        <f t="shared" si="78"/>
        <v/>
      </c>
      <c r="AC255" s="672" t="str">
        <f t="shared" si="79"/>
        <v/>
      </c>
      <c r="AE255" s="672" t="str">
        <f t="shared" si="80"/>
        <v/>
      </c>
      <c r="AG255" s="672" t="str">
        <f t="shared" si="81"/>
        <v/>
      </c>
      <c r="AI255" s="672" t="str">
        <f t="shared" si="82"/>
        <v/>
      </c>
      <c r="AK255" s="672" t="str">
        <f t="shared" si="83"/>
        <v/>
      </c>
      <c r="AM255" s="672" t="str">
        <f t="shared" si="84"/>
        <v/>
      </c>
      <c r="AO255" s="672" t="str">
        <f t="shared" si="85"/>
        <v/>
      </c>
      <c r="AQ255" s="672" t="str">
        <f t="shared" si="86"/>
        <v/>
      </c>
    </row>
    <row r="256" spans="5:43">
      <c r="E256" s="672" t="str">
        <f t="shared" si="89"/>
        <v/>
      </c>
      <c r="G256" s="672" t="str">
        <f t="shared" si="89"/>
        <v/>
      </c>
      <c r="I256" s="672" t="str">
        <f t="shared" si="69"/>
        <v/>
      </c>
      <c r="K256" s="672" t="str">
        <f t="shared" si="70"/>
        <v/>
      </c>
      <c r="M256" s="672" t="str">
        <f t="shared" si="71"/>
        <v/>
      </c>
      <c r="O256" s="672" t="str">
        <f t="shared" si="72"/>
        <v/>
      </c>
      <c r="Q256" s="672" t="str">
        <f t="shared" si="73"/>
        <v/>
      </c>
      <c r="S256" s="672" t="str">
        <f t="shared" si="74"/>
        <v/>
      </c>
      <c r="U256" s="672" t="str">
        <f t="shared" si="75"/>
        <v/>
      </c>
      <c r="W256" s="672" t="str">
        <f t="shared" si="76"/>
        <v/>
      </c>
      <c r="Y256" s="672" t="str">
        <f t="shared" si="77"/>
        <v/>
      </c>
      <c r="AA256" s="672" t="str">
        <f t="shared" si="78"/>
        <v/>
      </c>
      <c r="AC256" s="672" t="str">
        <f t="shared" si="79"/>
        <v/>
      </c>
      <c r="AE256" s="672" t="str">
        <f t="shared" si="80"/>
        <v/>
      </c>
      <c r="AG256" s="672" t="str">
        <f t="shared" si="81"/>
        <v/>
      </c>
      <c r="AI256" s="672" t="str">
        <f t="shared" si="82"/>
        <v/>
      </c>
      <c r="AK256" s="672" t="str">
        <f t="shared" si="83"/>
        <v/>
      </c>
      <c r="AM256" s="672" t="str">
        <f t="shared" si="84"/>
        <v/>
      </c>
      <c r="AO256" s="672" t="str">
        <f t="shared" si="85"/>
        <v/>
      </c>
      <c r="AQ256" s="672" t="str">
        <f t="shared" si="86"/>
        <v/>
      </c>
    </row>
    <row r="257" spans="5:43">
      <c r="E257" s="672" t="str">
        <f t="shared" si="89"/>
        <v/>
      </c>
      <c r="G257" s="672" t="str">
        <f t="shared" si="89"/>
        <v/>
      </c>
      <c r="I257" s="672" t="str">
        <f t="shared" si="69"/>
        <v/>
      </c>
      <c r="K257" s="672" t="str">
        <f t="shared" si="70"/>
        <v/>
      </c>
      <c r="M257" s="672" t="str">
        <f t="shared" si="71"/>
        <v/>
      </c>
      <c r="O257" s="672" t="str">
        <f t="shared" si="72"/>
        <v/>
      </c>
      <c r="Q257" s="672" t="str">
        <f t="shared" si="73"/>
        <v/>
      </c>
      <c r="S257" s="672" t="str">
        <f t="shared" si="74"/>
        <v/>
      </c>
      <c r="U257" s="672" t="str">
        <f t="shared" si="75"/>
        <v/>
      </c>
      <c r="W257" s="672" t="str">
        <f t="shared" si="76"/>
        <v/>
      </c>
      <c r="Y257" s="672" t="str">
        <f t="shared" si="77"/>
        <v/>
      </c>
      <c r="AA257" s="672" t="str">
        <f t="shared" si="78"/>
        <v/>
      </c>
      <c r="AC257" s="672" t="str">
        <f t="shared" si="79"/>
        <v/>
      </c>
      <c r="AE257" s="672" t="str">
        <f t="shared" si="80"/>
        <v/>
      </c>
      <c r="AG257" s="672" t="str">
        <f t="shared" si="81"/>
        <v/>
      </c>
      <c r="AI257" s="672" t="str">
        <f t="shared" si="82"/>
        <v/>
      </c>
      <c r="AK257" s="672" t="str">
        <f t="shared" si="83"/>
        <v/>
      </c>
      <c r="AM257" s="672" t="str">
        <f t="shared" si="84"/>
        <v/>
      </c>
      <c r="AO257" s="672" t="str">
        <f t="shared" si="85"/>
        <v/>
      </c>
      <c r="AQ257" s="672" t="str">
        <f t="shared" si="86"/>
        <v/>
      </c>
    </row>
    <row r="258" spans="5:43">
      <c r="E258" s="672" t="str">
        <f t="shared" si="89"/>
        <v/>
      </c>
      <c r="G258" s="672" t="str">
        <f t="shared" si="89"/>
        <v/>
      </c>
      <c r="I258" s="672" t="str">
        <f t="shared" si="69"/>
        <v/>
      </c>
      <c r="K258" s="672" t="str">
        <f t="shared" si="70"/>
        <v/>
      </c>
      <c r="M258" s="672" t="str">
        <f t="shared" si="71"/>
        <v/>
      </c>
      <c r="O258" s="672" t="str">
        <f t="shared" si="72"/>
        <v/>
      </c>
      <c r="Q258" s="672" t="str">
        <f t="shared" si="73"/>
        <v/>
      </c>
      <c r="S258" s="672" t="str">
        <f t="shared" si="74"/>
        <v/>
      </c>
      <c r="U258" s="672" t="str">
        <f t="shared" si="75"/>
        <v/>
      </c>
      <c r="W258" s="672" t="str">
        <f t="shared" si="76"/>
        <v/>
      </c>
      <c r="Y258" s="672" t="str">
        <f t="shared" si="77"/>
        <v/>
      </c>
      <c r="AA258" s="672" t="str">
        <f t="shared" si="78"/>
        <v/>
      </c>
      <c r="AC258" s="672" t="str">
        <f t="shared" si="79"/>
        <v/>
      </c>
      <c r="AE258" s="672" t="str">
        <f t="shared" si="80"/>
        <v/>
      </c>
      <c r="AG258" s="672" t="str">
        <f t="shared" si="81"/>
        <v/>
      </c>
      <c r="AI258" s="672" t="str">
        <f t="shared" si="82"/>
        <v/>
      </c>
      <c r="AK258" s="672" t="str">
        <f t="shared" si="83"/>
        <v/>
      </c>
      <c r="AM258" s="672" t="str">
        <f t="shared" si="84"/>
        <v/>
      </c>
      <c r="AO258" s="672" t="str">
        <f t="shared" si="85"/>
        <v/>
      </c>
      <c r="AQ258" s="672" t="str">
        <f t="shared" si="86"/>
        <v/>
      </c>
    </row>
    <row r="259" spans="5:43">
      <c r="E259" s="672" t="str">
        <f t="shared" si="89"/>
        <v/>
      </c>
      <c r="G259" s="672" t="str">
        <f t="shared" si="89"/>
        <v/>
      </c>
      <c r="I259" s="672" t="str">
        <f t="shared" si="69"/>
        <v/>
      </c>
      <c r="K259" s="672" t="str">
        <f t="shared" si="70"/>
        <v/>
      </c>
      <c r="M259" s="672" t="str">
        <f t="shared" si="71"/>
        <v/>
      </c>
      <c r="O259" s="672" t="str">
        <f t="shared" si="72"/>
        <v/>
      </c>
      <c r="Q259" s="672" t="str">
        <f t="shared" si="73"/>
        <v/>
      </c>
      <c r="S259" s="672" t="str">
        <f t="shared" si="74"/>
        <v/>
      </c>
      <c r="U259" s="672" t="str">
        <f t="shared" si="75"/>
        <v/>
      </c>
      <c r="W259" s="672" t="str">
        <f t="shared" si="76"/>
        <v/>
      </c>
      <c r="Y259" s="672" t="str">
        <f t="shared" si="77"/>
        <v/>
      </c>
      <c r="AA259" s="672" t="str">
        <f t="shared" si="78"/>
        <v/>
      </c>
      <c r="AC259" s="672" t="str">
        <f t="shared" si="79"/>
        <v/>
      </c>
      <c r="AE259" s="672" t="str">
        <f t="shared" si="80"/>
        <v/>
      </c>
      <c r="AG259" s="672" t="str">
        <f t="shared" si="81"/>
        <v/>
      </c>
      <c r="AI259" s="672" t="str">
        <f t="shared" si="82"/>
        <v/>
      </c>
      <c r="AK259" s="672" t="str">
        <f t="shared" si="83"/>
        <v/>
      </c>
      <c r="AM259" s="672" t="str">
        <f t="shared" si="84"/>
        <v/>
      </c>
      <c r="AO259" s="672" t="str">
        <f t="shared" si="85"/>
        <v/>
      </c>
      <c r="AQ259" s="672" t="str">
        <f t="shared" si="86"/>
        <v/>
      </c>
    </row>
    <row r="260" spans="5:43">
      <c r="E260" s="672" t="str">
        <f t="shared" si="89"/>
        <v/>
      </c>
      <c r="G260" s="672" t="str">
        <f t="shared" si="89"/>
        <v/>
      </c>
      <c r="I260" s="672" t="str">
        <f t="shared" si="69"/>
        <v/>
      </c>
      <c r="K260" s="672" t="str">
        <f t="shared" si="70"/>
        <v/>
      </c>
      <c r="M260" s="672" t="str">
        <f t="shared" si="71"/>
        <v/>
      </c>
      <c r="O260" s="672" t="str">
        <f t="shared" si="72"/>
        <v/>
      </c>
      <c r="Q260" s="672" t="str">
        <f t="shared" si="73"/>
        <v/>
      </c>
      <c r="S260" s="672" t="str">
        <f t="shared" si="74"/>
        <v/>
      </c>
      <c r="U260" s="672" t="str">
        <f t="shared" si="75"/>
        <v/>
      </c>
      <c r="W260" s="672" t="str">
        <f t="shared" si="76"/>
        <v/>
      </c>
      <c r="Y260" s="672" t="str">
        <f t="shared" si="77"/>
        <v/>
      </c>
      <c r="AA260" s="672" t="str">
        <f t="shared" si="78"/>
        <v/>
      </c>
      <c r="AC260" s="672" t="str">
        <f t="shared" si="79"/>
        <v/>
      </c>
      <c r="AE260" s="672" t="str">
        <f t="shared" si="80"/>
        <v/>
      </c>
      <c r="AG260" s="672" t="str">
        <f t="shared" si="81"/>
        <v/>
      </c>
      <c r="AI260" s="672" t="str">
        <f t="shared" si="82"/>
        <v/>
      </c>
      <c r="AK260" s="672" t="str">
        <f t="shared" si="83"/>
        <v/>
      </c>
      <c r="AM260" s="672" t="str">
        <f t="shared" si="84"/>
        <v/>
      </c>
      <c r="AO260" s="672" t="str">
        <f t="shared" si="85"/>
        <v/>
      </c>
      <c r="AQ260" s="672" t="str">
        <f t="shared" si="86"/>
        <v/>
      </c>
    </row>
    <row r="261" spans="5:43">
      <c r="E261" s="672" t="str">
        <f t="shared" si="89"/>
        <v/>
      </c>
      <c r="G261" s="672" t="str">
        <f t="shared" si="89"/>
        <v/>
      </c>
      <c r="I261" s="672" t="str">
        <f t="shared" si="69"/>
        <v/>
      </c>
      <c r="K261" s="672" t="str">
        <f t="shared" si="70"/>
        <v/>
      </c>
      <c r="M261" s="672" t="str">
        <f t="shared" si="71"/>
        <v/>
      </c>
      <c r="O261" s="672" t="str">
        <f t="shared" si="72"/>
        <v/>
      </c>
      <c r="Q261" s="672" t="str">
        <f t="shared" si="73"/>
        <v/>
      </c>
      <c r="S261" s="672" t="str">
        <f t="shared" si="74"/>
        <v/>
      </c>
      <c r="U261" s="672" t="str">
        <f t="shared" si="75"/>
        <v/>
      </c>
      <c r="W261" s="672" t="str">
        <f t="shared" si="76"/>
        <v/>
      </c>
      <c r="Y261" s="672" t="str">
        <f t="shared" si="77"/>
        <v/>
      </c>
      <c r="AA261" s="672" t="str">
        <f t="shared" si="78"/>
        <v/>
      </c>
      <c r="AC261" s="672" t="str">
        <f t="shared" si="79"/>
        <v/>
      </c>
      <c r="AE261" s="672" t="str">
        <f t="shared" si="80"/>
        <v/>
      </c>
      <c r="AG261" s="672" t="str">
        <f t="shared" si="81"/>
        <v/>
      </c>
      <c r="AI261" s="672" t="str">
        <f t="shared" si="82"/>
        <v/>
      </c>
      <c r="AK261" s="672" t="str">
        <f t="shared" si="83"/>
        <v/>
      </c>
      <c r="AM261" s="672" t="str">
        <f t="shared" si="84"/>
        <v/>
      </c>
      <c r="AO261" s="672" t="str">
        <f t="shared" si="85"/>
        <v/>
      </c>
      <c r="AQ261" s="672" t="str">
        <f t="shared" si="86"/>
        <v/>
      </c>
    </row>
    <row r="262" spans="5:43">
      <c r="E262" s="672" t="str">
        <f t="shared" si="89"/>
        <v/>
      </c>
      <c r="G262" s="672" t="str">
        <f t="shared" si="89"/>
        <v/>
      </c>
      <c r="I262" s="672" t="str">
        <f t="shared" si="69"/>
        <v/>
      </c>
      <c r="K262" s="672" t="str">
        <f t="shared" si="70"/>
        <v/>
      </c>
      <c r="M262" s="672" t="str">
        <f t="shared" si="71"/>
        <v/>
      </c>
      <c r="O262" s="672" t="str">
        <f t="shared" si="72"/>
        <v/>
      </c>
      <c r="Q262" s="672" t="str">
        <f t="shared" si="73"/>
        <v/>
      </c>
      <c r="S262" s="672" t="str">
        <f t="shared" si="74"/>
        <v/>
      </c>
      <c r="U262" s="672" t="str">
        <f t="shared" si="75"/>
        <v/>
      </c>
      <c r="W262" s="672" t="str">
        <f t="shared" si="76"/>
        <v/>
      </c>
      <c r="Y262" s="672" t="str">
        <f t="shared" si="77"/>
        <v/>
      </c>
      <c r="AA262" s="672" t="str">
        <f t="shared" si="78"/>
        <v/>
      </c>
      <c r="AC262" s="672" t="str">
        <f t="shared" si="79"/>
        <v/>
      </c>
      <c r="AE262" s="672" t="str">
        <f t="shared" si="80"/>
        <v/>
      </c>
      <c r="AG262" s="672" t="str">
        <f t="shared" si="81"/>
        <v/>
      </c>
      <c r="AI262" s="672" t="str">
        <f t="shared" si="82"/>
        <v/>
      </c>
      <c r="AK262" s="672" t="str">
        <f t="shared" si="83"/>
        <v/>
      </c>
      <c r="AM262" s="672" t="str">
        <f t="shared" si="84"/>
        <v/>
      </c>
      <c r="AO262" s="672" t="str">
        <f t="shared" si="85"/>
        <v/>
      </c>
      <c r="AQ262" s="672" t="str">
        <f t="shared" si="86"/>
        <v/>
      </c>
    </row>
    <row r="263" spans="5:43">
      <c r="E263" s="672" t="str">
        <f t="shared" si="89"/>
        <v/>
      </c>
      <c r="G263" s="672" t="str">
        <f t="shared" si="89"/>
        <v/>
      </c>
      <c r="I263" s="672" t="str">
        <f t="shared" si="69"/>
        <v/>
      </c>
      <c r="K263" s="672" t="str">
        <f t="shared" si="70"/>
        <v/>
      </c>
      <c r="M263" s="672" t="str">
        <f t="shared" si="71"/>
        <v/>
      </c>
      <c r="O263" s="672" t="str">
        <f t="shared" si="72"/>
        <v/>
      </c>
      <c r="Q263" s="672" t="str">
        <f t="shared" si="73"/>
        <v/>
      </c>
      <c r="S263" s="672" t="str">
        <f t="shared" si="74"/>
        <v/>
      </c>
      <c r="U263" s="672" t="str">
        <f t="shared" si="75"/>
        <v/>
      </c>
      <c r="W263" s="672" t="str">
        <f t="shared" si="76"/>
        <v/>
      </c>
      <c r="Y263" s="672" t="str">
        <f t="shared" si="77"/>
        <v/>
      </c>
      <c r="AA263" s="672" t="str">
        <f t="shared" si="78"/>
        <v/>
      </c>
      <c r="AC263" s="672" t="str">
        <f t="shared" si="79"/>
        <v/>
      </c>
      <c r="AE263" s="672" t="str">
        <f t="shared" si="80"/>
        <v/>
      </c>
      <c r="AG263" s="672" t="str">
        <f t="shared" si="81"/>
        <v/>
      </c>
      <c r="AI263" s="672" t="str">
        <f t="shared" si="82"/>
        <v/>
      </c>
      <c r="AK263" s="672" t="str">
        <f t="shared" si="83"/>
        <v/>
      </c>
      <c r="AM263" s="672" t="str">
        <f t="shared" si="84"/>
        <v/>
      </c>
      <c r="AO263" s="672" t="str">
        <f t="shared" si="85"/>
        <v/>
      </c>
      <c r="AQ263" s="672" t="str">
        <f t="shared" si="86"/>
        <v/>
      </c>
    </row>
    <row r="264" spans="5:43">
      <c r="E264" s="672" t="str">
        <f t="shared" si="89"/>
        <v/>
      </c>
      <c r="G264" s="672" t="str">
        <f t="shared" si="89"/>
        <v/>
      </c>
      <c r="I264" s="672" t="str">
        <f t="shared" si="69"/>
        <v/>
      </c>
      <c r="K264" s="672" t="str">
        <f t="shared" si="70"/>
        <v/>
      </c>
      <c r="M264" s="672" t="str">
        <f t="shared" si="71"/>
        <v/>
      </c>
      <c r="O264" s="672" t="str">
        <f t="shared" si="72"/>
        <v/>
      </c>
      <c r="Q264" s="672" t="str">
        <f t="shared" si="73"/>
        <v/>
      </c>
      <c r="S264" s="672" t="str">
        <f t="shared" si="74"/>
        <v/>
      </c>
      <c r="U264" s="672" t="str">
        <f t="shared" si="75"/>
        <v/>
      </c>
      <c r="W264" s="672" t="str">
        <f t="shared" si="76"/>
        <v/>
      </c>
      <c r="Y264" s="672" t="str">
        <f t="shared" si="77"/>
        <v/>
      </c>
      <c r="AA264" s="672" t="str">
        <f t="shared" si="78"/>
        <v/>
      </c>
      <c r="AC264" s="672" t="str">
        <f t="shared" si="79"/>
        <v/>
      </c>
      <c r="AE264" s="672" t="str">
        <f t="shared" si="80"/>
        <v/>
      </c>
      <c r="AG264" s="672" t="str">
        <f t="shared" si="81"/>
        <v/>
      </c>
      <c r="AI264" s="672" t="str">
        <f t="shared" si="82"/>
        <v/>
      </c>
      <c r="AK264" s="672" t="str">
        <f t="shared" si="83"/>
        <v/>
      </c>
      <c r="AM264" s="672" t="str">
        <f t="shared" si="84"/>
        <v/>
      </c>
      <c r="AO264" s="672" t="str">
        <f t="shared" si="85"/>
        <v/>
      </c>
      <c r="AQ264" s="672" t="str">
        <f t="shared" si="86"/>
        <v/>
      </c>
    </row>
    <row r="265" spans="5:43">
      <c r="E265" s="672" t="str">
        <f t="shared" si="89"/>
        <v/>
      </c>
      <c r="G265" s="672" t="str">
        <f t="shared" si="89"/>
        <v/>
      </c>
      <c r="I265" s="672" t="str">
        <f t="shared" si="69"/>
        <v/>
      </c>
      <c r="K265" s="672" t="str">
        <f t="shared" si="70"/>
        <v/>
      </c>
      <c r="M265" s="672" t="str">
        <f t="shared" si="71"/>
        <v/>
      </c>
      <c r="O265" s="672" t="str">
        <f t="shared" si="72"/>
        <v/>
      </c>
      <c r="Q265" s="672" t="str">
        <f t="shared" si="73"/>
        <v/>
      </c>
      <c r="S265" s="672" t="str">
        <f t="shared" si="74"/>
        <v/>
      </c>
      <c r="U265" s="672" t="str">
        <f t="shared" si="75"/>
        <v/>
      </c>
      <c r="W265" s="672" t="str">
        <f t="shared" si="76"/>
        <v/>
      </c>
      <c r="Y265" s="672" t="str">
        <f t="shared" si="77"/>
        <v/>
      </c>
      <c r="AA265" s="672" t="str">
        <f t="shared" si="78"/>
        <v/>
      </c>
      <c r="AC265" s="672" t="str">
        <f t="shared" si="79"/>
        <v/>
      </c>
      <c r="AE265" s="672" t="str">
        <f t="shared" si="80"/>
        <v/>
      </c>
      <c r="AG265" s="672" t="str">
        <f t="shared" si="81"/>
        <v/>
      </c>
      <c r="AI265" s="672" t="str">
        <f t="shared" si="82"/>
        <v/>
      </c>
      <c r="AK265" s="672" t="str">
        <f t="shared" si="83"/>
        <v/>
      </c>
      <c r="AM265" s="672" t="str">
        <f t="shared" si="84"/>
        <v/>
      </c>
      <c r="AO265" s="672" t="str">
        <f t="shared" si="85"/>
        <v/>
      </c>
      <c r="AQ265" s="672" t="str">
        <f t="shared" si="86"/>
        <v/>
      </c>
    </row>
    <row r="266" spans="5:43">
      <c r="E266" s="672" t="str">
        <f t="shared" si="89"/>
        <v/>
      </c>
      <c r="G266" s="672" t="str">
        <f t="shared" si="89"/>
        <v/>
      </c>
      <c r="I266" s="672" t="str">
        <f t="shared" si="69"/>
        <v/>
      </c>
      <c r="K266" s="672" t="str">
        <f t="shared" si="70"/>
        <v/>
      </c>
      <c r="M266" s="672" t="str">
        <f t="shared" si="71"/>
        <v/>
      </c>
      <c r="O266" s="672" t="str">
        <f t="shared" si="72"/>
        <v/>
      </c>
      <c r="Q266" s="672" t="str">
        <f t="shared" si="73"/>
        <v/>
      </c>
      <c r="S266" s="672" t="str">
        <f t="shared" si="74"/>
        <v/>
      </c>
      <c r="U266" s="672" t="str">
        <f t="shared" si="75"/>
        <v/>
      </c>
      <c r="W266" s="672" t="str">
        <f t="shared" si="76"/>
        <v/>
      </c>
      <c r="Y266" s="672" t="str">
        <f t="shared" si="77"/>
        <v/>
      </c>
      <c r="AA266" s="672" t="str">
        <f t="shared" si="78"/>
        <v/>
      </c>
      <c r="AC266" s="672" t="str">
        <f t="shared" si="79"/>
        <v/>
      </c>
      <c r="AE266" s="672" t="str">
        <f t="shared" si="80"/>
        <v/>
      </c>
      <c r="AG266" s="672" t="str">
        <f t="shared" si="81"/>
        <v/>
      </c>
      <c r="AI266" s="672" t="str">
        <f t="shared" si="82"/>
        <v/>
      </c>
      <c r="AK266" s="672" t="str">
        <f t="shared" si="83"/>
        <v/>
      </c>
      <c r="AM266" s="672" t="str">
        <f t="shared" si="84"/>
        <v/>
      </c>
      <c r="AO266" s="672" t="str">
        <f t="shared" si="85"/>
        <v/>
      </c>
      <c r="AQ266" s="672" t="str">
        <f t="shared" si="86"/>
        <v/>
      </c>
    </row>
    <row r="267" spans="5:43">
      <c r="E267" s="672" t="str">
        <f t="shared" si="89"/>
        <v/>
      </c>
      <c r="G267" s="672" t="str">
        <f t="shared" si="89"/>
        <v/>
      </c>
      <c r="I267" s="672" t="str">
        <f t="shared" si="69"/>
        <v/>
      </c>
      <c r="K267" s="672" t="str">
        <f t="shared" si="70"/>
        <v/>
      </c>
      <c r="M267" s="672" t="str">
        <f t="shared" si="71"/>
        <v/>
      </c>
      <c r="O267" s="672" t="str">
        <f t="shared" si="72"/>
        <v/>
      </c>
      <c r="Q267" s="672" t="str">
        <f t="shared" si="73"/>
        <v/>
      </c>
      <c r="S267" s="672" t="str">
        <f t="shared" si="74"/>
        <v/>
      </c>
      <c r="U267" s="672" t="str">
        <f t="shared" si="75"/>
        <v/>
      </c>
      <c r="W267" s="672" t="str">
        <f t="shared" si="76"/>
        <v/>
      </c>
      <c r="Y267" s="672" t="str">
        <f t="shared" si="77"/>
        <v/>
      </c>
      <c r="AA267" s="672" t="str">
        <f t="shared" si="78"/>
        <v/>
      </c>
      <c r="AC267" s="672" t="str">
        <f t="shared" si="79"/>
        <v/>
      </c>
      <c r="AE267" s="672" t="str">
        <f t="shared" si="80"/>
        <v/>
      </c>
      <c r="AG267" s="672" t="str">
        <f t="shared" si="81"/>
        <v/>
      </c>
      <c r="AI267" s="672" t="str">
        <f t="shared" si="82"/>
        <v/>
      </c>
      <c r="AK267" s="672" t="str">
        <f t="shared" si="83"/>
        <v/>
      </c>
      <c r="AM267" s="672" t="str">
        <f t="shared" si="84"/>
        <v/>
      </c>
      <c r="AO267" s="672" t="str">
        <f t="shared" si="85"/>
        <v/>
      </c>
      <c r="AQ267" s="672" t="str">
        <f t="shared" si="86"/>
        <v/>
      </c>
    </row>
    <row r="268" spans="5:43">
      <c r="E268" s="672" t="str">
        <f t="shared" si="89"/>
        <v/>
      </c>
      <c r="G268" s="672" t="str">
        <f t="shared" si="89"/>
        <v/>
      </c>
      <c r="I268" s="672" t="str">
        <f t="shared" si="69"/>
        <v/>
      </c>
      <c r="K268" s="672" t="str">
        <f t="shared" si="70"/>
        <v/>
      </c>
      <c r="M268" s="672" t="str">
        <f t="shared" si="71"/>
        <v/>
      </c>
      <c r="O268" s="672" t="str">
        <f t="shared" si="72"/>
        <v/>
      </c>
      <c r="Q268" s="672" t="str">
        <f t="shared" si="73"/>
        <v/>
      </c>
      <c r="S268" s="672" t="str">
        <f t="shared" si="74"/>
        <v/>
      </c>
      <c r="U268" s="672" t="str">
        <f t="shared" si="75"/>
        <v/>
      </c>
      <c r="W268" s="672" t="str">
        <f t="shared" si="76"/>
        <v/>
      </c>
      <c r="Y268" s="672" t="str">
        <f t="shared" si="77"/>
        <v/>
      </c>
      <c r="AA268" s="672" t="str">
        <f t="shared" si="78"/>
        <v/>
      </c>
      <c r="AC268" s="672" t="str">
        <f t="shared" si="79"/>
        <v/>
      </c>
      <c r="AE268" s="672" t="str">
        <f t="shared" si="80"/>
        <v/>
      </c>
      <c r="AG268" s="672" t="str">
        <f t="shared" si="81"/>
        <v/>
      </c>
      <c r="AI268" s="672" t="str">
        <f t="shared" si="82"/>
        <v/>
      </c>
      <c r="AK268" s="672" t="str">
        <f t="shared" si="83"/>
        <v/>
      </c>
      <c r="AM268" s="672" t="str">
        <f t="shared" si="84"/>
        <v/>
      </c>
      <c r="AO268" s="672" t="str">
        <f t="shared" si="85"/>
        <v/>
      </c>
      <c r="AQ268" s="672" t="str">
        <f t="shared" si="86"/>
        <v/>
      </c>
    </row>
    <row r="269" spans="5:43">
      <c r="E269" s="672" t="str">
        <f t="shared" ref="E269:G284" si="90">IF(OR($B269=0,D269=0),"",D269/$B269)</f>
        <v/>
      </c>
      <c r="G269" s="672" t="str">
        <f t="shared" si="90"/>
        <v/>
      </c>
      <c r="I269" s="672" t="str">
        <f t="shared" ref="I269:I300" si="91">IF(OR($B269=0,H269=0),"",H269/$B269)</f>
        <v/>
      </c>
      <c r="K269" s="672" t="str">
        <f t="shared" ref="K269:K300" si="92">IF(OR($B269=0,J269=0),"",J269/$B269)</f>
        <v/>
      </c>
      <c r="M269" s="672" t="str">
        <f t="shared" ref="M269:M300" si="93">IF(OR($B269=0,L269=0),"",L269/$B269)</f>
        <v/>
      </c>
      <c r="O269" s="672" t="str">
        <f t="shared" ref="O269:O300" si="94">IF(OR($B269=0,N269=0),"",N269/$B269)</f>
        <v/>
      </c>
      <c r="Q269" s="672" t="str">
        <f t="shared" ref="Q269:Q300" si="95">IF(OR($B269=0,P269=0),"",P269/$B269)</f>
        <v/>
      </c>
      <c r="S269" s="672" t="str">
        <f t="shared" ref="S269:S300" si="96">IF(OR($B269=0,R269=0),"",R269/$B269)</f>
        <v/>
      </c>
      <c r="U269" s="672" t="str">
        <f t="shared" ref="U269:U300" si="97">IF(OR($B269=0,T269=0),"",T269/$B269)</f>
        <v/>
      </c>
      <c r="W269" s="672" t="str">
        <f t="shared" ref="W269:W300" si="98">IF(OR($B269=0,V269=0),"",V269/$B269)</f>
        <v/>
      </c>
      <c r="Y269" s="672" t="str">
        <f t="shared" ref="Y269:Y300" si="99">IF(OR($B269=0,X269=0),"",X269/$B269)</f>
        <v/>
      </c>
      <c r="AA269" s="672" t="str">
        <f t="shared" ref="AA269:AA300" si="100">IF(OR($B269=0,Z269=0),"",Z269/$B269)</f>
        <v/>
      </c>
      <c r="AC269" s="672" t="str">
        <f t="shared" ref="AC269:AC300" si="101">IF(OR($B269=0,AB269=0),"",AB269/$B269)</f>
        <v/>
      </c>
      <c r="AE269" s="672" t="str">
        <f t="shared" ref="AE269:AE300" si="102">IF(OR($B269=0,AD269=0),"",AD269/$B269)</f>
        <v/>
      </c>
      <c r="AG269" s="672" t="str">
        <f t="shared" ref="AG269:AG300" si="103">IF(OR($B269=0,AF269=0),"",AF269/$B269)</f>
        <v/>
      </c>
      <c r="AI269" s="672" t="str">
        <f t="shared" ref="AI269:AI300" si="104">IF(OR($B269=0,AH269=0),"",AH269/$B269)</f>
        <v/>
      </c>
      <c r="AK269" s="672" t="str">
        <f t="shared" ref="AK269:AK300" si="105">IF(OR($B269=0,AJ269=0),"",AJ269/$B269)</f>
        <v/>
      </c>
      <c r="AM269" s="672" t="str">
        <f t="shared" ref="AM269:AM300" si="106">IF(OR($B269=0,AL269=0),"",AL269/$B269)</f>
        <v/>
      </c>
      <c r="AO269" s="672" t="str">
        <f t="shared" ref="AO269:AO300" si="107">IF(OR($B269=0,AN269=0),"",AN269/$B269)</f>
        <v/>
      </c>
      <c r="AQ269" s="672" t="str">
        <f t="shared" ref="AQ269:AQ300" si="108">IF(OR($B269=0,AP269=0),"",AP269/$B269)</f>
        <v/>
      </c>
    </row>
    <row r="270" spans="5:43">
      <c r="E270" s="672" t="str">
        <f t="shared" si="90"/>
        <v/>
      </c>
      <c r="G270" s="672" t="str">
        <f t="shared" si="90"/>
        <v/>
      </c>
      <c r="I270" s="672" t="str">
        <f t="shared" si="91"/>
        <v/>
      </c>
      <c r="K270" s="672" t="str">
        <f t="shared" si="92"/>
        <v/>
      </c>
      <c r="M270" s="672" t="str">
        <f t="shared" si="93"/>
        <v/>
      </c>
      <c r="O270" s="672" t="str">
        <f t="shared" si="94"/>
        <v/>
      </c>
      <c r="Q270" s="672" t="str">
        <f t="shared" si="95"/>
        <v/>
      </c>
      <c r="S270" s="672" t="str">
        <f t="shared" si="96"/>
        <v/>
      </c>
      <c r="U270" s="672" t="str">
        <f t="shared" si="97"/>
        <v/>
      </c>
      <c r="W270" s="672" t="str">
        <f t="shared" si="98"/>
        <v/>
      </c>
      <c r="Y270" s="672" t="str">
        <f t="shared" si="99"/>
        <v/>
      </c>
      <c r="AA270" s="672" t="str">
        <f t="shared" si="100"/>
        <v/>
      </c>
      <c r="AC270" s="672" t="str">
        <f t="shared" si="101"/>
        <v/>
      </c>
      <c r="AE270" s="672" t="str">
        <f t="shared" si="102"/>
        <v/>
      </c>
      <c r="AG270" s="672" t="str">
        <f t="shared" si="103"/>
        <v/>
      </c>
      <c r="AI270" s="672" t="str">
        <f t="shared" si="104"/>
        <v/>
      </c>
      <c r="AK270" s="672" t="str">
        <f t="shared" si="105"/>
        <v/>
      </c>
      <c r="AM270" s="672" t="str">
        <f t="shared" si="106"/>
        <v/>
      </c>
      <c r="AO270" s="672" t="str">
        <f t="shared" si="107"/>
        <v/>
      </c>
      <c r="AQ270" s="672" t="str">
        <f t="shared" si="108"/>
        <v/>
      </c>
    </row>
    <row r="271" spans="5:43">
      <c r="E271" s="672" t="str">
        <f t="shared" si="90"/>
        <v/>
      </c>
      <c r="G271" s="672" t="str">
        <f t="shared" si="90"/>
        <v/>
      </c>
      <c r="I271" s="672" t="str">
        <f t="shared" si="91"/>
        <v/>
      </c>
      <c r="K271" s="672" t="str">
        <f t="shared" si="92"/>
        <v/>
      </c>
      <c r="M271" s="672" t="str">
        <f t="shared" si="93"/>
        <v/>
      </c>
      <c r="O271" s="672" t="str">
        <f t="shared" si="94"/>
        <v/>
      </c>
      <c r="Q271" s="672" t="str">
        <f t="shared" si="95"/>
        <v/>
      </c>
      <c r="S271" s="672" t="str">
        <f t="shared" si="96"/>
        <v/>
      </c>
      <c r="U271" s="672" t="str">
        <f t="shared" si="97"/>
        <v/>
      </c>
      <c r="W271" s="672" t="str">
        <f t="shared" si="98"/>
        <v/>
      </c>
      <c r="Y271" s="672" t="str">
        <f t="shared" si="99"/>
        <v/>
      </c>
      <c r="AA271" s="672" t="str">
        <f t="shared" si="100"/>
        <v/>
      </c>
      <c r="AC271" s="672" t="str">
        <f t="shared" si="101"/>
        <v/>
      </c>
      <c r="AE271" s="672" t="str">
        <f t="shared" si="102"/>
        <v/>
      </c>
      <c r="AG271" s="672" t="str">
        <f t="shared" si="103"/>
        <v/>
      </c>
      <c r="AI271" s="672" t="str">
        <f t="shared" si="104"/>
        <v/>
      </c>
      <c r="AK271" s="672" t="str">
        <f t="shared" si="105"/>
        <v/>
      </c>
      <c r="AM271" s="672" t="str">
        <f t="shared" si="106"/>
        <v/>
      </c>
      <c r="AO271" s="672" t="str">
        <f t="shared" si="107"/>
        <v/>
      </c>
      <c r="AQ271" s="672" t="str">
        <f t="shared" si="108"/>
        <v/>
      </c>
    </row>
    <row r="272" spans="5:43">
      <c r="E272" s="672" t="str">
        <f t="shared" si="90"/>
        <v/>
      </c>
      <c r="G272" s="672" t="str">
        <f t="shared" si="90"/>
        <v/>
      </c>
      <c r="I272" s="672" t="str">
        <f t="shared" si="91"/>
        <v/>
      </c>
      <c r="K272" s="672" t="str">
        <f t="shared" si="92"/>
        <v/>
      </c>
      <c r="M272" s="672" t="str">
        <f t="shared" si="93"/>
        <v/>
      </c>
      <c r="O272" s="672" t="str">
        <f t="shared" si="94"/>
        <v/>
      </c>
      <c r="Q272" s="672" t="str">
        <f t="shared" si="95"/>
        <v/>
      </c>
      <c r="S272" s="672" t="str">
        <f t="shared" si="96"/>
        <v/>
      </c>
      <c r="U272" s="672" t="str">
        <f t="shared" si="97"/>
        <v/>
      </c>
      <c r="W272" s="672" t="str">
        <f t="shared" si="98"/>
        <v/>
      </c>
      <c r="Y272" s="672" t="str">
        <f t="shared" si="99"/>
        <v/>
      </c>
      <c r="AA272" s="672" t="str">
        <f t="shared" si="100"/>
        <v/>
      </c>
      <c r="AC272" s="672" t="str">
        <f t="shared" si="101"/>
        <v/>
      </c>
      <c r="AE272" s="672" t="str">
        <f t="shared" si="102"/>
        <v/>
      </c>
      <c r="AG272" s="672" t="str">
        <f t="shared" si="103"/>
        <v/>
      </c>
      <c r="AI272" s="672" t="str">
        <f t="shared" si="104"/>
        <v/>
      </c>
      <c r="AK272" s="672" t="str">
        <f t="shared" si="105"/>
        <v/>
      </c>
      <c r="AM272" s="672" t="str">
        <f t="shared" si="106"/>
        <v/>
      </c>
      <c r="AO272" s="672" t="str">
        <f t="shared" si="107"/>
        <v/>
      </c>
      <c r="AQ272" s="672" t="str">
        <f t="shared" si="108"/>
        <v/>
      </c>
    </row>
    <row r="273" spans="5:43">
      <c r="E273" s="672" t="str">
        <f t="shared" si="90"/>
        <v/>
      </c>
      <c r="G273" s="672" t="str">
        <f t="shared" si="90"/>
        <v/>
      </c>
      <c r="I273" s="672" t="str">
        <f t="shared" si="91"/>
        <v/>
      </c>
      <c r="K273" s="672" t="str">
        <f t="shared" si="92"/>
        <v/>
      </c>
      <c r="M273" s="672" t="str">
        <f t="shared" si="93"/>
        <v/>
      </c>
      <c r="O273" s="672" t="str">
        <f t="shared" si="94"/>
        <v/>
      </c>
      <c r="Q273" s="672" t="str">
        <f t="shared" si="95"/>
        <v/>
      </c>
      <c r="S273" s="672" t="str">
        <f t="shared" si="96"/>
        <v/>
      </c>
      <c r="U273" s="672" t="str">
        <f t="shared" si="97"/>
        <v/>
      </c>
      <c r="W273" s="672" t="str">
        <f t="shared" si="98"/>
        <v/>
      </c>
      <c r="Y273" s="672" t="str">
        <f t="shared" si="99"/>
        <v/>
      </c>
      <c r="AA273" s="672" t="str">
        <f t="shared" si="100"/>
        <v/>
      </c>
      <c r="AC273" s="672" t="str">
        <f t="shared" si="101"/>
        <v/>
      </c>
      <c r="AE273" s="672" t="str">
        <f t="shared" si="102"/>
        <v/>
      </c>
      <c r="AG273" s="672" t="str">
        <f t="shared" si="103"/>
        <v/>
      </c>
      <c r="AI273" s="672" t="str">
        <f t="shared" si="104"/>
        <v/>
      </c>
      <c r="AK273" s="672" t="str">
        <f t="shared" si="105"/>
        <v/>
      </c>
      <c r="AM273" s="672" t="str">
        <f t="shared" si="106"/>
        <v/>
      </c>
      <c r="AO273" s="672" t="str">
        <f t="shared" si="107"/>
        <v/>
      </c>
      <c r="AQ273" s="672" t="str">
        <f t="shared" si="108"/>
        <v/>
      </c>
    </row>
    <row r="274" spans="5:43">
      <c r="E274" s="672" t="str">
        <f t="shared" si="90"/>
        <v/>
      </c>
      <c r="G274" s="672" t="str">
        <f t="shared" si="90"/>
        <v/>
      </c>
      <c r="I274" s="672" t="str">
        <f t="shared" si="91"/>
        <v/>
      </c>
      <c r="K274" s="672" t="str">
        <f t="shared" si="92"/>
        <v/>
      </c>
      <c r="M274" s="672" t="str">
        <f t="shared" si="93"/>
        <v/>
      </c>
      <c r="O274" s="672" t="str">
        <f t="shared" si="94"/>
        <v/>
      </c>
      <c r="Q274" s="672" t="str">
        <f t="shared" si="95"/>
        <v/>
      </c>
      <c r="S274" s="672" t="str">
        <f t="shared" si="96"/>
        <v/>
      </c>
      <c r="U274" s="672" t="str">
        <f t="shared" si="97"/>
        <v/>
      </c>
      <c r="W274" s="672" t="str">
        <f t="shared" si="98"/>
        <v/>
      </c>
      <c r="Y274" s="672" t="str">
        <f t="shared" si="99"/>
        <v/>
      </c>
      <c r="AA274" s="672" t="str">
        <f t="shared" si="100"/>
        <v/>
      </c>
      <c r="AC274" s="672" t="str">
        <f t="shared" si="101"/>
        <v/>
      </c>
      <c r="AE274" s="672" t="str">
        <f t="shared" si="102"/>
        <v/>
      </c>
      <c r="AG274" s="672" t="str">
        <f t="shared" si="103"/>
        <v/>
      </c>
      <c r="AI274" s="672" t="str">
        <f t="shared" si="104"/>
        <v/>
      </c>
      <c r="AK274" s="672" t="str">
        <f t="shared" si="105"/>
        <v/>
      </c>
      <c r="AM274" s="672" t="str">
        <f t="shared" si="106"/>
        <v/>
      </c>
      <c r="AO274" s="672" t="str">
        <f t="shared" si="107"/>
        <v/>
      </c>
      <c r="AQ274" s="672" t="str">
        <f t="shared" si="108"/>
        <v/>
      </c>
    </row>
    <row r="275" spans="5:43">
      <c r="E275" s="672" t="str">
        <f t="shared" si="90"/>
        <v/>
      </c>
      <c r="G275" s="672" t="str">
        <f t="shared" si="90"/>
        <v/>
      </c>
      <c r="I275" s="672" t="str">
        <f t="shared" si="91"/>
        <v/>
      </c>
      <c r="K275" s="672" t="str">
        <f t="shared" si="92"/>
        <v/>
      </c>
      <c r="M275" s="672" t="str">
        <f t="shared" si="93"/>
        <v/>
      </c>
      <c r="O275" s="672" t="str">
        <f t="shared" si="94"/>
        <v/>
      </c>
      <c r="Q275" s="672" t="str">
        <f t="shared" si="95"/>
        <v/>
      </c>
      <c r="S275" s="672" t="str">
        <f t="shared" si="96"/>
        <v/>
      </c>
      <c r="U275" s="672" t="str">
        <f t="shared" si="97"/>
        <v/>
      </c>
      <c r="W275" s="672" t="str">
        <f t="shared" si="98"/>
        <v/>
      </c>
      <c r="Y275" s="672" t="str">
        <f t="shared" si="99"/>
        <v/>
      </c>
      <c r="AA275" s="672" t="str">
        <f t="shared" si="100"/>
        <v/>
      </c>
      <c r="AC275" s="672" t="str">
        <f t="shared" si="101"/>
        <v/>
      </c>
      <c r="AE275" s="672" t="str">
        <f t="shared" si="102"/>
        <v/>
      </c>
      <c r="AG275" s="672" t="str">
        <f t="shared" si="103"/>
        <v/>
      </c>
      <c r="AI275" s="672" t="str">
        <f t="shared" si="104"/>
        <v/>
      </c>
      <c r="AK275" s="672" t="str">
        <f t="shared" si="105"/>
        <v/>
      </c>
      <c r="AM275" s="672" t="str">
        <f t="shared" si="106"/>
        <v/>
      </c>
      <c r="AO275" s="672" t="str">
        <f t="shared" si="107"/>
        <v/>
      </c>
      <c r="AQ275" s="672" t="str">
        <f t="shared" si="108"/>
        <v/>
      </c>
    </row>
    <row r="276" spans="5:43">
      <c r="E276" s="672" t="str">
        <f t="shared" si="90"/>
        <v/>
      </c>
      <c r="G276" s="672" t="str">
        <f t="shared" si="90"/>
        <v/>
      </c>
      <c r="I276" s="672" t="str">
        <f t="shared" si="91"/>
        <v/>
      </c>
      <c r="K276" s="672" t="str">
        <f t="shared" si="92"/>
        <v/>
      </c>
      <c r="M276" s="672" t="str">
        <f t="shared" si="93"/>
        <v/>
      </c>
      <c r="O276" s="672" t="str">
        <f t="shared" si="94"/>
        <v/>
      </c>
      <c r="Q276" s="672" t="str">
        <f t="shared" si="95"/>
        <v/>
      </c>
      <c r="S276" s="672" t="str">
        <f t="shared" si="96"/>
        <v/>
      </c>
      <c r="U276" s="672" t="str">
        <f t="shared" si="97"/>
        <v/>
      </c>
      <c r="W276" s="672" t="str">
        <f t="shared" si="98"/>
        <v/>
      </c>
      <c r="Y276" s="672" t="str">
        <f t="shared" si="99"/>
        <v/>
      </c>
      <c r="AA276" s="672" t="str">
        <f t="shared" si="100"/>
        <v/>
      </c>
      <c r="AC276" s="672" t="str">
        <f t="shared" si="101"/>
        <v/>
      </c>
      <c r="AE276" s="672" t="str">
        <f t="shared" si="102"/>
        <v/>
      </c>
      <c r="AG276" s="672" t="str">
        <f t="shared" si="103"/>
        <v/>
      </c>
      <c r="AI276" s="672" t="str">
        <f t="shared" si="104"/>
        <v/>
      </c>
      <c r="AK276" s="672" t="str">
        <f t="shared" si="105"/>
        <v/>
      </c>
      <c r="AM276" s="672" t="str">
        <f t="shared" si="106"/>
        <v/>
      </c>
      <c r="AO276" s="672" t="str">
        <f t="shared" si="107"/>
        <v/>
      </c>
      <c r="AQ276" s="672" t="str">
        <f t="shared" si="108"/>
        <v/>
      </c>
    </row>
    <row r="277" spans="5:43">
      <c r="E277" s="672" t="str">
        <f t="shared" si="90"/>
        <v/>
      </c>
      <c r="G277" s="672" t="str">
        <f t="shared" si="90"/>
        <v/>
      </c>
      <c r="I277" s="672" t="str">
        <f t="shared" si="91"/>
        <v/>
      </c>
      <c r="K277" s="672" t="str">
        <f t="shared" si="92"/>
        <v/>
      </c>
      <c r="M277" s="672" t="str">
        <f t="shared" si="93"/>
        <v/>
      </c>
      <c r="O277" s="672" t="str">
        <f t="shared" si="94"/>
        <v/>
      </c>
      <c r="Q277" s="672" t="str">
        <f t="shared" si="95"/>
        <v/>
      </c>
      <c r="S277" s="672" t="str">
        <f t="shared" si="96"/>
        <v/>
      </c>
      <c r="U277" s="672" t="str">
        <f t="shared" si="97"/>
        <v/>
      </c>
      <c r="W277" s="672" t="str">
        <f t="shared" si="98"/>
        <v/>
      </c>
      <c r="Y277" s="672" t="str">
        <f t="shared" si="99"/>
        <v/>
      </c>
      <c r="AA277" s="672" t="str">
        <f t="shared" si="100"/>
        <v/>
      </c>
      <c r="AC277" s="672" t="str">
        <f t="shared" si="101"/>
        <v/>
      </c>
      <c r="AE277" s="672" t="str">
        <f t="shared" si="102"/>
        <v/>
      </c>
      <c r="AG277" s="672" t="str">
        <f t="shared" si="103"/>
        <v/>
      </c>
      <c r="AI277" s="672" t="str">
        <f t="shared" si="104"/>
        <v/>
      </c>
      <c r="AK277" s="672" t="str">
        <f t="shared" si="105"/>
        <v/>
      </c>
      <c r="AM277" s="672" t="str">
        <f t="shared" si="106"/>
        <v/>
      </c>
      <c r="AO277" s="672" t="str">
        <f t="shared" si="107"/>
        <v/>
      </c>
      <c r="AQ277" s="672" t="str">
        <f t="shared" si="108"/>
        <v/>
      </c>
    </row>
    <row r="278" spans="5:43">
      <c r="E278" s="672" t="str">
        <f t="shared" si="90"/>
        <v/>
      </c>
      <c r="G278" s="672" t="str">
        <f t="shared" si="90"/>
        <v/>
      </c>
      <c r="I278" s="672" t="str">
        <f t="shared" si="91"/>
        <v/>
      </c>
      <c r="K278" s="672" t="str">
        <f t="shared" si="92"/>
        <v/>
      </c>
      <c r="M278" s="672" t="str">
        <f t="shared" si="93"/>
        <v/>
      </c>
      <c r="O278" s="672" t="str">
        <f t="shared" si="94"/>
        <v/>
      </c>
      <c r="Q278" s="672" t="str">
        <f t="shared" si="95"/>
        <v/>
      </c>
      <c r="S278" s="672" t="str">
        <f t="shared" si="96"/>
        <v/>
      </c>
      <c r="U278" s="672" t="str">
        <f t="shared" si="97"/>
        <v/>
      </c>
      <c r="W278" s="672" t="str">
        <f t="shared" si="98"/>
        <v/>
      </c>
      <c r="Y278" s="672" t="str">
        <f t="shared" si="99"/>
        <v/>
      </c>
      <c r="AA278" s="672" t="str">
        <f t="shared" si="100"/>
        <v/>
      </c>
      <c r="AC278" s="672" t="str">
        <f t="shared" si="101"/>
        <v/>
      </c>
      <c r="AE278" s="672" t="str">
        <f t="shared" si="102"/>
        <v/>
      </c>
      <c r="AG278" s="672" t="str">
        <f t="shared" si="103"/>
        <v/>
      </c>
      <c r="AI278" s="672" t="str">
        <f t="shared" si="104"/>
        <v/>
      </c>
      <c r="AK278" s="672" t="str">
        <f t="shared" si="105"/>
        <v/>
      </c>
      <c r="AM278" s="672" t="str">
        <f t="shared" si="106"/>
        <v/>
      </c>
      <c r="AO278" s="672" t="str">
        <f t="shared" si="107"/>
        <v/>
      </c>
      <c r="AQ278" s="672" t="str">
        <f t="shared" si="108"/>
        <v/>
      </c>
    </row>
    <row r="279" spans="5:43">
      <c r="E279" s="672" t="str">
        <f t="shared" si="90"/>
        <v/>
      </c>
      <c r="G279" s="672" t="str">
        <f t="shared" si="90"/>
        <v/>
      </c>
      <c r="I279" s="672" t="str">
        <f t="shared" si="91"/>
        <v/>
      </c>
      <c r="K279" s="672" t="str">
        <f t="shared" si="92"/>
        <v/>
      </c>
      <c r="M279" s="672" t="str">
        <f t="shared" si="93"/>
        <v/>
      </c>
      <c r="O279" s="672" t="str">
        <f t="shared" si="94"/>
        <v/>
      </c>
      <c r="Q279" s="672" t="str">
        <f t="shared" si="95"/>
        <v/>
      </c>
      <c r="S279" s="672" t="str">
        <f t="shared" si="96"/>
        <v/>
      </c>
      <c r="U279" s="672" t="str">
        <f t="shared" si="97"/>
        <v/>
      </c>
      <c r="W279" s="672" t="str">
        <f t="shared" si="98"/>
        <v/>
      </c>
      <c r="Y279" s="672" t="str">
        <f t="shared" si="99"/>
        <v/>
      </c>
      <c r="AA279" s="672" t="str">
        <f t="shared" si="100"/>
        <v/>
      </c>
      <c r="AC279" s="672" t="str">
        <f t="shared" si="101"/>
        <v/>
      </c>
      <c r="AE279" s="672" t="str">
        <f t="shared" si="102"/>
        <v/>
      </c>
      <c r="AG279" s="672" t="str">
        <f t="shared" si="103"/>
        <v/>
      </c>
      <c r="AI279" s="672" t="str">
        <f t="shared" si="104"/>
        <v/>
      </c>
      <c r="AK279" s="672" t="str">
        <f t="shared" si="105"/>
        <v/>
      </c>
      <c r="AM279" s="672" t="str">
        <f t="shared" si="106"/>
        <v/>
      </c>
      <c r="AO279" s="672" t="str">
        <f t="shared" si="107"/>
        <v/>
      </c>
      <c r="AQ279" s="672" t="str">
        <f t="shared" si="108"/>
        <v/>
      </c>
    </row>
    <row r="280" spans="5:43">
      <c r="E280" s="672" t="str">
        <f t="shared" si="90"/>
        <v/>
      </c>
      <c r="G280" s="672" t="str">
        <f t="shared" si="90"/>
        <v/>
      </c>
      <c r="I280" s="672" t="str">
        <f t="shared" si="91"/>
        <v/>
      </c>
      <c r="K280" s="672" t="str">
        <f t="shared" si="92"/>
        <v/>
      </c>
      <c r="M280" s="672" t="str">
        <f t="shared" si="93"/>
        <v/>
      </c>
      <c r="O280" s="672" t="str">
        <f t="shared" si="94"/>
        <v/>
      </c>
      <c r="Q280" s="672" t="str">
        <f t="shared" si="95"/>
        <v/>
      </c>
      <c r="S280" s="672" t="str">
        <f t="shared" si="96"/>
        <v/>
      </c>
      <c r="U280" s="672" t="str">
        <f t="shared" si="97"/>
        <v/>
      </c>
      <c r="W280" s="672" t="str">
        <f t="shared" si="98"/>
        <v/>
      </c>
      <c r="Y280" s="672" t="str">
        <f t="shared" si="99"/>
        <v/>
      </c>
      <c r="AA280" s="672" t="str">
        <f t="shared" si="100"/>
        <v/>
      </c>
      <c r="AC280" s="672" t="str">
        <f t="shared" si="101"/>
        <v/>
      </c>
      <c r="AE280" s="672" t="str">
        <f t="shared" si="102"/>
        <v/>
      </c>
      <c r="AG280" s="672" t="str">
        <f t="shared" si="103"/>
        <v/>
      </c>
      <c r="AI280" s="672" t="str">
        <f t="shared" si="104"/>
        <v/>
      </c>
      <c r="AK280" s="672" t="str">
        <f t="shared" si="105"/>
        <v/>
      </c>
      <c r="AM280" s="672" t="str">
        <f t="shared" si="106"/>
        <v/>
      </c>
      <c r="AO280" s="672" t="str">
        <f t="shared" si="107"/>
        <v/>
      </c>
      <c r="AQ280" s="672" t="str">
        <f t="shared" si="108"/>
        <v/>
      </c>
    </row>
    <row r="281" spans="5:43">
      <c r="E281" s="672" t="str">
        <f t="shared" si="90"/>
        <v/>
      </c>
      <c r="G281" s="672" t="str">
        <f t="shared" si="90"/>
        <v/>
      </c>
      <c r="I281" s="672" t="str">
        <f t="shared" si="91"/>
        <v/>
      </c>
      <c r="K281" s="672" t="str">
        <f t="shared" si="92"/>
        <v/>
      </c>
      <c r="M281" s="672" t="str">
        <f t="shared" si="93"/>
        <v/>
      </c>
      <c r="O281" s="672" t="str">
        <f t="shared" si="94"/>
        <v/>
      </c>
      <c r="Q281" s="672" t="str">
        <f t="shared" si="95"/>
        <v/>
      </c>
      <c r="S281" s="672" t="str">
        <f t="shared" si="96"/>
        <v/>
      </c>
      <c r="U281" s="672" t="str">
        <f t="shared" si="97"/>
        <v/>
      </c>
      <c r="W281" s="672" t="str">
        <f t="shared" si="98"/>
        <v/>
      </c>
      <c r="Y281" s="672" t="str">
        <f t="shared" si="99"/>
        <v/>
      </c>
      <c r="AA281" s="672" t="str">
        <f t="shared" si="100"/>
        <v/>
      </c>
      <c r="AC281" s="672" t="str">
        <f t="shared" si="101"/>
        <v/>
      </c>
      <c r="AE281" s="672" t="str">
        <f t="shared" si="102"/>
        <v/>
      </c>
      <c r="AG281" s="672" t="str">
        <f t="shared" si="103"/>
        <v/>
      </c>
      <c r="AI281" s="672" t="str">
        <f t="shared" si="104"/>
        <v/>
      </c>
      <c r="AK281" s="672" t="str">
        <f t="shared" si="105"/>
        <v/>
      </c>
      <c r="AM281" s="672" t="str">
        <f t="shared" si="106"/>
        <v/>
      </c>
      <c r="AO281" s="672" t="str">
        <f t="shared" si="107"/>
        <v/>
      </c>
      <c r="AQ281" s="672" t="str">
        <f t="shared" si="108"/>
        <v/>
      </c>
    </row>
    <row r="282" spans="5:43">
      <c r="E282" s="672" t="str">
        <f t="shared" si="90"/>
        <v/>
      </c>
      <c r="G282" s="672" t="str">
        <f t="shared" si="90"/>
        <v/>
      </c>
      <c r="I282" s="672" t="str">
        <f t="shared" si="91"/>
        <v/>
      </c>
      <c r="K282" s="672" t="str">
        <f t="shared" si="92"/>
        <v/>
      </c>
      <c r="M282" s="672" t="str">
        <f t="shared" si="93"/>
        <v/>
      </c>
      <c r="O282" s="672" t="str">
        <f t="shared" si="94"/>
        <v/>
      </c>
      <c r="Q282" s="672" t="str">
        <f t="shared" si="95"/>
        <v/>
      </c>
      <c r="S282" s="672" t="str">
        <f t="shared" si="96"/>
        <v/>
      </c>
      <c r="U282" s="672" t="str">
        <f t="shared" si="97"/>
        <v/>
      </c>
      <c r="W282" s="672" t="str">
        <f t="shared" si="98"/>
        <v/>
      </c>
      <c r="Y282" s="672" t="str">
        <f t="shared" si="99"/>
        <v/>
      </c>
      <c r="AA282" s="672" t="str">
        <f t="shared" si="100"/>
        <v/>
      </c>
      <c r="AC282" s="672" t="str">
        <f t="shared" si="101"/>
        <v/>
      </c>
      <c r="AE282" s="672" t="str">
        <f t="shared" si="102"/>
        <v/>
      </c>
      <c r="AG282" s="672" t="str">
        <f t="shared" si="103"/>
        <v/>
      </c>
      <c r="AI282" s="672" t="str">
        <f t="shared" si="104"/>
        <v/>
      </c>
      <c r="AK282" s="672" t="str">
        <f t="shared" si="105"/>
        <v/>
      </c>
      <c r="AM282" s="672" t="str">
        <f t="shared" si="106"/>
        <v/>
      </c>
      <c r="AO282" s="672" t="str">
        <f t="shared" si="107"/>
        <v/>
      </c>
      <c r="AQ282" s="672" t="str">
        <f t="shared" si="108"/>
        <v/>
      </c>
    </row>
    <row r="283" spans="5:43">
      <c r="E283" s="672" t="str">
        <f t="shared" si="90"/>
        <v/>
      </c>
      <c r="G283" s="672" t="str">
        <f t="shared" si="90"/>
        <v/>
      </c>
      <c r="I283" s="672" t="str">
        <f t="shared" si="91"/>
        <v/>
      </c>
      <c r="K283" s="672" t="str">
        <f t="shared" si="92"/>
        <v/>
      </c>
      <c r="M283" s="672" t="str">
        <f t="shared" si="93"/>
        <v/>
      </c>
      <c r="O283" s="672" t="str">
        <f t="shared" si="94"/>
        <v/>
      </c>
      <c r="Q283" s="672" t="str">
        <f t="shared" si="95"/>
        <v/>
      </c>
      <c r="S283" s="672" t="str">
        <f t="shared" si="96"/>
        <v/>
      </c>
      <c r="U283" s="672" t="str">
        <f t="shared" si="97"/>
        <v/>
      </c>
      <c r="W283" s="672" t="str">
        <f t="shared" si="98"/>
        <v/>
      </c>
      <c r="Y283" s="672" t="str">
        <f t="shared" si="99"/>
        <v/>
      </c>
      <c r="AA283" s="672" t="str">
        <f t="shared" si="100"/>
        <v/>
      </c>
      <c r="AC283" s="672" t="str">
        <f t="shared" si="101"/>
        <v/>
      </c>
      <c r="AE283" s="672" t="str">
        <f t="shared" si="102"/>
        <v/>
      </c>
      <c r="AG283" s="672" t="str">
        <f t="shared" si="103"/>
        <v/>
      </c>
      <c r="AI283" s="672" t="str">
        <f t="shared" si="104"/>
        <v/>
      </c>
      <c r="AK283" s="672" t="str">
        <f t="shared" si="105"/>
        <v/>
      </c>
      <c r="AM283" s="672" t="str">
        <f t="shared" si="106"/>
        <v/>
      </c>
      <c r="AO283" s="672" t="str">
        <f t="shared" si="107"/>
        <v/>
      </c>
      <c r="AQ283" s="672" t="str">
        <f t="shared" si="108"/>
        <v/>
      </c>
    </row>
    <row r="284" spans="5:43">
      <c r="E284" s="672" t="str">
        <f t="shared" si="90"/>
        <v/>
      </c>
      <c r="G284" s="672" t="str">
        <f t="shared" si="90"/>
        <v/>
      </c>
      <c r="I284" s="672" t="str">
        <f t="shared" si="91"/>
        <v/>
      </c>
      <c r="K284" s="672" t="str">
        <f t="shared" si="92"/>
        <v/>
      </c>
      <c r="M284" s="672" t="str">
        <f t="shared" si="93"/>
        <v/>
      </c>
      <c r="O284" s="672" t="str">
        <f t="shared" si="94"/>
        <v/>
      </c>
      <c r="Q284" s="672" t="str">
        <f t="shared" si="95"/>
        <v/>
      </c>
      <c r="S284" s="672" t="str">
        <f t="shared" si="96"/>
        <v/>
      </c>
      <c r="U284" s="672" t="str">
        <f t="shared" si="97"/>
        <v/>
      </c>
      <c r="W284" s="672" t="str">
        <f t="shared" si="98"/>
        <v/>
      </c>
      <c r="Y284" s="672" t="str">
        <f t="shared" si="99"/>
        <v/>
      </c>
      <c r="AA284" s="672" t="str">
        <f t="shared" si="100"/>
        <v/>
      </c>
      <c r="AC284" s="672" t="str">
        <f t="shared" si="101"/>
        <v/>
      </c>
      <c r="AE284" s="672" t="str">
        <f t="shared" si="102"/>
        <v/>
      </c>
      <c r="AG284" s="672" t="str">
        <f t="shared" si="103"/>
        <v/>
      </c>
      <c r="AI284" s="672" t="str">
        <f t="shared" si="104"/>
        <v/>
      </c>
      <c r="AK284" s="672" t="str">
        <f t="shared" si="105"/>
        <v/>
      </c>
      <c r="AM284" s="672" t="str">
        <f t="shared" si="106"/>
        <v/>
      </c>
      <c r="AO284" s="672" t="str">
        <f t="shared" si="107"/>
        <v/>
      </c>
      <c r="AQ284" s="672" t="str">
        <f t="shared" si="108"/>
        <v/>
      </c>
    </row>
    <row r="285" spans="5:43">
      <c r="E285" s="672" t="str">
        <f t="shared" ref="E285:G300" si="109">IF(OR($B285=0,D285=0),"",D285/$B285)</f>
        <v/>
      </c>
      <c r="G285" s="672" t="str">
        <f t="shared" si="109"/>
        <v/>
      </c>
      <c r="I285" s="672" t="str">
        <f t="shared" si="91"/>
        <v/>
      </c>
      <c r="K285" s="672" t="str">
        <f t="shared" si="92"/>
        <v/>
      </c>
      <c r="M285" s="672" t="str">
        <f t="shared" si="93"/>
        <v/>
      </c>
      <c r="O285" s="672" t="str">
        <f t="shared" si="94"/>
        <v/>
      </c>
      <c r="Q285" s="672" t="str">
        <f t="shared" si="95"/>
        <v/>
      </c>
      <c r="S285" s="672" t="str">
        <f t="shared" si="96"/>
        <v/>
      </c>
      <c r="U285" s="672" t="str">
        <f t="shared" si="97"/>
        <v/>
      </c>
      <c r="W285" s="672" t="str">
        <f t="shared" si="98"/>
        <v/>
      </c>
      <c r="Y285" s="672" t="str">
        <f t="shared" si="99"/>
        <v/>
      </c>
      <c r="AA285" s="672" t="str">
        <f t="shared" si="100"/>
        <v/>
      </c>
      <c r="AC285" s="672" t="str">
        <f t="shared" si="101"/>
        <v/>
      </c>
      <c r="AE285" s="672" t="str">
        <f t="shared" si="102"/>
        <v/>
      </c>
      <c r="AG285" s="672" t="str">
        <f t="shared" si="103"/>
        <v/>
      </c>
      <c r="AI285" s="672" t="str">
        <f t="shared" si="104"/>
        <v/>
      </c>
      <c r="AK285" s="672" t="str">
        <f t="shared" si="105"/>
        <v/>
      </c>
      <c r="AM285" s="672" t="str">
        <f t="shared" si="106"/>
        <v/>
      </c>
      <c r="AO285" s="672" t="str">
        <f t="shared" si="107"/>
        <v/>
      </c>
      <c r="AQ285" s="672" t="str">
        <f t="shared" si="108"/>
        <v/>
      </c>
    </row>
    <row r="286" spans="5:43">
      <c r="E286" s="672" t="str">
        <f t="shared" si="109"/>
        <v/>
      </c>
      <c r="G286" s="672" t="str">
        <f t="shared" si="109"/>
        <v/>
      </c>
      <c r="I286" s="672" t="str">
        <f t="shared" si="91"/>
        <v/>
      </c>
      <c r="K286" s="672" t="str">
        <f t="shared" si="92"/>
        <v/>
      </c>
      <c r="M286" s="672" t="str">
        <f t="shared" si="93"/>
        <v/>
      </c>
      <c r="O286" s="672" t="str">
        <f t="shared" si="94"/>
        <v/>
      </c>
      <c r="Q286" s="672" t="str">
        <f t="shared" si="95"/>
        <v/>
      </c>
      <c r="S286" s="672" t="str">
        <f t="shared" si="96"/>
        <v/>
      </c>
      <c r="U286" s="672" t="str">
        <f t="shared" si="97"/>
        <v/>
      </c>
      <c r="W286" s="672" t="str">
        <f t="shared" si="98"/>
        <v/>
      </c>
      <c r="Y286" s="672" t="str">
        <f t="shared" si="99"/>
        <v/>
      </c>
      <c r="AA286" s="672" t="str">
        <f t="shared" si="100"/>
        <v/>
      </c>
      <c r="AC286" s="672" t="str">
        <f t="shared" si="101"/>
        <v/>
      </c>
      <c r="AE286" s="672" t="str">
        <f t="shared" si="102"/>
        <v/>
      </c>
      <c r="AG286" s="672" t="str">
        <f t="shared" si="103"/>
        <v/>
      </c>
      <c r="AI286" s="672" t="str">
        <f t="shared" si="104"/>
        <v/>
      </c>
      <c r="AK286" s="672" t="str">
        <f t="shared" si="105"/>
        <v/>
      </c>
      <c r="AM286" s="672" t="str">
        <f t="shared" si="106"/>
        <v/>
      </c>
      <c r="AO286" s="672" t="str">
        <f t="shared" si="107"/>
        <v/>
      </c>
      <c r="AQ286" s="672" t="str">
        <f t="shared" si="108"/>
        <v/>
      </c>
    </row>
    <row r="287" spans="5:43">
      <c r="E287" s="672" t="str">
        <f t="shared" si="109"/>
        <v/>
      </c>
      <c r="G287" s="672" t="str">
        <f t="shared" si="109"/>
        <v/>
      </c>
      <c r="I287" s="672" t="str">
        <f t="shared" si="91"/>
        <v/>
      </c>
      <c r="K287" s="672" t="str">
        <f t="shared" si="92"/>
        <v/>
      </c>
      <c r="M287" s="672" t="str">
        <f t="shared" si="93"/>
        <v/>
      </c>
      <c r="O287" s="672" t="str">
        <f t="shared" si="94"/>
        <v/>
      </c>
      <c r="Q287" s="672" t="str">
        <f t="shared" si="95"/>
        <v/>
      </c>
      <c r="S287" s="672" t="str">
        <f t="shared" si="96"/>
        <v/>
      </c>
      <c r="U287" s="672" t="str">
        <f t="shared" si="97"/>
        <v/>
      </c>
      <c r="W287" s="672" t="str">
        <f t="shared" si="98"/>
        <v/>
      </c>
      <c r="Y287" s="672" t="str">
        <f t="shared" si="99"/>
        <v/>
      </c>
      <c r="AA287" s="672" t="str">
        <f t="shared" si="100"/>
        <v/>
      </c>
      <c r="AC287" s="672" t="str">
        <f t="shared" si="101"/>
        <v/>
      </c>
      <c r="AE287" s="672" t="str">
        <f t="shared" si="102"/>
        <v/>
      </c>
      <c r="AG287" s="672" t="str">
        <f t="shared" si="103"/>
        <v/>
      </c>
      <c r="AI287" s="672" t="str">
        <f t="shared" si="104"/>
        <v/>
      </c>
      <c r="AK287" s="672" t="str">
        <f t="shared" si="105"/>
        <v/>
      </c>
      <c r="AM287" s="672" t="str">
        <f t="shared" si="106"/>
        <v/>
      </c>
      <c r="AO287" s="672" t="str">
        <f t="shared" si="107"/>
        <v/>
      </c>
      <c r="AQ287" s="672" t="str">
        <f t="shared" si="108"/>
        <v/>
      </c>
    </row>
    <row r="288" spans="5:43">
      <c r="E288" s="672" t="str">
        <f t="shared" si="109"/>
        <v/>
      </c>
      <c r="G288" s="672" t="str">
        <f t="shared" si="109"/>
        <v/>
      </c>
      <c r="I288" s="672" t="str">
        <f t="shared" si="91"/>
        <v/>
      </c>
      <c r="K288" s="672" t="str">
        <f t="shared" si="92"/>
        <v/>
      </c>
      <c r="M288" s="672" t="str">
        <f t="shared" si="93"/>
        <v/>
      </c>
      <c r="O288" s="672" t="str">
        <f t="shared" si="94"/>
        <v/>
      </c>
      <c r="Q288" s="672" t="str">
        <f t="shared" si="95"/>
        <v/>
      </c>
      <c r="S288" s="672" t="str">
        <f t="shared" si="96"/>
        <v/>
      </c>
      <c r="U288" s="672" t="str">
        <f t="shared" si="97"/>
        <v/>
      </c>
      <c r="W288" s="672" t="str">
        <f t="shared" si="98"/>
        <v/>
      </c>
      <c r="Y288" s="672" t="str">
        <f t="shared" si="99"/>
        <v/>
      </c>
      <c r="AA288" s="672" t="str">
        <f t="shared" si="100"/>
        <v/>
      </c>
      <c r="AC288" s="672" t="str">
        <f t="shared" si="101"/>
        <v/>
      </c>
      <c r="AE288" s="672" t="str">
        <f t="shared" si="102"/>
        <v/>
      </c>
      <c r="AG288" s="672" t="str">
        <f t="shared" si="103"/>
        <v/>
      </c>
      <c r="AI288" s="672" t="str">
        <f t="shared" si="104"/>
        <v/>
      </c>
      <c r="AK288" s="672" t="str">
        <f t="shared" si="105"/>
        <v/>
      </c>
      <c r="AM288" s="672" t="str">
        <f t="shared" si="106"/>
        <v/>
      </c>
      <c r="AO288" s="672" t="str">
        <f t="shared" si="107"/>
        <v/>
      </c>
      <c r="AQ288" s="672" t="str">
        <f t="shared" si="108"/>
        <v/>
      </c>
    </row>
    <row r="289" spans="5:43">
      <c r="E289" s="672" t="str">
        <f t="shared" si="109"/>
        <v/>
      </c>
      <c r="G289" s="672" t="str">
        <f t="shared" si="109"/>
        <v/>
      </c>
      <c r="I289" s="672" t="str">
        <f t="shared" si="91"/>
        <v/>
      </c>
      <c r="K289" s="672" t="str">
        <f t="shared" si="92"/>
        <v/>
      </c>
      <c r="M289" s="672" t="str">
        <f t="shared" si="93"/>
        <v/>
      </c>
      <c r="O289" s="672" t="str">
        <f t="shared" si="94"/>
        <v/>
      </c>
      <c r="Q289" s="672" t="str">
        <f t="shared" si="95"/>
        <v/>
      </c>
      <c r="S289" s="672" t="str">
        <f t="shared" si="96"/>
        <v/>
      </c>
      <c r="U289" s="672" t="str">
        <f t="shared" si="97"/>
        <v/>
      </c>
      <c r="W289" s="672" t="str">
        <f t="shared" si="98"/>
        <v/>
      </c>
      <c r="Y289" s="672" t="str">
        <f t="shared" si="99"/>
        <v/>
      </c>
      <c r="AA289" s="672" t="str">
        <f t="shared" si="100"/>
        <v/>
      </c>
      <c r="AC289" s="672" t="str">
        <f t="shared" si="101"/>
        <v/>
      </c>
      <c r="AE289" s="672" t="str">
        <f t="shared" si="102"/>
        <v/>
      </c>
      <c r="AG289" s="672" t="str">
        <f t="shared" si="103"/>
        <v/>
      </c>
      <c r="AI289" s="672" t="str">
        <f t="shared" si="104"/>
        <v/>
      </c>
      <c r="AK289" s="672" t="str">
        <f t="shared" si="105"/>
        <v/>
      </c>
      <c r="AM289" s="672" t="str">
        <f t="shared" si="106"/>
        <v/>
      </c>
      <c r="AO289" s="672" t="str">
        <f t="shared" si="107"/>
        <v/>
      </c>
      <c r="AQ289" s="672" t="str">
        <f t="shared" si="108"/>
        <v/>
      </c>
    </row>
    <row r="290" spans="5:43">
      <c r="E290" s="672" t="str">
        <f t="shared" si="109"/>
        <v/>
      </c>
      <c r="G290" s="672" t="str">
        <f t="shared" si="109"/>
        <v/>
      </c>
      <c r="I290" s="672" t="str">
        <f t="shared" si="91"/>
        <v/>
      </c>
      <c r="K290" s="672" t="str">
        <f t="shared" si="92"/>
        <v/>
      </c>
      <c r="M290" s="672" t="str">
        <f t="shared" si="93"/>
        <v/>
      </c>
      <c r="O290" s="672" t="str">
        <f t="shared" si="94"/>
        <v/>
      </c>
      <c r="Q290" s="672" t="str">
        <f t="shared" si="95"/>
        <v/>
      </c>
      <c r="S290" s="672" t="str">
        <f t="shared" si="96"/>
        <v/>
      </c>
      <c r="U290" s="672" t="str">
        <f t="shared" si="97"/>
        <v/>
      </c>
      <c r="W290" s="672" t="str">
        <f t="shared" si="98"/>
        <v/>
      </c>
      <c r="Y290" s="672" t="str">
        <f t="shared" si="99"/>
        <v/>
      </c>
      <c r="AA290" s="672" t="str">
        <f t="shared" si="100"/>
        <v/>
      </c>
      <c r="AC290" s="672" t="str">
        <f t="shared" si="101"/>
        <v/>
      </c>
      <c r="AE290" s="672" t="str">
        <f t="shared" si="102"/>
        <v/>
      </c>
      <c r="AG290" s="672" t="str">
        <f t="shared" si="103"/>
        <v/>
      </c>
      <c r="AI290" s="672" t="str">
        <f t="shared" si="104"/>
        <v/>
      </c>
      <c r="AK290" s="672" t="str">
        <f t="shared" si="105"/>
        <v/>
      </c>
      <c r="AM290" s="672" t="str">
        <f t="shared" si="106"/>
        <v/>
      </c>
      <c r="AO290" s="672" t="str">
        <f t="shared" si="107"/>
        <v/>
      </c>
      <c r="AQ290" s="672" t="str">
        <f t="shared" si="108"/>
        <v/>
      </c>
    </row>
    <row r="291" spans="5:43">
      <c r="E291" s="672" t="str">
        <f t="shared" si="109"/>
        <v/>
      </c>
      <c r="G291" s="672" t="str">
        <f t="shared" si="109"/>
        <v/>
      </c>
      <c r="I291" s="672" t="str">
        <f t="shared" si="91"/>
        <v/>
      </c>
      <c r="K291" s="672" t="str">
        <f t="shared" si="92"/>
        <v/>
      </c>
      <c r="M291" s="672" t="str">
        <f t="shared" si="93"/>
        <v/>
      </c>
      <c r="O291" s="672" t="str">
        <f t="shared" si="94"/>
        <v/>
      </c>
      <c r="Q291" s="672" t="str">
        <f t="shared" si="95"/>
        <v/>
      </c>
      <c r="S291" s="672" t="str">
        <f t="shared" si="96"/>
        <v/>
      </c>
      <c r="U291" s="672" t="str">
        <f t="shared" si="97"/>
        <v/>
      </c>
      <c r="W291" s="672" t="str">
        <f t="shared" si="98"/>
        <v/>
      </c>
      <c r="Y291" s="672" t="str">
        <f t="shared" si="99"/>
        <v/>
      </c>
      <c r="AA291" s="672" t="str">
        <f t="shared" si="100"/>
        <v/>
      </c>
      <c r="AC291" s="672" t="str">
        <f t="shared" si="101"/>
        <v/>
      </c>
      <c r="AE291" s="672" t="str">
        <f t="shared" si="102"/>
        <v/>
      </c>
      <c r="AG291" s="672" t="str">
        <f t="shared" si="103"/>
        <v/>
      </c>
      <c r="AI291" s="672" t="str">
        <f t="shared" si="104"/>
        <v/>
      </c>
      <c r="AK291" s="672" t="str">
        <f t="shared" si="105"/>
        <v/>
      </c>
      <c r="AM291" s="672" t="str">
        <f t="shared" si="106"/>
        <v/>
      </c>
      <c r="AO291" s="672" t="str">
        <f t="shared" si="107"/>
        <v/>
      </c>
      <c r="AQ291" s="672" t="str">
        <f t="shared" si="108"/>
        <v/>
      </c>
    </row>
    <row r="292" spans="5:43">
      <c r="E292" s="672" t="str">
        <f t="shared" si="109"/>
        <v/>
      </c>
      <c r="G292" s="672" t="str">
        <f t="shared" si="109"/>
        <v/>
      </c>
      <c r="I292" s="672" t="str">
        <f t="shared" si="91"/>
        <v/>
      </c>
      <c r="K292" s="672" t="str">
        <f t="shared" si="92"/>
        <v/>
      </c>
      <c r="M292" s="672" t="str">
        <f t="shared" si="93"/>
        <v/>
      </c>
      <c r="O292" s="672" t="str">
        <f t="shared" si="94"/>
        <v/>
      </c>
      <c r="Q292" s="672" t="str">
        <f t="shared" si="95"/>
        <v/>
      </c>
      <c r="S292" s="672" t="str">
        <f t="shared" si="96"/>
        <v/>
      </c>
      <c r="U292" s="672" t="str">
        <f t="shared" si="97"/>
        <v/>
      </c>
      <c r="W292" s="672" t="str">
        <f t="shared" si="98"/>
        <v/>
      </c>
      <c r="Y292" s="672" t="str">
        <f t="shared" si="99"/>
        <v/>
      </c>
      <c r="AA292" s="672" t="str">
        <f t="shared" si="100"/>
        <v/>
      </c>
      <c r="AC292" s="672" t="str">
        <f t="shared" si="101"/>
        <v/>
      </c>
      <c r="AE292" s="672" t="str">
        <f t="shared" si="102"/>
        <v/>
      </c>
      <c r="AG292" s="672" t="str">
        <f t="shared" si="103"/>
        <v/>
      </c>
      <c r="AI292" s="672" t="str">
        <f t="shared" si="104"/>
        <v/>
      </c>
      <c r="AK292" s="672" t="str">
        <f t="shared" si="105"/>
        <v/>
      </c>
      <c r="AM292" s="672" t="str">
        <f t="shared" si="106"/>
        <v/>
      </c>
      <c r="AO292" s="672" t="str">
        <f t="shared" si="107"/>
        <v/>
      </c>
      <c r="AQ292" s="672" t="str">
        <f t="shared" si="108"/>
        <v/>
      </c>
    </row>
    <row r="293" spans="5:43">
      <c r="E293" s="672" t="str">
        <f t="shared" si="109"/>
        <v/>
      </c>
      <c r="G293" s="672" t="str">
        <f t="shared" si="109"/>
        <v/>
      </c>
      <c r="I293" s="672" t="str">
        <f t="shared" si="91"/>
        <v/>
      </c>
      <c r="K293" s="672" t="str">
        <f t="shared" si="92"/>
        <v/>
      </c>
      <c r="M293" s="672" t="str">
        <f t="shared" si="93"/>
        <v/>
      </c>
      <c r="O293" s="672" t="str">
        <f t="shared" si="94"/>
        <v/>
      </c>
      <c r="Q293" s="672" t="str">
        <f t="shared" si="95"/>
        <v/>
      </c>
      <c r="S293" s="672" t="str">
        <f t="shared" si="96"/>
        <v/>
      </c>
      <c r="U293" s="672" t="str">
        <f t="shared" si="97"/>
        <v/>
      </c>
      <c r="W293" s="672" t="str">
        <f t="shared" si="98"/>
        <v/>
      </c>
      <c r="Y293" s="672" t="str">
        <f t="shared" si="99"/>
        <v/>
      </c>
      <c r="AA293" s="672" t="str">
        <f t="shared" si="100"/>
        <v/>
      </c>
      <c r="AC293" s="672" t="str">
        <f t="shared" si="101"/>
        <v/>
      </c>
      <c r="AE293" s="672" t="str">
        <f t="shared" si="102"/>
        <v/>
      </c>
      <c r="AG293" s="672" t="str">
        <f t="shared" si="103"/>
        <v/>
      </c>
      <c r="AI293" s="672" t="str">
        <f t="shared" si="104"/>
        <v/>
      </c>
      <c r="AK293" s="672" t="str">
        <f t="shared" si="105"/>
        <v/>
      </c>
      <c r="AM293" s="672" t="str">
        <f t="shared" si="106"/>
        <v/>
      </c>
      <c r="AO293" s="672" t="str">
        <f t="shared" si="107"/>
        <v/>
      </c>
      <c r="AQ293" s="672" t="str">
        <f t="shared" si="108"/>
        <v/>
      </c>
    </row>
    <row r="294" spans="5:43">
      <c r="E294" s="672" t="str">
        <f t="shared" si="109"/>
        <v/>
      </c>
      <c r="G294" s="672" t="str">
        <f t="shared" si="109"/>
        <v/>
      </c>
      <c r="I294" s="672" t="str">
        <f t="shared" si="91"/>
        <v/>
      </c>
      <c r="K294" s="672" t="str">
        <f t="shared" si="92"/>
        <v/>
      </c>
      <c r="M294" s="672" t="str">
        <f t="shared" si="93"/>
        <v/>
      </c>
      <c r="O294" s="672" t="str">
        <f t="shared" si="94"/>
        <v/>
      </c>
      <c r="Q294" s="672" t="str">
        <f t="shared" si="95"/>
        <v/>
      </c>
      <c r="S294" s="672" t="str">
        <f t="shared" si="96"/>
        <v/>
      </c>
      <c r="U294" s="672" t="str">
        <f t="shared" si="97"/>
        <v/>
      </c>
      <c r="W294" s="672" t="str">
        <f t="shared" si="98"/>
        <v/>
      </c>
      <c r="Y294" s="672" t="str">
        <f t="shared" si="99"/>
        <v/>
      </c>
      <c r="AA294" s="672" t="str">
        <f t="shared" si="100"/>
        <v/>
      </c>
      <c r="AC294" s="672" t="str">
        <f t="shared" si="101"/>
        <v/>
      </c>
      <c r="AE294" s="672" t="str">
        <f t="shared" si="102"/>
        <v/>
      </c>
      <c r="AG294" s="672" t="str">
        <f t="shared" si="103"/>
        <v/>
      </c>
      <c r="AI294" s="672" t="str">
        <f t="shared" si="104"/>
        <v/>
      </c>
      <c r="AK294" s="672" t="str">
        <f t="shared" si="105"/>
        <v/>
      </c>
      <c r="AM294" s="672" t="str">
        <f t="shared" si="106"/>
        <v/>
      </c>
      <c r="AO294" s="672" t="str">
        <f t="shared" si="107"/>
        <v/>
      </c>
      <c r="AQ294" s="672" t="str">
        <f t="shared" si="108"/>
        <v/>
      </c>
    </row>
    <row r="295" spans="5:43">
      <c r="E295" s="672" t="str">
        <f t="shared" si="109"/>
        <v/>
      </c>
      <c r="G295" s="672" t="str">
        <f t="shared" si="109"/>
        <v/>
      </c>
      <c r="I295" s="672" t="str">
        <f t="shared" si="91"/>
        <v/>
      </c>
      <c r="K295" s="672" t="str">
        <f t="shared" si="92"/>
        <v/>
      </c>
      <c r="M295" s="672" t="str">
        <f t="shared" si="93"/>
        <v/>
      </c>
      <c r="O295" s="672" t="str">
        <f t="shared" si="94"/>
        <v/>
      </c>
      <c r="Q295" s="672" t="str">
        <f t="shared" si="95"/>
        <v/>
      </c>
      <c r="S295" s="672" t="str">
        <f t="shared" si="96"/>
        <v/>
      </c>
      <c r="U295" s="672" t="str">
        <f t="shared" si="97"/>
        <v/>
      </c>
      <c r="W295" s="672" t="str">
        <f t="shared" si="98"/>
        <v/>
      </c>
      <c r="Y295" s="672" t="str">
        <f t="shared" si="99"/>
        <v/>
      </c>
      <c r="AA295" s="672" t="str">
        <f t="shared" si="100"/>
        <v/>
      </c>
      <c r="AC295" s="672" t="str">
        <f t="shared" si="101"/>
        <v/>
      </c>
      <c r="AE295" s="672" t="str">
        <f t="shared" si="102"/>
        <v/>
      </c>
      <c r="AG295" s="672" t="str">
        <f t="shared" si="103"/>
        <v/>
      </c>
      <c r="AI295" s="672" t="str">
        <f t="shared" si="104"/>
        <v/>
      </c>
      <c r="AK295" s="672" t="str">
        <f t="shared" si="105"/>
        <v/>
      </c>
      <c r="AM295" s="672" t="str">
        <f t="shared" si="106"/>
        <v/>
      </c>
      <c r="AO295" s="672" t="str">
        <f t="shared" si="107"/>
        <v/>
      </c>
      <c r="AQ295" s="672" t="str">
        <f t="shared" si="108"/>
        <v/>
      </c>
    </row>
    <row r="296" spans="5:43">
      <c r="E296" s="672" t="str">
        <f t="shared" si="109"/>
        <v/>
      </c>
      <c r="G296" s="672" t="str">
        <f t="shared" si="109"/>
        <v/>
      </c>
      <c r="I296" s="672" t="str">
        <f t="shared" si="91"/>
        <v/>
      </c>
      <c r="K296" s="672" t="str">
        <f t="shared" si="92"/>
        <v/>
      </c>
      <c r="M296" s="672" t="str">
        <f t="shared" si="93"/>
        <v/>
      </c>
      <c r="O296" s="672" t="str">
        <f t="shared" si="94"/>
        <v/>
      </c>
      <c r="Q296" s="672" t="str">
        <f t="shared" si="95"/>
        <v/>
      </c>
      <c r="S296" s="672" t="str">
        <f t="shared" si="96"/>
        <v/>
      </c>
      <c r="U296" s="672" t="str">
        <f t="shared" si="97"/>
        <v/>
      </c>
      <c r="W296" s="672" t="str">
        <f t="shared" si="98"/>
        <v/>
      </c>
      <c r="Y296" s="672" t="str">
        <f t="shared" si="99"/>
        <v/>
      </c>
      <c r="AA296" s="672" t="str">
        <f t="shared" si="100"/>
        <v/>
      </c>
      <c r="AC296" s="672" t="str">
        <f t="shared" si="101"/>
        <v/>
      </c>
      <c r="AE296" s="672" t="str">
        <f t="shared" si="102"/>
        <v/>
      </c>
      <c r="AG296" s="672" t="str">
        <f t="shared" si="103"/>
        <v/>
      </c>
      <c r="AI296" s="672" t="str">
        <f t="shared" si="104"/>
        <v/>
      </c>
      <c r="AK296" s="672" t="str">
        <f t="shared" si="105"/>
        <v/>
      </c>
      <c r="AM296" s="672" t="str">
        <f t="shared" si="106"/>
        <v/>
      </c>
      <c r="AO296" s="672" t="str">
        <f t="shared" si="107"/>
        <v/>
      </c>
      <c r="AQ296" s="672" t="str">
        <f t="shared" si="108"/>
        <v/>
      </c>
    </row>
    <row r="297" spans="5:43">
      <c r="E297" s="672" t="str">
        <f t="shared" si="109"/>
        <v/>
      </c>
      <c r="G297" s="672" t="str">
        <f t="shared" si="109"/>
        <v/>
      </c>
      <c r="I297" s="672" t="str">
        <f t="shared" si="91"/>
        <v/>
      </c>
      <c r="K297" s="672" t="str">
        <f t="shared" si="92"/>
        <v/>
      </c>
      <c r="M297" s="672" t="str">
        <f t="shared" si="93"/>
        <v/>
      </c>
      <c r="O297" s="672" t="str">
        <f t="shared" si="94"/>
        <v/>
      </c>
      <c r="Q297" s="672" t="str">
        <f t="shared" si="95"/>
        <v/>
      </c>
      <c r="S297" s="672" t="str">
        <f t="shared" si="96"/>
        <v/>
      </c>
      <c r="U297" s="672" t="str">
        <f t="shared" si="97"/>
        <v/>
      </c>
      <c r="W297" s="672" t="str">
        <f t="shared" si="98"/>
        <v/>
      </c>
      <c r="Y297" s="672" t="str">
        <f t="shared" si="99"/>
        <v/>
      </c>
      <c r="AA297" s="672" t="str">
        <f t="shared" si="100"/>
        <v/>
      </c>
      <c r="AC297" s="672" t="str">
        <f t="shared" si="101"/>
        <v/>
      </c>
      <c r="AE297" s="672" t="str">
        <f t="shared" si="102"/>
        <v/>
      </c>
      <c r="AG297" s="672" t="str">
        <f t="shared" si="103"/>
        <v/>
      </c>
      <c r="AI297" s="672" t="str">
        <f t="shared" si="104"/>
        <v/>
      </c>
      <c r="AK297" s="672" t="str">
        <f t="shared" si="105"/>
        <v/>
      </c>
      <c r="AM297" s="672" t="str">
        <f t="shared" si="106"/>
        <v/>
      </c>
      <c r="AO297" s="672" t="str">
        <f t="shared" si="107"/>
        <v/>
      </c>
      <c r="AQ297" s="672" t="str">
        <f t="shared" si="108"/>
        <v/>
      </c>
    </row>
    <row r="298" spans="5:43">
      <c r="E298" s="672" t="str">
        <f t="shared" si="109"/>
        <v/>
      </c>
      <c r="G298" s="672" t="str">
        <f t="shared" si="109"/>
        <v/>
      </c>
      <c r="I298" s="672" t="str">
        <f t="shared" si="91"/>
        <v/>
      </c>
      <c r="K298" s="672" t="str">
        <f t="shared" si="92"/>
        <v/>
      </c>
      <c r="M298" s="672" t="str">
        <f t="shared" si="93"/>
        <v/>
      </c>
      <c r="O298" s="672" t="str">
        <f t="shared" si="94"/>
        <v/>
      </c>
      <c r="Q298" s="672" t="str">
        <f t="shared" si="95"/>
        <v/>
      </c>
      <c r="S298" s="672" t="str">
        <f t="shared" si="96"/>
        <v/>
      </c>
      <c r="U298" s="672" t="str">
        <f t="shared" si="97"/>
        <v/>
      </c>
      <c r="W298" s="672" t="str">
        <f t="shared" si="98"/>
        <v/>
      </c>
      <c r="Y298" s="672" t="str">
        <f t="shared" si="99"/>
        <v/>
      </c>
      <c r="AA298" s="672" t="str">
        <f t="shared" si="100"/>
        <v/>
      </c>
      <c r="AC298" s="672" t="str">
        <f t="shared" si="101"/>
        <v/>
      </c>
      <c r="AE298" s="672" t="str">
        <f t="shared" si="102"/>
        <v/>
      </c>
      <c r="AG298" s="672" t="str">
        <f t="shared" si="103"/>
        <v/>
      </c>
      <c r="AI298" s="672" t="str">
        <f t="shared" si="104"/>
        <v/>
      </c>
      <c r="AK298" s="672" t="str">
        <f t="shared" si="105"/>
        <v/>
      </c>
      <c r="AM298" s="672" t="str">
        <f t="shared" si="106"/>
        <v/>
      </c>
      <c r="AO298" s="672" t="str">
        <f t="shared" si="107"/>
        <v/>
      </c>
      <c r="AQ298" s="672" t="str">
        <f t="shared" si="108"/>
        <v/>
      </c>
    </row>
    <row r="299" spans="5:43">
      <c r="E299" s="672" t="str">
        <f t="shared" si="109"/>
        <v/>
      </c>
      <c r="G299" s="672" t="str">
        <f t="shared" si="109"/>
        <v/>
      </c>
      <c r="I299" s="672" t="str">
        <f t="shared" si="91"/>
        <v/>
      </c>
      <c r="K299" s="672" t="str">
        <f t="shared" si="92"/>
        <v/>
      </c>
      <c r="M299" s="672" t="str">
        <f t="shared" si="93"/>
        <v/>
      </c>
      <c r="O299" s="672" t="str">
        <f t="shared" si="94"/>
        <v/>
      </c>
      <c r="Q299" s="672" t="str">
        <f t="shared" si="95"/>
        <v/>
      </c>
      <c r="S299" s="672" t="str">
        <f t="shared" si="96"/>
        <v/>
      </c>
      <c r="U299" s="672" t="str">
        <f t="shared" si="97"/>
        <v/>
      </c>
      <c r="W299" s="672" t="str">
        <f t="shared" si="98"/>
        <v/>
      </c>
      <c r="Y299" s="672" t="str">
        <f t="shared" si="99"/>
        <v/>
      </c>
      <c r="AA299" s="672" t="str">
        <f t="shared" si="100"/>
        <v/>
      </c>
      <c r="AC299" s="672" t="str">
        <f t="shared" si="101"/>
        <v/>
      </c>
      <c r="AE299" s="672" t="str">
        <f t="shared" si="102"/>
        <v/>
      </c>
      <c r="AG299" s="672" t="str">
        <f t="shared" si="103"/>
        <v/>
      </c>
      <c r="AI299" s="672" t="str">
        <f t="shared" si="104"/>
        <v/>
      </c>
      <c r="AK299" s="672" t="str">
        <f t="shared" si="105"/>
        <v/>
      </c>
      <c r="AM299" s="672" t="str">
        <f t="shared" si="106"/>
        <v/>
      </c>
      <c r="AO299" s="672" t="str">
        <f t="shared" si="107"/>
        <v/>
      </c>
      <c r="AQ299" s="672" t="str">
        <f t="shared" si="108"/>
        <v/>
      </c>
    </row>
    <row r="300" spans="5:43">
      <c r="E300" s="672" t="str">
        <f t="shared" si="109"/>
        <v/>
      </c>
      <c r="G300" s="672" t="str">
        <f t="shared" si="109"/>
        <v/>
      </c>
      <c r="I300" s="672" t="str">
        <f t="shared" si="91"/>
        <v/>
      </c>
      <c r="K300" s="672" t="str">
        <f t="shared" si="92"/>
        <v/>
      </c>
      <c r="M300" s="672" t="str">
        <f t="shared" si="93"/>
        <v/>
      </c>
      <c r="O300" s="672" t="str">
        <f t="shared" si="94"/>
        <v/>
      </c>
      <c r="Q300" s="672" t="str">
        <f t="shared" si="95"/>
        <v/>
      </c>
      <c r="S300" s="672" t="str">
        <f t="shared" si="96"/>
        <v/>
      </c>
      <c r="U300" s="672" t="str">
        <f t="shared" si="97"/>
        <v/>
      </c>
      <c r="W300" s="672" t="str">
        <f t="shared" si="98"/>
        <v/>
      </c>
      <c r="Y300" s="672" t="str">
        <f t="shared" si="99"/>
        <v/>
      </c>
      <c r="AA300" s="672" t="str">
        <f t="shared" si="100"/>
        <v/>
      </c>
      <c r="AC300" s="672" t="str">
        <f t="shared" si="101"/>
        <v/>
      </c>
      <c r="AE300" s="672" t="str">
        <f t="shared" si="102"/>
        <v/>
      </c>
      <c r="AG300" s="672" t="str">
        <f t="shared" si="103"/>
        <v/>
      </c>
      <c r="AI300" s="672" t="str">
        <f t="shared" si="104"/>
        <v/>
      </c>
      <c r="AK300" s="672" t="str">
        <f t="shared" si="105"/>
        <v/>
      </c>
      <c r="AM300" s="672" t="str">
        <f t="shared" si="106"/>
        <v/>
      </c>
      <c r="AO300" s="672" t="str">
        <f t="shared" si="107"/>
        <v/>
      </c>
      <c r="AQ300" s="672" t="str">
        <f t="shared" si="108"/>
        <v/>
      </c>
    </row>
  </sheetData>
  <mergeCells count="1">
    <mergeCell ref="A3:A6"/>
  </mergeCells>
  <conditionalFormatting sqref="E12:E300">
    <cfRule type="expression" dxfId="9" priority="6">
      <formula>AND(LEN(E12)&gt;0,OR(E12&lt;E$2,E12&gt;E$3))</formula>
    </cfRule>
  </conditionalFormatting>
  <conditionalFormatting sqref="AQ12:AQ300 AO12:AO300 AM12:AM300 AK12:AK15 AI12:AI15 AG12:AG15 AE12:AE15 AC12:AC15 AA12:AA15 Y12:Y15 W12:W15 U12:U15 S12:S15 Q12:Q15 O12:O15 M12:M300 K12:K300 I12:I300 G12:G300 O18:O300 Q18:Q300 S18:S300 U18:U300 W18:W300 Y18:Y300 AA18:AA300 AC18:AC300 AE18:AE300 AG18:AG300 AI18:AI300 AK18:AK300">
    <cfRule type="expression" dxfId="8" priority="5">
      <formula>AND(LEN(G12)&gt;0,OR(G12&lt;G$2,G12&gt;G$3))</formula>
    </cfRule>
  </conditionalFormatting>
  <conditionalFormatting sqref="O16:O17">
    <cfRule type="expression" dxfId="7" priority="4">
      <formula>AND(LEN(O16)&gt;0,OR(O16&lt;O$2,O16&gt;O$3))</formula>
    </cfRule>
  </conditionalFormatting>
  <conditionalFormatting sqref="Q16:Q17">
    <cfRule type="expression" dxfId="6" priority="3">
      <formula>AND(LEN(Q16)&gt;0,OR(Q16&lt;Q$2,Q16&gt;Q$3))</formula>
    </cfRule>
  </conditionalFormatting>
  <conditionalFormatting sqref="W16:W17">
    <cfRule type="expression" dxfId="5" priority="2">
      <formula>AND(LEN(W16)&gt;0,OR(W16&lt;W$2,W16&gt;W$3))</formula>
    </cfRule>
  </conditionalFormatting>
  <conditionalFormatting sqref="AK16:AK17">
    <cfRule type="expression" dxfId="4" priority="1">
      <formula>AND(LEN(AK16)&gt;0,OR(AK16&lt;AK$2,AK16&gt;AK$3))</formula>
    </cfRule>
  </conditionalFormatting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40EAC-B1DD-4E60-9BB9-75AC12B7FFDC}">
  <dimension ref="A1:AUU300"/>
  <sheetViews>
    <sheetView workbookViewId="0">
      <selection activeCell="A10" sqref="A10"/>
    </sheetView>
  </sheetViews>
  <sheetFormatPr defaultRowHeight="15"/>
  <cols>
    <col min="1" max="1" width="7.7109375" customWidth="1"/>
    <col min="2" max="2" width="18.7109375" customWidth="1"/>
    <col min="4" max="43" width="18.7109375" customWidth="1"/>
    <col min="884" max="923" width="9.140625" style="1"/>
    <col min="1124" max="1243" width="9.140625" style="2"/>
  </cols>
  <sheetData>
    <row r="1" spans="1:43">
      <c r="A1" s="663">
        <v>18</v>
      </c>
      <c r="C1" s="664" t="s">
        <v>340</v>
      </c>
      <c r="E1" s="665">
        <f ca="1">IF(COUNT(E12:E300)=0,"-",AVERAGE(E12:OFFSET(E12,$A$1-1,0)))</f>
        <v>6542.7923642408032</v>
      </c>
      <c r="G1" s="665">
        <f ca="1">IF(COUNT(G12:G300)=0,"-",AVERAGE(G12:OFFSET(G12,$A$1-1,0)))</f>
        <v>21444.217168621548</v>
      </c>
      <c r="I1" s="665" t="str">
        <f ca="1">IF(COUNT(I12:I300)=0,"-",AVERAGE(I12:OFFSET(I12,$A$1-1,0)))</f>
        <v>-</v>
      </c>
      <c r="K1" s="665">
        <f ca="1">IF(COUNT(K12:K300)=0,"-",AVERAGE(K12:OFFSET(K12,$A$1-1,0)))</f>
        <v>243.90243902439025</v>
      </c>
      <c r="M1" s="665" t="str">
        <f ca="1">IF(COUNT(M12:M300)=0,"-",AVERAGE(M12:OFFSET(M12,$A$1-1,0)))</f>
        <v>-</v>
      </c>
      <c r="O1" s="665">
        <f ca="1">IF(COUNT(O12:O300)=0,"-",AVERAGE(O12:OFFSET(O12,$A$1-1,0)))</f>
        <v>1067.1244359698853</v>
      </c>
      <c r="Q1" s="665">
        <f ca="1">IF(COUNT(Q12:Q300)=0,"-",AVERAGE(Q12:OFFSET(Q12,$A$1-1,0)))</f>
        <v>245.96683021860244</v>
      </c>
      <c r="S1" s="665">
        <f ca="1">IF(COUNT(S12:S300)=0,"-",AVERAGE(S12:OFFSET(S12,$A$1-1,0)))</f>
        <v>111.19339356798675</v>
      </c>
      <c r="U1" s="665">
        <f ca="1">IF(COUNT(U12:U300)=0,"-",AVERAGE(U12:OFFSET(U12,$A$1-1,0)))</f>
        <v>765.66380346254846</v>
      </c>
      <c r="W1" s="665">
        <f ca="1">IF(COUNT(W12:W300)=0,"-",AVERAGE(W12:OFFSET(W12,$A$1-1,0)))</f>
        <v>904.98436591146549</v>
      </c>
      <c r="Y1" s="665" t="str">
        <f ca="1">IF(COUNT(Y12:Y300)=0,"-",AVERAGE(Y12:OFFSET(Y12,$A$1-1,0)))</f>
        <v>-</v>
      </c>
      <c r="AA1" s="665">
        <f ca="1">IF(COUNT(AA12:AA300)=0,"-",AVERAGE(AA12:OFFSET(AA12,$A$1-1,0)))</f>
        <v>52.091230246862438</v>
      </c>
      <c r="AC1" s="665">
        <f ca="1">IF(COUNT(AC12:AC300)=0,"-",AVERAGE(AC12:OFFSET(AC12,$A$1-1,0)))</f>
        <v>537.10705808983346</v>
      </c>
      <c r="AE1" s="665">
        <f ca="1">IF(COUNT(AE12:AE300)=0,"-",AVERAGE(AE12:OFFSET(AE12,$A$1-1,0)))</f>
        <v>89.064340443451329</v>
      </c>
      <c r="AG1" s="665" t="str">
        <f ca="1">IF(COUNT(AG12:AG300)=0,"-",AVERAGE(AG12:OFFSET(AG12,$A$1-1,0)))</f>
        <v>-</v>
      </c>
      <c r="AI1" s="665" t="str">
        <f ca="1">IF(COUNT(AI12:AI300)=0,"-",AVERAGE(AI12:OFFSET(AI12,$A$1-1,0)))</f>
        <v>-</v>
      </c>
      <c r="AK1" s="665">
        <f ca="1">IF(COUNT(AK12:AK300)=0,"-",AVERAGE(AK12:OFFSET(AK12,$A$1-1,0)))</f>
        <v>6677.608870207473</v>
      </c>
      <c r="AM1" s="665" t="str">
        <f ca="1">IF(COUNT(AM12:AM300)=0,"-",AVERAGE(AM12:OFFSET(AM12,$A$1-1,0)))</f>
        <v>-</v>
      </c>
      <c r="AO1" s="665">
        <f ca="1">IF(COUNT(AO12:AO300)=0,"-",AVERAGE(AO12:OFFSET(AO12,$A$1-1,0)))</f>
        <v>572.96375407723735</v>
      </c>
      <c r="AQ1" s="665">
        <f ca="1">IF(COUNT(AQ12:AQ300)=0,"-",AVERAGE(AQ12:OFFSET(AQ12,$A$1-1,0)))</f>
        <v>12376.847409514279</v>
      </c>
    </row>
    <row r="2" spans="1:43">
      <c r="C2" s="664" t="s">
        <v>341</v>
      </c>
      <c r="E2" s="665">
        <f ca="1">IF(COUNT(E12:E300)=0,"-",E1-(2*_xlfn.STDEV.P(E12:OFFSET(E12,$A$1-1,0))))</f>
        <v>-8503.9330210749285</v>
      </c>
      <c r="G2" s="665">
        <f ca="1">IF(COUNT(G12:G300)=0,"-",G1-(2*_xlfn.STDEV.P(G12:OFFSET(G12,$A$1-1,0))))</f>
        <v>-38317.677244743056</v>
      </c>
      <c r="I2" s="665" t="str">
        <f ca="1">IF(COUNT(I12:I300)=0,"-",I1-(2*_xlfn.STDEV.P(I12:OFFSET(I12,$A$1-1,0))))</f>
        <v>-</v>
      </c>
      <c r="K2" s="665">
        <f ca="1">IF(COUNT(K12:K300)=0,"-",K1-(2*_xlfn.STDEV.P(K12:OFFSET(K12,$A$1-1,0))))</f>
        <v>243.90243902439025</v>
      </c>
      <c r="M2" s="665" t="str">
        <f ca="1">IF(COUNT(M12:M300)=0,"-",M1-(2*_xlfn.STDEV.P(M12:OFFSET(M12,$A$1-1,0))))</f>
        <v>-</v>
      </c>
      <c r="O2" s="665">
        <f ca="1">IF(COUNT(O12:O300)=0,"-",O1-(2*_xlfn.STDEV.P(O12:OFFSET(O12,$A$1-1,0))))</f>
        <v>-2211.1304374520778</v>
      </c>
      <c r="Q2" s="665">
        <f ca="1">IF(COUNT(Q12:Q300)=0,"-",Q1-(2*_xlfn.STDEV.P(Q12:OFFSET(Q12,$A$1-1,0))))</f>
        <v>-329.13621658806846</v>
      </c>
      <c r="S2" s="665">
        <f ca="1">IF(COUNT(S12:S300)=0,"-",S1-(2*_xlfn.STDEV.P(S12:OFFSET(S12,$A$1-1,0))))</f>
        <v>-131.32748530182158</v>
      </c>
      <c r="U2" s="665">
        <f ca="1">IF(COUNT(U12:U300)=0,"-",U1-(2*_xlfn.STDEV.P(U12:OFFSET(U12,$A$1-1,0))))</f>
        <v>765.66380346254846</v>
      </c>
      <c r="W2" s="665">
        <f ca="1">IF(COUNT(W12:W300)=0,"-",W1-(2*_xlfn.STDEV.P(W12:OFFSET(W12,$A$1-1,0))))</f>
        <v>-327.32296499258484</v>
      </c>
      <c r="Y2" s="665" t="str">
        <f ca="1">IF(COUNT(Y12:Y300)=0,"-",Y1-(2*_xlfn.STDEV.P(Y12:OFFSET(Y12,$A$1-1,0))))</f>
        <v>-</v>
      </c>
      <c r="AA2" s="665">
        <f ca="1">IF(COUNT(AA12:AA300)=0,"-",AA1-(2*_xlfn.STDEV.P(AA12:OFFSET(AA12,$A$1-1,0))))</f>
        <v>-51.817457063053254</v>
      </c>
      <c r="AC2" s="665">
        <f ca="1">IF(COUNT(AC12:AC300)=0,"-",AC1-(2*_xlfn.STDEV.P(AC12:OFFSET(AC12,$A$1-1,0))))</f>
        <v>-267.26993639411239</v>
      </c>
      <c r="AE2" s="665">
        <f ca="1">IF(COUNT(AE12:AE300)=0,"-",AE1-(2*_xlfn.STDEV.P(AE12:OFFSET(AE12,$A$1-1,0))))</f>
        <v>80.081626130168004</v>
      </c>
      <c r="AG2" s="665" t="str">
        <f ca="1">IF(COUNT(AG12:AG300)=0,"-",AG1-(2*_xlfn.STDEV.P(AG12:OFFSET(AG12,$A$1-1,0))))</f>
        <v>-</v>
      </c>
      <c r="AI2" s="665" t="str">
        <f ca="1">IF(COUNT(AI12:AI300)=0,"-",AI1-(2*_xlfn.STDEV.P(AI12:OFFSET(AI12,$A$1-1,0))))</f>
        <v>-</v>
      </c>
      <c r="AK2" s="665">
        <f ca="1">IF(COUNT(AK12:AK300)=0,"-",AK1-(2*_xlfn.STDEV.P(AK12:OFFSET(AK12,$A$1-1,0))))</f>
        <v>-20201.958968529343</v>
      </c>
      <c r="AM2" s="665" t="str">
        <f ca="1">IF(COUNT(AM12:AM300)=0,"-",AM1-(2*_xlfn.STDEV.P(AM12:OFFSET(AM12,$A$1-1,0))))</f>
        <v>-</v>
      </c>
      <c r="AO2" s="665">
        <f ca="1">IF(COUNT(AO12:AO300)=0,"-",AO1-(2*_xlfn.STDEV.P(AO12:OFFSET(AO12,$A$1-1,0))))</f>
        <v>-439.22881431820144</v>
      </c>
      <c r="AQ2" s="665">
        <f ca="1">IF(COUNT(AQ12:AQ300)=0,"-",AQ1-(2*_xlfn.STDEV.P(AQ12:OFFSET(AQ12,$A$1-1,0))))</f>
        <v>-27302.410052614265</v>
      </c>
    </row>
    <row r="3" spans="1:43">
      <c r="A3" s="1836" t="s">
        <v>69</v>
      </c>
      <c r="C3" s="664" t="s">
        <v>342</v>
      </c>
      <c r="E3" s="665">
        <f ca="1">IF(COUNT(E12:E300)=0,"-",E1+(2*_xlfn.STDEV.P(E12:OFFSET(E12,$A$1-1,0))))</f>
        <v>21589.517749556533</v>
      </c>
      <c r="G3" s="665">
        <f ca="1">IF(COUNT(G12:G300)=0,"-",G1+(2*_xlfn.STDEV.P(G12:OFFSET(G12,$A$1-1,0))))</f>
        <v>81206.111581986159</v>
      </c>
      <c r="I3" s="665" t="str">
        <f ca="1">IF(COUNT(I12:I300)=0,"-",I1+(2*_xlfn.STDEV.P(I12:OFFSET(I12,$A$1-1,0))))</f>
        <v>-</v>
      </c>
      <c r="K3" s="665">
        <f ca="1">IF(COUNT(K12:K300)=0,"-",K1+(2*_xlfn.STDEV.P(K12:OFFSET(K12,$A$1-1,0))))</f>
        <v>243.90243902439025</v>
      </c>
      <c r="M3" s="665" t="str">
        <f ca="1">IF(COUNT(M12:M300)=0,"-",M1+(2*_xlfn.STDEV.P(M12:OFFSET(M12,$A$1-1,0))))</f>
        <v>-</v>
      </c>
      <c r="O3" s="665">
        <f ca="1">IF(COUNT(O12:O300)=0,"-",O1+(2*_xlfn.STDEV.P(O12:OFFSET(O12,$A$1-1,0))))</f>
        <v>4345.3793093918484</v>
      </c>
      <c r="Q3" s="665">
        <f ca="1">IF(COUNT(Q12:Q300)=0,"-",Q1+(2*_xlfn.STDEV.P(Q12:OFFSET(Q12,$A$1-1,0))))</f>
        <v>821.0698770252734</v>
      </c>
      <c r="S3" s="665">
        <f ca="1">IF(COUNT(S12:S300)=0,"-",S1+(2*_xlfn.STDEV.P(S12:OFFSET(S12,$A$1-1,0))))</f>
        <v>353.71427243779505</v>
      </c>
      <c r="U3" s="665">
        <f ca="1">IF(COUNT(U12:U300)=0,"-",U1+(2*_xlfn.STDEV.P(U12:OFFSET(U12,$A$1-1,0))))</f>
        <v>765.66380346254846</v>
      </c>
      <c r="W3" s="665">
        <f ca="1">IF(COUNT(W12:W300)=0,"-",W1+(2*_xlfn.STDEV.P(W12:OFFSET(W12,$A$1-1,0))))</f>
        <v>2137.2916968155159</v>
      </c>
      <c r="Y3" s="665" t="str">
        <f ca="1">IF(COUNT(Y12:Y300)=0,"-",Y1+(2*_xlfn.STDEV.P(Y12:OFFSET(Y12,$A$1-1,0))))</f>
        <v>-</v>
      </c>
      <c r="AA3" s="665">
        <f ca="1">IF(COUNT(AA12:AA300)=0,"-",AA1+(2*_xlfn.STDEV.P(AA12:OFFSET(AA12,$A$1-1,0))))</f>
        <v>155.99991755677814</v>
      </c>
      <c r="AC3" s="665">
        <f ca="1">IF(COUNT(AC12:AC300)=0,"-",AC1+(2*_xlfn.STDEV.P(AC12:OFFSET(AC12,$A$1-1,0))))</f>
        <v>1341.4840525737793</v>
      </c>
      <c r="AE3" s="665">
        <f ca="1">IF(COUNT(AE12:AE300)=0,"-",AE1+(2*_xlfn.STDEV.P(AE12:OFFSET(AE12,$A$1-1,0))))</f>
        <v>98.047054756734653</v>
      </c>
      <c r="AG3" s="665" t="str">
        <f ca="1">IF(COUNT(AG12:AG300)=0,"-",AG1+(2*_xlfn.STDEV.P(AG12:OFFSET(AG12,$A$1-1,0))))</f>
        <v>-</v>
      </c>
      <c r="AI3" s="665" t="str">
        <f ca="1">IF(COUNT(AI12:AI300)=0,"-",AI1+(2*_xlfn.STDEV.P(AI12:OFFSET(AI12,$A$1-1,0))))</f>
        <v>-</v>
      </c>
      <c r="AK3" s="665">
        <f ca="1">IF(COUNT(AK12:AK300)=0,"-",AK1+(2*_xlfn.STDEV.P(AK12:OFFSET(AK12,$A$1-1,0))))</f>
        <v>33557.176708944287</v>
      </c>
      <c r="AM3" s="665" t="str">
        <f ca="1">IF(COUNT(AM12:AM300)=0,"-",AM1+(2*_xlfn.STDEV.P(AM12:OFFSET(AM12,$A$1-1,0))))</f>
        <v>-</v>
      </c>
      <c r="AO3" s="665">
        <f ca="1">IF(COUNT(AO12:AO300)=0,"-",AO1+(2*_xlfn.STDEV.P(AO12:OFFSET(AO12,$A$1-1,0))))</f>
        <v>1585.156322472676</v>
      </c>
      <c r="AQ3" s="665">
        <f ca="1">IF(COUNT(AQ12:AQ300)=0,"-",AQ1+(2*_xlfn.STDEV.P(AQ12:OFFSET(AQ12,$A$1-1,0))))</f>
        <v>52056.104871642827</v>
      </c>
    </row>
    <row r="4" spans="1:43">
      <c r="A4" s="1836"/>
      <c r="C4" s="664" t="s">
        <v>343</v>
      </c>
      <c r="E4" s="666">
        <f ca="1">IF(COUNT(E12:E300)=0,"-",AVERAGEIFS(E12:E300, E12:E300, "&gt;="&amp;E2,E12:E300,"&lt;="&amp;E3))</f>
        <v>3588.9804577038453</v>
      </c>
      <c r="G4" s="666">
        <f ca="1">IF(COUNT(G12:G300)=0,"-",AVERAGEIFS(G12:G300, G12:G300, "&gt;="&amp;G2,G12:G300,"&lt;="&amp;G3))</f>
        <v>21444.217168621548</v>
      </c>
      <c r="I4" s="666" t="str">
        <f>IF(COUNT(I12:I300)=0,"-",AVERAGEIFS(I12:I300, I12:I300, "&gt;="&amp;I2,I12:I300,"&lt;="&amp;I3))</f>
        <v>-</v>
      </c>
      <c r="K4" s="666">
        <f ca="1">IF(COUNT(K12:K300)=0,"-",AVERAGEIFS(K12:K300, K12:K300, "&gt;="&amp;K2,K12:K300,"&lt;="&amp;K3))</f>
        <v>243.90243902439025</v>
      </c>
      <c r="M4" s="666" t="str">
        <f>IF(COUNT(M12:M300)=0,"-",AVERAGEIFS(M12:M300, M12:M300, "&gt;="&amp;M2,M12:M300,"&lt;="&amp;M3))</f>
        <v>-</v>
      </c>
      <c r="O4" s="666">
        <f ca="1">IF(COUNT(O12:O300)=0,"-",AVERAGEIFS(O12:O300, O12:O300, "&gt;="&amp;O2,O12:O300,"&lt;="&amp;O3))</f>
        <v>541.81518526568459</v>
      </c>
      <c r="Q4" s="666">
        <f ca="1">IF(COUNT(Q12:Q300)=0,"-",AVERAGEIFS(Q12:Q300, Q12:Q300, "&gt;="&amp;Q2,Q12:Q300,"&lt;="&amp;Q3))</f>
        <v>161.27669772731281</v>
      </c>
      <c r="S4" s="666">
        <f ca="1">IF(COUNT(S12:S300)=0,"-",AVERAGEIFS(S12:S300, S12:S300, "&gt;="&amp;S2,S12:S300,"&lt;="&amp;S3))</f>
        <v>86.164168338845727</v>
      </c>
      <c r="U4" s="666">
        <f ca="1">IF(COUNT(U12:U300)=0,"-",AVERAGEIFS(U12:U300, U12:U300, "&gt;="&amp;U2,U12:U300,"&lt;="&amp;U3))</f>
        <v>765.66380346254846</v>
      </c>
      <c r="W4" s="666">
        <f ca="1">IF(COUNT(W12:W300)=0,"-",AVERAGEIFS(W12:W300, W12:W300, "&gt;="&amp;W2,W12:W300,"&lt;="&amp;W3))</f>
        <v>904.98436591146549</v>
      </c>
      <c r="Y4" s="666" t="str">
        <f>IF(COUNT(Y12:Y300)=0,"-",AVERAGEIFS(Y12:Y300, Y12:Y300, "&gt;="&amp;Y2,Y12:Y300,"&lt;="&amp;Y3))</f>
        <v>-</v>
      </c>
      <c r="AA4" s="666">
        <f ca="1">IF(COUNT(AA12:AA300)=0,"-",AVERAGEIFS(AA12:AA300, AA12:AA300, "&gt;="&amp;AA2,AA12:AA300,"&lt;="&amp;AA3))</f>
        <v>52.091230246862438</v>
      </c>
      <c r="AC4" s="666">
        <f ca="1">IF(COUNT(AC12:AC300)=0,"-",AVERAGEIFS(AC12:AC300, AC12:AC300, "&gt;="&amp;AC2,AC12:AC300,"&lt;="&amp;AC3))</f>
        <v>537.10705808983346</v>
      </c>
      <c r="AE4" s="666">
        <f ca="1">IF(COUNT(AE12:AE300)=0,"-",AVERAGEIFS(AE12:AE300, AE12:AE300, "&gt;="&amp;AE2,AE12:AE300,"&lt;="&amp;AE3))</f>
        <v>89.064340443451329</v>
      </c>
      <c r="AG4" s="666" t="str">
        <f>IF(COUNT(AG12:AG300)=0,"-",AVERAGEIFS(AG12:AG300, AG12:AG300, "&gt;="&amp;AG2,AG12:AG300,"&lt;="&amp;AG3))</f>
        <v>-</v>
      </c>
      <c r="AI4" s="666" t="str">
        <f>IF(COUNT(AI12:AI300)=0,"-",AVERAGEIFS(AI12:AI300, AI12:AI300, "&gt;="&amp;AI2,AI12:AI300,"&lt;="&amp;AI3))</f>
        <v>-</v>
      </c>
      <c r="AK4" s="666">
        <f ca="1">IF(COUNT(AK12:AK300)=0,"-",AVERAGEIFS(AK12:AK300, AK12:AK300, "&gt;="&amp;AK2,AK12:AK300,"&lt;="&amp;AK3))</f>
        <v>2934.0055425112682</v>
      </c>
      <c r="AM4" s="666" t="str">
        <f>IF(COUNT(AM12:AM300)=0,"-",AVERAGEIFS(AM12:AM300, AM12:AM300, "&gt;="&amp;AM2,AM12:AM300,"&lt;="&amp;AM3))</f>
        <v>-</v>
      </c>
      <c r="AO4" s="666">
        <f ca="1">IF(COUNT(AO12:AO300)=0,"-",AVERAGEIFS(AO12:AO300, AO12:AO300, "&gt;="&amp;AO2,AO12:AO300,"&lt;="&amp;AO3))</f>
        <v>572.96375407723735</v>
      </c>
      <c r="AQ4" s="666">
        <f ca="1">IF(COUNT(AQ12:AQ300)=0,"-",AVERAGEIFS(AQ12:AQ300, AQ12:AQ300, "&gt;="&amp;AQ2,AQ12:AQ300,"&lt;="&amp;AQ3))</f>
        <v>8207.6982421410812</v>
      </c>
    </row>
    <row r="5" spans="1:43">
      <c r="A5" s="1836"/>
      <c r="C5" s="664" t="s">
        <v>344</v>
      </c>
      <c r="E5" s="667">
        <f ca="1">IF(COUNT(E12:E300)=0,"-",SUMIFS(D12:D300,E12:E300,"&gt;="&amp;E2,E12:E300,"&lt;="&amp;E3)/SUMIFS($B12:$B300,E12:E300,"&gt;="&amp;E2,E12:E300,"&lt;="&amp;E3))</f>
        <v>6878.8211123136389</v>
      </c>
      <c r="G5" s="667">
        <f ca="1">IF(COUNT(G12:G300)=0,"-",SUMIFS(F12:F300,G12:G300,"&gt;="&amp;G2,G12:G300,"&lt;="&amp;G3)/SUMIFS($B12:$B300,G12:G300,"&gt;="&amp;G2,G12:G300,"&lt;="&amp;G3))</f>
        <v>1618.0478218676351</v>
      </c>
      <c r="I5" s="667" t="str">
        <f>IF(COUNT(I12:I300)=0,"-",SUMIFS(H12:H300,I12:I300,"&gt;="&amp;I2,I12:I300,"&lt;="&amp;I3)/SUMIFS($B12:$B300,I12:I300,"&gt;="&amp;I2,I12:I300,"&lt;="&amp;I3))</f>
        <v>-</v>
      </c>
      <c r="K5" s="667">
        <f ca="1">IF(COUNT(K12:K300)=0,"-",SUMIFS(J12:J300,K12:K300,"&gt;="&amp;K2,K12:K300,"&lt;="&amp;K3)/SUMIFS($B12:$B300,K12:K300,"&gt;="&amp;K2,K12:K300,"&lt;="&amp;K3))</f>
        <v>243.90243902439025</v>
      </c>
      <c r="M5" s="667" t="str">
        <f>IF(COUNT(M12:M300)=0,"-",SUMIFS(L12:L300,M12:M300,"&gt;="&amp;M2,M12:M300,"&lt;="&amp;M3)/SUMIFS($B12:$B300,M12:M300,"&gt;="&amp;M2,M12:M300,"&lt;="&amp;M3))</f>
        <v>-</v>
      </c>
      <c r="O5" s="667">
        <f ca="1">IF(COUNT(O12:O300)=0,"-",SUMIFS(N12:N300,O12:O300,"&gt;="&amp;O2,O12:O300,"&lt;="&amp;O3)/SUMIFS($B12:$B300,O12:O300,"&gt;="&amp;O2,O12:O300,"&lt;="&amp;O3))</f>
        <v>265.31070015160651</v>
      </c>
      <c r="Q5" s="667">
        <f ca="1">IF(COUNT(Q12:Q300)=0,"-",SUMIFS(P12:P300,Q12:Q300,"&gt;="&amp;Q2,Q12:Q300,"&lt;="&amp;Q3)/SUMIFS($B12:$B300,Q12:Q300,"&gt;="&amp;Q2,Q12:Q300,"&lt;="&amp;Q3))</f>
        <v>67.45611057497139</v>
      </c>
      <c r="S5" s="667">
        <f ca="1">IF(COUNT(S12:S300)=0,"-",SUMIFS(R12:R300,S12:S300,"&gt;="&amp;S2,S12:S300,"&lt;="&amp;S3)/SUMIFS($B12:$B300,S12:S300,"&gt;="&amp;S2,S12:S300,"&lt;="&amp;S3))</f>
        <v>45.077991825687377</v>
      </c>
      <c r="U5" s="667">
        <f ca="1">IF(COUNT(U12:U300)=0,"-",SUMIFS(T12:T300,U12:U300,"&gt;="&amp;U2,U12:U300,"&lt;="&amp;U3)/SUMIFS($B12:$B300,U12:U300,"&gt;="&amp;U2,U12:U300,"&lt;="&amp;U3))</f>
        <v>765.66380346254846</v>
      </c>
      <c r="W5" s="667">
        <f ca="1">IF(COUNT(W12:W300)=0,"-",SUMIFS(V12:V300,W12:W300,"&gt;="&amp;W2,W12:W300,"&lt;="&amp;W3)/SUMIFS($B12:$B300,W12:W300,"&gt;="&amp;W2,W12:W300,"&lt;="&amp;W3))</f>
        <v>151.69835465627403</v>
      </c>
      <c r="Y5" s="667" t="str">
        <f>IF(COUNT(Y12:Y300)=0,"-",SUMIFS(X12:X300,Y12:Y300,"&gt;="&amp;Y2,Y12:Y300,"&lt;="&amp;Y3)/SUMIFS($B12:$B300,Y12:Y300,"&gt;="&amp;Y2,Y12:Y300,"&lt;="&amp;Y3))</f>
        <v>-</v>
      </c>
      <c r="AA5" s="667">
        <f ca="1">IF(COUNT(AA12:AA300)=0,"-",SUMIFS(Z12:Z300,AA12:AA300,"&gt;="&amp;AA2,AA12:AA300,"&lt;="&amp;AA3)/SUMIFS($B12:$B300,AA12:AA300,"&gt;="&amp;AA2,AA12:AA300,"&lt;="&amp;AA3))</f>
        <v>74.053230123421528</v>
      </c>
      <c r="AC5" s="667">
        <f ca="1">IF(COUNT(AC12:AC300)=0,"-",SUMIFS(AB12:AB300,AC12:AC300,"&gt;="&amp;AC2,AC12:AC300,"&lt;="&amp;AC3)/SUMIFS($B12:$B300,AC12:AC300,"&gt;="&amp;AC2,AC12:AC300,"&lt;="&amp;AC3))</f>
        <v>41.16177688207457</v>
      </c>
      <c r="AE5" s="667">
        <f ca="1">IF(COUNT(AE12:AE300)=0,"-",SUMIFS(AD12:AD300,AE12:AE300,"&gt;="&amp;AE2,AE12:AE300,"&lt;="&amp;AE3)/SUMIFS($B12:$B300,AE12:AE300,"&gt;="&amp;AE2,AE12:AE300,"&lt;="&amp;AE3))</f>
        <v>89.991377316031887</v>
      </c>
      <c r="AG5" s="667" t="str">
        <f>IF(COUNT(AG12:AG300)=0,"-",SUMIFS(AF12:AF300,AG12:AG300,"&gt;="&amp;AG2,AG12:AG300,"&lt;="&amp;AG3)/SUMIFS($B12:$B300,AG12:AG300,"&gt;="&amp;AG2,AG12:AG300,"&lt;="&amp;AG3))</f>
        <v>-</v>
      </c>
      <c r="AI5" s="667" t="str">
        <f>IF(COUNT(AI12:AI300)=0,"-",SUMIFS(AH12:AH300,AI12:AI300,"&gt;="&amp;AI2,AI12:AI300,"&lt;="&amp;AI3)/SUMIFS($B12:$B300,AI12:AI300,"&gt;="&amp;AI2,AI12:AI300,"&lt;="&amp;AI3))</f>
        <v>-</v>
      </c>
      <c r="AK5" s="667">
        <f ca="1">IF(COUNT(AK12:AK300)=0,"-",SUMIFS(AJ12:AJ300,AK12:AK300,"&gt;="&amp;AK2,AK12:AK300,"&lt;="&amp;AK3)/SUMIFS($B12:$B300,AK12:AK300,"&gt;="&amp;AK2,AK12:AK300,"&lt;="&amp;AK3))</f>
        <v>3155.9544573971452</v>
      </c>
      <c r="AM5" s="667" t="str">
        <f>IF(COUNT(AM12:AM300)=0,"-",SUMIFS(AL12:AL300,AM12:AM300,"&gt;="&amp;AM2,AM12:AM300,"&lt;="&amp;AM3)/SUMIFS($B12:$B300,AM12:AM300,"&gt;="&amp;AM2,AM12:AM300,"&lt;="&amp;AM3))</f>
        <v>-</v>
      </c>
      <c r="AO5" s="667">
        <f ca="1">IF(COUNT(AO12:AO300)=0,"-",SUMIFS(AN12:AN300,AO12:AO300,"&gt;="&amp;AO2,AO12:AO300,"&lt;="&amp;AO3)/SUMIFS($B12:$B300,AO12:AO300,"&gt;="&amp;AO2,AO12:AO300,"&lt;="&amp;AO3))</f>
        <v>1050.0064842432889</v>
      </c>
      <c r="AQ5" s="667">
        <f ca="1">IF(COUNT(AQ12:AQ300)=0,"-",SUMIFS(AP12:AP300,AQ12:AQ300,"&gt;="&amp;AQ2,AQ12:AQ300,"&lt;="&amp;AQ3)/SUMIFS($B12:$B300,AQ12:AQ300,"&gt;="&amp;AQ2,AQ12:AQ300,"&lt;="&amp;AQ3))</f>
        <v>5157.9561563739262</v>
      </c>
    </row>
    <row r="6" spans="1:43">
      <c r="A6" s="1836"/>
      <c r="C6" s="664" t="s">
        <v>345</v>
      </c>
      <c r="E6" s="668">
        <f ca="1">IF(COUNT(E12:E300)=0,"-",SUMIFS(E12:E300, E12:E300, "&gt;="&amp;E2,E12:E300,"&lt;="&amp;E3)/($A$1-COUNTIF(E12:E300,"&lt;"&amp;E$2)-COUNTIF(E12:E300,"&gt;"&amp;E$3)))</f>
        <v>1266.6989850719456</v>
      </c>
      <c r="G6" s="668">
        <f ca="1">IF(COUNT(G12:G300)=0,"-",SUMIFS(G12:G300, G12:G300, "&gt;="&amp;G2,G12:G300,"&lt;="&amp;G3)/($A$1-COUNTIF(G12:G300,"&lt;"&amp;G$2)-COUNTIF(G12:G300,"&gt;"&amp;G$3)))</f>
        <v>3574.0361947702581</v>
      </c>
      <c r="I6" s="668" t="str">
        <f>IF(COUNT(I12:I300)=0,"-",SUMIFS(I12:I300, I12:I300, "&gt;="&amp;I2,I12:I300,"&lt;="&amp;I3)/($A$1-COUNTIF(I12:I300,"&lt;"&amp;I$2)-COUNTIF(I12:I300,"&gt;"&amp;I$3)))</f>
        <v>-</v>
      </c>
      <c r="K6" s="668">
        <f ca="1">IF(COUNT(K12:K300)=0,"-",SUMIFS(K12:K300, K12:K300, "&gt;="&amp;K2,K12:K300,"&lt;="&amp;K3)/($A$1-COUNTIF(K12:K300,"&lt;"&amp;K$2)-COUNTIF(K12:K300,"&gt;"&amp;K$3)))</f>
        <v>13.550135501355014</v>
      </c>
      <c r="M6" s="668" t="str">
        <f>IF(COUNT(M12:M300)=0,"-",SUMIFS(M12:M300, M12:M300, "&gt;="&amp;M2,M12:M300,"&lt;="&amp;M3)/($A$1-COUNTIF(M12:M300,"&lt;"&amp;M$2)-COUNTIF(M12:M300,"&gt;"&amp;M$3)))</f>
        <v>-</v>
      </c>
      <c r="O6" s="668">
        <f ca="1">IF(COUNT(O12:O300)=0,"-",SUMIFS(O12:O300, O12:O300, "&gt;="&amp;O2,O12:O300,"&lt;="&amp;O3)/($A$1-COUNTIF(O12:O300,"&lt;"&amp;O$2)-COUNTIF(O12:O300,"&gt;"&amp;O$3)))</f>
        <v>286.84333337595069</v>
      </c>
      <c r="Q6" s="668">
        <f ca="1">IF(COUNT(Q12:Q300)=0,"-",SUMIFS(Q12:Q300, Q12:Q300, "&gt;="&amp;Q2,Q12:Q300,"&lt;="&amp;Q3)/($A$1-COUNTIF(Q12:Q300,"&lt;"&amp;Q$2)-COUNTIF(Q12:Q300,"&gt;"&amp;Q$3)))</f>
        <v>85.381781149753834</v>
      </c>
      <c r="S6" s="668">
        <f ca="1">IF(COUNT(S12:S300)=0,"-",SUMIFS(S12:S300, S12:S300, "&gt;="&amp;S2,S12:S300,"&lt;="&amp;S3)/($A$1-COUNTIF(S12:S300,"&lt;"&amp;S$2)-COUNTIF(S12:S300,"&gt;"&amp;S$3)))</f>
        <v>55.753285395723708</v>
      </c>
      <c r="U6" s="668">
        <f ca="1">IF(COUNT(U12:U300)=0,"-",SUMIFS(U12:U300, U12:U300, "&gt;="&amp;U2,U12:U300,"&lt;="&amp;U3)/($A$1-COUNTIF(U12:U300,"&lt;"&amp;U$2)-COUNTIF(U12:U300,"&gt;"&amp;U$3)))</f>
        <v>42.536877970141582</v>
      </c>
      <c r="W6" s="668">
        <f ca="1">IF(COUNT(W12:W300)=0,"-",SUMIFS(W12:W300, W12:W300, "&gt;="&amp;W2,W12:W300,"&lt;="&amp;W3)/($A$1-COUNTIF(W12:W300,"&lt;"&amp;W$2)-COUNTIF(W12:W300,"&gt;"&amp;W$3)))</f>
        <v>201.10763686921456</v>
      </c>
      <c r="Y6" s="668" t="str">
        <f>IF(COUNT(Y12:Y300)=0,"-",SUMIFS(Y12:Y300, Y12:Y300, "&gt;="&amp;Y2,Y12:Y300,"&lt;="&amp;Y3)/($A$1-COUNTIF(Y12:Y300,"&lt;"&amp;Y$2)-COUNTIF(Y12:Y300,"&gt;"&amp;Y$3)))</f>
        <v>-</v>
      </c>
      <c r="AA6" s="668">
        <f ca="1">IF(COUNT(AA12:AA300)=0,"-",SUMIFS(AA12:AA300, AA12:AA300, "&gt;="&amp;AA2,AA12:AA300,"&lt;="&amp;AA3)/($A$1-COUNTIF(AA12:AA300,"&lt;"&amp;AA$2)-COUNTIF(AA12:AA300,"&gt;"&amp;AA$3)))</f>
        <v>5.787914471873604</v>
      </c>
      <c r="AC6" s="668">
        <f ca="1">IF(COUNT(AC12:AC300)=0,"-",SUMIFS(AC12:AC300, AC12:AC300, "&gt;="&amp;AC2,AC12:AC300,"&lt;="&amp;AC3)/($A$1-COUNTIF(AC12:AC300,"&lt;"&amp;AC$2)-COUNTIF(AC12:AC300,"&gt;"&amp;AC$3)))</f>
        <v>89.517843014972243</v>
      </c>
      <c r="AE6" s="668">
        <f ca="1">IF(COUNT(AE12:AE300)=0,"-",SUMIFS(AE12:AE300, AE12:AE300, "&gt;="&amp;AE2,AE12:AE300,"&lt;="&amp;AE3)/($A$1-COUNTIF(AE12:AE300,"&lt;"&amp;AE$2)-COUNTIF(AE12:AE300,"&gt;"&amp;AE$3)))</f>
        <v>9.8960378270501472</v>
      </c>
      <c r="AG6" s="668" t="str">
        <f>IF(COUNT(AG12:AG300)=0,"-",SUMIFS(AG12:AG300, AG12:AG300, "&gt;="&amp;AG2,AG12:AG300,"&lt;="&amp;AG3)/($A$1-COUNTIF(AG12:AG300,"&lt;"&amp;AG$2)-COUNTIF(AG12:AG300,"&gt;"&amp;AG$3)))</f>
        <v>-</v>
      </c>
      <c r="AI6" s="668" t="str">
        <f>IF(COUNT(AI12:AI300)=0,"-",SUMIFS(AI12:AI300, AI12:AI300, "&gt;="&amp;AI2,AI12:AI300,"&lt;="&amp;AI3)/($A$1-COUNTIF(AI12:AI300,"&lt;"&amp;AI$2)-COUNTIF(AI12:AI300,"&gt;"&amp;AI$3)))</f>
        <v>-</v>
      </c>
      <c r="AK6" s="668">
        <f ca="1">IF(COUNT(AK12:AK300)=0,"-",SUMIFS(AK12:AK300, AK12:AK300, "&gt;="&amp;AK2,AK12:AK300,"&lt;="&amp;AK3)/($A$1-COUNTIF(AK12:AK300,"&lt;"&amp;AK$2)-COUNTIF(AK12:AK300,"&gt;"&amp;AK$3)))</f>
        <v>2071.0627358903071</v>
      </c>
      <c r="AM6" s="668" t="str">
        <f>IF(COUNT(AM12:AM300)=0,"-",SUMIFS(AM12:AM300, AM12:AM300, "&gt;="&amp;AM2,AM12:AM300,"&lt;="&amp;AM3)/($A$1-COUNTIF(AM12:AM300,"&lt;"&amp;AM$2)-COUNTIF(AM12:AM300,"&gt;"&amp;AM$3)))</f>
        <v>-</v>
      </c>
      <c r="AO6" s="668">
        <f ca="1">IF(COUNT(AO12:AO300)=0,"-",SUMIFS(AO12:AO300, AO12:AO300, "&gt;="&amp;AO2,AO12:AO300,"&lt;="&amp;AO3)/($A$1-COUNTIF(AO12:AO300,"&lt;"&amp;AO$2)-COUNTIF(AO12:AO300,"&gt;"&amp;AO$3)))</f>
        <v>63.662639341915259</v>
      </c>
      <c r="AQ6" s="668">
        <f ca="1">IF(COUNT(AQ12:AQ300)=0,"-",SUMIFS(AQ12:AQ300, AQ12:AQ300, "&gt;="&amp;AQ2,AQ12:AQ300,"&lt;="&amp;AQ3)/($A$1-COUNTIF(AQ12:AQ300,"&lt;"&amp;AQ$2)-COUNTIF(AQ12:AQ300,"&gt;"&amp;AQ$3)))</f>
        <v>6276.475126343179</v>
      </c>
    </row>
    <row r="9" spans="1:43">
      <c r="D9" t="s">
        <v>70</v>
      </c>
      <c r="E9" s="669"/>
      <c r="F9" t="s">
        <v>71</v>
      </c>
      <c r="G9" s="669"/>
      <c r="H9" t="s">
        <v>72</v>
      </c>
      <c r="I9" s="669"/>
      <c r="J9" t="s">
        <v>73</v>
      </c>
      <c r="K9" s="669"/>
      <c r="L9" t="s">
        <v>74</v>
      </c>
      <c r="M9" s="669"/>
      <c r="N9" t="s">
        <v>75</v>
      </c>
      <c r="O9" s="669"/>
      <c r="P9" t="s">
        <v>76</v>
      </c>
      <c r="Q9" s="669"/>
      <c r="R9" t="s">
        <v>77</v>
      </c>
      <c r="S9" s="669"/>
      <c r="T9" t="s">
        <v>78</v>
      </c>
      <c r="U9" s="669"/>
      <c r="V9" t="s">
        <v>79</v>
      </c>
      <c r="W9" s="669"/>
      <c r="X9" t="s">
        <v>80</v>
      </c>
      <c r="Y9" s="669"/>
      <c r="Z9" t="s">
        <v>81</v>
      </c>
      <c r="AA9" s="669"/>
      <c r="AB9" t="s">
        <v>82</v>
      </c>
      <c r="AC9" s="669"/>
      <c r="AD9" t="s">
        <v>83</v>
      </c>
      <c r="AE9" s="669"/>
      <c r="AF9" t="s">
        <v>84</v>
      </c>
      <c r="AG9" s="669"/>
      <c r="AH9" t="s">
        <v>85</v>
      </c>
      <c r="AI9" s="669"/>
      <c r="AJ9" t="s">
        <v>86</v>
      </c>
      <c r="AK9" s="669"/>
      <c r="AL9" t="s">
        <v>87</v>
      </c>
      <c r="AM9" s="669"/>
      <c r="AN9" t="s">
        <v>88</v>
      </c>
      <c r="AO9" s="669"/>
      <c r="AP9" t="s">
        <v>89</v>
      </c>
      <c r="AQ9" s="669"/>
    </row>
    <row r="10" spans="1:43" ht="75">
      <c r="A10" s="670"/>
      <c r="B10" s="670"/>
      <c r="D10" s="670" t="s">
        <v>90</v>
      </c>
      <c r="E10" s="671" t="str">
        <f>D10&amp;"
per FTE"</f>
        <v>Total Occupancy
per FTE</v>
      </c>
      <c r="F10" s="670" t="s">
        <v>91</v>
      </c>
      <c r="G10" s="671" t="str">
        <f>F10&amp;"
per FTE"</f>
        <v>Direct Care Consultant 201
per FTE</v>
      </c>
      <c r="H10" s="670" t="s">
        <v>92</v>
      </c>
      <c r="I10" s="671" t="str">
        <f>H10&amp;"
per FTE"</f>
        <v>Temporary Help 202
per FTE</v>
      </c>
      <c r="J10" s="670" t="s">
        <v>93</v>
      </c>
      <c r="K10" s="671" t="str">
        <f>J10&amp;"
per FTE"</f>
        <v>Clients and Caregivers Reimb./Stipends 203
per FTE</v>
      </c>
      <c r="L10" s="670" t="s">
        <v>94</v>
      </c>
      <c r="M10" s="671" t="str">
        <f>L10&amp;"
per FTE"</f>
        <v>Subcontracted Direct Care 206
per FTE</v>
      </c>
      <c r="N10" s="670" t="s">
        <v>95</v>
      </c>
      <c r="O10" s="671" t="str">
        <f>N10&amp;"
per FTE"</f>
        <v>Staff Training 204
per FTE</v>
      </c>
      <c r="P10" s="670" t="s">
        <v>96</v>
      </c>
      <c r="Q10" s="671" t="str">
        <f>P10&amp;"
per FTE"</f>
        <v>Staff Mileage / Travel 205
per FTE</v>
      </c>
      <c r="R10" s="670" t="s">
        <v>97</v>
      </c>
      <c r="S10" s="671" t="str">
        <f>R10&amp;"
per FTE"</f>
        <v>Meals 207
per FTE</v>
      </c>
      <c r="T10" s="670" t="s">
        <v>98</v>
      </c>
      <c r="U10" s="671" t="str">
        <f>T10&amp;"
per FTE"</f>
        <v>Client Transportation 208
per FTE</v>
      </c>
      <c r="V10" s="670" t="s">
        <v>99</v>
      </c>
      <c r="W10" s="671" t="str">
        <f>V10&amp;"
per FTE"</f>
        <v>Vehicle Expenses 208
per FTE</v>
      </c>
      <c r="X10" s="670" t="s">
        <v>100</v>
      </c>
      <c r="Y10" s="671" t="str">
        <f>X10&amp;"
per FTE"</f>
        <v>Vehicle Depreciation 208
per FTE</v>
      </c>
      <c r="Z10" s="670" t="s">
        <v>101</v>
      </c>
      <c r="AA10" s="671" t="str">
        <f>Z10&amp;"
per FTE"</f>
        <v>Incidental Medical /Medicine/Pharmacy 209
per FTE</v>
      </c>
      <c r="AB10" s="670" t="s">
        <v>102</v>
      </c>
      <c r="AC10" s="671" t="str">
        <f>AB10&amp;"
per FTE"</f>
        <v>Client Personal Allowances 211
per FTE</v>
      </c>
      <c r="AD10" s="670" t="s">
        <v>103</v>
      </c>
      <c r="AE10" s="671" t="str">
        <f>AD10&amp;"
per FTE"</f>
        <v>Provision Material Goods/Svs./Benefits 212
per FTE</v>
      </c>
      <c r="AF10" s="670" t="s">
        <v>104</v>
      </c>
      <c r="AG10" s="671" t="str">
        <f>AF10&amp;"
per FTE"</f>
        <v>Direct Client Wages 214
per FTE</v>
      </c>
      <c r="AH10" s="670" t="s">
        <v>105</v>
      </c>
      <c r="AI10" s="671" t="str">
        <f>AH10&amp;"
per FTE"</f>
        <v>Other Commercial Prod. &amp; Svs. 214
per FTE</v>
      </c>
      <c r="AJ10" s="670" t="s">
        <v>106</v>
      </c>
      <c r="AK10" s="671" t="str">
        <f>AJ10&amp;"
per FTE"</f>
        <v>Program Supplies &amp; Materials 215
per FTE</v>
      </c>
      <c r="AL10" s="670" t="s">
        <v>107</v>
      </c>
      <c r="AM10" s="671" t="str">
        <f>AL10&amp;"
per FTE"</f>
        <v>Non Charitable Expenses
per FTE</v>
      </c>
      <c r="AN10" s="670" t="s">
        <v>108</v>
      </c>
      <c r="AO10" s="671" t="str">
        <f>AN10&amp;"
per FTE"</f>
        <v>Other Expense
per FTE</v>
      </c>
      <c r="AP10" s="670" t="s">
        <v>109</v>
      </c>
      <c r="AQ10" s="671" t="str">
        <f>AP10&amp;"
per FTE"</f>
        <v>Total Other Program Expense
per FTE</v>
      </c>
    </row>
    <row r="11" spans="1:43">
      <c r="B11" t="s">
        <v>110</v>
      </c>
      <c r="D11" t="s">
        <v>111</v>
      </c>
      <c r="E11" s="669"/>
      <c r="F11" t="s">
        <v>111</v>
      </c>
      <c r="G11" s="669"/>
      <c r="H11" t="s">
        <v>111</v>
      </c>
      <c r="I11" s="669"/>
      <c r="J11" t="s">
        <v>111</v>
      </c>
      <c r="K11" s="669"/>
      <c r="L11" t="s">
        <v>111</v>
      </c>
      <c r="M11" s="669"/>
      <c r="N11" t="s">
        <v>111</v>
      </c>
      <c r="O11" s="669"/>
      <c r="P11" t="s">
        <v>111</v>
      </c>
      <c r="Q11" s="669"/>
      <c r="R11" t="s">
        <v>111</v>
      </c>
      <c r="S11" s="669"/>
      <c r="T11" t="s">
        <v>111</v>
      </c>
      <c r="U11" s="669"/>
      <c r="V11" t="s">
        <v>111</v>
      </c>
      <c r="W11" s="669"/>
      <c r="X11" t="s">
        <v>111</v>
      </c>
      <c r="Y11" s="669"/>
      <c r="Z11" t="s">
        <v>111</v>
      </c>
      <c r="AA11" s="669"/>
      <c r="AB11" t="s">
        <v>111</v>
      </c>
      <c r="AC11" s="669"/>
      <c r="AD11" t="s">
        <v>111</v>
      </c>
      <c r="AE11" s="669"/>
      <c r="AF11" t="s">
        <v>111</v>
      </c>
      <c r="AG11" s="669"/>
      <c r="AH11" t="s">
        <v>111</v>
      </c>
      <c r="AI11" s="669"/>
      <c r="AJ11" t="s">
        <v>111</v>
      </c>
      <c r="AK11" s="669"/>
      <c r="AL11" t="s">
        <v>111</v>
      </c>
      <c r="AM11" s="669"/>
      <c r="AN11" t="s">
        <v>111</v>
      </c>
      <c r="AO11" s="669"/>
      <c r="AP11" t="s">
        <v>111</v>
      </c>
      <c r="AQ11" s="669"/>
    </row>
    <row r="12" spans="1:43">
      <c r="B12">
        <v>0.65</v>
      </c>
      <c r="D12">
        <v>2161.7800000000002</v>
      </c>
      <c r="E12" s="672">
        <f>IF(OR($B12=0,D12=0),"",D12/$B12)</f>
        <v>3325.815384615385</v>
      </c>
      <c r="G12" s="672" t="str">
        <f>IF(OR($B12=0,F12=0),"",F12/$B12)</f>
        <v/>
      </c>
      <c r="I12" s="672" t="str">
        <f>IF(OR($B12=0,H12=0),"",H12/$B12)</f>
        <v/>
      </c>
      <c r="K12" s="672" t="str">
        <f>IF(OR($B12=0,J12=0),"",J12/$B12)</f>
        <v/>
      </c>
      <c r="M12" s="672" t="str">
        <f>IF(OR($B12=0,L12=0),"",L12/$B12)</f>
        <v/>
      </c>
      <c r="N12">
        <v>3766.69</v>
      </c>
      <c r="O12" s="672">
        <f>IF(OR($B12=0,N12=0),"",N12/$B12)</f>
        <v>5794.9076923076918</v>
      </c>
      <c r="Q12" s="672" t="str">
        <f>IF(OR($B12=0,P12=0),"",P12/$B12)</f>
        <v/>
      </c>
      <c r="S12" s="672" t="str">
        <f>IF(OR($B12=0,R12=0),"",R12/$B12)</f>
        <v/>
      </c>
      <c r="U12" s="672" t="str">
        <f>IF(OR($B12=0,T12=0),"",T12/$B12)</f>
        <v/>
      </c>
      <c r="W12" s="672" t="str">
        <f>IF(OR($B12=0,V12=0),"",V12/$B12)</f>
        <v/>
      </c>
      <c r="Y12" s="672" t="str">
        <f>IF(OR($B12=0,X12=0),"",X12/$B12)</f>
        <v/>
      </c>
      <c r="AA12" s="672" t="str">
        <f>IF(OR($B12=0,Z12=0),"",Z12/$B12)</f>
        <v/>
      </c>
      <c r="AC12" s="672" t="str">
        <f>IF(OR($B12=0,AB12=0),"",AB12/$B12)</f>
        <v/>
      </c>
      <c r="AE12" s="672" t="str">
        <f>IF(OR($B12=0,AD12=0),"",AD12/$B12)</f>
        <v/>
      </c>
      <c r="AG12" s="672" t="str">
        <f>IF(OR($B12=0,AF12=0),"",AF12/$B12)</f>
        <v/>
      </c>
      <c r="AI12" s="672" t="str">
        <f>IF(OR($B12=0,AH12=0),"",AH12/$B12)</f>
        <v/>
      </c>
      <c r="AJ12">
        <v>9121.68</v>
      </c>
      <c r="AK12" s="672">
        <f>IF(OR($B12=0,AJ12=0),"",AJ12/$B12)</f>
        <v>14033.353846153846</v>
      </c>
      <c r="AM12" s="672" t="str">
        <f>IF(OR($B12=0,AL12=0),"",AL12/$B12)</f>
        <v/>
      </c>
      <c r="AO12" s="672" t="str">
        <f>IF(OR($B12=0,AN12=0),"",AN12/$B12)</f>
        <v/>
      </c>
      <c r="AP12">
        <v>12888.37</v>
      </c>
      <c r="AQ12" s="672">
        <f>IF(OR($B12=0,AP12=0),"",AP12/$B12)</f>
        <v>19828.261538461538</v>
      </c>
    </row>
    <row r="13" spans="1:43">
      <c r="B13">
        <v>6.64</v>
      </c>
      <c r="E13" s="672" t="str">
        <f t="shared" ref="E13:G28" si="0">IF(OR($B13=0,D13=0),"",D13/$B13)</f>
        <v/>
      </c>
      <c r="F13">
        <v>91</v>
      </c>
      <c r="G13" s="672">
        <f t="shared" si="0"/>
        <v>13.704819277108435</v>
      </c>
      <c r="I13" s="672" t="str">
        <f t="shared" ref="I13:I76" si="1">IF(OR($B13=0,H13=0),"",H13/$B13)</f>
        <v/>
      </c>
      <c r="K13" s="672" t="str">
        <f t="shared" ref="K13:K76" si="2">IF(OR($B13=0,J13=0),"",J13/$B13)</f>
        <v/>
      </c>
      <c r="M13" s="672" t="str">
        <f t="shared" ref="M13:M76" si="3">IF(OR($B13=0,L13=0),"",L13/$B13)</f>
        <v/>
      </c>
      <c r="N13">
        <v>398</v>
      </c>
      <c r="O13" s="672">
        <f t="shared" ref="O13:O76" si="4">IF(OR($B13=0,N13=0),"",N13/$B13)</f>
        <v>59.939759036144579</v>
      </c>
      <c r="P13">
        <v>1209</v>
      </c>
      <c r="Q13" s="672">
        <f t="shared" ref="Q13:Q76" si="5">IF(OR($B13=0,P13=0),"",P13/$B13)</f>
        <v>182.07831325301206</v>
      </c>
      <c r="R13">
        <v>906</v>
      </c>
      <c r="S13" s="672">
        <f t="shared" ref="S13:S76" si="6">IF(OR($B13=0,R13=0),"",R13/$B13)</f>
        <v>136.44578313253012</v>
      </c>
      <c r="U13" s="672" t="str">
        <f t="shared" ref="U13:U76" si="7">IF(OR($B13=0,T13=0),"",T13/$B13)</f>
        <v/>
      </c>
      <c r="W13" s="672" t="str">
        <f t="shared" ref="W13:W76" si="8">IF(OR($B13=0,V13=0),"",V13/$B13)</f>
        <v/>
      </c>
      <c r="Y13" s="672" t="str">
        <f t="shared" ref="Y13:Y76" si="9">IF(OR($B13=0,X13=0),"",X13/$B13)</f>
        <v/>
      </c>
      <c r="AA13" s="672" t="str">
        <f t="shared" ref="AA13:AA76" si="10">IF(OR($B13=0,Z13=0),"",Z13/$B13)</f>
        <v/>
      </c>
      <c r="AC13" s="672" t="str">
        <f t="shared" ref="AC13:AC76" si="11">IF(OR($B13=0,AB13=0),"",AB13/$B13)</f>
        <v/>
      </c>
      <c r="AE13" s="672" t="str">
        <f t="shared" ref="AE13:AE76" si="12">IF(OR($B13=0,AD13=0),"",AD13/$B13)</f>
        <v/>
      </c>
      <c r="AG13" s="672" t="str">
        <f t="shared" ref="AG13:AG76" si="13">IF(OR($B13=0,AF13=0),"",AF13/$B13)</f>
        <v/>
      </c>
      <c r="AI13" s="672" t="str">
        <f t="shared" ref="AI13:AI76" si="14">IF(OR($B13=0,AH13=0),"",AH13/$B13)</f>
        <v/>
      </c>
      <c r="AJ13">
        <v>7543</v>
      </c>
      <c r="AK13" s="672">
        <f t="shared" ref="AK13:AK76" si="15">IF(OR($B13=0,AJ13=0),"",AJ13/$B13)</f>
        <v>1135.9939759036145</v>
      </c>
      <c r="AM13" s="672" t="str">
        <f t="shared" ref="AM13:AM76" si="16">IF(OR($B13=0,AL13=0),"",AL13/$B13)</f>
        <v/>
      </c>
      <c r="AN13">
        <v>444</v>
      </c>
      <c r="AO13" s="672">
        <f t="shared" ref="AO13:AO76" si="17">IF(OR($B13=0,AN13=0),"",AN13/$B13)</f>
        <v>66.867469879518069</v>
      </c>
      <c r="AP13">
        <v>10591</v>
      </c>
      <c r="AQ13" s="672">
        <f t="shared" ref="AQ13:AQ76" si="18">IF(OR($B13=0,AP13=0),"",AP13/$B13)</f>
        <v>1595.0301204819277</v>
      </c>
    </row>
    <row r="14" spans="1:43">
      <c r="B14">
        <v>0.55000000000000004</v>
      </c>
      <c r="E14" s="672" t="str">
        <f t="shared" si="0"/>
        <v/>
      </c>
      <c r="G14" s="672" t="str">
        <f t="shared" si="0"/>
        <v/>
      </c>
      <c r="I14" s="672" t="str">
        <f t="shared" si="1"/>
        <v/>
      </c>
      <c r="K14" s="672" t="str">
        <f t="shared" si="2"/>
        <v/>
      </c>
      <c r="M14" s="672" t="str">
        <f t="shared" si="3"/>
        <v/>
      </c>
      <c r="N14">
        <v>358</v>
      </c>
      <c r="O14" s="672">
        <f t="shared" si="4"/>
        <v>650.90909090909088</v>
      </c>
      <c r="P14">
        <v>175</v>
      </c>
      <c r="Q14" s="672">
        <f t="shared" si="5"/>
        <v>318.18181818181813</v>
      </c>
      <c r="R14">
        <v>124</v>
      </c>
      <c r="S14" s="672">
        <f t="shared" si="6"/>
        <v>225.45454545454544</v>
      </c>
      <c r="U14" s="672" t="str">
        <f t="shared" si="7"/>
        <v/>
      </c>
      <c r="W14" s="672" t="str">
        <f t="shared" si="8"/>
        <v/>
      </c>
      <c r="Y14" s="672" t="str">
        <f t="shared" si="9"/>
        <v/>
      </c>
      <c r="AA14" s="672" t="str">
        <f t="shared" si="10"/>
        <v/>
      </c>
      <c r="AC14" s="672" t="str">
        <f t="shared" si="11"/>
        <v/>
      </c>
      <c r="AE14" s="672" t="str">
        <f t="shared" si="12"/>
        <v/>
      </c>
      <c r="AG14" s="672" t="str">
        <f t="shared" si="13"/>
        <v/>
      </c>
      <c r="AI14" s="672" t="str">
        <f t="shared" si="14"/>
        <v/>
      </c>
      <c r="AJ14">
        <v>2425</v>
      </c>
      <c r="AK14" s="672">
        <f t="shared" si="15"/>
        <v>4409.090909090909</v>
      </c>
      <c r="AM14" s="672" t="str">
        <f t="shared" si="16"/>
        <v/>
      </c>
      <c r="AO14" s="672" t="str">
        <f t="shared" si="17"/>
        <v/>
      </c>
      <c r="AP14">
        <v>3082</v>
      </c>
      <c r="AQ14" s="672">
        <f t="shared" si="18"/>
        <v>5603.6363636363631</v>
      </c>
    </row>
    <row r="15" spans="1:43">
      <c r="B15">
        <v>1.64</v>
      </c>
      <c r="E15" s="672" t="str">
        <f t="shared" si="0"/>
        <v/>
      </c>
      <c r="F15">
        <v>104469.34</v>
      </c>
      <c r="G15" s="672">
        <f t="shared" si="0"/>
        <v>63700.817073170736</v>
      </c>
      <c r="I15" s="672" t="str">
        <f t="shared" si="1"/>
        <v/>
      </c>
      <c r="J15">
        <v>400</v>
      </c>
      <c r="K15" s="672">
        <f t="shared" si="2"/>
        <v>243.90243902439025</v>
      </c>
      <c r="M15" s="672" t="str">
        <f t="shared" si="3"/>
        <v/>
      </c>
      <c r="O15" s="672" t="str">
        <f t="shared" si="4"/>
        <v/>
      </c>
      <c r="Q15" s="672" t="str">
        <f t="shared" si="5"/>
        <v/>
      </c>
      <c r="S15" s="672" t="str">
        <f t="shared" si="6"/>
        <v/>
      </c>
      <c r="U15" s="672" t="str">
        <f t="shared" si="7"/>
        <v/>
      </c>
      <c r="W15" s="672" t="str">
        <f t="shared" si="8"/>
        <v/>
      </c>
      <c r="Y15" s="672" t="str">
        <f t="shared" si="9"/>
        <v/>
      </c>
      <c r="AA15" s="672" t="str">
        <f t="shared" si="10"/>
        <v/>
      </c>
      <c r="AC15" s="672" t="str">
        <f t="shared" si="11"/>
        <v/>
      </c>
      <c r="AE15" s="672" t="str">
        <f t="shared" si="12"/>
        <v/>
      </c>
      <c r="AG15" s="672" t="str">
        <f t="shared" si="13"/>
        <v/>
      </c>
      <c r="AI15" s="672" t="str">
        <f t="shared" si="14"/>
        <v/>
      </c>
      <c r="AJ15">
        <v>4314.95</v>
      </c>
      <c r="AK15" s="672">
        <f t="shared" si="15"/>
        <v>2631.0670731707319</v>
      </c>
      <c r="AM15" s="672" t="str">
        <f t="shared" si="16"/>
        <v/>
      </c>
      <c r="AO15" s="672" t="str">
        <f t="shared" si="17"/>
        <v/>
      </c>
      <c r="AP15">
        <v>109184.29</v>
      </c>
      <c r="AQ15" s="672">
        <f t="shared" si="18"/>
        <v>66575.786585365859</v>
      </c>
    </row>
    <row r="16" spans="1:43">
      <c r="E16" s="672" t="str">
        <f t="shared" si="0"/>
        <v/>
      </c>
      <c r="F16">
        <v>29750</v>
      </c>
      <c r="G16" s="672" t="str">
        <f t="shared" si="0"/>
        <v/>
      </c>
      <c r="I16" s="672" t="str">
        <f t="shared" si="1"/>
        <v/>
      </c>
      <c r="K16" s="672" t="str">
        <f t="shared" si="2"/>
        <v/>
      </c>
      <c r="M16" s="672" t="str">
        <f t="shared" si="3"/>
        <v/>
      </c>
      <c r="O16" s="672" t="str">
        <f t="shared" si="4"/>
        <v/>
      </c>
      <c r="Q16" s="672" t="str">
        <f t="shared" si="5"/>
        <v/>
      </c>
      <c r="R16">
        <v>816</v>
      </c>
      <c r="S16" s="672" t="str">
        <f t="shared" si="6"/>
        <v/>
      </c>
      <c r="U16" s="672" t="str">
        <f t="shared" si="7"/>
        <v/>
      </c>
      <c r="W16" s="672" t="str">
        <f t="shared" si="8"/>
        <v/>
      </c>
      <c r="Y16" s="672" t="str">
        <f t="shared" si="9"/>
        <v/>
      </c>
      <c r="AA16" s="672" t="str">
        <f t="shared" si="10"/>
        <v/>
      </c>
      <c r="AC16" s="672" t="str">
        <f t="shared" si="11"/>
        <v/>
      </c>
      <c r="AE16" s="672" t="str">
        <f t="shared" si="12"/>
        <v/>
      </c>
      <c r="AG16" s="672" t="str">
        <f t="shared" si="13"/>
        <v/>
      </c>
      <c r="AI16" s="672" t="str">
        <f t="shared" si="14"/>
        <v/>
      </c>
      <c r="AJ16">
        <v>733</v>
      </c>
      <c r="AK16" s="672" t="str">
        <f t="shared" si="15"/>
        <v/>
      </c>
      <c r="AM16" s="672" t="str">
        <f t="shared" si="16"/>
        <v/>
      </c>
      <c r="AO16" s="672" t="str">
        <f t="shared" si="17"/>
        <v/>
      </c>
      <c r="AP16">
        <v>31299</v>
      </c>
      <c r="AQ16" s="672" t="str">
        <f t="shared" si="18"/>
        <v/>
      </c>
    </row>
    <row r="17" spans="2:43">
      <c r="B17">
        <v>2.3233000000000001</v>
      </c>
      <c r="D17">
        <v>9099</v>
      </c>
      <c r="E17" s="672">
        <f t="shared" si="0"/>
        <v>3916.4120001721685</v>
      </c>
      <c r="G17" s="672" t="str">
        <f t="shared" si="0"/>
        <v/>
      </c>
      <c r="I17" s="672" t="str">
        <f t="shared" si="1"/>
        <v/>
      </c>
      <c r="K17" s="672" t="str">
        <f t="shared" si="2"/>
        <v/>
      </c>
      <c r="M17" s="672" t="str">
        <f t="shared" si="3"/>
        <v/>
      </c>
      <c r="N17">
        <v>724.99</v>
      </c>
      <c r="O17" s="672">
        <f t="shared" si="4"/>
        <v>312.05182283820426</v>
      </c>
      <c r="P17">
        <v>2342.3000000000002</v>
      </c>
      <c r="Q17" s="672">
        <f t="shared" si="5"/>
        <v>1008.1780226402101</v>
      </c>
      <c r="R17">
        <v>897.99</v>
      </c>
      <c r="S17" s="672">
        <f t="shared" si="6"/>
        <v>386.51487108853786</v>
      </c>
      <c r="U17" s="672" t="str">
        <f t="shared" si="7"/>
        <v/>
      </c>
      <c r="V17">
        <v>1179.9000000000001</v>
      </c>
      <c r="W17" s="672">
        <f t="shared" si="8"/>
        <v>507.85520595704389</v>
      </c>
      <c r="Y17" s="672" t="str">
        <f t="shared" si="9"/>
        <v/>
      </c>
      <c r="AA17" s="672" t="str">
        <f t="shared" si="10"/>
        <v/>
      </c>
      <c r="AC17" s="672" t="str">
        <f t="shared" si="11"/>
        <v/>
      </c>
      <c r="AE17" s="672" t="str">
        <f t="shared" si="12"/>
        <v/>
      </c>
      <c r="AG17" s="672" t="str">
        <f t="shared" si="13"/>
        <v/>
      </c>
      <c r="AI17" s="672" t="str">
        <f t="shared" si="14"/>
        <v/>
      </c>
      <c r="AJ17">
        <v>5517.22</v>
      </c>
      <c r="AK17" s="672">
        <f t="shared" si="15"/>
        <v>2374.7342142641933</v>
      </c>
      <c r="AM17" s="672" t="str">
        <f t="shared" si="16"/>
        <v/>
      </c>
      <c r="AO17" s="672" t="str">
        <f t="shared" si="17"/>
        <v/>
      </c>
      <c r="AP17">
        <v>10662.4</v>
      </c>
      <c r="AQ17" s="672">
        <f t="shared" si="18"/>
        <v>4589.3341367881885</v>
      </c>
    </row>
    <row r="18" spans="2:43">
      <c r="B18">
        <v>91.170361</v>
      </c>
      <c r="D18">
        <v>706108.32</v>
      </c>
      <c r="E18" s="672">
        <f t="shared" si="0"/>
        <v>7744.9328077136815</v>
      </c>
      <c r="F18">
        <v>56355.1</v>
      </c>
      <c r="G18" s="672">
        <f t="shared" si="0"/>
        <v>618.12961341679886</v>
      </c>
      <c r="I18" s="672" t="str">
        <f t="shared" si="1"/>
        <v/>
      </c>
      <c r="K18" s="672" t="str">
        <f t="shared" si="2"/>
        <v/>
      </c>
      <c r="M18" s="672" t="str">
        <f t="shared" si="3"/>
        <v/>
      </c>
      <c r="N18">
        <v>41663.629999999997</v>
      </c>
      <c r="O18" s="672">
        <f t="shared" si="4"/>
        <v>456.98656386805357</v>
      </c>
      <c r="P18">
        <v>8512.57</v>
      </c>
      <c r="Q18" s="672">
        <f t="shared" si="5"/>
        <v>93.369927535989461</v>
      </c>
      <c r="R18">
        <v>1714.65</v>
      </c>
      <c r="S18" s="672">
        <f t="shared" si="6"/>
        <v>18.807098943043563</v>
      </c>
      <c r="U18" s="672" t="str">
        <f t="shared" si="7"/>
        <v/>
      </c>
      <c r="W18" s="672" t="str">
        <f t="shared" si="8"/>
        <v/>
      </c>
      <c r="Y18" s="672" t="str">
        <f t="shared" si="9"/>
        <v/>
      </c>
      <c r="Z18">
        <v>12.48</v>
      </c>
      <c r="AA18" s="672">
        <f t="shared" si="10"/>
        <v>0.13688659190457741</v>
      </c>
      <c r="AB18">
        <v>-103.75</v>
      </c>
      <c r="AC18" s="672">
        <f t="shared" si="11"/>
        <v>-1.1379794799759539</v>
      </c>
      <c r="AE18" s="672" t="str">
        <f t="shared" si="12"/>
        <v/>
      </c>
      <c r="AG18" s="672" t="str">
        <f t="shared" si="13"/>
        <v/>
      </c>
      <c r="AI18" s="672" t="str">
        <f t="shared" si="14"/>
        <v/>
      </c>
      <c r="AJ18">
        <v>9984.33</v>
      </c>
      <c r="AK18" s="672">
        <f t="shared" si="15"/>
        <v>109.51289312104402</v>
      </c>
      <c r="AM18" s="672" t="str">
        <f t="shared" si="16"/>
        <v/>
      </c>
      <c r="AO18" s="672" t="str">
        <f t="shared" si="17"/>
        <v/>
      </c>
      <c r="AP18">
        <v>118139.01</v>
      </c>
      <c r="AQ18" s="672">
        <f t="shared" si="18"/>
        <v>1295.8050039968582</v>
      </c>
    </row>
    <row r="19" spans="2:43">
      <c r="B19">
        <v>1.5573999999999999</v>
      </c>
      <c r="E19" s="672" t="str">
        <f t="shared" si="0"/>
        <v/>
      </c>
      <c r="G19" s="672" t="str">
        <f t="shared" si="0"/>
        <v/>
      </c>
      <c r="I19" s="672" t="str">
        <f t="shared" si="1"/>
        <v/>
      </c>
      <c r="K19" s="672" t="str">
        <f t="shared" si="2"/>
        <v/>
      </c>
      <c r="M19" s="672" t="str">
        <f t="shared" si="3"/>
        <v/>
      </c>
      <c r="O19" s="672" t="str">
        <f t="shared" si="4"/>
        <v/>
      </c>
      <c r="Q19" s="672" t="str">
        <f t="shared" si="5"/>
        <v/>
      </c>
      <c r="R19">
        <v>471.31</v>
      </c>
      <c r="S19" s="672">
        <f t="shared" si="6"/>
        <v>302.62617182483626</v>
      </c>
      <c r="U19" s="672" t="str">
        <f t="shared" si="7"/>
        <v/>
      </c>
      <c r="W19" s="672" t="str">
        <f t="shared" si="8"/>
        <v/>
      </c>
      <c r="Y19" s="672" t="str">
        <f t="shared" si="9"/>
        <v/>
      </c>
      <c r="AA19" s="672" t="str">
        <f t="shared" si="10"/>
        <v/>
      </c>
      <c r="AC19" s="672" t="str">
        <f t="shared" si="11"/>
        <v/>
      </c>
      <c r="AE19" s="672" t="str">
        <f t="shared" si="12"/>
        <v/>
      </c>
      <c r="AG19" s="672" t="str">
        <f t="shared" si="13"/>
        <v/>
      </c>
      <c r="AI19" s="672" t="str">
        <f t="shared" si="14"/>
        <v/>
      </c>
      <c r="AJ19">
        <v>4707.41</v>
      </c>
      <c r="AK19" s="672">
        <f t="shared" si="15"/>
        <v>3022.6081931424169</v>
      </c>
      <c r="AM19" s="672" t="str">
        <f t="shared" si="16"/>
        <v/>
      </c>
      <c r="AO19" s="672" t="str">
        <f t="shared" si="17"/>
        <v/>
      </c>
      <c r="AP19">
        <v>5178.72</v>
      </c>
      <c r="AQ19" s="672">
        <f t="shared" si="18"/>
        <v>3325.2343649672534</v>
      </c>
    </row>
    <row r="20" spans="2:43">
      <c r="E20" s="672" t="str">
        <f t="shared" si="0"/>
        <v/>
      </c>
      <c r="G20" s="672" t="str">
        <f t="shared" si="0"/>
        <v/>
      </c>
      <c r="I20" s="672" t="str">
        <f t="shared" si="1"/>
        <v/>
      </c>
      <c r="K20" s="672" t="str">
        <f t="shared" si="2"/>
        <v/>
      </c>
      <c r="M20" s="672" t="str">
        <f t="shared" si="3"/>
        <v/>
      </c>
      <c r="O20" s="672" t="str">
        <f t="shared" si="4"/>
        <v/>
      </c>
      <c r="Q20" s="672" t="str">
        <f t="shared" si="5"/>
        <v/>
      </c>
      <c r="S20" s="672" t="str">
        <f t="shared" si="6"/>
        <v/>
      </c>
      <c r="U20" s="672" t="str">
        <f t="shared" si="7"/>
        <v/>
      </c>
      <c r="W20" s="672" t="str">
        <f t="shared" si="8"/>
        <v/>
      </c>
      <c r="Y20" s="672" t="str">
        <f t="shared" si="9"/>
        <v/>
      </c>
      <c r="AA20" s="672" t="str">
        <f t="shared" si="10"/>
        <v/>
      </c>
      <c r="AC20" s="672" t="str">
        <f t="shared" si="11"/>
        <v/>
      </c>
      <c r="AD20">
        <v>1594.33</v>
      </c>
      <c r="AE20" s="672" t="str">
        <f t="shared" si="12"/>
        <v/>
      </c>
      <c r="AG20" s="672" t="str">
        <f t="shared" si="13"/>
        <v/>
      </c>
      <c r="AI20" s="672" t="str">
        <f t="shared" si="14"/>
        <v/>
      </c>
      <c r="AK20" s="672" t="str">
        <f t="shared" si="15"/>
        <v/>
      </c>
      <c r="AM20" s="672" t="str">
        <f t="shared" si="16"/>
        <v/>
      </c>
      <c r="AO20" s="672" t="str">
        <f t="shared" si="17"/>
        <v/>
      </c>
      <c r="AP20">
        <v>1594.33</v>
      </c>
      <c r="AQ20" s="672" t="str">
        <f t="shared" si="18"/>
        <v/>
      </c>
    </row>
    <row r="21" spans="2:43">
      <c r="B21">
        <v>3.9443999999999999</v>
      </c>
      <c r="E21" s="672" t="str">
        <f t="shared" si="0"/>
        <v/>
      </c>
      <c r="G21" s="672" t="str">
        <f t="shared" si="0"/>
        <v/>
      </c>
      <c r="I21" s="672" t="str">
        <f t="shared" si="1"/>
        <v/>
      </c>
      <c r="K21" s="672" t="str">
        <f t="shared" si="2"/>
        <v/>
      </c>
      <c r="M21" s="672" t="str">
        <f t="shared" si="3"/>
        <v/>
      </c>
      <c r="O21" s="672" t="str">
        <f t="shared" si="4"/>
        <v/>
      </c>
      <c r="P21">
        <v>1706.89</v>
      </c>
      <c r="Q21" s="672">
        <f t="shared" si="5"/>
        <v>432.73755197241661</v>
      </c>
      <c r="R21">
        <v>31.46</v>
      </c>
      <c r="S21" s="672">
        <f t="shared" si="6"/>
        <v>7.9758645167832878</v>
      </c>
      <c r="U21" s="672" t="str">
        <f t="shared" si="7"/>
        <v/>
      </c>
      <c r="W21" s="672" t="str">
        <f t="shared" si="8"/>
        <v/>
      </c>
      <c r="Y21" s="672" t="str">
        <f t="shared" si="9"/>
        <v/>
      </c>
      <c r="AA21" s="672" t="str">
        <f t="shared" si="10"/>
        <v/>
      </c>
      <c r="AC21" s="672" t="str">
        <f t="shared" si="11"/>
        <v/>
      </c>
      <c r="AE21" s="672" t="str">
        <f t="shared" si="12"/>
        <v/>
      </c>
      <c r="AG21" s="672" t="str">
        <f t="shared" si="13"/>
        <v/>
      </c>
      <c r="AI21" s="672" t="str">
        <f t="shared" si="14"/>
        <v/>
      </c>
      <c r="AJ21">
        <v>1300.73</v>
      </c>
      <c r="AK21" s="672">
        <f t="shared" si="15"/>
        <v>329.76625088733397</v>
      </c>
      <c r="AM21" s="672" t="str">
        <f t="shared" si="16"/>
        <v/>
      </c>
      <c r="AO21" s="672" t="str">
        <f t="shared" si="17"/>
        <v/>
      </c>
      <c r="AP21">
        <v>3039.08</v>
      </c>
      <c r="AQ21" s="672">
        <f t="shared" si="18"/>
        <v>770.47966737653383</v>
      </c>
    </row>
    <row r="22" spans="2:43">
      <c r="B22">
        <v>2.75</v>
      </c>
      <c r="E22" s="672" t="str">
        <f t="shared" si="0"/>
        <v/>
      </c>
      <c r="G22" s="672" t="str">
        <f t="shared" si="0"/>
        <v/>
      </c>
      <c r="I22" s="672" t="str">
        <f t="shared" si="1"/>
        <v/>
      </c>
      <c r="K22" s="672" t="str">
        <f t="shared" si="2"/>
        <v/>
      </c>
      <c r="M22" s="672" t="str">
        <f t="shared" si="3"/>
        <v/>
      </c>
      <c r="N22">
        <v>3190</v>
      </c>
      <c r="O22" s="672">
        <f t="shared" si="4"/>
        <v>1160</v>
      </c>
      <c r="P22">
        <v>83</v>
      </c>
      <c r="Q22" s="672">
        <f t="shared" si="5"/>
        <v>30.181818181818183</v>
      </c>
      <c r="R22">
        <v>218</v>
      </c>
      <c r="S22" s="672">
        <f t="shared" si="6"/>
        <v>79.272727272727266</v>
      </c>
      <c r="U22" s="672" t="str">
        <f t="shared" si="7"/>
        <v/>
      </c>
      <c r="V22">
        <v>3712</v>
      </c>
      <c r="W22" s="672">
        <f t="shared" si="8"/>
        <v>1349.8181818181818</v>
      </c>
      <c r="Y22" s="672" t="str">
        <f t="shared" si="9"/>
        <v/>
      </c>
      <c r="AA22" s="672" t="str">
        <f t="shared" si="10"/>
        <v/>
      </c>
      <c r="AB22">
        <v>2655</v>
      </c>
      <c r="AC22" s="672">
        <f t="shared" si="11"/>
        <v>965.4545454545455</v>
      </c>
      <c r="AE22" s="672" t="str">
        <f t="shared" si="12"/>
        <v/>
      </c>
      <c r="AG22" s="672" t="str">
        <f t="shared" si="13"/>
        <v/>
      </c>
      <c r="AI22" s="672" t="str">
        <f t="shared" si="14"/>
        <v/>
      </c>
      <c r="AJ22">
        <v>5183</v>
      </c>
      <c r="AK22" s="672">
        <f t="shared" si="15"/>
        <v>1884.7272727272727</v>
      </c>
      <c r="AM22" s="672" t="str">
        <f t="shared" si="16"/>
        <v/>
      </c>
      <c r="AO22" s="672" t="str">
        <f t="shared" si="17"/>
        <v/>
      </c>
      <c r="AP22">
        <v>15041</v>
      </c>
      <c r="AQ22" s="672">
        <f t="shared" si="18"/>
        <v>5469.454545454545</v>
      </c>
    </row>
    <row r="23" spans="2:43">
      <c r="B23">
        <v>2.17</v>
      </c>
      <c r="E23" s="672" t="str">
        <f t="shared" si="0"/>
        <v/>
      </c>
      <c r="G23" s="672" t="str">
        <f t="shared" si="0"/>
        <v/>
      </c>
      <c r="I23" s="672" t="str">
        <f t="shared" si="1"/>
        <v/>
      </c>
      <c r="K23" s="672" t="str">
        <f t="shared" si="2"/>
        <v/>
      </c>
      <c r="M23" s="672" t="str">
        <f t="shared" si="3"/>
        <v/>
      </c>
      <c r="N23">
        <v>3325</v>
      </c>
      <c r="O23" s="672">
        <f t="shared" si="4"/>
        <v>1532.258064516129</v>
      </c>
      <c r="P23">
        <v>16</v>
      </c>
      <c r="Q23" s="672">
        <f t="shared" si="5"/>
        <v>7.3732718894009217</v>
      </c>
      <c r="R23">
        <v>10</v>
      </c>
      <c r="S23" s="672">
        <f t="shared" si="6"/>
        <v>4.6082949308755765</v>
      </c>
      <c r="U23" s="672" t="str">
        <f t="shared" si="7"/>
        <v/>
      </c>
      <c r="V23">
        <v>3566</v>
      </c>
      <c r="W23" s="672">
        <f t="shared" si="8"/>
        <v>1643.3179723502305</v>
      </c>
      <c r="Y23" s="672" t="str">
        <f t="shared" si="9"/>
        <v/>
      </c>
      <c r="AA23" s="672" t="str">
        <f t="shared" si="10"/>
        <v/>
      </c>
      <c r="AB23">
        <v>1404</v>
      </c>
      <c r="AC23" s="672">
        <f t="shared" si="11"/>
        <v>647.0046082949309</v>
      </c>
      <c r="AE23" s="672" t="str">
        <f t="shared" si="12"/>
        <v/>
      </c>
      <c r="AG23" s="672" t="str">
        <f t="shared" si="13"/>
        <v/>
      </c>
      <c r="AI23" s="672" t="str">
        <f t="shared" si="14"/>
        <v/>
      </c>
      <c r="AK23" s="672" t="str">
        <f t="shared" si="15"/>
        <v/>
      </c>
      <c r="AM23" s="672" t="str">
        <f t="shared" si="16"/>
        <v/>
      </c>
      <c r="AO23" s="672" t="str">
        <f t="shared" si="17"/>
        <v/>
      </c>
      <c r="AP23">
        <v>8321</v>
      </c>
      <c r="AQ23" s="672">
        <f t="shared" si="18"/>
        <v>3834.5622119815671</v>
      </c>
    </row>
    <row r="24" spans="2:43">
      <c r="B24">
        <v>0.63</v>
      </c>
      <c r="E24" s="672" t="str">
        <f t="shared" si="0"/>
        <v/>
      </c>
      <c r="G24" s="672" t="str">
        <f t="shared" si="0"/>
        <v/>
      </c>
      <c r="I24" s="672" t="str">
        <f t="shared" si="1"/>
        <v/>
      </c>
      <c r="K24" s="672" t="str">
        <f t="shared" si="2"/>
        <v/>
      </c>
      <c r="M24" s="672" t="str">
        <f t="shared" si="3"/>
        <v/>
      </c>
      <c r="O24" s="672" t="str">
        <f t="shared" si="4"/>
        <v/>
      </c>
      <c r="Q24" s="672" t="str">
        <f t="shared" si="5"/>
        <v/>
      </c>
      <c r="S24" s="672" t="str">
        <f t="shared" si="6"/>
        <v/>
      </c>
      <c r="U24" s="672" t="str">
        <f t="shared" si="7"/>
        <v/>
      </c>
      <c r="W24" s="672" t="str">
        <f t="shared" si="8"/>
        <v/>
      </c>
      <c r="Y24" s="672" t="str">
        <f t="shared" si="9"/>
        <v/>
      </c>
      <c r="AA24" s="672" t="str">
        <f t="shared" si="10"/>
        <v/>
      </c>
      <c r="AC24" s="672" t="str">
        <f t="shared" si="11"/>
        <v/>
      </c>
      <c r="AE24" s="672" t="str">
        <f t="shared" si="12"/>
        <v/>
      </c>
      <c r="AG24" s="672" t="str">
        <f t="shared" si="13"/>
        <v/>
      </c>
      <c r="AI24" s="672" t="str">
        <f t="shared" si="14"/>
        <v/>
      </c>
      <c r="AK24" s="672" t="str">
        <f t="shared" si="15"/>
        <v/>
      </c>
      <c r="AM24" s="672" t="str">
        <f t="shared" si="16"/>
        <v/>
      </c>
      <c r="AO24" s="672" t="str">
        <f t="shared" si="17"/>
        <v/>
      </c>
      <c r="AQ24" s="672" t="str">
        <f t="shared" si="18"/>
        <v/>
      </c>
    </row>
    <row r="25" spans="2:43">
      <c r="B25">
        <v>5.6601999999999997</v>
      </c>
      <c r="D25">
        <v>918.57</v>
      </c>
      <c r="E25" s="672">
        <f t="shared" si="0"/>
        <v>162.28578495459527</v>
      </c>
      <c r="G25" s="672" t="str">
        <f t="shared" si="0"/>
        <v/>
      </c>
      <c r="I25" s="672" t="str">
        <f t="shared" si="1"/>
        <v/>
      </c>
      <c r="K25" s="672" t="str">
        <f t="shared" si="2"/>
        <v/>
      </c>
      <c r="M25" s="672" t="str">
        <f t="shared" si="3"/>
        <v/>
      </c>
      <c r="N25">
        <v>2609.4</v>
      </c>
      <c r="O25" s="672">
        <f t="shared" si="4"/>
        <v>461.00844493127454</v>
      </c>
      <c r="P25">
        <v>392.46</v>
      </c>
      <c r="Q25" s="672">
        <f t="shared" si="5"/>
        <v>69.336772552206639</v>
      </c>
      <c r="R25">
        <v>241.25</v>
      </c>
      <c r="S25" s="672">
        <f t="shared" si="6"/>
        <v>42.622168827956614</v>
      </c>
      <c r="U25" s="672" t="str">
        <f t="shared" si="7"/>
        <v/>
      </c>
      <c r="W25" s="672" t="str">
        <f t="shared" si="8"/>
        <v/>
      </c>
      <c r="Y25" s="672" t="str">
        <f t="shared" si="9"/>
        <v/>
      </c>
      <c r="AA25" s="672" t="str">
        <f t="shared" si="10"/>
        <v/>
      </c>
      <c r="AC25" s="672" t="str">
        <f t="shared" si="11"/>
        <v/>
      </c>
      <c r="AD25">
        <v>478.7</v>
      </c>
      <c r="AE25" s="672">
        <f t="shared" si="12"/>
        <v>84.572983286809659</v>
      </c>
      <c r="AG25" s="672" t="str">
        <f t="shared" si="13"/>
        <v/>
      </c>
      <c r="AI25" s="672" t="str">
        <f t="shared" si="14"/>
        <v/>
      </c>
      <c r="AJ25">
        <v>2818.32</v>
      </c>
      <c r="AK25" s="672">
        <f t="shared" si="15"/>
        <v>497.91880145577903</v>
      </c>
      <c r="AM25" s="672" t="str">
        <f t="shared" si="16"/>
        <v/>
      </c>
      <c r="AO25" s="672" t="str">
        <f t="shared" si="17"/>
        <v/>
      </c>
      <c r="AP25">
        <v>6540.13</v>
      </c>
      <c r="AQ25" s="672">
        <f t="shared" si="18"/>
        <v>1155.4591710540265</v>
      </c>
    </row>
    <row r="26" spans="2:43">
      <c r="B26">
        <v>0.762913806914848</v>
      </c>
      <c r="D26">
        <v>2165</v>
      </c>
      <c r="E26" s="672">
        <f t="shared" si="0"/>
        <v>2837.8041927895592</v>
      </c>
      <c r="G26" s="672" t="str">
        <f t="shared" si="0"/>
        <v/>
      </c>
      <c r="I26" s="672" t="str">
        <f t="shared" si="1"/>
        <v/>
      </c>
      <c r="K26" s="672" t="str">
        <f t="shared" si="2"/>
        <v/>
      </c>
      <c r="M26" s="672" t="str">
        <f t="shared" si="3"/>
        <v/>
      </c>
      <c r="O26" s="672" t="str">
        <f t="shared" si="4"/>
        <v/>
      </c>
      <c r="Q26" s="672" t="str">
        <f t="shared" si="5"/>
        <v/>
      </c>
      <c r="R26">
        <v>24</v>
      </c>
      <c r="S26" s="672">
        <f t="shared" si="6"/>
        <v>31.458337472032067</v>
      </c>
      <c r="U26" s="672" t="str">
        <f t="shared" si="7"/>
        <v/>
      </c>
      <c r="W26" s="672" t="str">
        <f t="shared" si="8"/>
        <v/>
      </c>
      <c r="Y26" s="672" t="str">
        <f t="shared" si="9"/>
        <v/>
      </c>
      <c r="AA26" s="672" t="str">
        <f t="shared" si="10"/>
        <v/>
      </c>
      <c r="AC26" s="672" t="str">
        <f t="shared" si="11"/>
        <v/>
      </c>
      <c r="AE26" s="672" t="str">
        <f t="shared" si="12"/>
        <v/>
      </c>
      <c r="AG26" s="672" t="str">
        <f t="shared" si="13"/>
        <v/>
      </c>
      <c r="AI26" s="672" t="str">
        <f t="shared" si="14"/>
        <v/>
      </c>
      <c r="AJ26">
        <v>39367</v>
      </c>
      <c r="AK26" s="672">
        <f t="shared" si="15"/>
        <v>51600.84880256193</v>
      </c>
      <c r="AM26" s="672" t="str">
        <f t="shared" si="16"/>
        <v/>
      </c>
      <c r="AO26" s="672" t="str">
        <f t="shared" si="17"/>
        <v/>
      </c>
      <c r="AP26">
        <v>39391</v>
      </c>
      <c r="AQ26" s="672">
        <f t="shared" si="18"/>
        <v>51632.307140033961</v>
      </c>
    </row>
    <row r="27" spans="2:43">
      <c r="B27">
        <v>0</v>
      </c>
      <c r="E27" s="672" t="str">
        <f t="shared" si="0"/>
        <v/>
      </c>
      <c r="F27">
        <v>300</v>
      </c>
      <c r="G27" s="672" t="str">
        <f t="shared" si="0"/>
        <v/>
      </c>
      <c r="I27" s="672" t="str">
        <f t="shared" si="1"/>
        <v/>
      </c>
      <c r="K27" s="672" t="str">
        <f t="shared" si="2"/>
        <v/>
      </c>
      <c r="L27">
        <v>1100</v>
      </c>
      <c r="M27" s="672" t="str">
        <f t="shared" si="3"/>
        <v/>
      </c>
      <c r="N27">
        <v>1628.7</v>
      </c>
      <c r="O27" s="672" t="str">
        <f t="shared" si="4"/>
        <v/>
      </c>
      <c r="P27">
        <v>16.079999999999998</v>
      </c>
      <c r="Q27" s="672" t="str">
        <f t="shared" si="5"/>
        <v/>
      </c>
      <c r="S27" s="672" t="str">
        <f t="shared" si="6"/>
        <v/>
      </c>
      <c r="U27" s="672" t="str">
        <f t="shared" si="7"/>
        <v/>
      </c>
      <c r="W27" s="672" t="str">
        <f t="shared" si="8"/>
        <v/>
      </c>
      <c r="Y27" s="672" t="str">
        <f t="shared" si="9"/>
        <v/>
      </c>
      <c r="AA27" s="672" t="str">
        <f t="shared" si="10"/>
        <v/>
      </c>
      <c r="AC27" s="672" t="str">
        <f t="shared" si="11"/>
        <v/>
      </c>
      <c r="AE27" s="672" t="str">
        <f t="shared" si="12"/>
        <v/>
      </c>
      <c r="AG27" s="672" t="str">
        <f t="shared" si="13"/>
        <v/>
      </c>
      <c r="AI27" s="672" t="str">
        <f t="shared" si="14"/>
        <v/>
      </c>
      <c r="AJ27">
        <v>4555.6099999999997</v>
      </c>
      <c r="AK27" s="672" t="str">
        <f t="shared" si="15"/>
        <v/>
      </c>
      <c r="AM27" s="672" t="str">
        <f t="shared" si="16"/>
        <v/>
      </c>
      <c r="AO27" s="672" t="str">
        <f t="shared" si="17"/>
        <v/>
      </c>
      <c r="AP27">
        <v>7600.39</v>
      </c>
      <c r="AQ27" s="672" t="str">
        <f t="shared" si="18"/>
        <v/>
      </c>
    </row>
    <row r="28" spans="2:43">
      <c r="B28">
        <v>8.6044999999999998</v>
      </c>
      <c r="D28">
        <v>30517</v>
      </c>
      <c r="E28" s="672">
        <f t="shared" si="0"/>
        <v>3546.632575977686</v>
      </c>
      <c r="G28" s="672" t="str">
        <f t="shared" si="0"/>
        <v/>
      </c>
      <c r="I28" s="672" t="str">
        <f t="shared" si="1"/>
        <v/>
      </c>
      <c r="K28" s="672" t="str">
        <f t="shared" si="2"/>
        <v/>
      </c>
      <c r="M28" s="672" t="str">
        <f t="shared" si="3"/>
        <v/>
      </c>
      <c r="N28">
        <v>617</v>
      </c>
      <c r="O28" s="672">
        <f t="shared" si="4"/>
        <v>71.706665117089898</v>
      </c>
      <c r="P28">
        <v>2399</v>
      </c>
      <c r="Q28" s="672">
        <f t="shared" si="5"/>
        <v>278.8076006740659</v>
      </c>
      <c r="R28">
        <v>405</v>
      </c>
      <c r="S28" s="672">
        <f t="shared" si="6"/>
        <v>47.068394444767272</v>
      </c>
      <c r="U28" s="672" t="str">
        <f t="shared" si="7"/>
        <v/>
      </c>
      <c r="W28" s="672" t="str">
        <f t="shared" si="8"/>
        <v/>
      </c>
      <c r="Y28" s="672" t="str">
        <f t="shared" si="9"/>
        <v/>
      </c>
      <c r="AA28" s="672" t="str">
        <f t="shared" si="10"/>
        <v/>
      </c>
      <c r="AC28" s="672" t="str">
        <f t="shared" si="11"/>
        <v/>
      </c>
      <c r="AD28">
        <v>805</v>
      </c>
      <c r="AE28" s="672">
        <f t="shared" si="12"/>
        <v>93.555697600092984</v>
      </c>
      <c r="AG28" s="672" t="str">
        <f t="shared" si="13"/>
        <v/>
      </c>
      <c r="AI28" s="672" t="str">
        <f t="shared" si="14"/>
        <v/>
      </c>
      <c r="AJ28">
        <v>861</v>
      </c>
      <c r="AK28" s="672">
        <f t="shared" si="15"/>
        <v>100.06392004183857</v>
      </c>
      <c r="AM28" s="672" t="str">
        <f t="shared" si="16"/>
        <v/>
      </c>
      <c r="AO28" s="672" t="str">
        <f t="shared" si="17"/>
        <v/>
      </c>
      <c r="AP28">
        <v>5087</v>
      </c>
      <c r="AQ28" s="672">
        <f t="shared" si="18"/>
        <v>591.20227787785461</v>
      </c>
    </row>
    <row r="29" spans="2:43">
      <c r="B29">
        <v>224.69</v>
      </c>
      <c r="D29">
        <v>5452252</v>
      </c>
      <c r="E29" s="672">
        <f t="shared" ref="E29:G44" si="19">IF(OR($B29=0,D29=0),"",D29/$B29)</f>
        <v>24265.66380346255</v>
      </c>
      <c r="G29" s="672" t="str">
        <f t="shared" si="19"/>
        <v/>
      </c>
      <c r="I29" s="672" t="str">
        <f t="shared" si="1"/>
        <v/>
      </c>
      <c r="K29" s="672" t="str">
        <f t="shared" si="2"/>
        <v/>
      </c>
      <c r="M29" s="672" t="str">
        <f t="shared" si="3"/>
        <v/>
      </c>
      <c r="N29">
        <v>38529</v>
      </c>
      <c r="O29" s="672">
        <f t="shared" si="4"/>
        <v>171.47625617517468</v>
      </c>
      <c r="P29">
        <v>8858</v>
      </c>
      <c r="Q29" s="672">
        <f t="shared" si="5"/>
        <v>39.423205305087009</v>
      </c>
      <c r="R29">
        <v>11564</v>
      </c>
      <c r="S29" s="672">
        <f t="shared" si="6"/>
        <v>51.466464907205484</v>
      </c>
      <c r="T29">
        <v>172037</v>
      </c>
      <c r="U29" s="672">
        <f t="shared" si="7"/>
        <v>765.66380346254846</v>
      </c>
      <c r="V29">
        <v>26726</v>
      </c>
      <c r="W29" s="672">
        <f t="shared" si="8"/>
        <v>118.9461035204059</v>
      </c>
      <c r="Y29" s="672" t="str">
        <f t="shared" si="9"/>
        <v/>
      </c>
      <c r="Z29">
        <v>23378</v>
      </c>
      <c r="AA29" s="672">
        <f t="shared" si="10"/>
        <v>104.04557390182029</v>
      </c>
      <c r="AC29" s="672" t="str">
        <f t="shared" si="11"/>
        <v/>
      </c>
      <c r="AE29" s="672" t="str">
        <f t="shared" si="12"/>
        <v/>
      </c>
      <c r="AG29" s="672" t="str">
        <f t="shared" si="13"/>
        <v/>
      </c>
      <c r="AI29" s="672" t="str">
        <f t="shared" si="14"/>
        <v/>
      </c>
      <c r="AJ29">
        <v>1051376</v>
      </c>
      <c r="AK29" s="672">
        <f t="shared" si="15"/>
        <v>4679.2291601762427</v>
      </c>
      <c r="AM29" s="672" t="str">
        <f t="shared" si="16"/>
        <v/>
      </c>
      <c r="AN29">
        <v>242454</v>
      </c>
      <c r="AO29" s="672">
        <f t="shared" si="17"/>
        <v>1079.0600382749567</v>
      </c>
      <c r="AP29">
        <v>1574922</v>
      </c>
      <c r="AQ29" s="672">
        <f t="shared" si="18"/>
        <v>7009.3106057234409</v>
      </c>
    </row>
    <row r="30" spans="2:43">
      <c r="E30" s="672" t="str">
        <f t="shared" si="19"/>
        <v/>
      </c>
      <c r="G30" s="672" t="str">
        <f t="shared" si="19"/>
        <v/>
      </c>
      <c r="I30" s="672" t="str">
        <f t="shared" si="1"/>
        <v/>
      </c>
      <c r="K30" s="672" t="str">
        <f t="shared" si="2"/>
        <v/>
      </c>
      <c r="M30" s="672" t="str">
        <f t="shared" si="3"/>
        <v/>
      </c>
      <c r="O30" s="672" t="str">
        <f t="shared" si="4"/>
        <v/>
      </c>
      <c r="Q30" s="672" t="str">
        <f t="shared" si="5"/>
        <v/>
      </c>
      <c r="S30" s="672" t="str">
        <f t="shared" si="6"/>
        <v/>
      </c>
      <c r="U30" s="672" t="str">
        <f t="shared" si="7"/>
        <v/>
      </c>
      <c r="W30" s="672" t="str">
        <f t="shared" si="8"/>
        <v/>
      </c>
      <c r="Y30" s="672" t="str">
        <f t="shared" si="9"/>
        <v/>
      </c>
      <c r="AA30" s="672" t="str">
        <f t="shared" si="10"/>
        <v/>
      </c>
      <c r="AC30" s="672" t="str">
        <f t="shared" si="11"/>
        <v/>
      </c>
      <c r="AE30" s="672" t="str">
        <f t="shared" si="12"/>
        <v/>
      </c>
      <c r="AG30" s="672" t="str">
        <f t="shared" si="13"/>
        <v/>
      </c>
      <c r="AI30" s="672" t="str">
        <f t="shared" si="14"/>
        <v/>
      </c>
      <c r="AK30" s="672" t="str">
        <f t="shared" si="15"/>
        <v/>
      </c>
      <c r="AM30" s="672" t="str">
        <f t="shared" si="16"/>
        <v/>
      </c>
      <c r="AO30" s="672" t="str">
        <f t="shared" si="17"/>
        <v/>
      </c>
      <c r="AQ30" s="672" t="str">
        <f t="shared" si="18"/>
        <v/>
      </c>
    </row>
    <row r="31" spans="2:43">
      <c r="E31" s="672" t="str">
        <f t="shared" si="19"/>
        <v/>
      </c>
      <c r="G31" s="672" t="str">
        <f t="shared" si="19"/>
        <v/>
      </c>
      <c r="I31" s="672" t="str">
        <f t="shared" si="1"/>
        <v/>
      </c>
      <c r="K31" s="672" t="str">
        <f t="shared" si="2"/>
        <v/>
      </c>
      <c r="M31" s="672" t="str">
        <f t="shared" si="3"/>
        <v/>
      </c>
      <c r="O31" s="672" t="str">
        <f t="shared" si="4"/>
        <v/>
      </c>
      <c r="Q31" s="672" t="str">
        <f t="shared" si="5"/>
        <v/>
      </c>
      <c r="S31" s="672" t="str">
        <f t="shared" si="6"/>
        <v/>
      </c>
      <c r="U31" s="672" t="str">
        <f t="shared" si="7"/>
        <v/>
      </c>
      <c r="W31" s="672" t="str">
        <f t="shared" si="8"/>
        <v/>
      </c>
      <c r="Y31" s="672" t="str">
        <f t="shared" si="9"/>
        <v/>
      </c>
      <c r="AA31" s="672" t="str">
        <f t="shared" si="10"/>
        <v/>
      </c>
      <c r="AC31" s="672" t="str">
        <f t="shared" si="11"/>
        <v/>
      </c>
      <c r="AE31" s="672" t="str">
        <f t="shared" si="12"/>
        <v/>
      </c>
      <c r="AG31" s="672" t="str">
        <f t="shared" si="13"/>
        <v/>
      </c>
      <c r="AI31" s="672" t="str">
        <f t="shared" si="14"/>
        <v/>
      </c>
      <c r="AK31" s="672" t="str">
        <f t="shared" si="15"/>
        <v/>
      </c>
      <c r="AM31" s="672" t="str">
        <f t="shared" si="16"/>
        <v/>
      </c>
      <c r="AO31" s="672" t="str">
        <f t="shared" si="17"/>
        <v/>
      </c>
      <c r="AQ31" s="672" t="str">
        <f t="shared" si="18"/>
        <v/>
      </c>
    </row>
    <row r="32" spans="2:43">
      <c r="E32" s="672" t="str">
        <f t="shared" si="19"/>
        <v/>
      </c>
      <c r="G32" s="672" t="str">
        <f t="shared" si="19"/>
        <v/>
      </c>
      <c r="I32" s="672" t="str">
        <f t="shared" si="1"/>
        <v/>
      </c>
      <c r="K32" s="672" t="str">
        <f t="shared" si="2"/>
        <v/>
      </c>
      <c r="M32" s="672" t="str">
        <f t="shared" si="3"/>
        <v/>
      </c>
      <c r="O32" s="672" t="str">
        <f t="shared" si="4"/>
        <v/>
      </c>
      <c r="Q32" s="672" t="str">
        <f t="shared" si="5"/>
        <v/>
      </c>
      <c r="S32" s="672" t="str">
        <f t="shared" si="6"/>
        <v/>
      </c>
      <c r="U32" s="672" t="str">
        <f t="shared" si="7"/>
        <v/>
      </c>
      <c r="W32" s="672" t="str">
        <f t="shared" si="8"/>
        <v/>
      </c>
      <c r="Y32" s="672" t="str">
        <f t="shared" si="9"/>
        <v/>
      </c>
      <c r="AA32" s="672" t="str">
        <f t="shared" si="10"/>
        <v/>
      </c>
      <c r="AC32" s="672" t="str">
        <f t="shared" si="11"/>
        <v/>
      </c>
      <c r="AE32" s="672" t="str">
        <f t="shared" si="12"/>
        <v/>
      </c>
      <c r="AG32" s="672" t="str">
        <f t="shared" si="13"/>
        <v/>
      </c>
      <c r="AI32" s="672" t="str">
        <f t="shared" si="14"/>
        <v/>
      </c>
      <c r="AK32" s="672" t="str">
        <f t="shared" si="15"/>
        <v/>
      </c>
      <c r="AM32" s="672" t="str">
        <f t="shared" si="16"/>
        <v/>
      </c>
      <c r="AO32" s="672" t="str">
        <f t="shared" si="17"/>
        <v/>
      </c>
      <c r="AQ32" s="672" t="str">
        <f t="shared" si="18"/>
        <v/>
      </c>
    </row>
    <row r="33" spans="5:43">
      <c r="E33" s="672" t="str">
        <f t="shared" si="19"/>
        <v/>
      </c>
      <c r="G33" s="672" t="str">
        <f t="shared" si="19"/>
        <v/>
      </c>
      <c r="I33" s="672" t="str">
        <f t="shared" si="1"/>
        <v/>
      </c>
      <c r="K33" s="672" t="str">
        <f t="shared" si="2"/>
        <v/>
      </c>
      <c r="M33" s="672" t="str">
        <f t="shared" si="3"/>
        <v/>
      </c>
      <c r="O33" s="672" t="str">
        <f t="shared" si="4"/>
        <v/>
      </c>
      <c r="Q33" s="672" t="str">
        <f t="shared" si="5"/>
        <v/>
      </c>
      <c r="S33" s="672" t="str">
        <f t="shared" si="6"/>
        <v/>
      </c>
      <c r="U33" s="672" t="str">
        <f t="shared" si="7"/>
        <v/>
      </c>
      <c r="W33" s="672" t="str">
        <f t="shared" si="8"/>
        <v/>
      </c>
      <c r="Y33" s="672" t="str">
        <f t="shared" si="9"/>
        <v/>
      </c>
      <c r="AA33" s="672" t="str">
        <f t="shared" si="10"/>
        <v/>
      </c>
      <c r="AC33" s="672" t="str">
        <f t="shared" si="11"/>
        <v/>
      </c>
      <c r="AE33" s="672" t="str">
        <f t="shared" si="12"/>
        <v/>
      </c>
      <c r="AG33" s="672" t="str">
        <f t="shared" si="13"/>
        <v/>
      </c>
      <c r="AI33" s="672" t="str">
        <f t="shared" si="14"/>
        <v/>
      </c>
      <c r="AK33" s="672" t="str">
        <f t="shared" si="15"/>
        <v/>
      </c>
      <c r="AM33" s="672" t="str">
        <f t="shared" si="16"/>
        <v/>
      </c>
      <c r="AO33" s="672" t="str">
        <f t="shared" si="17"/>
        <v/>
      </c>
      <c r="AQ33" s="672" t="str">
        <f t="shared" si="18"/>
        <v/>
      </c>
    </row>
    <row r="34" spans="5:43">
      <c r="E34" s="672" t="str">
        <f t="shared" si="19"/>
        <v/>
      </c>
      <c r="G34" s="672" t="str">
        <f t="shared" si="19"/>
        <v/>
      </c>
      <c r="I34" s="672" t="str">
        <f t="shared" si="1"/>
        <v/>
      </c>
      <c r="K34" s="672" t="str">
        <f t="shared" si="2"/>
        <v/>
      </c>
      <c r="M34" s="672" t="str">
        <f t="shared" si="3"/>
        <v/>
      </c>
      <c r="O34" s="672" t="str">
        <f t="shared" si="4"/>
        <v/>
      </c>
      <c r="Q34" s="672" t="str">
        <f t="shared" si="5"/>
        <v/>
      </c>
      <c r="S34" s="672" t="str">
        <f t="shared" si="6"/>
        <v/>
      </c>
      <c r="U34" s="672" t="str">
        <f t="shared" si="7"/>
        <v/>
      </c>
      <c r="W34" s="672" t="str">
        <f t="shared" si="8"/>
        <v/>
      </c>
      <c r="Y34" s="672" t="str">
        <f t="shared" si="9"/>
        <v/>
      </c>
      <c r="AA34" s="672" t="str">
        <f t="shared" si="10"/>
        <v/>
      </c>
      <c r="AC34" s="672" t="str">
        <f t="shared" si="11"/>
        <v/>
      </c>
      <c r="AE34" s="672" t="str">
        <f t="shared" si="12"/>
        <v/>
      </c>
      <c r="AG34" s="672" t="str">
        <f t="shared" si="13"/>
        <v/>
      </c>
      <c r="AI34" s="672" t="str">
        <f t="shared" si="14"/>
        <v/>
      </c>
      <c r="AK34" s="672" t="str">
        <f t="shared" si="15"/>
        <v/>
      </c>
      <c r="AM34" s="672" t="str">
        <f t="shared" si="16"/>
        <v/>
      </c>
      <c r="AO34" s="672" t="str">
        <f t="shared" si="17"/>
        <v/>
      </c>
      <c r="AQ34" s="672" t="str">
        <f t="shared" si="18"/>
        <v/>
      </c>
    </row>
    <row r="35" spans="5:43">
      <c r="E35" s="672" t="str">
        <f t="shared" si="19"/>
        <v/>
      </c>
      <c r="G35" s="672" t="str">
        <f t="shared" si="19"/>
        <v/>
      </c>
      <c r="I35" s="672" t="str">
        <f t="shared" si="1"/>
        <v/>
      </c>
      <c r="K35" s="672" t="str">
        <f t="shared" si="2"/>
        <v/>
      </c>
      <c r="M35" s="672" t="str">
        <f t="shared" si="3"/>
        <v/>
      </c>
      <c r="O35" s="672" t="str">
        <f t="shared" si="4"/>
        <v/>
      </c>
      <c r="Q35" s="672" t="str">
        <f t="shared" si="5"/>
        <v/>
      </c>
      <c r="S35" s="672" t="str">
        <f t="shared" si="6"/>
        <v/>
      </c>
      <c r="U35" s="672" t="str">
        <f t="shared" si="7"/>
        <v/>
      </c>
      <c r="W35" s="672" t="str">
        <f t="shared" si="8"/>
        <v/>
      </c>
      <c r="Y35" s="672" t="str">
        <f t="shared" si="9"/>
        <v/>
      </c>
      <c r="AA35" s="672" t="str">
        <f t="shared" si="10"/>
        <v/>
      </c>
      <c r="AC35" s="672" t="str">
        <f t="shared" si="11"/>
        <v/>
      </c>
      <c r="AE35" s="672" t="str">
        <f t="shared" si="12"/>
        <v/>
      </c>
      <c r="AG35" s="672" t="str">
        <f t="shared" si="13"/>
        <v/>
      </c>
      <c r="AI35" s="672" t="str">
        <f t="shared" si="14"/>
        <v/>
      </c>
      <c r="AK35" s="672" t="str">
        <f t="shared" si="15"/>
        <v/>
      </c>
      <c r="AM35" s="672" t="str">
        <f t="shared" si="16"/>
        <v/>
      </c>
      <c r="AO35" s="672" t="str">
        <f t="shared" si="17"/>
        <v/>
      </c>
      <c r="AQ35" s="672" t="str">
        <f t="shared" si="18"/>
        <v/>
      </c>
    </row>
    <row r="36" spans="5:43">
      <c r="E36" s="672" t="str">
        <f t="shared" si="19"/>
        <v/>
      </c>
      <c r="G36" s="672" t="str">
        <f t="shared" si="19"/>
        <v/>
      </c>
      <c r="I36" s="672" t="str">
        <f t="shared" si="1"/>
        <v/>
      </c>
      <c r="K36" s="672" t="str">
        <f t="shared" si="2"/>
        <v/>
      </c>
      <c r="M36" s="672" t="str">
        <f t="shared" si="3"/>
        <v/>
      </c>
      <c r="O36" s="672" t="str">
        <f t="shared" si="4"/>
        <v/>
      </c>
      <c r="Q36" s="672" t="str">
        <f t="shared" si="5"/>
        <v/>
      </c>
      <c r="S36" s="672" t="str">
        <f t="shared" si="6"/>
        <v/>
      </c>
      <c r="U36" s="672" t="str">
        <f t="shared" si="7"/>
        <v/>
      </c>
      <c r="W36" s="672" t="str">
        <f t="shared" si="8"/>
        <v/>
      </c>
      <c r="Y36" s="672" t="str">
        <f t="shared" si="9"/>
        <v/>
      </c>
      <c r="AA36" s="672" t="str">
        <f t="shared" si="10"/>
        <v/>
      </c>
      <c r="AC36" s="672" t="str">
        <f t="shared" si="11"/>
        <v/>
      </c>
      <c r="AE36" s="672" t="str">
        <f t="shared" si="12"/>
        <v/>
      </c>
      <c r="AG36" s="672" t="str">
        <f t="shared" si="13"/>
        <v/>
      </c>
      <c r="AI36" s="672" t="str">
        <f t="shared" si="14"/>
        <v/>
      </c>
      <c r="AK36" s="672" t="str">
        <f t="shared" si="15"/>
        <v/>
      </c>
      <c r="AM36" s="672" t="str">
        <f t="shared" si="16"/>
        <v/>
      </c>
      <c r="AO36" s="672" t="str">
        <f t="shared" si="17"/>
        <v/>
      </c>
      <c r="AQ36" s="672" t="str">
        <f t="shared" si="18"/>
        <v/>
      </c>
    </row>
    <row r="37" spans="5:43">
      <c r="E37" s="672" t="str">
        <f t="shared" si="19"/>
        <v/>
      </c>
      <c r="G37" s="672" t="str">
        <f t="shared" si="19"/>
        <v/>
      </c>
      <c r="I37" s="672" t="str">
        <f t="shared" si="1"/>
        <v/>
      </c>
      <c r="K37" s="672" t="str">
        <f t="shared" si="2"/>
        <v/>
      </c>
      <c r="M37" s="672" t="str">
        <f t="shared" si="3"/>
        <v/>
      </c>
      <c r="O37" s="672" t="str">
        <f t="shared" si="4"/>
        <v/>
      </c>
      <c r="Q37" s="672" t="str">
        <f t="shared" si="5"/>
        <v/>
      </c>
      <c r="S37" s="672" t="str">
        <f t="shared" si="6"/>
        <v/>
      </c>
      <c r="U37" s="672" t="str">
        <f t="shared" si="7"/>
        <v/>
      </c>
      <c r="W37" s="672" t="str">
        <f t="shared" si="8"/>
        <v/>
      </c>
      <c r="Y37" s="672" t="str">
        <f t="shared" si="9"/>
        <v/>
      </c>
      <c r="AA37" s="672" t="str">
        <f t="shared" si="10"/>
        <v/>
      </c>
      <c r="AC37" s="672" t="str">
        <f t="shared" si="11"/>
        <v/>
      </c>
      <c r="AE37" s="672" t="str">
        <f t="shared" si="12"/>
        <v/>
      </c>
      <c r="AG37" s="672" t="str">
        <f t="shared" si="13"/>
        <v/>
      </c>
      <c r="AI37" s="672" t="str">
        <f t="shared" si="14"/>
        <v/>
      </c>
      <c r="AK37" s="672" t="str">
        <f t="shared" si="15"/>
        <v/>
      </c>
      <c r="AM37" s="672" t="str">
        <f t="shared" si="16"/>
        <v/>
      </c>
      <c r="AO37" s="672" t="str">
        <f t="shared" si="17"/>
        <v/>
      </c>
      <c r="AQ37" s="672" t="str">
        <f t="shared" si="18"/>
        <v/>
      </c>
    </row>
    <row r="38" spans="5:43">
      <c r="E38" s="672" t="str">
        <f t="shared" si="19"/>
        <v/>
      </c>
      <c r="G38" s="672" t="str">
        <f t="shared" si="19"/>
        <v/>
      </c>
      <c r="I38" s="672" t="str">
        <f t="shared" si="1"/>
        <v/>
      </c>
      <c r="K38" s="672" t="str">
        <f t="shared" si="2"/>
        <v/>
      </c>
      <c r="M38" s="672" t="str">
        <f t="shared" si="3"/>
        <v/>
      </c>
      <c r="O38" s="672" t="str">
        <f t="shared" si="4"/>
        <v/>
      </c>
      <c r="Q38" s="672" t="str">
        <f t="shared" si="5"/>
        <v/>
      </c>
      <c r="S38" s="672" t="str">
        <f t="shared" si="6"/>
        <v/>
      </c>
      <c r="U38" s="672" t="str">
        <f t="shared" si="7"/>
        <v/>
      </c>
      <c r="W38" s="672" t="str">
        <f t="shared" si="8"/>
        <v/>
      </c>
      <c r="Y38" s="672" t="str">
        <f t="shared" si="9"/>
        <v/>
      </c>
      <c r="AA38" s="672" t="str">
        <f t="shared" si="10"/>
        <v/>
      </c>
      <c r="AC38" s="672" t="str">
        <f t="shared" si="11"/>
        <v/>
      </c>
      <c r="AE38" s="672" t="str">
        <f t="shared" si="12"/>
        <v/>
      </c>
      <c r="AG38" s="672" t="str">
        <f t="shared" si="13"/>
        <v/>
      </c>
      <c r="AI38" s="672" t="str">
        <f t="shared" si="14"/>
        <v/>
      </c>
      <c r="AK38" s="672" t="str">
        <f t="shared" si="15"/>
        <v/>
      </c>
      <c r="AM38" s="672" t="str">
        <f t="shared" si="16"/>
        <v/>
      </c>
      <c r="AO38" s="672" t="str">
        <f t="shared" si="17"/>
        <v/>
      </c>
      <c r="AQ38" s="672" t="str">
        <f t="shared" si="18"/>
        <v/>
      </c>
    </row>
    <row r="39" spans="5:43">
      <c r="E39" s="672" t="str">
        <f t="shared" si="19"/>
        <v/>
      </c>
      <c r="G39" s="672" t="str">
        <f t="shared" si="19"/>
        <v/>
      </c>
      <c r="I39" s="672" t="str">
        <f t="shared" si="1"/>
        <v/>
      </c>
      <c r="K39" s="672" t="str">
        <f t="shared" si="2"/>
        <v/>
      </c>
      <c r="M39" s="672" t="str">
        <f t="shared" si="3"/>
        <v/>
      </c>
      <c r="O39" s="672" t="str">
        <f t="shared" si="4"/>
        <v/>
      </c>
      <c r="Q39" s="672" t="str">
        <f t="shared" si="5"/>
        <v/>
      </c>
      <c r="S39" s="672" t="str">
        <f t="shared" si="6"/>
        <v/>
      </c>
      <c r="U39" s="672" t="str">
        <f t="shared" si="7"/>
        <v/>
      </c>
      <c r="W39" s="672" t="str">
        <f t="shared" si="8"/>
        <v/>
      </c>
      <c r="Y39" s="672" t="str">
        <f t="shared" si="9"/>
        <v/>
      </c>
      <c r="AA39" s="672" t="str">
        <f t="shared" si="10"/>
        <v/>
      </c>
      <c r="AC39" s="672" t="str">
        <f t="shared" si="11"/>
        <v/>
      </c>
      <c r="AE39" s="672" t="str">
        <f t="shared" si="12"/>
        <v/>
      </c>
      <c r="AG39" s="672" t="str">
        <f t="shared" si="13"/>
        <v/>
      </c>
      <c r="AI39" s="672" t="str">
        <f t="shared" si="14"/>
        <v/>
      </c>
      <c r="AK39" s="672" t="str">
        <f t="shared" si="15"/>
        <v/>
      </c>
      <c r="AM39" s="672" t="str">
        <f t="shared" si="16"/>
        <v/>
      </c>
      <c r="AO39" s="672" t="str">
        <f t="shared" si="17"/>
        <v/>
      </c>
      <c r="AQ39" s="672" t="str">
        <f t="shared" si="18"/>
        <v/>
      </c>
    </row>
    <row r="40" spans="5:43">
      <c r="E40" s="672" t="str">
        <f t="shared" si="19"/>
        <v/>
      </c>
      <c r="G40" s="672" t="str">
        <f t="shared" si="19"/>
        <v/>
      </c>
      <c r="I40" s="672" t="str">
        <f t="shared" si="1"/>
        <v/>
      </c>
      <c r="K40" s="672" t="str">
        <f t="shared" si="2"/>
        <v/>
      </c>
      <c r="M40" s="672" t="str">
        <f t="shared" si="3"/>
        <v/>
      </c>
      <c r="O40" s="672" t="str">
        <f t="shared" si="4"/>
        <v/>
      </c>
      <c r="Q40" s="672" t="str">
        <f t="shared" si="5"/>
        <v/>
      </c>
      <c r="S40" s="672" t="str">
        <f t="shared" si="6"/>
        <v/>
      </c>
      <c r="U40" s="672" t="str">
        <f t="shared" si="7"/>
        <v/>
      </c>
      <c r="W40" s="672" t="str">
        <f t="shared" si="8"/>
        <v/>
      </c>
      <c r="Y40" s="672" t="str">
        <f t="shared" si="9"/>
        <v/>
      </c>
      <c r="AA40" s="672" t="str">
        <f t="shared" si="10"/>
        <v/>
      </c>
      <c r="AC40" s="672" t="str">
        <f t="shared" si="11"/>
        <v/>
      </c>
      <c r="AE40" s="672" t="str">
        <f t="shared" si="12"/>
        <v/>
      </c>
      <c r="AG40" s="672" t="str">
        <f t="shared" si="13"/>
        <v/>
      </c>
      <c r="AI40" s="672" t="str">
        <f t="shared" si="14"/>
        <v/>
      </c>
      <c r="AK40" s="672" t="str">
        <f t="shared" si="15"/>
        <v/>
      </c>
      <c r="AM40" s="672" t="str">
        <f t="shared" si="16"/>
        <v/>
      </c>
      <c r="AO40" s="672" t="str">
        <f t="shared" si="17"/>
        <v/>
      </c>
      <c r="AQ40" s="672" t="str">
        <f t="shared" si="18"/>
        <v/>
      </c>
    </row>
    <row r="41" spans="5:43">
      <c r="E41" s="672" t="str">
        <f t="shared" si="19"/>
        <v/>
      </c>
      <c r="G41" s="672" t="str">
        <f t="shared" si="19"/>
        <v/>
      </c>
      <c r="I41" s="672" t="str">
        <f t="shared" si="1"/>
        <v/>
      </c>
      <c r="K41" s="672" t="str">
        <f t="shared" si="2"/>
        <v/>
      </c>
      <c r="M41" s="672" t="str">
        <f t="shared" si="3"/>
        <v/>
      </c>
      <c r="O41" s="672" t="str">
        <f t="shared" si="4"/>
        <v/>
      </c>
      <c r="Q41" s="672" t="str">
        <f t="shared" si="5"/>
        <v/>
      </c>
      <c r="S41" s="672" t="str">
        <f t="shared" si="6"/>
        <v/>
      </c>
      <c r="U41" s="672" t="str">
        <f t="shared" si="7"/>
        <v/>
      </c>
      <c r="W41" s="672" t="str">
        <f t="shared" si="8"/>
        <v/>
      </c>
      <c r="Y41" s="672" t="str">
        <f t="shared" si="9"/>
        <v/>
      </c>
      <c r="AA41" s="672" t="str">
        <f t="shared" si="10"/>
        <v/>
      </c>
      <c r="AC41" s="672" t="str">
        <f t="shared" si="11"/>
        <v/>
      </c>
      <c r="AE41" s="672" t="str">
        <f t="shared" si="12"/>
        <v/>
      </c>
      <c r="AG41" s="672" t="str">
        <f t="shared" si="13"/>
        <v/>
      </c>
      <c r="AI41" s="672" t="str">
        <f t="shared" si="14"/>
        <v/>
      </c>
      <c r="AK41" s="672" t="str">
        <f t="shared" si="15"/>
        <v/>
      </c>
      <c r="AM41" s="672" t="str">
        <f t="shared" si="16"/>
        <v/>
      </c>
      <c r="AO41" s="672" t="str">
        <f t="shared" si="17"/>
        <v/>
      </c>
      <c r="AQ41" s="672" t="str">
        <f t="shared" si="18"/>
        <v/>
      </c>
    </row>
    <row r="42" spans="5:43">
      <c r="E42" s="672" t="str">
        <f t="shared" si="19"/>
        <v/>
      </c>
      <c r="G42" s="672" t="str">
        <f t="shared" si="19"/>
        <v/>
      </c>
      <c r="I42" s="672" t="str">
        <f t="shared" si="1"/>
        <v/>
      </c>
      <c r="K42" s="672" t="str">
        <f t="shared" si="2"/>
        <v/>
      </c>
      <c r="M42" s="672" t="str">
        <f t="shared" si="3"/>
        <v/>
      </c>
      <c r="O42" s="672" t="str">
        <f t="shared" si="4"/>
        <v/>
      </c>
      <c r="Q42" s="672" t="str">
        <f t="shared" si="5"/>
        <v/>
      </c>
      <c r="S42" s="672" t="str">
        <f t="shared" si="6"/>
        <v/>
      </c>
      <c r="U42" s="672" t="str">
        <f t="shared" si="7"/>
        <v/>
      </c>
      <c r="W42" s="672" t="str">
        <f t="shared" si="8"/>
        <v/>
      </c>
      <c r="Y42" s="672" t="str">
        <f t="shared" si="9"/>
        <v/>
      </c>
      <c r="AA42" s="672" t="str">
        <f t="shared" si="10"/>
        <v/>
      </c>
      <c r="AC42" s="672" t="str">
        <f t="shared" si="11"/>
        <v/>
      </c>
      <c r="AE42" s="672" t="str">
        <f t="shared" si="12"/>
        <v/>
      </c>
      <c r="AG42" s="672" t="str">
        <f t="shared" si="13"/>
        <v/>
      </c>
      <c r="AI42" s="672" t="str">
        <f t="shared" si="14"/>
        <v/>
      </c>
      <c r="AK42" s="672" t="str">
        <f t="shared" si="15"/>
        <v/>
      </c>
      <c r="AM42" s="672" t="str">
        <f t="shared" si="16"/>
        <v/>
      </c>
      <c r="AO42" s="672" t="str">
        <f t="shared" si="17"/>
        <v/>
      </c>
      <c r="AQ42" s="672" t="str">
        <f t="shared" si="18"/>
        <v/>
      </c>
    </row>
    <row r="43" spans="5:43">
      <c r="E43" s="672" t="str">
        <f t="shared" si="19"/>
        <v/>
      </c>
      <c r="G43" s="672" t="str">
        <f t="shared" si="19"/>
        <v/>
      </c>
      <c r="I43" s="672" t="str">
        <f t="shared" si="1"/>
        <v/>
      </c>
      <c r="K43" s="672" t="str">
        <f t="shared" si="2"/>
        <v/>
      </c>
      <c r="M43" s="672" t="str">
        <f t="shared" si="3"/>
        <v/>
      </c>
      <c r="O43" s="672" t="str">
        <f t="shared" si="4"/>
        <v/>
      </c>
      <c r="Q43" s="672" t="str">
        <f t="shared" si="5"/>
        <v/>
      </c>
      <c r="S43" s="672" t="str">
        <f t="shared" si="6"/>
        <v/>
      </c>
      <c r="U43" s="672" t="str">
        <f t="shared" si="7"/>
        <v/>
      </c>
      <c r="W43" s="672" t="str">
        <f t="shared" si="8"/>
        <v/>
      </c>
      <c r="Y43" s="672" t="str">
        <f t="shared" si="9"/>
        <v/>
      </c>
      <c r="AA43" s="672" t="str">
        <f t="shared" si="10"/>
        <v/>
      </c>
      <c r="AC43" s="672" t="str">
        <f t="shared" si="11"/>
        <v/>
      </c>
      <c r="AE43" s="672" t="str">
        <f t="shared" si="12"/>
        <v/>
      </c>
      <c r="AG43" s="672" t="str">
        <f t="shared" si="13"/>
        <v/>
      </c>
      <c r="AI43" s="672" t="str">
        <f t="shared" si="14"/>
        <v/>
      </c>
      <c r="AK43" s="672" t="str">
        <f t="shared" si="15"/>
        <v/>
      </c>
      <c r="AM43" s="672" t="str">
        <f t="shared" si="16"/>
        <v/>
      </c>
      <c r="AO43" s="672" t="str">
        <f t="shared" si="17"/>
        <v/>
      </c>
      <c r="AQ43" s="672" t="str">
        <f t="shared" si="18"/>
        <v/>
      </c>
    </row>
    <row r="44" spans="5:43">
      <c r="E44" s="672" t="str">
        <f t="shared" si="19"/>
        <v/>
      </c>
      <c r="G44" s="672" t="str">
        <f t="shared" si="19"/>
        <v/>
      </c>
      <c r="I44" s="672" t="str">
        <f t="shared" si="1"/>
        <v/>
      </c>
      <c r="K44" s="672" t="str">
        <f t="shared" si="2"/>
        <v/>
      </c>
      <c r="M44" s="672" t="str">
        <f t="shared" si="3"/>
        <v/>
      </c>
      <c r="O44" s="672" t="str">
        <f t="shared" si="4"/>
        <v/>
      </c>
      <c r="Q44" s="672" t="str">
        <f t="shared" si="5"/>
        <v/>
      </c>
      <c r="S44" s="672" t="str">
        <f t="shared" si="6"/>
        <v/>
      </c>
      <c r="U44" s="672" t="str">
        <f t="shared" si="7"/>
        <v/>
      </c>
      <c r="W44" s="672" t="str">
        <f t="shared" si="8"/>
        <v/>
      </c>
      <c r="Y44" s="672" t="str">
        <f t="shared" si="9"/>
        <v/>
      </c>
      <c r="AA44" s="672" t="str">
        <f t="shared" si="10"/>
        <v/>
      </c>
      <c r="AC44" s="672" t="str">
        <f t="shared" si="11"/>
        <v/>
      </c>
      <c r="AE44" s="672" t="str">
        <f t="shared" si="12"/>
        <v/>
      </c>
      <c r="AG44" s="672" t="str">
        <f t="shared" si="13"/>
        <v/>
      </c>
      <c r="AI44" s="672" t="str">
        <f t="shared" si="14"/>
        <v/>
      </c>
      <c r="AK44" s="672" t="str">
        <f t="shared" si="15"/>
        <v/>
      </c>
      <c r="AM44" s="672" t="str">
        <f t="shared" si="16"/>
        <v/>
      </c>
      <c r="AO44" s="672" t="str">
        <f t="shared" si="17"/>
        <v/>
      </c>
      <c r="AQ44" s="672" t="str">
        <f t="shared" si="18"/>
        <v/>
      </c>
    </row>
    <row r="45" spans="5:43">
      <c r="E45" s="672" t="str">
        <f t="shared" ref="E45:G60" si="20">IF(OR($B45=0,D45=0),"",D45/$B45)</f>
        <v/>
      </c>
      <c r="G45" s="672" t="str">
        <f t="shared" si="20"/>
        <v/>
      </c>
      <c r="I45" s="672" t="str">
        <f t="shared" si="1"/>
        <v/>
      </c>
      <c r="K45" s="672" t="str">
        <f t="shared" si="2"/>
        <v/>
      </c>
      <c r="M45" s="672" t="str">
        <f t="shared" si="3"/>
        <v/>
      </c>
      <c r="O45" s="672" t="str">
        <f t="shared" si="4"/>
        <v/>
      </c>
      <c r="Q45" s="672" t="str">
        <f t="shared" si="5"/>
        <v/>
      </c>
      <c r="S45" s="672" t="str">
        <f t="shared" si="6"/>
        <v/>
      </c>
      <c r="U45" s="672" t="str">
        <f t="shared" si="7"/>
        <v/>
      </c>
      <c r="W45" s="672" t="str">
        <f t="shared" si="8"/>
        <v/>
      </c>
      <c r="Y45" s="672" t="str">
        <f t="shared" si="9"/>
        <v/>
      </c>
      <c r="AA45" s="672" t="str">
        <f t="shared" si="10"/>
        <v/>
      </c>
      <c r="AC45" s="672" t="str">
        <f t="shared" si="11"/>
        <v/>
      </c>
      <c r="AE45" s="672" t="str">
        <f t="shared" si="12"/>
        <v/>
      </c>
      <c r="AG45" s="672" t="str">
        <f t="shared" si="13"/>
        <v/>
      </c>
      <c r="AI45" s="672" t="str">
        <f t="shared" si="14"/>
        <v/>
      </c>
      <c r="AK45" s="672" t="str">
        <f t="shared" si="15"/>
        <v/>
      </c>
      <c r="AM45" s="672" t="str">
        <f t="shared" si="16"/>
        <v/>
      </c>
      <c r="AO45" s="672" t="str">
        <f t="shared" si="17"/>
        <v/>
      </c>
      <c r="AQ45" s="672" t="str">
        <f t="shared" si="18"/>
        <v/>
      </c>
    </row>
    <row r="46" spans="5:43">
      <c r="E46" s="672" t="str">
        <f t="shared" si="20"/>
        <v/>
      </c>
      <c r="G46" s="672" t="str">
        <f t="shared" si="20"/>
        <v/>
      </c>
      <c r="I46" s="672" t="str">
        <f t="shared" si="1"/>
        <v/>
      </c>
      <c r="K46" s="672" t="str">
        <f t="shared" si="2"/>
        <v/>
      </c>
      <c r="M46" s="672" t="str">
        <f t="shared" si="3"/>
        <v/>
      </c>
      <c r="O46" s="672" t="str">
        <f t="shared" si="4"/>
        <v/>
      </c>
      <c r="Q46" s="672" t="str">
        <f t="shared" si="5"/>
        <v/>
      </c>
      <c r="S46" s="672" t="str">
        <f t="shared" si="6"/>
        <v/>
      </c>
      <c r="U46" s="672" t="str">
        <f t="shared" si="7"/>
        <v/>
      </c>
      <c r="W46" s="672" t="str">
        <f t="shared" si="8"/>
        <v/>
      </c>
      <c r="Y46" s="672" t="str">
        <f t="shared" si="9"/>
        <v/>
      </c>
      <c r="AA46" s="672" t="str">
        <f t="shared" si="10"/>
        <v/>
      </c>
      <c r="AC46" s="672" t="str">
        <f t="shared" si="11"/>
        <v/>
      </c>
      <c r="AE46" s="672" t="str">
        <f t="shared" si="12"/>
        <v/>
      </c>
      <c r="AG46" s="672" t="str">
        <f t="shared" si="13"/>
        <v/>
      </c>
      <c r="AI46" s="672" t="str">
        <f t="shared" si="14"/>
        <v/>
      </c>
      <c r="AK46" s="672" t="str">
        <f t="shared" si="15"/>
        <v/>
      </c>
      <c r="AM46" s="672" t="str">
        <f t="shared" si="16"/>
        <v/>
      </c>
      <c r="AO46" s="672" t="str">
        <f t="shared" si="17"/>
        <v/>
      </c>
      <c r="AQ46" s="672" t="str">
        <f t="shared" si="18"/>
        <v/>
      </c>
    </row>
    <row r="47" spans="5:43">
      <c r="E47" s="672" t="str">
        <f t="shared" si="20"/>
        <v/>
      </c>
      <c r="G47" s="672" t="str">
        <f t="shared" si="20"/>
        <v/>
      </c>
      <c r="I47" s="672" t="str">
        <f t="shared" si="1"/>
        <v/>
      </c>
      <c r="K47" s="672" t="str">
        <f t="shared" si="2"/>
        <v/>
      </c>
      <c r="M47" s="672" t="str">
        <f t="shared" si="3"/>
        <v/>
      </c>
      <c r="O47" s="672" t="str">
        <f t="shared" si="4"/>
        <v/>
      </c>
      <c r="Q47" s="672" t="str">
        <f t="shared" si="5"/>
        <v/>
      </c>
      <c r="S47" s="672" t="str">
        <f t="shared" si="6"/>
        <v/>
      </c>
      <c r="U47" s="672" t="str">
        <f t="shared" si="7"/>
        <v/>
      </c>
      <c r="W47" s="672" t="str">
        <f t="shared" si="8"/>
        <v/>
      </c>
      <c r="Y47" s="672" t="str">
        <f t="shared" si="9"/>
        <v/>
      </c>
      <c r="AA47" s="672" t="str">
        <f t="shared" si="10"/>
        <v/>
      </c>
      <c r="AC47" s="672" t="str">
        <f t="shared" si="11"/>
        <v/>
      </c>
      <c r="AE47" s="672" t="str">
        <f t="shared" si="12"/>
        <v/>
      </c>
      <c r="AG47" s="672" t="str">
        <f t="shared" si="13"/>
        <v/>
      </c>
      <c r="AI47" s="672" t="str">
        <f t="shared" si="14"/>
        <v/>
      </c>
      <c r="AK47" s="672" t="str">
        <f t="shared" si="15"/>
        <v/>
      </c>
      <c r="AM47" s="672" t="str">
        <f t="shared" si="16"/>
        <v/>
      </c>
      <c r="AO47" s="672" t="str">
        <f t="shared" si="17"/>
        <v/>
      </c>
      <c r="AQ47" s="672" t="str">
        <f t="shared" si="18"/>
        <v/>
      </c>
    </row>
    <row r="48" spans="5:43">
      <c r="E48" s="672" t="str">
        <f t="shared" si="20"/>
        <v/>
      </c>
      <c r="G48" s="672" t="str">
        <f t="shared" si="20"/>
        <v/>
      </c>
      <c r="I48" s="672" t="str">
        <f t="shared" si="1"/>
        <v/>
      </c>
      <c r="K48" s="672" t="str">
        <f t="shared" si="2"/>
        <v/>
      </c>
      <c r="M48" s="672" t="str">
        <f t="shared" si="3"/>
        <v/>
      </c>
      <c r="O48" s="672" t="str">
        <f t="shared" si="4"/>
        <v/>
      </c>
      <c r="Q48" s="672" t="str">
        <f t="shared" si="5"/>
        <v/>
      </c>
      <c r="S48" s="672" t="str">
        <f t="shared" si="6"/>
        <v/>
      </c>
      <c r="U48" s="672" t="str">
        <f t="shared" si="7"/>
        <v/>
      </c>
      <c r="W48" s="672" t="str">
        <f t="shared" si="8"/>
        <v/>
      </c>
      <c r="Y48" s="672" t="str">
        <f t="shared" si="9"/>
        <v/>
      </c>
      <c r="AA48" s="672" t="str">
        <f t="shared" si="10"/>
        <v/>
      </c>
      <c r="AC48" s="672" t="str">
        <f t="shared" si="11"/>
        <v/>
      </c>
      <c r="AE48" s="672" t="str">
        <f t="shared" si="12"/>
        <v/>
      </c>
      <c r="AG48" s="672" t="str">
        <f t="shared" si="13"/>
        <v/>
      </c>
      <c r="AI48" s="672" t="str">
        <f t="shared" si="14"/>
        <v/>
      </c>
      <c r="AK48" s="672" t="str">
        <f t="shared" si="15"/>
        <v/>
      </c>
      <c r="AM48" s="672" t="str">
        <f t="shared" si="16"/>
        <v/>
      </c>
      <c r="AO48" s="672" t="str">
        <f t="shared" si="17"/>
        <v/>
      </c>
      <c r="AQ48" s="672" t="str">
        <f t="shared" si="18"/>
        <v/>
      </c>
    </row>
    <row r="49" spans="5:43">
      <c r="E49" s="672" t="str">
        <f t="shared" si="20"/>
        <v/>
      </c>
      <c r="G49" s="672" t="str">
        <f t="shared" si="20"/>
        <v/>
      </c>
      <c r="I49" s="672" t="str">
        <f t="shared" si="1"/>
        <v/>
      </c>
      <c r="K49" s="672" t="str">
        <f t="shared" si="2"/>
        <v/>
      </c>
      <c r="M49" s="672" t="str">
        <f t="shared" si="3"/>
        <v/>
      </c>
      <c r="O49" s="672" t="str">
        <f t="shared" si="4"/>
        <v/>
      </c>
      <c r="Q49" s="672" t="str">
        <f t="shared" si="5"/>
        <v/>
      </c>
      <c r="S49" s="672" t="str">
        <f t="shared" si="6"/>
        <v/>
      </c>
      <c r="U49" s="672" t="str">
        <f t="shared" si="7"/>
        <v/>
      </c>
      <c r="W49" s="672" t="str">
        <f t="shared" si="8"/>
        <v/>
      </c>
      <c r="Y49" s="672" t="str">
        <f t="shared" si="9"/>
        <v/>
      </c>
      <c r="AA49" s="672" t="str">
        <f t="shared" si="10"/>
        <v/>
      </c>
      <c r="AC49" s="672" t="str">
        <f t="shared" si="11"/>
        <v/>
      </c>
      <c r="AE49" s="672" t="str">
        <f t="shared" si="12"/>
        <v/>
      </c>
      <c r="AG49" s="672" t="str">
        <f t="shared" si="13"/>
        <v/>
      </c>
      <c r="AI49" s="672" t="str">
        <f t="shared" si="14"/>
        <v/>
      </c>
      <c r="AK49" s="672" t="str">
        <f t="shared" si="15"/>
        <v/>
      </c>
      <c r="AM49" s="672" t="str">
        <f t="shared" si="16"/>
        <v/>
      </c>
      <c r="AO49" s="672" t="str">
        <f t="shared" si="17"/>
        <v/>
      </c>
      <c r="AQ49" s="672" t="str">
        <f t="shared" si="18"/>
        <v/>
      </c>
    </row>
    <row r="50" spans="5:43">
      <c r="E50" s="672" t="str">
        <f t="shared" si="20"/>
        <v/>
      </c>
      <c r="G50" s="672" t="str">
        <f t="shared" si="20"/>
        <v/>
      </c>
      <c r="I50" s="672" t="str">
        <f t="shared" si="1"/>
        <v/>
      </c>
      <c r="K50" s="672" t="str">
        <f t="shared" si="2"/>
        <v/>
      </c>
      <c r="M50" s="672" t="str">
        <f t="shared" si="3"/>
        <v/>
      </c>
      <c r="O50" s="672" t="str">
        <f t="shared" si="4"/>
        <v/>
      </c>
      <c r="Q50" s="672" t="str">
        <f t="shared" si="5"/>
        <v/>
      </c>
      <c r="S50" s="672" t="str">
        <f t="shared" si="6"/>
        <v/>
      </c>
      <c r="U50" s="672" t="str">
        <f t="shared" si="7"/>
        <v/>
      </c>
      <c r="W50" s="672" t="str">
        <f t="shared" si="8"/>
        <v/>
      </c>
      <c r="Y50" s="672" t="str">
        <f t="shared" si="9"/>
        <v/>
      </c>
      <c r="AA50" s="672" t="str">
        <f t="shared" si="10"/>
        <v/>
      </c>
      <c r="AC50" s="672" t="str">
        <f t="shared" si="11"/>
        <v/>
      </c>
      <c r="AE50" s="672" t="str">
        <f t="shared" si="12"/>
        <v/>
      </c>
      <c r="AG50" s="672" t="str">
        <f t="shared" si="13"/>
        <v/>
      </c>
      <c r="AI50" s="672" t="str">
        <f t="shared" si="14"/>
        <v/>
      </c>
      <c r="AK50" s="672" t="str">
        <f t="shared" si="15"/>
        <v/>
      </c>
      <c r="AM50" s="672" t="str">
        <f t="shared" si="16"/>
        <v/>
      </c>
      <c r="AO50" s="672" t="str">
        <f t="shared" si="17"/>
        <v/>
      </c>
      <c r="AQ50" s="672" t="str">
        <f t="shared" si="18"/>
        <v/>
      </c>
    </row>
    <row r="51" spans="5:43">
      <c r="E51" s="672" t="str">
        <f t="shared" si="20"/>
        <v/>
      </c>
      <c r="G51" s="672" t="str">
        <f t="shared" si="20"/>
        <v/>
      </c>
      <c r="I51" s="672" t="str">
        <f t="shared" si="1"/>
        <v/>
      </c>
      <c r="K51" s="672" t="str">
        <f t="shared" si="2"/>
        <v/>
      </c>
      <c r="M51" s="672" t="str">
        <f t="shared" si="3"/>
        <v/>
      </c>
      <c r="O51" s="672" t="str">
        <f t="shared" si="4"/>
        <v/>
      </c>
      <c r="Q51" s="672" t="str">
        <f t="shared" si="5"/>
        <v/>
      </c>
      <c r="S51" s="672" t="str">
        <f t="shared" si="6"/>
        <v/>
      </c>
      <c r="U51" s="672" t="str">
        <f t="shared" si="7"/>
        <v/>
      </c>
      <c r="W51" s="672" t="str">
        <f t="shared" si="8"/>
        <v/>
      </c>
      <c r="Y51" s="672" t="str">
        <f t="shared" si="9"/>
        <v/>
      </c>
      <c r="AA51" s="672" t="str">
        <f t="shared" si="10"/>
        <v/>
      </c>
      <c r="AC51" s="672" t="str">
        <f t="shared" si="11"/>
        <v/>
      </c>
      <c r="AE51" s="672" t="str">
        <f t="shared" si="12"/>
        <v/>
      </c>
      <c r="AG51" s="672" t="str">
        <f t="shared" si="13"/>
        <v/>
      </c>
      <c r="AI51" s="672" t="str">
        <f t="shared" si="14"/>
        <v/>
      </c>
      <c r="AK51" s="672" t="str">
        <f t="shared" si="15"/>
        <v/>
      </c>
      <c r="AM51" s="672" t="str">
        <f t="shared" si="16"/>
        <v/>
      </c>
      <c r="AO51" s="672" t="str">
        <f t="shared" si="17"/>
        <v/>
      </c>
      <c r="AQ51" s="672" t="str">
        <f t="shared" si="18"/>
        <v/>
      </c>
    </row>
    <row r="52" spans="5:43">
      <c r="E52" s="672" t="str">
        <f t="shared" si="20"/>
        <v/>
      </c>
      <c r="G52" s="672" t="str">
        <f t="shared" si="20"/>
        <v/>
      </c>
      <c r="I52" s="672" t="str">
        <f t="shared" si="1"/>
        <v/>
      </c>
      <c r="K52" s="672" t="str">
        <f t="shared" si="2"/>
        <v/>
      </c>
      <c r="M52" s="672" t="str">
        <f t="shared" si="3"/>
        <v/>
      </c>
      <c r="O52" s="672" t="str">
        <f t="shared" si="4"/>
        <v/>
      </c>
      <c r="Q52" s="672" t="str">
        <f t="shared" si="5"/>
        <v/>
      </c>
      <c r="S52" s="672" t="str">
        <f t="shared" si="6"/>
        <v/>
      </c>
      <c r="U52" s="672" t="str">
        <f t="shared" si="7"/>
        <v/>
      </c>
      <c r="W52" s="672" t="str">
        <f t="shared" si="8"/>
        <v/>
      </c>
      <c r="Y52" s="672" t="str">
        <f t="shared" si="9"/>
        <v/>
      </c>
      <c r="AA52" s="672" t="str">
        <f t="shared" si="10"/>
        <v/>
      </c>
      <c r="AC52" s="672" t="str">
        <f t="shared" si="11"/>
        <v/>
      </c>
      <c r="AE52" s="672" t="str">
        <f t="shared" si="12"/>
        <v/>
      </c>
      <c r="AG52" s="672" t="str">
        <f t="shared" si="13"/>
        <v/>
      </c>
      <c r="AI52" s="672" t="str">
        <f t="shared" si="14"/>
        <v/>
      </c>
      <c r="AK52" s="672" t="str">
        <f t="shared" si="15"/>
        <v/>
      </c>
      <c r="AM52" s="672" t="str">
        <f t="shared" si="16"/>
        <v/>
      </c>
      <c r="AO52" s="672" t="str">
        <f t="shared" si="17"/>
        <v/>
      </c>
      <c r="AQ52" s="672" t="str">
        <f t="shared" si="18"/>
        <v/>
      </c>
    </row>
    <row r="53" spans="5:43">
      <c r="E53" s="672" t="str">
        <f t="shared" si="20"/>
        <v/>
      </c>
      <c r="G53" s="672" t="str">
        <f t="shared" si="20"/>
        <v/>
      </c>
      <c r="I53" s="672" t="str">
        <f t="shared" si="1"/>
        <v/>
      </c>
      <c r="K53" s="672" t="str">
        <f t="shared" si="2"/>
        <v/>
      </c>
      <c r="M53" s="672" t="str">
        <f t="shared" si="3"/>
        <v/>
      </c>
      <c r="O53" s="672" t="str">
        <f t="shared" si="4"/>
        <v/>
      </c>
      <c r="Q53" s="672" t="str">
        <f t="shared" si="5"/>
        <v/>
      </c>
      <c r="S53" s="672" t="str">
        <f t="shared" si="6"/>
        <v/>
      </c>
      <c r="U53" s="672" t="str">
        <f t="shared" si="7"/>
        <v/>
      </c>
      <c r="W53" s="672" t="str">
        <f t="shared" si="8"/>
        <v/>
      </c>
      <c r="Y53" s="672" t="str">
        <f t="shared" si="9"/>
        <v/>
      </c>
      <c r="AA53" s="672" t="str">
        <f t="shared" si="10"/>
        <v/>
      </c>
      <c r="AC53" s="672" t="str">
        <f t="shared" si="11"/>
        <v/>
      </c>
      <c r="AE53" s="672" t="str">
        <f t="shared" si="12"/>
        <v/>
      </c>
      <c r="AG53" s="672" t="str">
        <f t="shared" si="13"/>
        <v/>
      </c>
      <c r="AI53" s="672" t="str">
        <f t="shared" si="14"/>
        <v/>
      </c>
      <c r="AK53" s="672" t="str">
        <f t="shared" si="15"/>
        <v/>
      </c>
      <c r="AM53" s="672" t="str">
        <f t="shared" si="16"/>
        <v/>
      </c>
      <c r="AO53" s="672" t="str">
        <f t="shared" si="17"/>
        <v/>
      </c>
      <c r="AQ53" s="672" t="str">
        <f t="shared" si="18"/>
        <v/>
      </c>
    </row>
    <row r="54" spans="5:43">
      <c r="E54" s="672" t="str">
        <f t="shared" si="20"/>
        <v/>
      </c>
      <c r="G54" s="672" t="str">
        <f t="shared" si="20"/>
        <v/>
      </c>
      <c r="I54" s="672" t="str">
        <f t="shared" si="1"/>
        <v/>
      </c>
      <c r="K54" s="672" t="str">
        <f t="shared" si="2"/>
        <v/>
      </c>
      <c r="M54" s="672" t="str">
        <f t="shared" si="3"/>
        <v/>
      </c>
      <c r="O54" s="672" t="str">
        <f t="shared" si="4"/>
        <v/>
      </c>
      <c r="Q54" s="672" t="str">
        <f t="shared" si="5"/>
        <v/>
      </c>
      <c r="S54" s="672" t="str">
        <f t="shared" si="6"/>
        <v/>
      </c>
      <c r="U54" s="672" t="str">
        <f t="shared" si="7"/>
        <v/>
      </c>
      <c r="W54" s="672" t="str">
        <f t="shared" si="8"/>
        <v/>
      </c>
      <c r="Y54" s="672" t="str">
        <f t="shared" si="9"/>
        <v/>
      </c>
      <c r="AA54" s="672" t="str">
        <f t="shared" si="10"/>
        <v/>
      </c>
      <c r="AC54" s="672" t="str">
        <f t="shared" si="11"/>
        <v/>
      </c>
      <c r="AE54" s="672" t="str">
        <f t="shared" si="12"/>
        <v/>
      </c>
      <c r="AG54" s="672" t="str">
        <f t="shared" si="13"/>
        <v/>
      </c>
      <c r="AI54" s="672" t="str">
        <f t="shared" si="14"/>
        <v/>
      </c>
      <c r="AK54" s="672" t="str">
        <f t="shared" si="15"/>
        <v/>
      </c>
      <c r="AM54" s="672" t="str">
        <f t="shared" si="16"/>
        <v/>
      </c>
      <c r="AO54" s="672" t="str">
        <f t="shared" si="17"/>
        <v/>
      </c>
      <c r="AQ54" s="672" t="str">
        <f t="shared" si="18"/>
        <v/>
      </c>
    </row>
    <row r="55" spans="5:43">
      <c r="E55" s="672" t="str">
        <f t="shared" si="20"/>
        <v/>
      </c>
      <c r="G55" s="672" t="str">
        <f t="shared" si="20"/>
        <v/>
      </c>
      <c r="I55" s="672" t="str">
        <f t="shared" si="1"/>
        <v/>
      </c>
      <c r="K55" s="672" t="str">
        <f t="shared" si="2"/>
        <v/>
      </c>
      <c r="M55" s="672" t="str">
        <f t="shared" si="3"/>
        <v/>
      </c>
      <c r="O55" s="672" t="str">
        <f t="shared" si="4"/>
        <v/>
      </c>
      <c r="Q55" s="672" t="str">
        <f t="shared" si="5"/>
        <v/>
      </c>
      <c r="S55" s="672" t="str">
        <f t="shared" si="6"/>
        <v/>
      </c>
      <c r="U55" s="672" t="str">
        <f t="shared" si="7"/>
        <v/>
      </c>
      <c r="W55" s="672" t="str">
        <f t="shared" si="8"/>
        <v/>
      </c>
      <c r="Y55" s="672" t="str">
        <f t="shared" si="9"/>
        <v/>
      </c>
      <c r="AA55" s="672" t="str">
        <f t="shared" si="10"/>
        <v/>
      </c>
      <c r="AC55" s="672" t="str">
        <f t="shared" si="11"/>
        <v/>
      </c>
      <c r="AE55" s="672" t="str">
        <f t="shared" si="12"/>
        <v/>
      </c>
      <c r="AG55" s="672" t="str">
        <f t="shared" si="13"/>
        <v/>
      </c>
      <c r="AI55" s="672" t="str">
        <f t="shared" si="14"/>
        <v/>
      </c>
      <c r="AK55" s="672" t="str">
        <f t="shared" si="15"/>
        <v/>
      </c>
      <c r="AM55" s="672" t="str">
        <f t="shared" si="16"/>
        <v/>
      </c>
      <c r="AO55" s="672" t="str">
        <f t="shared" si="17"/>
        <v/>
      </c>
      <c r="AQ55" s="672" t="str">
        <f t="shared" si="18"/>
        <v/>
      </c>
    </row>
    <row r="56" spans="5:43">
      <c r="E56" s="672" t="str">
        <f t="shared" si="20"/>
        <v/>
      </c>
      <c r="G56" s="672" t="str">
        <f t="shared" si="20"/>
        <v/>
      </c>
      <c r="I56" s="672" t="str">
        <f t="shared" si="1"/>
        <v/>
      </c>
      <c r="K56" s="672" t="str">
        <f t="shared" si="2"/>
        <v/>
      </c>
      <c r="M56" s="672" t="str">
        <f t="shared" si="3"/>
        <v/>
      </c>
      <c r="O56" s="672" t="str">
        <f t="shared" si="4"/>
        <v/>
      </c>
      <c r="Q56" s="672" t="str">
        <f t="shared" si="5"/>
        <v/>
      </c>
      <c r="S56" s="672" t="str">
        <f t="shared" si="6"/>
        <v/>
      </c>
      <c r="U56" s="672" t="str">
        <f t="shared" si="7"/>
        <v/>
      </c>
      <c r="W56" s="672" t="str">
        <f t="shared" si="8"/>
        <v/>
      </c>
      <c r="Y56" s="672" t="str">
        <f t="shared" si="9"/>
        <v/>
      </c>
      <c r="AA56" s="672" t="str">
        <f t="shared" si="10"/>
        <v/>
      </c>
      <c r="AC56" s="672" t="str">
        <f t="shared" si="11"/>
        <v/>
      </c>
      <c r="AE56" s="672" t="str">
        <f t="shared" si="12"/>
        <v/>
      </c>
      <c r="AG56" s="672" t="str">
        <f t="shared" si="13"/>
        <v/>
      </c>
      <c r="AI56" s="672" t="str">
        <f t="shared" si="14"/>
        <v/>
      </c>
      <c r="AK56" s="672" t="str">
        <f t="shared" si="15"/>
        <v/>
      </c>
      <c r="AM56" s="672" t="str">
        <f t="shared" si="16"/>
        <v/>
      </c>
      <c r="AO56" s="672" t="str">
        <f t="shared" si="17"/>
        <v/>
      </c>
      <c r="AQ56" s="672" t="str">
        <f t="shared" si="18"/>
        <v/>
      </c>
    </row>
    <row r="57" spans="5:43">
      <c r="E57" s="672" t="str">
        <f t="shared" si="20"/>
        <v/>
      </c>
      <c r="G57" s="672" t="str">
        <f t="shared" si="20"/>
        <v/>
      </c>
      <c r="I57" s="672" t="str">
        <f t="shared" si="1"/>
        <v/>
      </c>
      <c r="K57" s="672" t="str">
        <f t="shared" si="2"/>
        <v/>
      </c>
      <c r="M57" s="672" t="str">
        <f t="shared" si="3"/>
        <v/>
      </c>
      <c r="O57" s="672" t="str">
        <f t="shared" si="4"/>
        <v/>
      </c>
      <c r="Q57" s="672" t="str">
        <f t="shared" si="5"/>
        <v/>
      </c>
      <c r="S57" s="672" t="str">
        <f t="shared" si="6"/>
        <v/>
      </c>
      <c r="U57" s="672" t="str">
        <f t="shared" si="7"/>
        <v/>
      </c>
      <c r="W57" s="672" t="str">
        <f t="shared" si="8"/>
        <v/>
      </c>
      <c r="Y57" s="672" t="str">
        <f t="shared" si="9"/>
        <v/>
      </c>
      <c r="AA57" s="672" t="str">
        <f t="shared" si="10"/>
        <v/>
      </c>
      <c r="AC57" s="672" t="str">
        <f t="shared" si="11"/>
        <v/>
      </c>
      <c r="AE57" s="672" t="str">
        <f t="shared" si="12"/>
        <v/>
      </c>
      <c r="AG57" s="672" t="str">
        <f t="shared" si="13"/>
        <v/>
      </c>
      <c r="AI57" s="672" t="str">
        <f t="shared" si="14"/>
        <v/>
      </c>
      <c r="AK57" s="672" t="str">
        <f t="shared" si="15"/>
        <v/>
      </c>
      <c r="AM57" s="672" t="str">
        <f t="shared" si="16"/>
        <v/>
      </c>
      <c r="AO57" s="672" t="str">
        <f t="shared" si="17"/>
        <v/>
      </c>
      <c r="AQ57" s="672" t="str">
        <f t="shared" si="18"/>
        <v/>
      </c>
    </row>
    <row r="58" spans="5:43">
      <c r="E58" s="672" t="str">
        <f t="shared" si="20"/>
        <v/>
      </c>
      <c r="G58" s="672" t="str">
        <f t="shared" si="20"/>
        <v/>
      </c>
      <c r="I58" s="672" t="str">
        <f t="shared" si="1"/>
        <v/>
      </c>
      <c r="K58" s="672" t="str">
        <f t="shared" si="2"/>
        <v/>
      </c>
      <c r="M58" s="672" t="str">
        <f t="shared" si="3"/>
        <v/>
      </c>
      <c r="O58" s="672" t="str">
        <f t="shared" si="4"/>
        <v/>
      </c>
      <c r="Q58" s="672" t="str">
        <f t="shared" si="5"/>
        <v/>
      </c>
      <c r="S58" s="672" t="str">
        <f t="shared" si="6"/>
        <v/>
      </c>
      <c r="U58" s="672" t="str">
        <f t="shared" si="7"/>
        <v/>
      </c>
      <c r="W58" s="672" t="str">
        <f t="shared" si="8"/>
        <v/>
      </c>
      <c r="Y58" s="672" t="str">
        <f t="shared" si="9"/>
        <v/>
      </c>
      <c r="AA58" s="672" t="str">
        <f t="shared" si="10"/>
        <v/>
      </c>
      <c r="AC58" s="672" t="str">
        <f t="shared" si="11"/>
        <v/>
      </c>
      <c r="AE58" s="672" t="str">
        <f t="shared" si="12"/>
        <v/>
      </c>
      <c r="AG58" s="672" t="str">
        <f t="shared" si="13"/>
        <v/>
      </c>
      <c r="AI58" s="672" t="str">
        <f t="shared" si="14"/>
        <v/>
      </c>
      <c r="AK58" s="672" t="str">
        <f t="shared" si="15"/>
        <v/>
      </c>
      <c r="AM58" s="672" t="str">
        <f t="shared" si="16"/>
        <v/>
      </c>
      <c r="AO58" s="672" t="str">
        <f t="shared" si="17"/>
        <v/>
      </c>
      <c r="AQ58" s="672" t="str">
        <f t="shared" si="18"/>
        <v/>
      </c>
    </row>
    <row r="59" spans="5:43">
      <c r="E59" s="672" t="str">
        <f t="shared" si="20"/>
        <v/>
      </c>
      <c r="G59" s="672" t="str">
        <f t="shared" si="20"/>
        <v/>
      </c>
      <c r="I59" s="672" t="str">
        <f t="shared" si="1"/>
        <v/>
      </c>
      <c r="K59" s="672" t="str">
        <f t="shared" si="2"/>
        <v/>
      </c>
      <c r="M59" s="672" t="str">
        <f t="shared" si="3"/>
        <v/>
      </c>
      <c r="O59" s="672" t="str">
        <f t="shared" si="4"/>
        <v/>
      </c>
      <c r="Q59" s="672" t="str">
        <f t="shared" si="5"/>
        <v/>
      </c>
      <c r="S59" s="672" t="str">
        <f t="shared" si="6"/>
        <v/>
      </c>
      <c r="U59" s="672" t="str">
        <f t="shared" si="7"/>
        <v/>
      </c>
      <c r="W59" s="672" t="str">
        <f t="shared" si="8"/>
        <v/>
      </c>
      <c r="Y59" s="672" t="str">
        <f t="shared" si="9"/>
        <v/>
      </c>
      <c r="AA59" s="672" t="str">
        <f t="shared" si="10"/>
        <v/>
      </c>
      <c r="AC59" s="672" t="str">
        <f t="shared" si="11"/>
        <v/>
      </c>
      <c r="AE59" s="672" t="str">
        <f t="shared" si="12"/>
        <v/>
      </c>
      <c r="AG59" s="672" t="str">
        <f t="shared" si="13"/>
        <v/>
      </c>
      <c r="AI59" s="672" t="str">
        <f t="shared" si="14"/>
        <v/>
      </c>
      <c r="AK59" s="672" t="str">
        <f t="shared" si="15"/>
        <v/>
      </c>
      <c r="AM59" s="672" t="str">
        <f t="shared" si="16"/>
        <v/>
      </c>
      <c r="AO59" s="672" t="str">
        <f t="shared" si="17"/>
        <v/>
      </c>
      <c r="AQ59" s="672" t="str">
        <f t="shared" si="18"/>
        <v/>
      </c>
    </row>
    <row r="60" spans="5:43">
      <c r="E60" s="672" t="str">
        <f t="shared" si="20"/>
        <v/>
      </c>
      <c r="G60" s="672" t="str">
        <f t="shared" si="20"/>
        <v/>
      </c>
      <c r="I60" s="672" t="str">
        <f t="shared" si="1"/>
        <v/>
      </c>
      <c r="K60" s="672" t="str">
        <f t="shared" si="2"/>
        <v/>
      </c>
      <c r="M60" s="672" t="str">
        <f t="shared" si="3"/>
        <v/>
      </c>
      <c r="O60" s="672" t="str">
        <f t="shared" si="4"/>
        <v/>
      </c>
      <c r="Q60" s="672" t="str">
        <f t="shared" si="5"/>
        <v/>
      </c>
      <c r="S60" s="672" t="str">
        <f t="shared" si="6"/>
        <v/>
      </c>
      <c r="U60" s="672" t="str">
        <f t="shared" si="7"/>
        <v/>
      </c>
      <c r="W60" s="672" t="str">
        <f t="shared" si="8"/>
        <v/>
      </c>
      <c r="Y60" s="672" t="str">
        <f t="shared" si="9"/>
        <v/>
      </c>
      <c r="AA60" s="672" t="str">
        <f t="shared" si="10"/>
        <v/>
      </c>
      <c r="AC60" s="672" t="str">
        <f t="shared" si="11"/>
        <v/>
      </c>
      <c r="AE60" s="672" t="str">
        <f t="shared" si="12"/>
        <v/>
      </c>
      <c r="AG60" s="672" t="str">
        <f t="shared" si="13"/>
        <v/>
      </c>
      <c r="AI60" s="672" t="str">
        <f t="shared" si="14"/>
        <v/>
      </c>
      <c r="AK60" s="672" t="str">
        <f t="shared" si="15"/>
        <v/>
      </c>
      <c r="AM60" s="672" t="str">
        <f t="shared" si="16"/>
        <v/>
      </c>
      <c r="AO60" s="672" t="str">
        <f t="shared" si="17"/>
        <v/>
      </c>
      <c r="AQ60" s="672" t="str">
        <f t="shared" si="18"/>
        <v/>
      </c>
    </row>
    <row r="61" spans="5:43">
      <c r="E61" s="672" t="str">
        <f t="shared" ref="E61:G76" si="21">IF(OR($B61=0,D61=0),"",D61/$B61)</f>
        <v/>
      </c>
      <c r="G61" s="672" t="str">
        <f t="shared" si="21"/>
        <v/>
      </c>
      <c r="I61" s="672" t="str">
        <f t="shared" si="1"/>
        <v/>
      </c>
      <c r="K61" s="672" t="str">
        <f t="shared" si="2"/>
        <v/>
      </c>
      <c r="M61" s="672" t="str">
        <f t="shared" si="3"/>
        <v/>
      </c>
      <c r="O61" s="672" t="str">
        <f t="shared" si="4"/>
        <v/>
      </c>
      <c r="Q61" s="672" t="str">
        <f t="shared" si="5"/>
        <v/>
      </c>
      <c r="S61" s="672" t="str">
        <f t="shared" si="6"/>
        <v/>
      </c>
      <c r="U61" s="672" t="str">
        <f t="shared" si="7"/>
        <v/>
      </c>
      <c r="W61" s="672" t="str">
        <f t="shared" si="8"/>
        <v/>
      </c>
      <c r="Y61" s="672" t="str">
        <f t="shared" si="9"/>
        <v/>
      </c>
      <c r="AA61" s="672" t="str">
        <f t="shared" si="10"/>
        <v/>
      </c>
      <c r="AC61" s="672" t="str">
        <f t="shared" si="11"/>
        <v/>
      </c>
      <c r="AE61" s="672" t="str">
        <f t="shared" si="12"/>
        <v/>
      </c>
      <c r="AG61" s="672" t="str">
        <f t="shared" si="13"/>
        <v/>
      </c>
      <c r="AI61" s="672" t="str">
        <f t="shared" si="14"/>
        <v/>
      </c>
      <c r="AK61" s="672" t="str">
        <f t="shared" si="15"/>
        <v/>
      </c>
      <c r="AM61" s="672" t="str">
        <f t="shared" si="16"/>
        <v/>
      </c>
      <c r="AO61" s="672" t="str">
        <f t="shared" si="17"/>
        <v/>
      </c>
      <c r="AQ61" s="672" t="str">
        <f t="shared" si="18"/>
        <v/>
      </c>
    </row>
    <row r="62" spans="5:43">
      <c r="E62" s="672" t="str">
        <f t="shared" si="21"/>
        <v/>
      </c>
      <c r="G62" s="672" t="str">
        <f t="shared" si="21"/>
        <v/>
      </c>
      <c r="I62" s="672" t="str">
        <f t="shared" si="1"/>
        <v/>
      </c>
      <c r="K62" s="672" t="str">
        <f t="shared" si="2"/>
        <v/>
      </c>
      <c r="M62" s="672" t="str">
        <f t="shared" si="3"/>
        <v/>
      </c>
      <c r="O62" s="672" t="str">
        <f t="shared" si="4"/>
        <v/>
      </c>
      <c r="Q62" s="672" t="str">
        <f t="shared" si="5"/>
        <v/>
      </c>
      <c r="S62" s="672" t="str">
        <f t="shared" si="6"/>
        <v/>
      </c>
      <c r="U62" s="672" t="str">
        <f t="shared" si="7"/>
        <v/>
      </c>
      <c r="W62" s="672" t="str">
        <f t="shared" si="8"/>
        <v/>
      </c>
      <c r="Y62" s="672" t="str">
        <f t="shared" si="9"/>
        <v/>
      </c>
      <c r="AA62" s="672" t="str">
        <f t="shared" si="10"/>
        <v/>
      </c>
      <c r="AC62" s="672" t="str">
        <f t="shared" si="11"/>
        <v/>
      </c>
      <c r="AE62" s="672" t="str">
        <f t="shared" si="12"/>
        <v/>
      </c>
      <c r="AG62" s="672" t="str">
        <f t="shared" si="13"/>
        <v/>
      </c>
      <c r="AI62" s="672" t="str">
        <f t="shared" si="14"/>
        <v/>
      </c>
      <c r="AK62" s="672" t="str">
        <f t="shared" si="15"/>
        <v/>
      </c>
      <c r="AM62" s="672" t="str">
        <f t="shared" si="16"/>
        <v/>
      </c>
      <c r="AO62" s="672" t="str">
        <f t="shared" si="17"/>
        <v/>
      </c>
      <c r="AQ62" s="672" t="str">
        <f t="shared" si="18"/>
        <v/>
      </c>
    </row>
    <row r="63" spans="5:43">
      <c r="E63" s="672" t="str">
        <f t="shared" si="21"/>
        <v/>
      </c>
      <c r="G63" s="672" t="str">
        <f t="shared" si="21"/>
        <v/>
      </c>
      <c r="I63" s="672" t="str">
        <f t="shared" si="1"/>
        <v/>
      </c>
      <c r="K63" s="672" t="str">
        <f t="shared" si="2"/>
        <v/>
      </c>
      <c r="M63" s="672" t="str">
        <f t="shared" si="3"/>
        <v/>
      </c>
      <c r="O63" s="672" t="str">
        <f t="shared" si="4"/>
        <v/>
      </c>
      <c r="Q63" s="672" t="str">
        <f t="shared" si="5"/>
        <v/>
      </c>
      <c r="S63" s="672" t="str">
        <f t="shared" si="6"/>
        <v/>
      </c>
      <c r="U63" s="672" t="str">
        <f t="shared" si="7"/>
        <v/>
      </c>
      <c r="W63" s="672" t="str">
        <f t="shared" si="8"/>
        <v/>
      </c>
      <c r="Y63" s="672" t="str">
        <f t="shared" si="9"/>
        <v/>
      </c>
      <c r="AA63" s="672" t="str">
        <f t="shared" si="10"/>
        <v/>
      </c>
      <c r="AC63" s="672" t="str">
        <f t="shared" si="11"/>
        <v/>
      </c>
      <c r="AE63" s="672" t="str">
        <f t="shared" si="12"/>
        <v/>
      </c>
      <c r="AG63" s="672" t="str">
        <f t="shared" si="13"/>
        <v/>
      </c>
      <c r="AI63" s="672" t="str">
        <f t="shared" si="14"/>
        <v/>
      </c>
      <c r="AK63" s="672" t="str">
        <f t="shared" si="15"/>
        <v/>
      </c>
      <c r="AM63" s="672" t="str">
        <f t="shared" si="16"/>
        <v/>
      </c>
      <c r="AO63" s="672" t="str">
        <f t="shared" si="17"/>
        <v/>
      </c>
      <c r="AQ63" s="672" t="str">
        <f t="shared" si="18"/>
        <v/>
      </c>
    </row>
    <row r="64" spans="5:43">
      <c r="E64" s="672" t="str">
        <f t="shared" si="21"/>
        <v/>
      </c>
      <c r="G64" s="672" t="str">
        <f t="shared" si="21"/>
        <v/>
      </c>
      <c r="I64" s="672" t="str">
        <f t="shared" si="1"/>
        <v/>
      </c>
      <c r="K64" s="672" t="str">
        <f t="shared" si="2"/>
        <v/>
      </c>
      <c r="M64" s="672" t="str">
        <f t="shared" si="3"/>
        <v/>
      </c>
      <c r="O64" s="672" t="str">
        <f t="shared" si="4"/>
        <v/>
      </c>
      <c r="Q64" s="672" t="str">
        <f t="shared" si="5"/>
        <v/>
      </c>
      <c r="S64" s="672" t="str">
        <f t="shared" si="6"/>
        <v/>
      </c>
      <c r="U64" s="672" t="str">
        <f t="shared" si="7"/>
        <v/>
      </c>
      <c r="W64" s="672" t="str">
        <f t="shared" si="8"/>
        <v/>
      </c>
      <c r="Y64" s="672" t="str">
        <f t="shared" si="9"/>
        <v/>
      </c>
      <c r="AA64" s="672" t="str">
        <f t="shared" si="10"/>
        <v/>
      </c>
      <c r="AC64" s="672" t="str">
        <f t="shared" si="11"/>
        <v/>
      </c>
      <c r="AE64" s="672" t="str">
        <f t="shared" si="12"/>
        <v/>
      </c>
      <c r="AG64" s="672" t="str">
        <f t="shared" si="13"/>
        <v/>
      </c>
      <c r="AI64" s="672" t="str">
        <f t="shared" si="14"/>
        <v/>
      </c>
      <c r="AK64" s="672" t="str">
        <f t="shared" si="15"/>
        <v/>
      </c>
      <c r="AM64" s="672" t="str">
        <f t="shared" si="16"/>
        <v/>
      </c>
      <c r="AO64" s="672" t="str">
        <f t="shared" si="17"/>
        <v/>
      </c>
      <c r="AQ64" s="672" t="str">
        <f t="shared" si="18"/>
        <v/>
      </c>
    </row>
    <row r="65" spans="5:43">
      <c r="E65" s="672" t="str">
        <f t="shared" si="21"/>
        <v/>
      </c>
      <c r="G65" s="672" t="str">
        <f t="shared" si="21"/>
        <v/>
      </c>
      <c r="I65" s="672" t="str">
        <f t="shared" si="1"/>
        <v/>
      </c>
      <c r="K65" s="672" t="str">
        <f t="shared" si="2"/>
        <v/>
      </c>
      <c r="M65" s="672" t="str">
        <f t="shared" si="3"/>
        <v/>
      </c>
      <c r="O65" s="672" t="str">
        <f t="shared" si="4"/>
        <v/>
      </c>
      <c r="Q65" s="672" t="str">
        <f t="shared" si="5"/>
        <v/>
      </c>
      <c r="S65" s="672" t="str">
        <f t="shared" si="6"/>
        <v/>
      </c>
      <c r="U65" s="672" t="str">
        <f t="shared" si="7"/>
        <v/>
      </c>
      <c r="W65" s="672" t="str">
        <f t="shared" si="8"/>
        <v/>
      </c>
      <c r="Y65" s="672" t="str">
        <f t="shared" si="9"/>
        <v/>
      </c>
      <c r="AA65" s="672" t="str">
        <f t="shared" si="10"/>
        <v/>
      </c>
      <c r="AC65" s="672" t="str">
        <f t="shared" si="11"/>
        <v/>
      </c>
      <c r="AE65" s="672" t="str">
        <f t="shared" si="12"/>
        <v/>
      </c>
      <c r="AG65" s="672" t="str">
        <f t="shared" si="13"/>
        <v/>
      </c>
      <c r="AI65" s="672" t="str">
        <f t="shared" si="14"/>
        <v/>
      </c>
      <c r="AK65" s="672" t="str">
        <f t="shared" si="15"/>
        <v/>
      </c>
      <c r="AM65" s="672" t="str">
        <f t="shared" si="16"/>
        <v/>
      </c>
      <c r="AO65" s="672" t="str">
        <f t="shared" si="17"/>
        <v/>
      </c>
      <c r="AQ65" s="672" t="str">
        <f t="shared" si="18"/>
        <v/>
      </c>
    </row>
    <row r="66" spans="5:43">
      <c r="E66" s="672" t="str">
        <f t="shared" si="21"/>
        <v/>
      </c>
      <c r="G66" s="672" t="str">
        <f t="shared" si="21"/>
        <v/>
      </c>
      <c r="I66" s="672" t="str">
        <f t="shared" si="1"/>
        <v/>
      </c>
      <c r="K66" s="672" t="str">
        <f t="shared" si="2"/>
        <v/>
      </c>
      <c r="M66" s="672" t="str">
        <f t="shared" si="3"/>
        <v/>
      </c>
      <c r="O66" s="672" t="str">
        <f t="shared" si="4"/>
        <v/>
      </c>
      <c r="Q66" s="672" t="str">
        <f t="shared" si="5"/>
        <v/>
      </c>
      <c r="S66" s="672" t="str">
        <f t="shared" si="6"/>
        <v/>
      </c>
      <c r="U66" s="672" t="str">
        <f t="shared" si="7"/>
        <v/>
      </c>
      <c r="W66" s="672" t="str">
        <f t="shared" si="8"/>
        <v/>
      </c>
      <c r="Y66" s="672" t="str">
        <f t="shared" si="9"/>
        <v/>
      </c>
      <c r="AA66" s="672" t="str">
        <f t="shared" si="10"/>
        <v/>
      </c>
      <c r="AC66" s="672" t="str">
        <f t="shared" si="11"/>
        <v/>
      </c>
      <c r="AE66" s="672" t="str">
        <f t="shared" si="12"/>
        <v/>
      </c>
      <c r="AG66" s="672" t="str">
        <f t="shared" si="13"/>
        <v/>
      </c>
      <c r="AI66" s="672" t="str">
        <f t="shared" si="14"/>
        <v/>
      </c>
      <c r="AK66" s="672" t="str">
        <f t="shared" si="15"/>
        <v/>
      </c>
      <c r="AM66" s="672" t="str">
        <f t="shared" si="16"/>
        <v/>
      </c>
      <c r="AO66" s="672" t="str">
        <f t="shared" si="17"/>
        <v/>
      </c>
      <c r="AQ66" s="672" t="str">
        <f t="shared" si="18"/>
        <v/>
      </c>
    </row>
    <row r="67" spans="5:43">
      <c r="E67" s="672" t="str">
        <f t="shared" si="21"/>
        <v/>
      </c>
      <c r="G67" s="672" t="str">
        <f t="shared" si="21"/>
        <v/>
      </c>
      <c r="I67" s="672" t="str">
        <f t="shared" si="1"/>
        <v/>
      </c>
      <c r="K67" s="672" t="str">
        <f t="shared" si="2"/>
        <v/>
      </c>
      <c r="M67" s="672" t="str">
        <f t="shared" si="3"/>
        <v/>
      </c>
      <c r="O67" s="672" t="str">
        <f t="shared" si="4"/>
        <v/>
      </c>
      <c r="Q67" s="672" t="str">
        <f t="shared" si="5"/>
        <v/>
      </c>
      <c r="S67" s="672" t="str">
        <f t="shared" si="6"/>
        <v/>
      </c>
      <c r="U67" s="672" t="str">
        <f t="shared" si="7"/>
        <v/>
      </c>
      <c r="W67" s="672" t="str">
        <f t="shared" si="8"/>
        <v/>
      </c>
      <c r="Y67" s="672" t="str">
        <f t="shared" si="9"/>
        <v/>
      </c>
      <c r="AA67" s="672" t="str">
        <f t="shared" si="10"/>
        <v/>
      </c>
      <c r="AC67" s="672" t="str">
        <f t="shared" si="11"/>
        <v/>
      </c>
      <c r="AE67" s="672" t="str">
        <f t="shared" si="12"/>
        <v/>
      </c>
      <c r="AG67" s="672" t="str">
        <f t="shared" si="13"/>
        <v/>
      </c>
      <c r="AI67" s="672" t="str">
        <f t="shared" si="14"/>
        <v/>
      </c>
      <c r="AK67" s="672" t="str">
        <f t="shared" si="15"/>
        <v/>
      </c>
      <c r="AM67" s="672" t="str">
        <f t="shared" si="16"/>
        <v/>
      </c>
      <c r="AO67" s="672" t="str">
        <f t="shared" si="17"/>
        <v/>
      </c>
      <c r="AQ67" s="672" t="str">
        <f t="shared" si="18"/>
        <v/>
      </c>
    </row>
    <row r="68" spans="5:43">
      <c r="E68" s="672" t="str">
        <f t="shared" si="21"/>
        <v/>
      </c>
      <c r="G68" s="672" t="str">
        <f t="shared" si="21"/>
        <v/>
      </c>
      <c r="I68" s="672" t="str">
        <f t="shared" si="1"/>
        <v/>
      </c>
      <c r="K68" s="672" t="str">
        <f t="shared" si="2"/>
        <v/>
      </c>
      <c r="M68" s="672" t="str">
        <f t="shared" si="3"/>
        <v/>
      </c>
      <c r="O68" s="672" t="str">
        <f t="shared" si="4"/>
        <v/>
      </c>
      <c r="Q68" s="672" t="str">
        <f t="shared" si="5"/>
        <v/>
      </c>
      <c r="S68" s="672" t="str">
        <f t="shared" si="6"/>
        <v/>
      </c>
      <c r="U68" s="672" t="str">
        <f t="shared" si="7"/>
        <v/>
      </c>
      <c r="W68" s="672" t="str">
        <f t="shared" si="8"/>
        <v/>
      </c>
      <c r="Y68" s="672" t="str">
        <f t="shared" si="9"/>
        <v/>
      </c>
      <c r="AA68" s="672" t="str">
        <f t="shared" si="10"/>
        <v/>
      </c>
      <c r="AC68" s="672" t="str">
        <f t="shared" si="11"/>
        <v/>
      </c>
      <c r="AE68" s="672" t="str">
        <f t="shared" si="12"/>
        <v/>
      </c>
      <c r="AG68" s="672" t="str">
        <f t="shared" si="13"/>
        <v/>
      </c>
      <c r="AI68" s="672" t="str">
        <f t="shared" si="14"/>
        <v/>
      </c>
      <c r="AK68" s="672" t="str">
        <f t="shared" si="15"/>
        <v/>
      </c>
      <c r="AM68" s="672" t="str">
        <f t="shared" si="16"/>
        <v/>
      </c>
      <c r="AO68" s="672" t="str">
        <f t="shared" si="17"/>
        <v/>
      </c>
      <c r="AQ68" s="672" t="str">
        <f t="shared" si="18"/>
        <v/>
      </c>
    </row>
    <row r="69" spans="5:43">
      <c r="E69" s="672" t="str">
        <f t="shared" si="21"/>
        <v/>
      </c>
      <c r="G69" s="672" t="str">
        <f t="shared" si="21"/>
        <v/>
      </c>
      <c r="I69" s="672" t="str">
        <f t="shared" si="1"/>
        <v/>
      </c>
      <c r="K69" s="672" t="str">
        <f t="shared" si="2"/>
        <v/>
      </c>
      <c r="M69" s="672" t="str">
        <f t="shared" si="3"/>
        <v/>
      </c>
      <c r="O69" s="672" t="str">
        <f t="shared" si="4"/>
        <v/>
      </c>
      <c r="Q69" s="672" t="str">
        <f t="shared" si="5"/>
        <v/>
      </c>
      <c r="S69" s="672" t="str">
        <f t="shared" si="6"/>
        <v/>
      </c>
      <c r="U69" s="672" t="str">
        <f t="shared" si="7"/>
        <v/>
      </c>
      <c r="W69" s="672" t="str">
        <f t="shared" si="8"/>
        <v/>
      </c>
      <c r="Y69" s="672" t="str">
        <f t="shared" si="9"/>
        <v/>
      </c>
      <c r="AA69" s="672" t="str">
        <f t="shared" si="10"/>
        <v/>
      </c>
      <c r="AC69" s="672" t="str">
        <f t="shared" si="11"/>
        <v/>
      </c>
      <c r="AE69" s="672" t="str">
        <f t="shared" si="12"/>
        <v/>
      </c>
      <c r="AG69" s="672" t="str">
        <f t="shared" si="13"/>
        <v/>
      </c>
      <c r="AI69" s="672" t="str">
        <f t="shared" si="14"/>
        <v/>
      </c>
      <c r="AK69" s="672" t="str">
        <f t="shared" si="15"/>
        <v/>
      </c>
      <c r="AM69" s="672" t="str">
        <f t="shared" si="16"/>
        <v/>
      </c>
      <c r="AO69" s="672" t="str">
        <f t="shared" si="17"/>
        <v/>
      </c>
      <c r="AQ69" s="672" t="str">
        <f t="shared" si="18"/>
        <v/>
      </c>
    </row>
    <row r="70" spans="5:43">
      <c r="E70" s="672" t="str">
        <f t="shared" si="21"/>
        <v/>
      </c>
      <c r="G70" s="672" t="str">
        <f t="shared" si="21"/>
        <v/>
      </c>
      <c r="I70" s="672" t="str">
        <f t="shared" si="1"/>
        <v/>
      </c>
      <c r="K70" s="672" t="str">
        <f t="shared" si="2"/>
        <v/>
      </c>
      <c r="M70" s="672" t="str">
        <f t="shared" si="3"/>
        <v/>
      </c>
      <c r="O70" s="672" t="str">
        <f t="shared" si="4"/>
        <v/>
      </c>
      <c r="Q70" s="672" t="str">
        <f t="shared" si="5"/>
        <v/>
      </c>
      <c r="S70" s="672" t="str">
        <f t="shared" si="6"/>
        <v/>
      </c>
      <c r="U70" s="672" t="str">
        <f t="shared" si="7"/>
        <v/>
      </c>
      <c r="W70" s="672" t="str">
        <f t="shared" si="8"/>
        <v/>
      </c>
      <c r="Y70" s="672" t="str">
        <f t="shared" si="9"/>
        <v/>
      </c>
      <c r="AA70" s="672" t="str">
        <f t="shared" si="10"/>
        <v/>
      </c>
      <c r="AC70" s="672" t="str">
        <f t="shared" si="11"/>
        <v/>
      </c>
      <c r="AE70" s="672" t="str">
        <f t="shared" si="12"/>
        <v/>
      </c>
      <c r="AG70" s="672" t="str">
        <f t="shared" si="13"/>
        <v/>
      </c>
      <c r="AI70" s="672" t="str">
        <f t="shared" si="14"/>
        <v/>
      </c>
      <c r="AK70" s="672" t="str">
        <f t="shared" si="15"/>
        <v/>
      </c>
      <c r="AM70" s="672" t="str">
        <f t="shared" si="16"/>
        <v/>
      </c>
      <c r="AO70" s="672" t="str">
        <f t="shared" si="17"/>
        <v/>
      </c>
      <c r="AQ70" s="672" t="str">
        <f t="shared" si="18"/>
        <v/>
      </c>
    </row>
    <row r="71" spans="5:43">
      <c r="E71" s="672" t="str">
        <f t="shared" si="21"/>
        <v/>
      </c>
      <c r="G71" s="672" t="str">
        <f t="shared" si="21"/>
        <v/>
      </c>
      <c r="I71" s="672" t="str">
        <f t="shared" si="1"/>
        <v/>
      </c>
      <c r="K71" s="672" t="str">
        <f t="shared" si="2"/>
        <v/>
      </c>
      <c r="M71" s="672" t="str">
        <f t="shared" si="3"/>
        <v/>
      </c>
      <c r="O71" s="672" t="str">
        <f t="shared" si="4"/>
        <v/>
      </c>
      <c r="Q71" s="672" t="str">
        <f t="shared" si="5"/>
        <v/>
      </c>
      <c r="S71" s="672" t="str">
        <f t="shared" si="6"/>
        <v/>
      </c>
      <c r="U71" s="672" t="str">
        <f t="shared" si="7"/>
        <v/>
      </c>
      <c r="W71" s="672" t="str">
        <f t="shared" si="8"/>
        <v/>
      </c>
      <c r="Y71" s="672" t="str">
        <f t="shared" si="9"/>
        <v/>
      </c>
      <c r="AA71" s="672" t="str">
        <f t="shared" si="10"/>
        <v/>
      </c>
      <c r="AC71" s="672" t="str">
        <f t="shared" si="11"/>
        <v/>
      </c>
      <c r="AE71" s="672" t="str">
        <f t="shared" si="12"/>
        <v/>
      </c>
      <c r="AG71" s="672" t="str">
        <f t="shared" si="13"/>
        <v/>
      </c>
      <c r="AI71" s="672" t="str">
        <f t="shared" si="14"/>
        <v/>
      </c>
      <c r="AK71" s="672" t="str">
        <f t="shared" si="15"/>
        <v/>
      </c>
      <c r="AM71" s="672" t="str">
        <f t="shared" si="16"/>
        <v/>
      </c>
      <c r="AO71" s="672" t="str">
        <f t="shared" si="17"/>
        <v/>
      </c>
      <c r="AQ71" s="672" t="str">
        <f t="shared" si="18"/>
        <v/>
      </c>
    </row>
    <row r="72" spans="5:43">
      <c r="E72" s="672" t="str">
        <f t="shared" si="21"/>
        <v/>
      </c>
      <c r="G72" s="672" t="str">
        <f t="shared" si="21"/>
        <v/>
      </c>
      <c r="I72" s="672" t="str">
        <f t="shared" si="1"/>
        <v/>
      </c>
      <c r="K72" s="672" t="str">
        <f t="shared" si="2"/>
        <v/>
      </c>
      <c r="M72" s="672" t="str">
        <f t="shared" si="3"/>
        <v/>
      </c>
      <c r="O72" s="672" t="str">
        <f t="shared" si="4"/>
        <v/>
      </c>
      <c r="Q72" s="672" t="str">
        <f t="shared" si="5"/>
        <v/>
      </c>
      <c r="S72" s="672" t="str">
        <f t="shared" si="6"/>
        <v/>
      </c>
      <c r="U72" s="672" t="str">
        <f t="shared" si="7"/>
        <v/>
      </c>
      <c r="W72" s="672" t="str">
        <f t="shared" si="8"/>
        <v/>
      </c>
      <c r="Y72" s="672" t="str">
        <f t="shared" si="9"/>
        <v/>
      </c>
      <c r="AA72" s="672" t="str">
        <f t="shared" si="10"/>
        <v/>
      </c>
      <c r="AC72" s="672" t="str">
        <f t="shared" si="11"/>
        <v/>
      </c>
      <c r="AE72" s="672" t="str">
        <f t="shared" si="12"/>
        <v/>
      </c>
      <c r="AG72" s="672" t="str">
        <f t="shared" si="13"/>
        <v/>
      </c>
      <c r="AI72" s="672" t="str">
        <f t="shared" si="14"/>
        <v/>
      </c>
      <c r="AK72" s="672" t="str">
        <f t="shared" si="15"/>
        <v/>
      </c>
      <c r="AM72" s="672" t="str">
        <f t="shared" si="16"/>
        <v/>
      </c>
      <c r="AO72" s="672" t="str">
        <f t="shared" si="17"/>
        <v/>
      </c>
      <c r="AQ72" s="672" t="str">
        <f t="shared" si="18"/>
        <v/>
      </c>
    </row>
    <row r="73" spans="5:43">
      <c r="E73" s="672" t="str">
        <f t="shared" si="21"/>
        <v/>
      </c>
      <c r="G73" s="672" t="str">
        <f t="shared" si="21"/>
        <v/>
      </c>
      <c r="I73" s="672" t="str">
        <f t="shared" si="1"/>
        <v/>
      </c>
      <c r="K73" s="672" t="str">
        <f t="shared" si="2"/>
        <v/>
      </c>
      <c r="M73" s="672" t="str">
        <f t="shared" si="3"/>
        <v/>
      </c>
      <c r="O73" s="672" t="str">
        <f t="shared" si="4"/>
        <v/>
      </c>
      <c r="Q73" s="672" t="str">
        <f t="shared" si="5"/>
        <v/>
      </c>
      <c r="S73" s="672" t="str">
        <f t="shared" si="6"/>
        <v/>
      </c>
      <c r="U73" s="672" t="str">
        <f t="shared" si="7"/>
        <v/>
      </c>
      <c r="W73" s="672" t="str">
        <f t="shared" si="8"/>
        <v/>
      </c>
      <c r="Y73" s="672" t="str">
        <f t="shared" si="9"/>
        <v/>
      </c>
      <c r="AA73" s="672" t="str">
        <f t="shared" si="10"/>
        <v/>
      </c>
      <c r="AC73" s="672" t="str">
        <f t="shared" si="11"/>
        <v/>
      </c>
      <c r="AE73" s="672" t="str">
        <f t="shared" si="12"/>
        <v/>
      </c>
      <c r="AG73" s="672" t="str">
        <f t="shared" si="13"/>
        <v/>
      </c>
      <c r="AI73" s="672" t="str">
        <f t="shared" si="14"/>
        <v/>
      </c>
      <c r="AK73" s="672" t="str">
        <f t="shared" si="15"/>
        <v/>
      </c>
      <c r="AM73" s="672" t="str">
        <f t="shared" si="16"/>
        <v/>
      </c>
      <c r="AO73" s="672" t="str">
        <f t="shared" si="17"/>
        <v/>
      </c>
      <c r="AQ73" s="672" t="str">
        <f t="shared" si="18"/>
        <v/>
      </c>
    </row>
    <row r="74" spans="5:43">
      <c r="E74" s="672" t="str">
        <f t="shared" si="21"/>
        <v/>
      </c>
      <c r="G74" s="672" t="str">
        <f t="shared" si="21"/>
        <v/>
      </c>
      <c r="I74" s="672" t="str">
        <f t="shared" si="1"/>
        <v/>
      </c>
      <c r="K74" s="672" t="str">
        <f t="shared" si="2"/>
        <v/>
      </c>
      <c r="M74" s="672" t="str">
        <f t="shared" si="3"/>
        <v/>
      </c>
      <c r="O74" s="672" t="str">
        <f t="shared" si="4"/>
        <v/>
      </c>
      <c r="Q74" s="672" t="str">
        <f t="shared" si="5"/>
        <v/>
      </c>
      <c r="S74" s="672" t="str">
        <f t="shared" si="6"/>
        <v/>
      </c>
      <c r="U74" s="672" t="str">
        <f t="shared" si="7"/>
        <v/>
      </c>
      <c r="W74" s="672" t="str">
        <f t="shared" si="8"/>
        <v/>
      </c>
      <c r="Y74" s="672" t="str">
        <f t="shared" si="9"/>
        <v/>
      </c>
      <c r="AA74" s="672" t="str">
        <f t="shared" si="10"/>
        <v/>
      </c>
      <c r="AC74" s="672" t="str">
        <f t="shared" si="11"/>
        <v/>
      </c>
      <c r="AE74" s="672" t="str">
        <f t="shared" si="12"/>
        <v/>
      </c>
      <c r="AG74" s="672" t="str">
        <f t="shared" si="13"/>
        <v/>
      </c>
      <c r="AI74" s="672" t="str">
        <f t="shared" si="14"/>
        <v/>
      </c>
      <c r="AK74" s="672" t="str">
        <f t="shared" si="15"/>
        <v/>
      </c>
      <c r="AM74" s="672" t="str">
        <f t="shared" si="16"/>
        <v/>
      </c>
      <c r="AO74" s="672" t="str">
        <f t="shared" si="17"/>
        <v/>
      </c>
      <c r="AQ74" s="672" t="str">
        <f t="shared" si="18"/>
        <v/>
      </c>
    </row>
    <row r="75" spans="5:43">
      <c r="E75" s="672" t="str">
        <f t="shared" si="21"/>
        <v/>
      </c>
      <c r="G75" s="672" t="str">
        <f t="shared" si="21"/>
        <v/>
      </c>
      <c r="I75" s="672" t="str">
        <f t="shared" si="1"/>
        <v/>
      </c>
      <c r="K75" s="672" t="str">
        <f t="shared" si="2"/>
        <v/>
      </c>
      <c r="M75" s="672" t="str">
        <f t="shared" si="3"/>
        <v/>
      </c>
      <c r="O75" s="672" t="str">
        <f t="shared" si="4"/>
        <v/>
      </c>
      <c r="Q75" s="672" t="str">
        <f t="shared" si="5"/>
        <v/>
      </c>
      <c r="S75" s="672" t="str">
        <f t="shared" si="6"/>
        <v/>
      </c>
      <c r="U75" s="672" t="str">
        <f t="shared" si="7"/>
        <v/>
      </c>
      <c r="W75" s="672" t="str">
        <f t="shared" si="8"/>
        <v/>
      </c>
      <c r="Y75" s="672" t="str">
        <f t="shared" si="9"/>
        <v/>
      </c>
      <c r="AA75" s="672" t="str">
        <f t="shared" si="10"/>
        <v/>
      </c>
      <c r="AC75" s="672" t="str">
        <f t="shared" si="11"/>
        <v/>
      </c>
      <c r="AE75" s="672" t="str">
        <f t="shared" si="12"/>
        <v/>
      </c>
      <c r="AG75" s="672" t="str">
        <f t="shared" si="13"/>
        <v/>
      </c>
      <c r="AI75" s="672" t="str">
        <f t="shared" si="14"/>
        <v/>
      </c>
      <c r="AK75" s="672" t="str">
        <f t="shared" si="15"/>
        <v/>
      </c>
      <c r="AM75" s="672" t="str">
        <f t="shared" si="16"/>
        <v/>
      </c>
      <c r="AO75" s="672" t="str">
        <f t="shared" si="17"/>
        <v/>
      </c>
      <c r="AQ75" s="672" t="str">
        <f t="shared" si="18"/>
        <v/>
      </c>
    </row>
    <row r="76" spans="5:43">
      <c r="E76" s="672" t="str">
        <f t="shared" si="21"/>
        <v/>
      </c>
      <c r="G76" s="672" t="str">
        <f t="shared" si="21"/>
        <v/>
      </c>
      <c r="I76" s="672" t="str">
        <f t="shared" si="1"/>
        <v/>
      </c>
      <c r="K76" s="672" t="str">
        <f t="shared" si="2"/>
        <v/>
      </c>
      <c r="M76" s="672" t="str">
        <f t="shared" si="3"/>
        <v/>
      </c>
      <c r="O76" s="672" t="str">
        <f t="shared" si="4"/>
        <v/>
      </c>
      <c r="Q76" s="672" t="str">
        <f t="shared" si="5"/>
        <v/>
      </c>
      <c r="S76" s="672" t="str">
        <f t="shared" si="6"/>
        <v/>
      </c>
      <c r="U76" s="672" t="str">
        <f t="shared" si="7"/>
        <v/>
      </c>
      <c r="W76" s="672" t="str">
        <f t="shared" si="8"/>
        <v/>
      </c>
      <c r="Y76" s="672" t="str">
        <f t="shared" si="9"/>
        <v/>
      </c>
      <c r="AA76" s="672" t="str">
        <f t="shared" si="10"/>
        <v/>
      </c>
      <c r="AC76" s="672" t="str">
        <f t="shared" si="11"/>
        <v/>
      </c>
      <c r="AE76" s="672" t="str">
        <f t="shared" si="12"/>
        <v/>
      </c>
      <c r="AG76" s="672" t="str">
        <f t="shared" si="13"/>
        <v/>
      </c>
      <c r="AI76" s="672" t="str">
        <f t="shared" si="14"/>
        <v/>
      </c>
      <c r="AK76" s="672" t="str">
        <f t="shared" si="15"/>
        <v/>
      </c>
      <c r="AM76" s="672" t="str">
        <f t="shared" si="16"/>
        <v/>
      </c>
      <c r="AO76" s="672" t="str">
        <f t="shared" si="17"/>
        <v/>
      </c>
      <c r="AQ76" s="672" t="str">
        <f t="shared" si="18"/>
        <v/>
      </c>
    </row>
    <row r="77" spans="5:43">
      <c r="E77" s="672" t="str">
        <f t="shared" ref="E77:G92" si="22">IF(OR($B77=0,D77=0),"",D77/$B77)</f>
        <v/>
      </c>
      <c r="G77" s="672" t="str">
        <f t="shared" si="22"/>
        <v/>
      </c>
      <c r="I77" s="672" t="str">
        <f t="shared" ref="I77:I140" si="23">IF(OR($B77=0,H77=0),"",H77/$B77)</f>
        <v/>
      </c>
      <c r="K77" s="672" t="str">
        <f t="shared" ref="K77:K140" si="24">IF(OR($B77=0,J77=0),"",J77/$B77)</f>
        <v/>
      </c>
      <c r="M77" s="672" t="str">
        <f t="shared" ref="M77:M140" si="25">IF(OR($B77=0,L77=0),"",L77/$B77)</f>
        <v/>
      </c>
      <c r="O77" s="672" t="str">
        <f t="shared" ref="O77:O140" si="26">IF(OR($B77=0,N77=0),"",N77/$B77)</f>
        <v/>
      </c>
      <c r="Q77" s="672" t="str">
        <f t="shared" ref="Q77:Q140" si="27">IF(OR($B77=0,P77=0),"",P77/$B77)</f>
        <v/>
      </c>
      <c r="S77" s="672" t="str">
        <f t="shared" ref="S77:S140" si="28">IF(OR($B77=0,R77=0),"",R77/$B77)</f>
        <v/>
      </c>
      <c r="U77" s="672" t="str">
        <f t="shared" ref="U77:U140" si="29">IF(OR($B77=0,T77=0),"",T77/$B77)</f>
        <v/>
      </c>
      <c r="W77" s="672" t="str">
        <f t="shared" ref="W77:W140" si="30">IF(OR($B77=0,V77=0),"",V77/$B77)</f>
        <v/>
      </c>
      <c r="Y77" s="672" t="str">
        <f t="shared" ref="Y77:Y140" si="31">IF(OR($B77=0,X77=0),"",X77/$B77)</f>
        <v/>
      </c>
      <c r="AA77" s="672" t="str">
        <f t="shared" ref="AA77:AA140" si="32">IF(OR($B77=0,Z77=0),"",Z77/$B77)</f>
        <v/>
      </c>
      <c r="AC77" s="672" t="str">
        <f t="shared" ref="AC77:AC140" si="33">IF(OR($B77=0,AB77=0),"",AB77/$B77)</f>
        <v/>
      </c>
      <c r="AE77" s="672" t="str">
        <f t="shared" ref="AE77:AE140" si="34">IF(OR($B77=0,AD77=0),"",AD77/$B77)</f>
        <v/>
      </c>
      <c r="AG77" s="672" t="str">
        <f t="shared" ref="AG77:AG140" si="35">IF(OR($B77=0,AF77=0),"",AF77/$B77)</f>
        <v/>
      </c>
      <c r="AI77" s="672" t="str">
        <f t="shared" ref="AI77:AI140" si="36">IF(OR($B77=0,AH77=0),"",AH77/$B77)</f>
        <v/>
      </c>
      <c r="AK77" s="672" t="str">
        <f t="shared" ref="AK77:AK140" si="37">IF(OR($B77=0,AJ77=0),"",AJ77/$B77)</f>
        <v/>
      </c>
      <c r="AM77" s="672" t="str">
        <f t="shared" ref="AM77:AM140" si="38">IF(OR($B77=0,AL77=0),"",AL77/$B77)</f>
        <v/>
      </c>
      <c r="AO77" s="672" t="str">
        <f t="shared" ref="AO77:AO140" si="39">IF(OR($B77=0,AN77=0),"",AN77/$B77)</f>
        <v/>
      </c>
      <c r="AQ77" s="672" t="str">
        <f t="shared" ref="AQ77:AQ140" si="40">IF(OR($B77=0,AP77=0),"",AP77/$B77)</f>
        <v/>
      </c>
    </row>
    <row r="78" spans="5:43">
      <c r="E78" s="672" t="str">
        <f t="shared" si="22"/>
        <v/>
      </c>
      <c r="G78" s="672" t="str">
        <f t="shared" si="22"/>
        <v/>
      </c>
      <c r="I78" s="672" t="str">
        <f t="shared" si="23"/>
        <v/>
      </c>
      <c r="K78" s="672" t="str">
        <f t="shared" si="24"/>
        <v/>
      </c>
      <c r="M78" s="672" t="str">
        <f t="shared" si="25"/>
        <v/>
      </c>
      <c r="O78" s="672" t="str">
        <f t="shared" si="26"/>
        <v/>
      </c>
      <c r="Q78" s="672" t="str">
        <f t="shared" si="27"/>
        <v/>
      </c>
      <c r="S78" s="672" t="str">
        <f t="shared" si="28"/>
        <v/>
      </c>
      <c r="U78" s="672" t="str">
        <f t="shared" si="29"/>
        <v/>
      </c>
      <c r="W78" s="672" t="str">
        <f t="shared" si="30"/>
        <v/>
      </c>
      <c r="Y78" s="672" t="str">
        <f t="shared" si="31"/>
        <v/>
      </c>
      <c r="AA78" s="672" t="str">
        <f t="shared" si="32"/>
        <v/>
      </c>
      <c r="AC78" s="672" t="str">
        <f t="shared" si="33"/>
        <v/>
      </c>
      <c r="AE78" s="672" t="str">
        <f t="shared" si="34"/>
        <v/>
      </c>
      <c r="AG78" s="672" t="str">
        <f t="shared" si="35"/>
        <v/>
      </c>
      <c r="AI78" s="672" t="str">
        <f t="shared" si="36"/>
        <v/>
      </c>
      <c r="AK78" s="672" t="str">
        <f t="shared" si="37"/>
        <v/>
      </c>
      <c r="AM78" s="672" t="str">
        <f t="shared" si="38"/>
        <v/>
      </c>
      <c r="AO78" s="672" t="str">
        <f t="shared" si="39"/>
        <v/>
      </c>
      <c r="AQ78" s="672" t="str">
        <f t="shared" si="40"/>
        <v/>
      </c>
    </row>
    <row r="79" spans="5:43">
      <c r="E79" s="672" t="str">
        <f t="shared" si="22"/>
        <v/>
      </c>
      <c r="G79" s="672" t="str">
        <f t="shared" si="22"/>
        <v/>
      </c>
      <c r="I79" s="672" t="str">
        <f t="shared" si="23"/>
        <v/>
      </c>
      <c r="K79" s="672" t="str">
        <f t="shared" si="24"/>
        <v/>
      </c>
      <c r="M79" s="672" t="str">
        <f t="shared" si="25"/>
        <v/>
      </c>
      <c r="O79" s="672" t="str">
        <f t="shared" si="26"/>
        <v/>
      </c>
      <c r="Q79" s="672" t="str">
        <f t="shared" si="27"/>
        <v/>
      </c>
      <c r="S79" s="672" t="str">
        <f t="shared" si="28"/>
        <v/>
      </c>
      <c r="U79" s="672" t="str">
        <f t="shared" si="29"/>
        <v/>
      </c>
      <c r="W79" s="672" t="str">
        <f t="shared" si="30"/>
        <v/>
      </c>
      <c r="Y79" s="672" t="str">
        <f t="shared" si="31"/>
        <v/>
      </c>
      <c r="AA79" s="672" t="str">
        <f t="shared" si="32"/>
        <v/>
      </c>
      <c r="AC79" s="672" t="str">
        <f t="shared" si="33"/>
        <v/>
      </c>
      <c r="AE79" s="672" t="str">
        <f t="shared" si="34"/>
        <v/>
      </c>
      <c r="AG79" s="672" t="str">
        <f t="shared" si="35"/>
        <v/>
      </c>
      <c r="AI79" s="672" t="str">
        <f t="shared" si="36"/>
        <v/>
      </c>
      <c r="AK79" s="672" t="str">
        <f t="shared" si="37"/>
        <v/>
      </c>
      <c r="AM79" s="672" t="str">
        <f t="shared" si="38"/>
        <v/>
      </c>
      <c r="AO79" s="672" t="str">
        <f t="shared" si="39"/>
        <v/>
      </c>
      <c r="AQ79" s="672" t="str">
        <f t="shared" si="40"/>
        <v/>
      </c>
    </row>
    <row r="80" spans="5:43">
      <c r="E80" s="672" t="str">
        <f t="shared" si="22"/>
        <v/>
      </c>
      <c r="G80" s="672" t="str">
        <f t="shared" si="22"/>
        <v/>
      </c>
      <c r="I80" s="672" t="str">
        <f t="shared" si="23"/>
        <v/>
      </c>
      <c r="K80" s="672" t="str">
        <f t="shared" si="24"/>
        <v/>
      </c>
      <c r="M80" s="672" t="str">
        <f t="shared" si="25"/>
        <v/>
      </c>
      <c r="O80" s="672" t="str">
        <f t="shared" si="26"/>
        <v/>
      </c>
      <c r="Q80" s="672" t="str">
        <f t="shared" si="27"/>
        <v/>
      </c>
      <c r="S80" s="672" t="str">
        <f t="shared" si="28"/>
        <v/>
      </c>
      <c r="U80" s="672" t="str">
        <f t="shared" si="29"/>
        <v/>
      </c>
      <c r="W80" s="672" t="str">
        <f t="shared" si="30"/>
        <v/>
      </c>
      <c r="Y80" s="672" t="str">
        <f t="shared" si="31"/>
        <v/>
      </c>
      <c r="AA80" s="672" t="str">
        <f t="shared" si="32"/>
        <v/>
      </c>
      <c r="AC80" s="672" t="str">
        <f t="shared" si="33"/>
        <v/>
      </c>
      <c r="AE80" s="672" t="str">
        <f t="shared" si="34"/>
        <v/>
      </c>
      <c r="AG80" s="672" t="str">
        <f t="shared" si="35"/>
        <v/>
      </c>
      <c r="AI80" s="672" t="str">
        <f t="shared" si="36"/>
        <v/>
      </c>
      <c r="AK80" s="672" t="str">
        <f t="shared" si="37"/>
        <v/>
      </c>
      <c r="AM80" s="672" t="str">
        <f t="shared" si="38"/>
        <v/>
      </c>
      <c r="AO80" s="672" t="str">
        <f t="shared" si="39"/>
        <v/>
      </c>
      <c r="AQ80" s="672" t="str">
        <f t="shared" si="40"/>
        <v/>
      </c>
    </row>
    <row r="81" spans="5:43">
      <c r="E81" s="672" t="str">
        <f t="shared" si="22"/>
        <v/>
      </c>
      <c r="G81" s="672" t="str">
        <f t="shared" si="22"/>
        <v/>
      </c>
      <c r="I81" s="672" t="str">
        <f t="shared" si="23"/>
        <v/>
      </c>
      <c r="K81" s="672" t="str">
        <f t="shared" si="24"/>
        <v/>
      </c>
      <c r="M81" s="672" t="str">
        <f t="shared" si="25"/>
        <v/>
      </c>
      <c r="O81" s="672" t="str">
        <f t="shared" si="26"/>
        <v/>
      </c>
      <c r="Q81" s="672" t="str">
        <f t="shared" si="27"/>
        <v/>
      </c>
      <c r="S81" s="672" t="str">
        <f t="shared" si="28"/>
        <v/>
      </c>
      <c r="U81" s="672" t="str">
        <f t="shared" si="29"/>
        <v/>
      </c>
      <c r="W81" s="672" t="str">
        <f t="shared" si="30"/>
        <v/>
      </c>
      <c r="Y81" s="672" t="str">
        <f t="shared" si="31"/>
        <v/>
      </c>
      <c r="AA81" s="672" t="str">
        <f t="shared" si="32"/>
        <v/>
      </c>
      <c r="AC81" s="672" t="str">
        <f t="shared" si="33"/>
        <v/>
      </c>
      <c r="AE81" s="672" t="str">
        <f t="shared" si="34"/>
        <v/>
      </c>
      <c r="AG81" s="672" t="str">
        <f t="shared" si="35"/>
        <v/>
      </c>
      <c r="AI81" s="672" t="str">
        <f t="shared" si="36"/>
        <v/>
      </c>
      <c r="AK81" s="672" t="str">
        <f t="shared" si="37"/>
        <v/>
      </c>
      <c r="AM81" s="672" t="str">
        <f t="shared" si="38"/>
        <v/>
      </c>
      <c r="AO81" s="672" t="str">
        <f t="shared" si="39"/>
        <v/>
      </c>
      <c r="AQ81" s="672" t="str">
        <f t="shared" si="40"/>
        <v/>
      </c>
    </row>
    <row r="82" spans="5:43">
      <c r="E82" s="672" t="str">
        <f t="shared" si="22"/>
        <v/>
      </c>
      <c r="G82" s="672" t="str">
        <f t="shared" si="22"/>
        <v/>
      </c>
      <c r="I82" s="672" t="str">
        <f t="shared" si="23"/>
        <v/>
      </c>
      <c r="K82" s="672" t="str">
        <f t="shared" si="24"/>
        <v/>
      </c>
      <c r="M82" s="672" t="str">
        <f t="shared" si="25"/>
        <v/>
      </c>
      <c r="O82" s="672" t="str">
        <f t="shared" si="26"/>
        <v/>
      </c>
      <c r="Q82" s="672" t="str">
        <f t="shared" si="27"/>
        <v/>
      </c>
      <c r="S82" s="672" t="str">
        <f t="shared" si="28"/>
        <v/>
      </c>
      <c r="U82" s="672" t="str">
        <f t="shared" si="29"/>
        <v/>
      </c>
      <c r="W82" s="672" t="str">
        <f t="shared" si="30"/>
        <v/>
      </c>
      <c r="Y82" s="672" t="str">
        <f t="shared" si="31"/>
        <v/>
      </c>
      <c r="AA82" s="672" t="str">
        <f t="shared" si="32"/>
        <v/>
      </c>
      <c r="AC82" s="672" t="str">
        <f t="shared" si="33"/>
        <v/>
      </c>
      <c r="AE82" s="672" t="str">
        <f t="shared" si="34"/>
        <v/>
      </c>
      <c r="AG82" s="672" t="str">
        <f t="shared" si="35"/>
        <v/>
      </c>
      <c r="AI82" s="672" t="str">
        <f t="shared" si="36"/>
        <v/>
      </c>
      <c r="AK82" s="672" t="str">
        <f t="shared" si="37"/>
        <v/>
      </c>
      <c r="AM82" s="672" t="str">
        <f t="shared" si="38"/>
        <v/>
      </c>
      <c r="AO82" s="672" t="str">
        <f t="shared" si="39"/>
        <v/>
      </c>
      <c r="AQ82" s="672" t="str">
        <f t="shared" si="40"/>
        <v/>
      </c>
    </row>
    <row r="83" spans="5:43">
      <c r="E83" s="672" t="str">
        <f t="shared" si="22"/>
        <v/>
      </c>
      <c r="G83" s="672" t="str">
        <f t="shared" si="22"/>
        <v/>
      </c>
      <c r="I83" s="672" t="str">
        <f t="shared" si="23"/>
        <v/>
      </c>
      <c r="K83" s="672" t="str">
        <f t="shared" si="24"/>
        <v/>
      </c>
      <c r="M83" s="672" t="str">
        <f t="shared" si="25"/>
        <v/>
      </c>
      <c r="O83" s="672" t="str">
        <f t="shared" si="26"/>
        <v/>
      </c>
      <c r="Q83" s="672" t="str">
        <f t="shared" si="27"/>
        <v/>
      </c>
      <c r="S83" s="672" t="str">
        <f t="shared" si="28"/>
        <v/>
      </c>
      <c r="U83" s="672" t="str">
        <f t="shared" si="29"/>
        <v/>
      </c>
      <c r="W83" s="672" t="str">
        <f t="shared" si="30"/>
        <v/>
      </c>
      <c r="Y83" s="672" t="str">
        <f t="shared" si="31"/>
        <v/>
      </c>
      <c r="AA83" s="672" t="str">
        <f t="shared" si="32"/>
        <v/>
      </c>
      <c r="AC83" s="672" t="str">
        <f t="shared" si="33"/>
        <v/>
      </c>
      <c r="AE83" s="672" t="str">
        <f t="shared" si="34"/>
        <v/>
      </c>
      <c r="AG83" s="672" t="str">
        <f t="shared" si="35"/>
        <v/>
      </c>
      <c r="AI83" s="672" t="str">
        <f t="shared" si="36"/>
        <v/>
      </c>
      <c r="AK83" s="672" t="str">
        <f t="shared" si="37"/>
        <v/>
      </c>
      <c r="AM83" s="672" t="str">
        <f t="shared" si="38"/>
        <v/>
      </c>
      <c r="AO83" s="672" t="str">
        <f t="shared" si="39"/>
        <v/>
      </c>
      <c r="AQ83" s="672" t="str">
        <f t="shared" si="40"/>
        <v/>
      </c>
    </row>
    <row r="84" spans="5:43">
      <c r="E84" s="672" t="str">
        <f t="shared" si="22"/>
        <v/>
      </c>
      <c r="G84" s="672" t="str">
        <f t="shared" si="22"/>
        <v/>
      </c>
      <c r="I84" s="672" t="str">
        <f t="shared" si="23"/>
        <v/>
      </c>
      <c r="K84" s="672" t="str">
        <f t="shared" si="24"/>
        <v/>
      </c>
      <c r="M84" s="672" t="str">
        <f t="shared" si="25"/>
        <v/>
      </c>
      <c r="O84" s="672" t="str">
        <f t="shared" si="26"/>
        <v/>
      </c>
      <c r="Q84" s="672" t="str">
        <f t="shared" si="27"/>
        <v/>
      </c>
      <c r="S84" s="672" t="str">
        <f t="shared" si="28"/>
        <v/>
      </c>
      <c r="U84" s="672" t="str">
        <f t="shared" si="29"/>
        <v/>
      </c>
      <c r="W84" s="672" t="str">
        <f t="shared" si="30"/>
        <v/>
      </c>
      <c r="Y84" s="672" t="str">
        <f t="shared" si="31"/>
        <v/>
      </c>
      <c r="AA84" s="672" t="str">
        <f t="shared" si="32"/>
        <v/>
      </c>
      <c r="AC84" s="672" t="str">
        <f t="shared" si="33"/>
        <v/>
      </c>
      <c r="AE84" s="672" t="str">
        <f t="shared" si="34"/>
        <v/>
      </c>
      <c r="AG84" s="672" t="str">
        <f t="shared" si="35"/>
        <v/>
      </c>
      <c r="AI84" s="672" t="str">
        <f t="shared" si="36"/>
        <v/>
      </c>
      <c r="AK84" s="672" t="str">
        <f t="shared" si="37"/>
        <v/>
      </c>
      <c r="AM84" s="672" t="str">
        <f t="shared" si="38"/>
        <v/>
      </c>
      <c r="AO84" s="672" t="str">
        <f t="shared" si="39"/>
        <v/>
      </c>
      <c r="AQ84" s="672" t="str">
        <f t="shared" si="40"/>
        <v/>
      </c>
    </row>
    <row r="85" spans="5:43">
      <c r="E85" s="672" t="str">
        <f t="shared" si="22"/>
        <v/>
      </c>
      <c r="G85" s="672" t="str">
        <f t="shared" si="22"/>
        <v/>
      </c>
      <c r="I85" s="672" t="str">
        <f t="shared" si="23"/>
        <v/>
      </c>
      <c r="K85" s="672" t="str">
        <f t="shared" si="24"/>
        <v/>
      </c>
      <c r="M85" s="672" t="str">
        <f t="shared" si="25"/>
        <v/>
      </c>
      <c r="O85" s="672" t="str">
        <f t="shared" si="26"/>
        <v/>
      </c>
      <c r="Q85" s="672" t="str">
        <f t="shared" si="27"/>
        <v/>
      </c>
      <c r="S85" s="672" t="str">
        <f t="shared" si="28"/>
        <v/>
      </c>
      <c r="U85" s="672" t="str">
        <f t="shared" si="29"/>
        <v/>
      </c>
      <c r="W85" s="672" t="str">
        <f t="shared" si="30"/>
        <v/>
      </c>
      <c r="Y85" s="672" t="str">
        <f t="shared" si="31"/>
        <v/>
      </c>
      <c r="AA85" s="672" t="str">
        <f t="shared" si="32"/>
        <v/>
      </c>
      <c r="AC85" s="672" t="str">
        <f t="shared" si="33"/>
        <v/>
      </c>
      <c r="AE85" s="672" t="str">
        <f t="shared" si="34"/>
        <v/>
      </c>
      <c r="AG85" s="672" t="str">
        <f t="shared" si="35"/>
        <v/>
      </c>
      <c r="AI85" s="672" t="str">
        <f t="shared" si="36"/>
        <v/>
      </c>
      <c r="AK85" s="672" t="str">
        <f t="shared" si="37"/>
        <v/>
      </c>
      <c r="AM85" s="672" t="str">
        <f t="shared" si="38"/>
        <v/>
      </c>
      <c r="AO85" s="672" t="str">
        <f t="shared" si="39"/>
        <v/>
      </c>
      <c r="AQ85" s="672" t="str">
        <f t="shared" si="40"/>
        <v/>
      </c>
    </row>
    <row r="86" spans="5:43">
      <c r="E86" s="672" t="str">
        <f t="shared" si="22"/>
        <v/>
      </c>
      <c r="G86" s="672" t="str">
        <f t="shared" si="22"/>
        <v/>
      </c>
      <c r="I86" s="672" t="str">
        <f t="shared" si="23"/>
        <v/>
      </c>
      <c r="K86" s="672" t="str">
        <f t="shared" si="24"/>
        <v/>
      </c>
      <c r="M86" s="672" t="str">
        <f t="shared" si="25"/>
        <v/>
      </c>
      <c r="O86" s="672" t="str">
        <f t="shared" si="26"/>
        <v/>
      </c>
      <c r="Q86" s="672" t="str">
        <f t="shared" si="27"/>
        <v/>
      </c>
      <c r="S86" s="672" t="str">
        <f t="shared" si="28"/>
        <v/>
      </c>
      <c r="U86" s="672" t="str">
        <f t="shared" si="29"/>
        <v/>
      </c>
      <c r="W86" s="672" t="str">
        <f t="shared" si="30"/>
        <v/>
      </c>
      <c r="Y86" s="672" t="str">
        <f t="shared" si="31"/>
        <v/>
      </c>
      <c r="AA86" s="672" t="str">
        <f t="shared" si="32"/>
        <v/>
      </c>
      <c r="AC86" s="672" t="str">
        <f t="shared" si="33"/>
        <v/>
      </c>
      <c r="AE86" s="672" t="str">
        <f t="shared" si="34"/>
        <v/>
      </c>
      <c r="AG86" s="672" t="str">
        <f t="shared" si="35"/>
        <v/>
      </c>
      <c r="AI86" s="672" t="str">
        <f t="shared" si="36"/>
        <v/>
      </c>
      <c r="AK86" s="672" t="str">
        <f t="shared" si="37"/>
        <v/>
      </c>
      <c r="AM86" s="672" t="str">
        <f t="shared" si="38"/>
        <v/>
      </c>
      <c r="AO86" s="672" t="str">
        <f t="shared" si="39"/>
        <v/>
      </c>
      <c r="AQ86" s="672" t="str">
        <f t="shared" si="40"/>
        <v/>
      </c>
    </row>
    <row r="87" spans="5:43">
      <c r="E87" s="672" t="str">
        <f t="shared" si="22"/>
        <v/>
      </c>
      <c r="G87" s="672" t="str">
        <f t="shared" si="22"/>
        <v/>
      </c>
      <c r="I87" s="672" t="str">
        <f t="shared" si="23"/>
        <v/>
      </c>
      <c r="K87" s="672" t="str">
        <f t="shared" si="24"/>
        <v/>
      </c>
      <c r="M87" s="672" t="str">
        <f t="shared" si="25"/>
        <v/>
      </c>
      <c r="O87" s="672" t="str">
        <f t="shared" si="26"/>
        <v/>
      </c>
      <c r="Q87" s="672" t="str">
        <f t="shared" si="27"/>
        <v/>
      </c>
      <c r="S87" s="672" t="str">
        <f t="shared" si="28"/>
        <v/>
      </c>
      <c r="U87" s="672" t="str">
        <f t="shared" si="29"/>
        <v/>
      </c>
      <c r="W87" s="672" t="str">
        <f t="shared" si="30"/>
        <v/>
      </c>
      <c r="Y87" s="672" t="str">
        <f t="shared" si="31"/>
        <v/>
      </c>
      <c r="AA87" s="672" t="str">
        <f t="shared" si="32"/>
        <v/>
      </c>
      <c r="AC87" s="672" t="str">
        <f t="shared" si="33"/>
        <v/>
      </c>
      <c r="AE87" s="672" t="str">
        <f t="shared" si="34"/>
        <v/>
      </c>
      <c r="AG87" s="672" t="str">
        <f t="shared" si="35"/>
        <v/>
      </c>
      <c r="AI87" s="672" t="str">
        <f t="shared" si="36"/>
        <v/>
      </c>
      <c r="AK87" s="672" t="str">
        <f t="shared" si="37"/>
        <v/>
      </c>
      <c r="AM87" s="672" t="str">
        <f t="shared" si="38"/>
        <v/>
      </c>
      <c r="AO87" s="672" t="str">
        <f t="shared" si="39"/>
        <v/>
      </c>
      <c r="AQ87" s="672" t="str">
        <f t="shared" si="40"/>
        <v/>
      </c>
    </row>
    <row r="88" spans="5:43">
      <c r="E88" s="672" t="str">
        <f t="shared" si="22"/>
        <v/>
      </c>
      <c r="G88" s="672" t="str">
        <f t="shared" si="22"/>
        <v/>
      </c>
      <c r="I88" s="672" t="str">
        <f t="shared" si="23"/>
        <v/>
      </c>
      <c r="K88" s="672" t="str">
        <f t="shared" si="24"/>
        <v/>
      </c>
      <c r="M88" s="672" t="str">
        <f t="shared" si="25"/>
        <v/>
      </c>
      <c r="O88" s="672" t="str">
        <f t="shared" si="26"/>
        <v/>
      </c>
      <c r="Q88" s="672" t="str">
        <f t="shared" si="27"/>
        <v/>
      </c>
      <c r="S88" s="672" t="str">
        <f t="shared" si="28"/>
        <v/>
      </c>
      <c r="U88" s="672" t="str">
        <f t="shared" si="29"/>
        <v/>
      </c>
      <c r="W88" s="672" t="str">
        <f t="shared" si="30"/>
        <v/>
      </c>
      <c r="Y88" s="672" t="str">
        <f t="shared" si="31"/>
        <v/>
      </c>
      <c r="AA88" s="672" t="str">
        <f t="shared" si="32"/>
        <v/>
      </c>
      <c r="AC88" s="672" t="str">
        <f t="shared" si="33"/>
        <v/>
      </c>
      <c r="AE88" s="672" t="str">
        <f t="shared" si="34"/>
        <v/>
      </c>
      <c r="AG88" s="672" t="str">
        <f t="shared" si="35"/>
        <v/>
      </c>
      <c r="AI88" s="672" t="str">
        <f t="shared" si="36"/>
        <v/>
      </c>
      <c r="AK88" s="672" t="str">
        <f t="shared" si="37"/>
        <v/>
      </c>
      <c r="AM88" s="672" t="str">
        <f t="shared" si="38"/>
        <v/>
      </c>
      <c r="AO88" s="672" t="str">
        <f t="shared" si="39"/>
        <v/>
      </c>
      <c r="AQ88" s="672" t="str">
        <f t="shared" si="40"/>
        <v/>
      </c>
    </row>
    <row r="89" spans="5:43">
      <c r="E89" s="672" t="str">
        <f t="shared" si="22"/>
        <v/>
      </c>
      <c r="G89" s="672" t="str">
        <f t="shared" si="22"/>
        <v/>
      </c>
      <c r="I89" s="672" t="str">
        <f t="shared" si="23"/>
        <v/>
      </c>
      <c r="K89" s="672" t="str">
        <f t="shared" si="24"/>
        <v/>
      </c>
      <c r="M89" s="672" t="str">
        <f t="shared" si="25"/>
        <v/>
      </c>
      <c r="O89" s="672" t="str">
        <f t="shared" si="26"/>
        <v/>
      </c>
      <c r="Q89" s="672" t="str">
        <f t="shared" si="27"/>
        <v/>
      </c>
      <c r="S89" s="672" t="str">
        <f t="shared" si="28"/>
        <v/>
      </c>
      <c r="U89" s="672" t="str">
        <f t="shared" si="29"/>
        <v/>
      </c>
      <c r="W89" s="672" t="str">
        <f t="shared" si="30"/>
        <v/>
      </c>
      <c r="Y89" s="672" t="str">
        <f t="shared" si="31"/>
        <v/>
      </c>
      <c r="AA89" s="672" t="str">
        <f t="shared" si="32"/>
        <v/>
      </c>
      <c r="AC89" s="672" t="str">
        <f t="shared" si="33"/>
        <v/>
      </c>
      <c r="AE89" s="672" t="str">
        <f t="shared" si="34"/>
        <v/>
      </c>
      <c r="AG89" s="672" t="str">
        <f t="shared" si="35"/>
        <v/>
      </c>
      <c r="AI89" s="672" t="str">
        <f t="shared" si="36"/>
        <v/>
      </c>
      <c r="AK89" s="672" t="str">
        <f t="shared" si="37"/>
        <v/>
      </c>
      <c r="AM89" s="672" t="str">
        <f t="shared" si="38"/>
        <v/>
      </c>
      <c r="AO89" s="672" t="str">
        <f t="shared" si="39"/>
        <v/>
      </c>
      <c r="AQ89" s="672" t="str">
        <f t="shared" si="40"/>
        <v/>
      </c>
    </row>
    <row r="90" spans="5:43">
      <c r="E90" s="672" t="str">
        <f t="shared" si="22"/>
        <v/>
      </c>
      <c r="G90" s="672" t="str">
        <f t="shared" si="22"/>
        <v/>
      </c>
      <c r="I90" s="672" t="str">
        <f t="shared" si="23"/>
        <v/>
      </c>
      <c r="K90" s="672" t="str">
        <f t="shared" si="24"/>
        <v/>
      </c>
      <c r="M90" s="672" t="str">
        <f t="shared" si="25"/>
        <v/>
      </c>
      <c r="O90" s="672" t="str">
        <f t="shared" si="26"/>
        <v/>
      </c>
      <c r="Q90" s="672" t="str">
        <f t="shared" si="27"/>
        <v/>
      </c>
      <c r="S90" s="672" t="str">
        <f t="shared" si="28"/>
        <v/>
      </c>
      <c r="U90" s="672" t="str">
        <f t="shared" si="29"/>
        <v/>
      </c>
      <c r="W90" s="672" t="str">
        <f t="shared" si="30"/>
        <v/>
      </c>
      <c r="Y90" s="672" t="str">
        <f t="shared" si="31"/>
        <v/>
      </c>
      <c r="AA90" s="672" t="str">
        <f t="shared" si="32"/>
        <v/>
      </c>
      <c r="AC90" s="672" t="str">
        <f t="shared" si="33"/>
        <v/>
      </c>
      <c r="AE90" s="672" t="str">
        <f t="shared" si="34"/>
        <v/>
      </c>
      <c r="AG90" s="672" t="str">
        <f t="shared" si="35"/>
        <v/>
      </c>
      <c r="AI90" s="672" t="str">
        <f t="shared" si="36"/>
        <v/>
      </c>
      <c r="AK90" s="672" t="str">
        <f t="shared" si="37"/>
        <v/>
      </c>
      <c r="AM90" s="672" t="str">
        <f t="shared" si="38"/>
        <v/>
      </c>
      <c r="AO90" s="672" t="str">
        <f t="shared" si="39"/>
        <v/>
      </c>
      <c r="AQ90" s="672" t="str">
        <f t="shared" si="40"/>
        <v/>
      </c>
    </row>
    <row r="91" spans="5:43">
      <c r="E91" s="672" t="str">
        <f t="shared" si="22"/>
        <v/>
      </c>
      <c r="G91" s="672" t="str">
        <f t="shared" si="22"/>
        <v/>
      </c>
      <c r="I91" s="672" t="str">
        <f t="shared" si="23"/>
        <v/>
      </c>
      <c r="K91" s="672" t="str">
        <f t="shared" si="24"/>
        <v/>
      </c>
      <c r="M91" s="672" t="str">
        <f t="shared" si="25"/>
        <v/>
      </c>
      <c r="O91" s="672" t="str">
        <f t="shared" si="26"/>
        <v/>
      </c>
      <c r="Q91" s="672" t="str">
        <f t="shared" si="27"/>
        <v/>
      </c>
      <c r="S91" s="672" t="str">
        <f t="shared" si="28"/>
        <v/>
      </c>
      <c r="U91" s="672" t="str">
        <f t="shared" si="29"/>
        <v/>
      </c>
      <c r="W91" s="672" t="str">
        <f t="shared" si="30"/>
        <v/>
      </c>
      <c r="Y91" s="672" t="str">
        <f t="shared" si="31"/>
        <v/>
      </c>
      <c r="AA91" s="672" t="str">
        <f t="shared" si="32"/>
        <v/>
      </c>
      <c r="AC91" s="672" t="str">
        <f t="shared" si="33"/>
        <v/>
      </c>
      <c r="AE91" s="672" t="str">
        <f t="shared" si="34"/>
        <v/>
      </c>
      <c r="AG91" s="672" t="str">
        <f t="shared" si="35"/>
        <v/>
      </c>
      <c r="AI91" s="672" t="str">
        <f t="shared" si="36"/>
        <v/>
      </c>
      <c r="AK91" s="672" t="str">
        <f t="shared" si="37"/>
        <v/>
      </c>
      <c r="AM91" s="672" t="str">
        <f t="shared" si="38"/>
        <v/>
      </c>
      <c r="AO91" s="672" t="str">
        <f t="shared" si="39"/>
        <v/>
      </c>
      <c r="AQ91" s="672" t="str">
        <f t="shared" si="40"/>
        <v/>
      </c>
    </row>
    <row r="92" spans="5:43">
      <c r="E92" s="672" t="str">
        <f t="shared" si="22"/>
        <v/>
      </c>
      <c r="G92" s="672" t="str">
        <f t="shared" si="22"/>
        <v/>
      </c>
      <c r="I92" s="672" t="str">
        <f t="shared" si="23"/>
        <v/>
      </c>
      <c r="K92" s="672" t="str">
        <f t="shared" si="24"/>
        <v/>
      </c>
      <c r="M92" s="672" t="str">
        <f t="shared" si="25"/>
        <v/>
      </c>
      <c r="O92" s="672" t="str">
        <f t="shared" si="26"/>
        <v/>
      </c>
      <c r="Q92" s="672" t="str">
        <f t="shared" si="27"/>
        <v/>
      </c>
      <c r="S92" s="672" t="str">
        <f t="shared" si="28"/>
        <v/>
      </c>
      <c r="U92" s="672" t="str">
        <f t="shared" si="29"/>
        <v/>
      </c>
      <c r="W92" s="672" t="str">
        <f t="shared" si="30"/>
        <v/>
      </c>
      <c r="Y92" s="672" t="str">
        <f t="shared" si="31"/>
        <v/>
      </c>
      <c r="AA92" s="672" t="str">
        <f t="shared" si="32"/>
        <v/>
      </c>
      <c r="AC92" s="672" t="str">
        <f t="shared" si="33"/>
        <v/>
      </c>
      <c r="AE92" s="672" t="str">
        <f t="shared" si="34"/>
        <v/>
      </c>
      <c r="AG92" s="672" t="str">
        <f t="shared" si="35"/>
        <v/>
      </c>
      <c r="AI92" s="672" t="str">
        <f t="shared" si="36"/>
        <v/>
      </c>
      <c r="AK92" s="672" t="str">
        <f t="shared" si="37"/>
        <v/>
      </c>
      <c r="AM92" s="672" t="str">
        <f t="shared" si="38"/>
        <v/>
      </c>
      <c r="AO92" s="672" t="str">
        <f t="shared" si="39"/>
        <v/>
      </c>
      <c r="AQ92" s="672" t="str">
        <f t="shared" si="40"/>
        <v/>
      </c>
    </row>
    <row r="93" spans="5:43">
      <c r="E93" s="672" t="str">
        <f t="shared" ref="E93:G108" si="41">IF(OR($B93=0,D93=0),"",D93/$B93)</f>
        <v/>
      </c>
      <c r="G93" s="672" t="str">
        <f t="shared" si="41"/>
        <v/>
      </c>
      <c r="I93" s="672" t="str">
        <f t="shared" si="23"/>
        <v/>
      </c>
      <c r="K93" s="672" t="str">
        <f t="shared" si="24"/>
        <v/>
      </c>
      <c r="M93" s="672" t="str">
        <f t="shared" si="25"/>
        <v/>
      </c>
      <c r="O93" s="672" t="str">
        <f t="shared" si="26"/>
        <v/>
      </c>
      <c r="Q93" s="672" t="str">
        <f t="shared" si="27"/>
        <v/>
      </c>
      <c r="S93" s="672" t="str">
        <f t="shared" si="28"/>
        <v/>
      </c>
      <c r="U93" s="672" t="str">
        <f t="shared" si="29"/>
        <v/>
      </c>
      <c r="W93" s="672" t="str">
        <f t="shared" si="30"/>
        <v/>
      </c>
      <c r="Y93" s="672" t="str">
        <f t="shared" si="31"/>
        <v/>
      </c>
      <c r="AA93" s="672" t="str">
        <f t="shared" si="32"/>
        <v/>
      </c>
      <c r="AC93" s="672" t="str">
        <f t="shared" si="33"/>
        <v/>
      </c>
      <c r="AE93" s="672" t="str">
        <f t="shared" si="34"/>
        <v/>
      </c>
      <c r="AG93" s="672" t="str">
        <f t="shared" si="35"/>
        <v/>
      </c>
      <c r="AI93" s="672" t="str">
        <f t="shared" si="36"/>
        <v/>
      </c>
      <c r="AK93" s="672" t="str">
        <f t="shared" si="37"/>
        <v/>
      </c>
      <c r="AM93" s="672" t="str">
        <f t="shared" si="38"/>
        <v/>
      </c>
      <c r="AO93" s="672" t="str">
        <f t="shared" si="39"/>
        <v/>
      </c>
      <c r="AQ93" s="672" t="str">
        <f t="shared" si="40"/>
        <v/>
      </c>
    </row>
    <row r="94" spans="5:43">
      <c r="E94" s="672" t="str">
        <f t="shared" si="41"/>
        <v/>
      </c>
      <c r="G94" s="672" t="str">
        <f t="shared" si="41"/>
        <v/>
      </c>
      <c r="I94" s="672" t="str">
        <f t="shared" si="23"/>
        <v/>
      </c>
      <c r="K94" s="672" t="str">
        <f t="shared" si="24"/>
        <v/>
      </c>
      <c r="M94" s="672" t="str">
        <f t="shared" si="25"/>
        <v/>
      </c>
      <c r="O94" s="672" t="str">
        <f t="shared" si="26"/>
        <v/>
      </c>
      <c r="Q94" s="672" t="str">
        <f t="shared" si="27"/>
        <v/>
      </c>
      <c r="S94" s="672" t="str">
        <f t="shared" si="28"/>
        <v/>
      </c>
      <c r="U94" s="672" t="str">
        <f t="shared" si="29"/>
        <v/>
      </c>
      <c r="W94" s="672" t="str">
        <f t="shared" si="30"/>
        <v/>
      </c>
      <c r="Y94" s="672" t="str">
        <f t="shared" si="31"/>
        <v/>
      </c>
      <c r="AA94" s="672" t="str">
        <f t="shared" si="32"/>
        <v/>
      </c>
      <c r="AC94" s="672" t="str">
        <f t="shared" si="33"/>
        <v/>
      </c>
      <c r="AE94" s="672" t="str">
        <f t="shared" si="34"/>
        <v/>
      </c>
      <c r="AG94" s="672" t="str">
        <f t="shared" si="35"/>
        <v/>
      </c>
      <c r="AI94" s="672" t="str">
        <f t="shared" si="36"/>
        <v/>
      </c>
      <c r="AK94" s="672" t="str">
        <f t="shared" si="37"/>
        <v/>
      </c>
      <c r="AM94" s="672" t="str">
        <f t="shared" si="38"/>
        <v/>
      </c>
      <c r="AO94" s="672" t="str">
        <f t="shared" si="39"/>
        <v/>
      </c>
      <c r="AQ94" s="672" t="str">
        <f t="shared" si="40"/>
        <v/>
      </c>
    </row>
    <row r="95" spans="5:43">
      <c r="E95" s="672" t="str">
        <f t="shared" si="41"/>
        <v/>
      </c>
      <c r="G95" s="672" t="str">
        <f t="shared" si="41"/>
        <v/>
      </c>
      <c r="I95" s="672" t="str">
        <f t="shared" si="23"/>
        <v/>
      </c>
      <c r="K95" s="672" t="str">
        <f t="shared" si="24"/>
        <v/>
      </c>
      <c r="M95" s="672" t="str">
        <f t="shared" si="25"/>
        <v/>
      </c>
      <c r="O95" s="672" t="str">
        <f t="shared" si="26"/>
        <v/>
      </c>
      <c r="Q95" s="672" t="str">
        <f t="shared" si="27"/>
        <v/>
      </c>
      <c r="S95" s="672" t="str">
        <f t="shared" si="28"/>
        <v/>
      </c>
      <c r="U95" s="672" t="str">
        <f t="shared" si="29"/>
        <v/>
      </c>
      <c r="W95" s="672" t="str">
        <f t="shared" si="30"/>
        <v/>
      </c>
      <c r="Y95" s="672" t="str">
        <f t="shared" si="31"/>
        <v/>
      </c>
      <c r="AA95" s="672" t="str">
        <f t="shared" si="32"/>
        <v/>
      </c>
      <c r="AC95" s="672" t="str">
        <f t="shared" si="33"/>
        <v/>
      </c>
      <c r="AE95" s="672" t="str">
        <f t="shared" si="34"/>
        <v/>
      </c>
      <c r="AG95" s="672" t="str">
        <f t="shared" si="35"/>
        <v/>
      </c>
      <c r="AI95" s="672" t="str">
        <f t="shared" si="36"/>
        <v/>
      </c>
      <c r="AK95" s="672" t="str">
        <f t="shared" si="37"/>
        <v/>
      </c>
      <c r="AM95" s="672" t="str">
        <f t="shared" si="38"/>
        <v/>
      </c>
      <c r="AO95" s="672" t="str">
        <f t="shared" si="39"/>
        <v/>
      </c>
      <c r="AQ95" s="672" t="str">
        <f t="shared" si="40"/>
        <v/>
      </c>
    </row>
    <row r="96" spans="5:43">
      <c r="E96" s="672" t="str">
        <f t="shared" si="41"/>
        <v/>
      </c>
      <c r="G96" s="672" t="str">
        <f t="shared" si="41"/>
        <v/>
      </c>
      <c r="I96" s="672" t="str">
        <f t="shared" si="23"/>
        <v/>
      </c>
      <c r="K96" s="672" t="str">
        <f t="shared" si="24"/>
        <v/>
      </c>
      <c r="M96" s="672" t="str">
        <f t="shared" si="25"/>
        <v/>
      </c>
      <c r="O96" s="672" t="str">
        <f t="shared" si="26"/>
        <v/>
      </c>
      <c r="Q96" s="672" t="str">
        <f t="shared" si="27"/>
        <v/>
      </c>
      <c r="S96" s="672" t="str">
        <f t="shared" si="28"/>
        <v/>
      </c>
      <c r="U96" s="672" t="str">
        <f t="shared" si="29"/>
        <v/>
      </c>
      <c r="W96" s="672" t="str">
        <f t="shared" si="30"/>
        <v/>
      </c>
      <c r="Y96" s="672" t="str">
        <f t="shared" si="31"/>
        <v/>
      </c>
      <c r="AA96" s="672" t="str">
        <f t="shared" si="32"/>
        <v/>
      </c>
      <c r="AC96" s="672" t="str">
        <f t="shared" si="33"/>
        <v/>
      </c>
      <c r="AE96" s="672" t="str">
        <f t="shared" si="34"/>
        <v/>
      </c>
      <c r="AG96" s="672" t="str">
        <f t="shared" si="35"/>
        <v/>
      </c>
      <c r="AI96" s="672" t="str">
        <f t="shared" si="36"/>
        <v/>
      </c>
      <c r="AK96" s="672" t="str">
        <f t="shared" si="37"/>
        <v/>
      </c>
      <c r="AM96" s="672" t="str">
        <f t="shared" si="38"/>
        <v/>
      </c>
      <c r="AO96" s="672" t="str">
        <f t="shared" si="39"/>
        <v/>
      </c>
      <c r="AQ96" s="672" t="str">
        <f t="shared" si="40"/>
        <v/>
      </c>
    </row>
    <row r="97" spans="5:43">
      <c r="E97" s="672" t="str">
        <f t="shared" si="41"/>
        <v/>
      </c>
      <c r="G97" s="672" t="str">
        <f t="shared" si="41"/>
        <v/>
      </c>
      <c r="I97" s="672" t="str">
        <f t="shared" si="23"/>
        <v/>
      </c>
      <c r="K97" s="672" t="str">
        <f t="shared" si="24"/>
        <v/>
      </c>
      <c r="M97" s="672" t="str">
        <f t="shared" si="25"/>
        <v/>
      </c>
      <c r="O97" s="672" t="str">
        <f t="shared" si="26"/>
        <v/>
      </c>
      <c r="Q97" s="672" t="str">
        <f t="shared" si="27"/>
        <v/>
      </c>
      <c r="S97" s="672" t="str">
        <f t="shared" si="28"/>
        <v/>
      </c>
      <c r="U97" s="672" t="str">
        <f t="shared" si="29"/>
        <v/>
      </c>
      <c r="W97" s="672" t="str">
        <f t="shared" si="30"/>
        <v/>
      </c>
      <c r="Y97" s="672" t="str">
        <f t="shared" si="31"/>
        <v/>
      </c>
      <c r="AA97" s="672" t="str">
        <f t="shared" si="32"/>
        <v/>
      </c>
      <c r="AC97" s="672" t="str">
        <f t="shared" si="33"/>
        <v/>
      </c>
      <c r="AE97" s="672" t="str">
        <f t="shared" si="34"/>
        <v/>
      </c>
      <c r="AG97" s="672" t="str">
        <f t="shared" si="35"/>
        <v/>
      </c>
      <c r="AI97" s="672" t="str">
        <f t="shared" si="36"/>
        <v/>
      </c>
      <c r="AK97" s="672" t="str">
        <f t="shared" si="37"/>
        <v/>
      </c>
      <c r="AM97" s="672" t="str">
        <f t="shared" si="38"/>
        <v/>
      </c>
      <c r="AO97" s="672" t="str">
        <f t="shared" si="39"/>
        <v/>
      </c>
      <c r="AQ97" s="672" t="str">
        <f t="shared" si="40"/>
        <v/>
      </c>
    </row>
    <row r="98" spans="5:43">
      <c r="E98" s="672" t="str">
        <f t="shared" si="41"/>
        <v/>
      </c>
      <c r="G98" s="672" t="str">
        <f t="shared" si="41"/>
        <v/>
      </c>
      <c r="I98" s="672" t="str">
        <f t="shared" si="23"/>
        <v/>
      </c>
      <c r="K98" s="672" t="str">
        <f t="shared" si="24"/>
        <v/>
      </c>
      <c r="M98" s="672" t="str">
        <f t="shared" si="25"/>
        <v/>
      </c>
      <c r="O98" s="672" t="str">
        <f t="shared" si="26"/>
        <v/>
      </c>
      <c r="Q98" s="672" t="str">
        <f t="shared" si="27"/>
        <v/>
      </c>
      <c r="S98" s="672" t="str">
        <f t="shared" si="28"/>
        <v/>
      </c>
      <c r="U98" s="672" t="str">
        <f t="shared" si="29"/>
        <v/>
      </c>
      <c r="W98" s="672" t="str">
        <f t="shared" si="30"/>
        <v/>
      </c>
      <c r="Y98" s="672" t="str">
        <f t="shared" si="31"/>
        <v/>
      </c>
      <c r="AA98" s="672" t="str">
        <f t="shared" si="32"/>
        <v/>
      </c>
      <c r="AC98" s="672" t="str">
        <f t="shared" si="33"/>
        <v/>
      </c>
      <c r="AE98" s="672" t="str">
        <f t="shared" si="34"/>
        <v/>
      </c>
      <c r="AG98" s="672" t="str">
        <f t="shared" si="35"/>
        <v/>
      </c>
      <c r="AI98" s="672" t="str">
        <f t="shared" si="36"/>
        <v/>
      </c>
      <c r="AK98" s="672" t="str">
        <f t="shared" si="37"/>
        <v/>
      </c>
      <c r="AM98" s="672" t="str">
        <f t="shared" si="38"/>
        <v/>
      </c>
      <c r="AO98" s="672" t="str">
        <f t="shared" si="39"/>
        <v/>
      </c>
      <c r="AQ98" s="672" t="str">
        <f t="shared" si="40"/>
        <v/>
      </c>
    </row>
    <row r="99" spans="5:43">
      <c r="E99" s="672" t="str">
        <f t="shared" si="41"/>
        <v/>
      </c>
      <c r="G99" s="672" t="str">
        <f t="shared" si="41"/>
        <v/>
      </c>
      <c r="I99" s="672" t="str">
        <f t="shared" si="23"/>
        <v/>
      </c>
      <c r="K99" s="672" t="str">
        <f t="shared" si="24"/>
        <v/>
      </c>
      <c r="M99" s="672" t="str">
        <f t="shared" si="25"/>
        <v/>
      </c>
      <c r="O99" s="672" t="str">
        <f t="shared" si="26"/>
        <v/>
      </c>
      <c r="Q99" s="672" t="str">
        <f t="shared" si="27"/>
        <v/>
      </c>
      <c r="S99" s="672" t="str">
        <f t="shared" si="28"/>
        <v/>
      </c>
      <c r="U99" s="672" t="str">
        <f t="shared" si="29"/>
        <v/>
      </c>
      <c r="W99" s="672" t="str">
        <f t="shared" si="30"/>
        <v/>
      </c>
      <c r="Y99" s="672" t="str">
        <f t="shared" si="31"/>
        <v/>
      </c>
      <c r="AA99" s="672" t="str">
        <f t="shared" si="32"/>
        <v/>
      </c>
      <c r="AC99" s="672" t="str">
        <f t="shared" si="33"/>
        <v/>
      </c>
      <c r="AE99" s="672" t="str">
        <f t="shared" si="34"/>
        <v/>
      </c>
      <c r="AG99" s="672" t="str">
        <f t="shared" si="35"/>
        <v/>
      </c>
      <c r="AI99" s="672" t="str">
        <f t="shared" si="36"/>
        <v/>
      </c>
      <c r="AK99" s="672" t="str">
        <f t="shared" si="37"/>
        <v/>
      </c>
      <c r="AM99" s="672" t="str">
        <f t="shared" si="38"/>
        <v/>
      </c>
      <c r="AO99" s="672" t="str">
        <f t="shared" si="39"/>
        <v/>
      </c>
      <c r="AQ99" s="672" t="str">
        <f t="shared" si="40"/>
        <v/>
      </c>
    </row>
    <row r="100" spans="5:43">
      <c r="E100" s="672" t="str">
        <f t="shared" si="41"/>
        <v/>
      </c>
      <c r="G100" s="672" t="str">
        <f t="shared" si="41"/>
        <v/>
      </c>
      <c r="I100" s="672" t="str">
        <f t="shared" si="23"/>
        <v/>
      </c>
      <c r="K100" s="672" t="str">
        <f t="shared" si="24"/>
        <v/>
      </c>
      <c r="M100" s="672" t="str">
        <f t="shared" si="25"/>
        <v/>
      </c>
      <c r="O100" s="672" t="str">
        <f t="shared" si="26"/>
        <v/>
      </c>
      <c r="Q100" s="672" t="str">
        <f t="shared" si="27"/>
        <v/>
      </c>
      <c r="S100" s="672" t="str">
        <f t="shared" si="28"/>
        <v/>
      </c>
      <c r="U100" s="672" t="str">
        <f t="shared" si="29"/>
        <v/>
      </c>
      <c r="W100" s="672" t="str">
        <f t="shared" si="30"/>
        <v/>
      </c>
      <c r="Y100" s="672" t="str">
        <f t="shared" si="31"/>
        <v/>
      </c>
      <c r="AA100" s="672" t="str">
        <f t="shared" si="32"/>
        <v/>
      </c>
      <c r="AC100" s="672" t="str">
        <f t="shared" si="33"/>
        <v/>
      </c>
      <c r="AE100" s="672" t="str">
        <f t="shared" si="34"/>
        <v/>
      </c>
      <c r="AG100" s="672" t="str">
        <f t="shared" si="35"/>
        <v/>
      </c>
      <c r="AI100" s="672" t="str">
        <f t="shared" si="36"/>
        <v/>
      </c>
      <c r="AK100" s="672" t="str">
        <f t="shared" si="37"/>
        <v/>
      </c>
      <c r="AM100" s="672" t="str">
        <f t="shared" si="38"/>
        <v/>
      </c>
      <c r="AO100" s="672" t="str">
        <f t="shared" si="39"/>
        <v/>
      </c>
      <c r="AQ100" s="672" t="str">
        <f t="shared" si="40"/>
        <v/>
      </c>
    </row>
    <row r="101" spans="5:43">
      <c r="E101" s="672" t="str">
        <f t="shared" si="41"/>
        <v/>
      </c>
      <c r="G101" s="672" t="str">
        <f t="shared" si="41"/>
        <v/>
      </c>
      <c r="I101" s="672" t="str">
        <f t="shared" si="23"/>
        <v/>
      </c>
      <c r="K101" s="672" t="str">
        <f t="shared" si="24"/>
        <v/>
      </c>
      <c r="M101" s="672" t="str">
        <f t="shared" si="25"/>
        <v/>
      </c>
      <c r="O101" s="672" t="str">
        <f t="shared" si="26"/>
        <v/>
      </c>
      <c r="Q101" s="672" t="str">
        <f t="shared" si="27"/>
        <v/>
      </c>
      <c r="S101" s="672" t="str">
        <f t="shared" si="28"/>
        <v/>
      </c>
      <c r="U101" s="672" t="str">
        <f t="shared" si="29"/>
        <v/>
      </c>
      <c r="W101" s="672" t="str">
        <f t="shared" si="30"/>
        <v/>
      </c>
      <c r="Y101" s="672" t="str">
        <f t="shared" si="31"/>
        <v/>
      </c>
      <c r="AA101" s="672" t="str">
        <f t="shared" si="32"/>
        <v/>
      </c>
      <c r="AC101" s="672" t="str">
        <f t="shared" si="33"/>
        <v/>
      </c>
      <c r="AE101" s="672" t="str">
        <f t="shared" si="34"/>
        <v/>
      </c>
      <c r="AG101" s="672" t="str">
        <f t="shared" si="35"/>
        <v/>
      </c>
      <c r="AI101" s="672" t="str">
        <f t="shared" si="36"/>
        <v/>
      </c>
      <c r="AK101" s="672" t="str">
        <f t="shared" si="37"/>
        <v/>
      </c>
      <c r="AM101" s="672" t="str">
        <f t="shared" si="38"/>
        <v/>
      </c>
      <c r="AO101" s="672" t="str">
        <f t="shared" si="39"/>
        <v/>
      </c>
      <c r="AQ101" s="672" t="str">
        <f t="shared" si="40"/>
        <v/>
      </c>
    </row>
    <row r="102" spans="5:43">
      <c r="E102" s="672" t="str">
        <f t="shared" si="41"/>
        <v/>
      </c>
      <c r="G102" s="672" t="str">
        <f t="shared" si="41"/>
        <v/>
      </c>
      <c r="I102" s="672" t="str">
        <f t="shared" si="23"/>
        <v/>
      </c>
      <c r="K102" s="672" t="str">
        <f t="shared" si="24"/>
        <v/>
      </c>
      <c r="M102" s="672" t="str">
        <f t="shared" si="25"/>
        <v/>
      </c>
      <c r="O102" s="672" t="str">
        <f t="shared" si="26"/>
        <v/>
      </c>
      <c r="Q102" s="672" t="str">
        <f t="shared" si="27"/>
        <v/>
      </c>
      <c r="S102" s="672" t="str">
        <f t="shared" si="28"/>
        <v/>
      </c>
      <c r="U102" s="672" t="str">
        <f t="shared" si="29"/>
        <v/>
      </c>
      <c r="W102" s="672" t="str">
        <f t="shared" si="30"/>
        <v/>
      </c>
      <c r="Y102" s="672" t="str">
        <f t="shared" si="31"/>
        <v/>
      </c>
      <c r="AA102" s="672" t="str">
        <f t="shared" si="32"/>
        <v/>
      </c>
      <c r="AC102" s="672" t="str">
        <f t="shared" si="33"/>
        <v/>
      </c>
      <c r="AE102" s="672" t="str">
        <f t="shared" si="34"/>
        <v/>
      </c>
      <c r="AG102" s="672" t="str">
        <f t="shared" si="35"/>
        <v/>
      </c>
      <c r="AI102" s="672" t="str">
        <f t="shared" si="36"/>
        <v/>
      </c>
      <c r="AK102" s="672" t="str">
        <f t="shared" si="37"/>
        <v/>
      </c>
      <c r="AM102" s="672" t="str">
        <f t="shared" si="38"/>
        <v/>
      </c>
      <c r="AO102" s="672" t="str">
        <f t="shared" si="39"/>
        <v/>
      </c>
      <c r="AQ102" s="672" t="str">
        <f t="shared" si="40"/>
        <v/>
      </c>
    </row>
    <row r="103" spans="5:43">
      <c r="E103" s="672" t="str">
        <f t="shared" si="41"/>
        <v/>
      </c>
      <c r="G103" s="672" t="str">
        <f t="shared" si="41"/>
        <v/>
      </c>
      <c r="I103" s="672" t="str">
        <f t="shared" si="23"/>
        <v/>
      </c>
      <c r="K103" s="672" t="str">
        <f t="shared" si="24"/>
        <v/>
      </c>
      <c r="M103" s="672" t="str">
        <f t="shared" si="25"/>
        <v/>
      </c>
      <c r="O103" s="672" t="str">
        <f t="shared" si="26"/>
        <v/>
      </c>
      <c r="Q103" s="672" t="str">
        <f t="shared" si="27"/>
        <v/>
      </c>
      <c r="S103" s="672" t="str">
        <f t="shared" si="28"/>
        <v/>
      </c>
      <c r="U103" s="672" t="str">
        <f t="shared" si="29"/>
        <v/>
      </c>
      <c r="W103" s="672" t="str">
        <f t="shared" si="30"/>
        <v/>
      </c>
      <c r="Y103" s="672" t="str">
        <f t="shared" si="31"/>
        <v/>
      </c>
      <c r="AA103" s="672" t="str">
        <f t="shared" si="32"/>
        <v/>
      </c>
      <c r="AC103" s="672" t="str">
        <f t="shared" si="33"/>
        <v/>
      </c>
      <c r="AE103" s="672" t="str">
        <f t="shared" si="34"/>
        <v/>
      </c>
      <c r="AG103" s="672" t="str">
        <f t="shared" si="35"/>
        <v/>
      </c>
      <c r="AI103" s="672" t="str">
        <f t="shared" si="36"/>
        <v/>
      </c>
      <c r="AK103" s="672" t="str">
        <f t="shared" si="37"/>
        <v/>
      </c>
      <c r="AM103" s="672" t="str">
        <f t="shared" si="38"/>
        <v/>
      </c>
      <c r="AO103" s="672" t="str">
        <f t="shared" si="39"/>
        <v/>
      </c>
      <c r="AQ103" s="672" t="str">
        <f t="shared" si="40"/>
        <v/>
      </c>
    </row>
    <row r="104" spans="5:43">
      <c r="E104" s="672" t="str">
        <f t="shared" si="41"/>
        <v/>
      </c>
      <c r="G104" s="672" t="str">
        <f t="shared" si="41"/>
        <v/>
      </c>
      <c r="I104" s="672" t="str">
        <f t="shared" si="23"/>
        <v/>
      </c>
      <c r="K104" s="672" t="str">
        <f t="shared" si="24"/>
        <v/>
      </c>
      <c r="M104" s="672" t="str">
        <f t="shared" si="25"/>
        <v/>
      </c>
      <c r="O104" s="672" t="str">
        <f t="shared" si="26"/>
        <v/>
      </c>
      <c r="Q104" s="672" t="str">
        <f t="shared" si="27"/>
        <v/>
      </c>
      <c r="S104" s="672" t="str">
        <f t="shared" si="28"/>
        <v/>
      </c>
      <c r="U104" s="672" t="str">
        <f t="shared" si="29"/>
        <v/>
      </c>
      <c r="W104" s="672" t="str">
        <f t="shared" si="30"/>
        <v/>
      </c>
      <c r="Y104" s="672" t="str">
        <f t="shared" si="31"/>
        <v/>
      </c>
      <c r="AA104" s="672" t="str">
        <f t="shared" si="32"/>
        <v/>
      </c>
      <c r="AC104" s="672" t="str">
        <f t="shared" si="33"/>
        <v/>
      </c>
      <c r="AE104" s="672" t="str">
        <f t="shared" si="34"/>
        <v/>
      </c>
      <c r="AG104" s="672" t="str">
        <f t="shared" si="35"/>
        <v/>
      </c>
      <c r="AI104" s="672" t="str">
        <f t="shared" si="36"/>
        <v/>
      </c>
      <c r="AK104" s="672" t="str">
        <f t="shared" si="37"/>
        <v/>
      </c>
      <c r="AM104" s="672" t="str">
        <f t="shared" si="38"/>
        <v/>
      </c>
      <c r="AO104" s="672" t="str">
        <f t="shared" si="39"/>
        <v/>
      </c>
      <c r="AQ104" s="672" t="str">
        <f t="shared" si="40"/>
        <v/>
      </c>
    </row>
    <row r="105" spans="5:43">
      <c r="E105" s="672" t="str">
        <f t="shared" si="41"/>
        <v/>
      </c>
      <c r="G105" s="672" t="str">
        <f t="shared" si="41"/>
        <v/>
      </c>
      <c r="I105" s="672" t="str">
        <f t="shared" si="23"/>
        <v/>
      </c>
      <c r="K105" s="672" t="str">
        <f t="shared" si="24"/>
        <v/>
      </c>
      <c r="M105" s="672" t="str">
        <f t="shared" si="25"/>
        <v/>
      </c>
      <c r="O105" s="672" t="str">
        <f t="shared" si="26"/>
        <v/>
      </c>
      <c r="Q105" s="672" t="str">
        <f t="shared" si="27"/>
        <v/>
      </c>
      <c r="S105" s="672" t="str">
        <f t="shared" si="28"/>
        <v/>
      </c>
      <c r="U105" s="672" t="str">
        <f t="shared" si="29"/>
        <v/>
      </c>
      <c r="W105" s="672" t="str">
        <f t="shared" si="30"/>
        <v/>
      </c>
      <c r="Y105" s="672" t="str">
        <f t="shared" si="31"/>
        <v/>
      </c>
      <c r="AA105" s="672" t="str">
        <f t="shared" si="32"/>
        <v/>
      </c>
      <c r="AC105" s="672" t="str">
        <f t="shared" si="33"/>
        <v/>
      </c>
      <c r="AE105" s="672" t="str">
        <f t="shared" si="34"/>
        <v/>
      </c>
      <c r="AG105" s="672" t="str">
        <f t="shared" si="35"/>
        <v/>
      </c>
      <c r="AI105" s="672" t="str">
        <f t="shared" si="36"/>
        <v/>
      </c>
      <c r="AK105" s="672" t="str">
        <f t="shared" si="37"/>
        <v/>
      </c>
      <c r="AM105" s="672" t="str">
        <f t="shared" si="38"/>
        <v/>
      </c>
      <c r="AO105" s="672" t="str">
        <f t="shared" si="39"/>
        <v/>
      </c>
      <c r="AQ105" s="672" t="str">
        <f t="shared" si="40"/>
        <v/>
      </c>
    </row>
    <row r="106" spans="5:43">
      <c r="E106" s="672" t="str">
        <f t="shared" si="41"/>
        <v/>
      </c>
      <c r="G106" s="672" t="str">
        <f t="shared" si="41"/>
        <v/>
      </c>
      <c r="I106" s="672" t="str">
        <f t="shared" si="23"/>
        <v/>
      </c>
      <c r="K106" s="672" t="str">
        <f t="shared" si="24"/>
        <v/>
      </c>
      <c r="M106" s="672" t="str">
        <f t="shared" si="25"/>
        <v/>
      </c>
      <c r="O106" s="672" t="str">
        <f t="shared" si="26"/>
        <v/>
      </c>
      <c r="Q106" s="672" t="str">
        <f t="shared" si="27"/>
        <v/>
      </c>
      <c r="S106" s="672" t="str">
        <f t="shared" si="28"/>
        <v/>
      </c>
      <c r="U106" s="672" t="str">
        <f t="shared" si="29"/>
        <v/>
      </c>
      <c r="W106" s="672" t="str">
        <f t="shared" si="30"/>
        <v/>
      </c>
      <c r="Y106" s="672" t="str">
        <f t="shared" si="31"/>
        <v/>
      </c>
      <c r="AA106" s="672" t="str">
        <f t="shared" si="32"/>
        <v/>
      </c>
      <c r="AC106" s="672" t="str">
        <f t="shared" si="33"/>
        <v/>
      </c>
      <c r="AE106" s="672" t="str">
        <f t="shared" si="34"/>
        <v/>
      </c>
      <c r="AG106" s="672" t="str">
        <f t="shared" si="35"/>
        <v/>
      </c>
      <c r="AI106" s="672" t="str">
        <f t="shared" si="36"/>
        <v/>
      </c>
      <c r="AK106" s="672" t="str">
        <f t="shared" si="37"/>
        <v/>
      </c>
      <c r="AM106" s="672" t="str">
        <f t="shared" si="38"/>
        <v/>
      </c>
      <c r="AO106" s="672" t="str">
        <f t="shared" si="39"/>
        <v/>
      </c>
      <c r="AQ106" s="672" t="str">
        <f t="shared" si="40"/>
        <v/>
      </c>
    </row>
    <row r="107" spans="5:43">
      <c r="E107" s="672" t="str">
        <f t="shared" si="41"/>
        <v/>
      </c>
      <c r="G107" s="672" t="str">
        <f t="shared" si="41"/>
        <v/>
      </c>
      <c r="I107" s="672" t="str">
        <f t="shared" si="23"/>
        <v/>
      </c>
      <c r="K107" s="672" t="str">
        <f t="shared" si="24"/>
        <v/>
      </c>
      <c r="M107" s="672" t="str">
        <f t="shared" si="25"/>
        <v/>
      </c>
      <c r="O107" s="672" t="str">
        <f t="shared" si="26"/>
        <v/>
      </c>
      <c r="Q107" s="672" t="str">
        <f t="shared" si="27"/>
        <v/>
      </c>
      <c r="S107" s="672" t="str">
        <f t="shared" si="28"/>
        <v/>
      </c>
      <c r="U107" s="672" t="str">
        <f t="shared" si="29"/>
        <v/>
      </c>
      <c r="W107" s="672" t="str">
        <f t="shared" si="30"/>
        <v/>
      </c>
      <c r="Y107" s="672" t="str">
        <f t="shared" si="31"/>
        <v/>
      </c>
      <c r="AA107" s="672" t="str">
        <f t="shared" si="32"/>
        <v/>
      </c>
      <c r="AC107" s="672" t="str">
        <f t="shared" si="33"/>
        <v/>
      </c>
      <c r="AE107" s="672" t="str">
        <f t="shared" si="34"/>
        <v/>
      </c>
      <c r="AG107" s="672" t="str">
        <f t="shared" si="35"/>
        <v/>
      </c>
      <c r="AI107" s="672" t="str">
        <f t="shared" si="36"/>
        <v/>
      </c>
      <c r="AK107" s="672" t="str">
        <f t="shared" si="37"/>
        <v/>
      </c>
      <c r="AM107" s="672" t="str">
        <f t="shared" si="38"/>
        <v/>
      </c>
      <c r="AO107" s="672" t="str">
        <f t="shared" si="39"/>
        <v/>
      </c>
      <c r="AQ107" s="672" t="str">
        <f t="shared" si="40"/>
        <v/>
      </c>
    </row>
    <row r="108" spans="5:43">
      <c r="E108" s="672" t="str">
        <f t="shared" si="41"/>
        <v/>
      </c>
      <c r="G108" s="672" t="str">
        <f t="shared" si="41"/>
        <v/>
      </c>
      <c r="I108" s="672" t="str">
        <f t="shared" si="23"/>
        <v/>
      </c>
      <c r="K108" s="672" t="str">
        <f t="shared" si="24"/>
        <v/>
      </c>
      <c r="M108" s="672" t="str">
        <f t="shared" si="25"/>
        <v/>
      </c>
      <c r="O108" s="672" t="str">
        <f t="shared" si="26"/>
        <v/>
      </c>
      <c r="Q108" s="672" t="str">
        <f t="shared" si="27"/>
        <v/>
      </c>
      <c r="S108" s="672" t="str">
        <f t="shared" si="28"/>
        <v/>
      </c>
      <c r="U108" s="672" t="str">
        <f t="shared" si="29"/>
        <v/>
      </c>
      <c r="W108" s="672" t="str">
        <f t="shared" si="30"/>
        <v/>
      </c>
      <c r="Y108" s="672" t="str">
        <f t="shared" si="31"/>
        <v/>
      </c>
      <c r="AA108" s="672" t="str">
        <f t="shared" si="32"/>
        <v/>
      </c>
      <c r="AC108" s="672" t="str">
        <f t="shared" si="33"/>
        <v/>
      </c>
      <c r="AE108" s="672" t="str">
        <f t="shared" si="34"/>
        <v/>
      </c>
      <c r="AG108" s="672" t="str">
        <f t="shared" si="35"/>
        <v/>
      </c>
      <c r="AI108" s="672" t="str">
        <f t="shared" si="36"/>
        <v/>
      </c>
      <c r="AK108" s="672" t="str">
        <f t="shared" si="37"/>
        <v/>
      </c>
      <c r="AM108" s="672" t="str">
        <f t="shared" si="38"/>
        <v/>
      </c>
      <c r="AO108" s="672" t="str">
        <f t="shared" si="39"/>
        <v/>
      </c>
      <c r="AQ108" s="672" t="str">
        <f t="shared" si="40"/>
        <v/>
      </c>
    </row>
    <row r="109" spans="5:43">
      <c r="E109" s="672" t="str">
        <f t="shared" ref="E109:G124" si="42">IF(OR($B109=0,D109=0),"",D109/$B109)</f>
        <v/>
      </c>
      <c r="G109" s="672" t="str">
        <f t="shared" si="42"/>
        <v/>
      </c>
      <c r="I109" s="672" t="str">
        <f t="shared" si="23"/>
        <v/>
      </c>
      <c r="K109" s="672" t="str">
        <f t="shared" si="24"/>
        <v/>
      </c>
      <c r="M109" s="672" t="str">
        <f t="shared" si="25"/>
        <v/>
      </c>
      <c r="O109" s="672" t="str">
        <f t="shared" si="26"/>
        <v/>
      </c>
      <c r="Q109" s="672" t="str">
        <f t="shared" si="27"/>
        <v/>
      </c>
      <c r="S109" s="672" t="str">
        <f t="shared" si="28"/>
        <v/>
      </c>
      <c r="U109" s="672" t="str">
        <f t="shared" si="29"/>
        <v/>
      </c>
      <c r="W109" s="672" t="str">
        <f t="shared" si="30"/>
        <v/>
      </c>
      <c r="Y109" s="672" t="str">
        <f t="shared" si="31"/>
        <v/>
      </c>
      <c r="AA109" s="672" t="str">
        <f t="shared" si="32"/>
        <v/>
      </c>
      <c r="AC109" s="672" t="str">
        <f t="shared" si="33"/>
        <v/>
      </c>
      <c r="AE109" s="672" t="str">
        <f t="shared" si="34"/>
        <v/>
      </c>
      <c r="AG109" s="672" t="str">
        <f t="shared" si="35"/>
        <v/>
      </c>
      <c r="AI109" s="672" t="str">
        <f t="shared" si="36"/>
        <v/>
      </c>
      <c r="AK109" s="672" t="str">
        <f t="shared" si="37"/>
        <v/>
      </c>
      <c r="AM109" s="672" t="str">
        <f t="shared" si="38"/>
        <v/>
      </c>
      <c r="AO109" s="672" t="str">
        <f t="shared" si="39"/>
        <v/>
      </c>
      <c r="AQ109" s="672" t="str">
        <f t="shared" si="40"/>
        <v/>
      </c>
    </row>
    <row r="110" spans="5:43">
      <c r="E110" s="672" t="str">
        <f t="shared" si="42"/>
        <v/>
      </c>
      <c r="G110" s="672" t="str">
        <f t="shared" si="42"/>
        <v/>
      </c>
      <c r="I110" s="672" t="str">
        <f t="shared" si="23"/>
        <v/>
      </c>
      <c r="K110" s="672" t="str">
        <f t="shared" si="24"/>
        <v/>
      </c>
      <c r="M110" s="672" t="str">
        <f t="shared" si="25"/>
        <v/>
      </c>
      <c r="O110" s="672" t="str">
        <f t="shared" si="26"/>
        <v/>
      </c>
      <c r="Q110" s="672" t="str">
        <f t="shared" si="27"/>
        <v/>
      </c>
      <c r="S110" s="672" t="str">
        <f t="shared" si="28"/>
        <v/>
      </c>
      <c r="U110" s="672" t="str">
        <f t="shared" si="29"/>
        <v/>
      </c>
      <c r="W110" s="672" t="str">
        <f t="shared" si="30"/>
        <v/>
      </c>
      <c r="Y110" s="672" t="str">
        <f t="shared" si="31"/>
        <v/>
      </c>
      <c r="AA110" s="672" t="str">
        <f t="shared" si="32"/>
        <v/>
      </c>
      <c r="AC110" s="672" t="str">
        <f t="shared" si="33"/>
        <v/>
      </c>
      <c r="AE110" s="672" t="str">
        <f t="shared" si="34"/>
        <v/>
      </c>
      <c r="AG110" s="672" t="str">
        <f t="shared" si="35"/>
        <v/>
      </c>
      <c r="AI110" s="672" t="str">
        <f t="shared" si="36"/>
        <v/>
      </c>
      <c r="AK110" s="672" t="str">
        <f t="shared" si="37"/>
        <v/>
      </c>
      <c r="AM110" s="672" t="str">
        <f t="shared" si="38"/>
        <v/>
      </c>
      <c r="AO110" s="672" t="str">
        <f t="shared" si="39"/>
        <v/>
      </c>
      <c r="AQ110" s="672" t="str">
        <f t="shared" si="40"/>
        <v/>
      </c>
    </row>
    <row r="111" spans="5:43">
      <c r="E111" s="672" t="str">
        <f t="shared" si="42"/>
        <v/>
      </c>
      <c r="G111" s="672" t="str">
        <f t="shared" si="42"/>
        <v/>
      </c>
      <c r="I111" s="672" t="str">
        <f t="shared" si="23"/>
        <v/>
      </c>
      <c r="K111" s="672" t="str">
        <f t="shared" si="24"/>
        <v/>
      </c>
      <c r="M111" s="672" t="str">
        <f t="shared" si="25"/>
        <v/>
      </c>
      <c r="O111" s="672" t="str">
        <f t="shared" si="26"/>
        <v/>
      </c>
      <c r="Q111" s="672" t="str">
        <f t="shared" si="27"/>
        <v/>
      </c>
      <c r="S111" s="672" t="str">
        <f t="shared" si="28"/>
        <v/>
      </c>
      <c r="U111" s="672" t="str">
        <f t="shared" si="29"/>
        <v/>
      </c>
      <c r="W111" s="672" t="str">
        <f t="shared" si="30"/>
        <v/>
      </c>
      <c r="Y111" s="672" t="str">
        <f t="shared" si="31"/>
        <v/>
      </c>
      <c r="AA111" s="672" t="str">
        <f t="shared" si="32"/>
        <v/>
      </c>
      <c r="AC111" s="672" t="str">
        <f t="shared" si="33"/>
        <v/>
      </c>
      <c r="AE111" s="672" t="str">
        <f t="shared" si="34"/>
        <v/>
      </c>
      <c r="AG111" s="672" t="str">
        <f t="shared" si="35"/>
        <v/>
      </c>
      <c r="AI111" s="672" t="str">
        <f t="shared" si="36"/>
        <v/>
      </c>
      <c r="AK111" s="672" t="str">
        <f t="shared" si="37"/>
        <v/>
      </c>
      <c r="AM111" s="672" t="str">
        <f t="shared" si="38"/>
        <v/>
      </c>
      <c r="AO111" s="672" t="str">
        <f t="shared" si="39"/>
        <v/>
      </c>
      <c r="AQ111" s="672" t="str">
        <f t="shared" si="40"/>
        <v/>
      </c>
    </row>
    <row r="112" spans="5:43">
      <c r="E112" s="672" t="str">
        <f t="shared" si="42"/>
        <v/>
      </c>
      <c r="G112" s="672" t="str">
        <f t="shared" si="42"/>
        <v/>
      </c>
      <c r="I112" s="672" t="str">
        <f t="shared" si="23"/>
        <v/>
      </c>
      <c r="K112" s="672" t="str">
        <f t="shared" si="24"/>
        <v/>
      </c>
      <c r="M112" s="672" t="str">
        <f t="shared" si="25"/>
        <v/>
      </c>
      <c r="O112" s="672" t="str">
        <f t="shared" si="26"/>
        <v/>
      </c>
      <c r="Q112" s="672" t="str">
        <f t="shared" si="27"/>
        <v/>
      </c>
      <c r="S112" s="672" t="str">
        <f t="shared" si="28"/>
        <v/>
      </c>
      <c r="U112" s="672" t="str">
        <f t="shared" si="29"/>
        <v/>
      </c>
      <c r="W112" s="672" t="str">
        <f t="shared" si="30"/>
        <v/>
      </c>
      <c r="Y112" s="672" t="str">
        <f t="shared" si="31"/>
        <v/>
      </c>
      <c r="AA112" s="672" t="str">
        <f t="shared" si="32"/>
        <v/>
      </c>
      <c r="AC112" s="672" t="str">
        <f t="shared" si="33"/>
        <v/>
      </c>
      <c r="AE112" s="672" t="str">
        <f t="shared" si="34"/>
        <v/>
      </c>
      <c r="AG112" s="672" t="str">
        <f t="shared" si="35"/>
        <v/>
      </c>
      <c r="AI112" s="672" t="str">
        <f t="shared" si="36"/>
        <v/>
      </c>
      <c r="AK112" s="672" t="str">
        <f t="shared" si="37"/>
        <v/>
      </c>
      <c r="AM112" s="672" t="str">
        <f t="shared" si="38"/>
        <v/>
      </c>
      <c r="AO112" s="672" t="str">
        <f t="shared" si="39"/>
        <v/>
      </c>
      <c r="AQ112" s="672" t="str">
        <f t="shared" si="40"/>
        <v/>
      </c>
    </row>
    <row r="113" spans="5:43">
      <c r="E113" s="672" t="str">
        <f t="shared" si="42"/>
        <v/>
      </c>
      <c r="G113" s="672" t="str">
        <f t="shared" si="42"/>
        <v/>
      </c>
      <c r="I113" s="672" t="str">
        <f t="shared" si="23"/>
        <v/>
      </c>
      <c r="K113" s="672" t="str">
        <f t="shared" si="24"/>
        <v/>
      </c>
      <c r="M113" s="672" t="str">
        <f t="shared" si="25"/>
        <v/>
      </c>
      <c r="O113" s="672" t="str">
        <f t="shared" si="26"/>
        <v/>
      </c>
      <c r="Q113" s="672" t="str">
        <f t="shared" si="27"/>
        <v/>
      </c>
      <c r="S113" s="672" t="str">
        <f t="shared" si="28"/>
        <v/>
      </c>
      <c r="U113" s="672" t="str">
        <f t="shared" si="29"/>
        <v/>
      </c>
      <c r="W113" s="672" t="str">
        <f t="shared" si="30"/>
        <v/>
      </c>
      <c r="Y113" s="672" t="str">
        <f t="shared" si="31"/>
        <v/>
      </c>
      <c r="AA113" s="672" t="str">
        <f t="shared" si="32"/>
        <v/>
      </c>
      <c r="AC113" s="672" t="str">
        <f t="shared" si="33"/>
        <v/>
      </c>
      <c r="AE113" s="672" t="str">
        <f t="shared" si="34"/>
        <v/>
      </c>
      <c r="AG113" s="672" t="str">
        <f t="shared" si="35"/>
        <v/>
      </c>
      <c r="AI113" s="672" t="str">
        <f t="shared" si="36"/>
        <v/>
      </c>
      <c r="AK113" s="672" t="str">
        <f t="shared" si="37"/>
        <v/>
      </c>
      <c r="AM113" s="672" t="str">
        <f t="shared" si="38"/>
        <v/>
      </c>
      <c r="AO113" s="672" t="str">
        <f t="shared" si="39"/>
        <v/>
      </c>
      <c r="AQ113" s="672" t="str">
        <f t="shared" si="40"/>
        <v/>
      </c>
    </row>
    <row r="114" spans="5:43">
      <c r="E114" s="672" t="str">
        <f t="shared" si="42"/>
        <v/>
      </c>
      <c r="G114" s="672" t="str">
        <f t="shared" si="42"/>
        <v/>
      </c>
      <c r="I114" s="672" t="str">
        <f t="shared" si="23"/>
        <v/>
      </c>
      <c r="K114" s="672" t="str">
        <f t="shared" si="24"/>
        <v/>
      </c>
      <c r="M114" s="672" t="str">
        <f t="shared" si="25"/>
        <v/>
      </c>
      <c r="O114" s="672" t="str">
        <f t="shared" si="26"/>
        <v/>
      </c>
      <c r="Q114" s="672" t="str">
        <f t="shared" si="27"/>
        <v/>
      </c>
      <c r="S114" s="672" t="str">
        <f t="shared" si="28"/>
        <v/>
      </c>
      <c r="U114" s="672" t="str">
        <f t="shared" si="29"/>
        <v/>
      </c>
      <c r="W114" s="672" t="str">
        <f t="shared" si="30"/>
        <v/>
      </c>
      <c r="Y114" s="672" t="str">
        <f t="shared" si="31"/>
        <v/>
      </c>
      <c r="AA114" s="672" t="str">
        <f t="shared" si="32"/>
        <v/>
      </c>
      <c r="AC114" s="672" t="str">
        <f t="shared" si="33"/>
        <v/>
      </c>
      <c r="AE114" s="672" t="str">
        <f t="shared" si="34"/>
        <v/>
      </c>
      <c r="AG114" s="672" t="str">
        <f t="shared" si="35"/>
        <v/>
      </c>
      <c r="AI114" s="672" t="str">
        <f t="shared" si="36"/>
        <v/>
      </c>
      <c r="AK114" s="672" t="str">
        <f t="shared" si="37"/>
        <v/>
      </c>
      <c r="AM114" s="672" t="str">
        <f t="shared" si="38"/>
        <v/>
      </c>
      <c r="AO114" s="672" t="str">
        <f t="shared" si="39"/>
        <v/>
      </c>
      <c r="AQ114" s="672" t="str">
        <f t="shared" si="40"/>
        <v/>
      </c>
    </row>
    <row r="115" spans="5:43">
      <c r="E115" s="672" t="str">
        <f t="shared" si="42"/>
        <v/>
      </c>
      <c r="G115" s="672" t="str">
        <f t="shared" si="42"/>
        <v/>
      </c>
      <c r="I115" s="672" t="str">
        <f t="shared" si="23"/>
        <v/>
      </c>
      <c r="K115" s="672" t="str">
        <f t="shared" si="24"/>
        <v/>
      </c>
      <c r="M115" s="672" t="str">
        <f t="shared" si="25"/>
        <v/>
      </c>
      <c r="O115" s="672" t="str">
        <f t="shared" si="26"/>
        <v/>
      </c>
      <c r="Q115" s="672" t="str">
        <f t="shared" si="27"/>
        <v/>
      </c>
      <c r="S115" s="672" t="str">
        <f t="shared" si="28"/>
        <v/>
      </c>
      <c r="U115" s="672" t="str">
        <f t="shared" si="29"/>
        <v/>
      </c>
      <c r="W115" s="672" t="str">
        <f t="shared" si="30"/>
        <v/>
      </c>
      <c r="Y115" s="672" t="str">
        <f t="shared" si="31"/>
        <v/>
      </c>
      <c r="AA115" s="672" t="str">
        <f t="shared" si="32"/>
        <v/>
      </c>
      <c r="AC115" s="672" t="str">
        <f t="shared" si="33"/>
        <v/>
      </c>
      <c r="AE115" s="672" t="str">
        <f t="shared" si="34"/>
        <v/>
      </c>
      <c r="AG115" s="672" t="str">
        <f t="shared" si="35"/>
        <v/>
      </c>
      <c r="AI115" s="672" t="str">
        <f t="shared" si="36"/>
        <v/>
      </c>
      <c r="AK115" s="672" t="str">
        <f t="shared" si="37"/>
        <v/>
      </c>
      <c r="AM115" s="672" t="str">
        <f t="shared" si="38"/>
        <v/>
      </c>
      <c r="AO115" s="672" t="str">
        <f t="shared" si="39"/>
        <v/>
      </c>
      <c r="AQ115" s="672" t="str">
        <f t="shared" si="40"/>
        <v/>
      </c>
    </row>
    <row r="116" spans="5:43">
      <c r="E116" s="672" t="str">
        <f t="shared" si="42"/>
        <v/>
      </c>
      <c r="G116" s="672" t="str">
        <f t="shared" si="42"/>
        <v/>
      </c>
      <c r="I116" s="672" t="str">
        <f t="shared" si="23"/>
        <v/>
      </c>
      <c r="K116" s="672" t="str">
        <f t="shared" si="24"/>
        <v/>
      </c>
      <c r="M116" s="672" t="str">
        <f t="shared" si="25"/>
        <v/>
      </c>
      <c r="O116" s="672" t="str">
        <f t="shared" si="26"/>
        <v/>
      </c>
      <c r="Q116" s="672" t="str">
        <f t="shared" si="27"/>
        <v/>
      </c>
      <c r="S116" s="672" t="str">
        <f t="shared" si="28"/>
        <v/>
      </c>
      <c r="U116" s="672" t="str">
        <f t="shared" si="29"/>
        <v/>
      </c>
      <c r="W116" s="672" t="str">
        <f t="shared" si="30"/>
        <v/>
      </c>
      <c r="Y116" s="672" t="str">
        <f t="shared" si="31"/>
        <v/>
      </c>
      <c r="AA116" s="672" t="str">
        <f t="shared" si="32"/>
        <v/>
      </c>
      <c r="AC116" s="672" t="str">
        <f t="shared" si="33"/>
        <v/>
      </c>
      <c r="AE116" s="672" t="str">
        <f t="shared" si="34"/>
        <v/>
      </c>
      <c r="AG116" s="672" t="str">
        <f t="shared" si="35"/>
        <v/>
      </c>
      <c r="AI116" s="672" t="str">
        <f t="shared" si="36"/>
        <v/>
      </c>
      <c r="AK116" s="672" t="str">
        <f t="shared" si="37"/>
        <v/>
      </c>
      <c r="AM116" s="672" t="str">
        <f t="shared" si="38"/>
        <v/>
      </c>
      <c r="AO116" s="672" t="str">
        <f t="shared" si="39"/>
        <v/>
      </c>
      <c r="AQ116" s="672" t="str">
        <f t="shared" si="40"/>
        <v/>
      </c>
    </row>
    <row r="117" spans="5:43">
      <c r="E117" s="672" t="str">
        <f t="shared" si="42"/>
        <v/>
      </c>
      <c r="G117" s="672" t="str">
        <f t="shared" si="42"/>
        <v/>
      </c>
      <c r="I117" s="672" t="str">
        <f t="shared" si="23"/>
        <v/>
      </c>
      <c r="K117" s="672" t="str">
        <f t="shared" si="24"/>
        <v/>
      </c>
      <c r="M117" s="672" t="str">
        <f t="shared" si="25"/>
        <v/>
      </c>
      <c r="O117" s="672" t="str">
        <f t="shared" si="26"/>
        <v/>
      </c>
      <c r="Q117" s="672" t="str">
        <f t="shared" si="27"/>
        <v/>
      </c>
      <c r="S117" s="672" t="str">
        <f t="shared" si="28"/>
        <v/>
      </c>
      <c r="U117" s="672" t="str">
        <f t="shared" si="29"/>
        <v/>
      </c>
      <c r="W117" s="672" t="str">
        <f t="shared" si="30"/>
        <v/>
      </c>
      <c r="Y117" s="672" t="str">
        <f t="shared" si="31"/>
        <v/>
      </c>
      <c r="AA117" s="672" t="str">
        <f t="shared" si="32"/>
        <v/>
      </c>
      <c r="AC117" s="672" t="str">
        <f t="shared" si="33"/>
        <v/>
      </c>
      <c r="AE117" s="672" t="str">
        <f t="shared" si="34"/>
        <v/>
      </c>
      <c r="AG117" s="672" t="str">
        <f t="shared" si="35"/>
        <v/>
      </c>
      <c r="AI117" s="672" t="str">
        <f t="shared" si="36"/>
        <v/>
      </c>
      <c r="AK117" s="672" t="str">
        <f t="shared" si="37"/>
        <v/>
      </c>
      <c r="AM117" s="672" t="str">
        <f t="shared" si="38"/>
        <v/>
      </c>
      <c r="AO117" s="672" t="str">
        <f t="shared" si="39"/>
        <v/>
      </c>
      <c r="AQ117" s="672" t="str">
        <f t="shared" si="40"/>
        <v/>
      </c>
    </row>
    <row r="118" spans="5:43">
      <c r="E118" s="672" t="str">
        <f t="shared" si="42"/>
        <v/>
      </c>
      <c r="G118" s="672" t="str">
        <f t="shared" si="42"/>
        <v/>
      </c>
      <c r="I118" s="672" t="str">
        <f t="shared" si="23"/>
        <v/>
      </c>
      <c r="K118" s="672" t="str">
        <f t="shared" si="24"/>
        <v/>
      </c>
      <c r="M118" s="672" t="str">
        <f t="shared" si="25"/>
        <v/>
      </c>
      <c r="O118" s="672" t="str">
        <f t="shared" si="26"/>
        <v/>
      </c>
      <c r="Q118" s="672" t="str">
        <f t="shared" si="27"/>
        <v/>
      </c>
      <c r="S118" s="672" t="str">
        <f t="shared" si="28"/>
        <v/>
      </c>
      <c r="U118" s="672" t="str">
        <f t="shared" si="29"/>
        <v/>
      </c>
      <c r="W118" s="672" t="str">
        <f t="shared" si="30"/>
        <v/>
      </c>
      <c r="Y118" s="672" t="str">
        <f t="shared" si="31"/>
        <v/>
      </c>
      <c r="AA118" s="672" t="str">
        <f t="shared" si="32"/>
        <v/>
      </c>
      <c r="AC118" s="672" t="str">
        <f t="shared" si="33"/>
        <v/>
      </c>
      <c r="AE118" s="672" t="str">
        <f t="shared" si="34"/>
        <v/>
      </c>
      <c r="AG118" s="672" t="str">
        <f t="shared" si="35"/>
        <v/>
      </c>
      <c r="AI118" s="672" t="str">
        <f t="shared" si="36"/>
        <v/>
      </c>
      <c r="AK118" s="672" t="str">
        <f t="shared" si="37"/>
        <v/>
      </c>
      <c r="AM118" s="672" t="str">
        <f t="shared" si="38"/>
        <v/>
      </c>
      <c r="AO118" s="672" t="str">
        <f t="shared" si="39"/>
        <v/>
      </c>
      <c r="AQ118" s="672" t="str">
        <f t="shared" si="40"/>
        <v/>
      </c>
    </row>
    <row r="119" spans="5:43">
      <c r="E119" s="672" t="str">
        <f t="shared" si="42"/>
        <v/>
      </c>
      <c r="G119" s="672" t="str">
        <f t="shared" si="42"/>
        <v/>
      </c>
      <c r="I119" s="672" t="str">
        <f t="shared" si="23"/>
        <v/>
      </c>
      <c r="K119" s="672" t="str">
        <f t="shared" si="24"/>
        <v/>
      </c>
      <c r="M119" s="672" t="str">
        <f t="shared" si="25"/>
        <v/>
      </c>
      <c r="O119" s="672" t="str">
        <f t="shared" si="26"/>
        <v/>
      </c>
      <c r="Q119" s="672" t="str">
        <f t="shared" si="27"/>
        <v/>
      </c>
      <c r="S119" s="672" t="str">
        <f t="shared" si="28"/>
        <v/>
      </c>
      <c r="U119" s="672" t="str">
        <f t="shared" si="29"/>
        <v/>
      </c>
      <c r="W119" s="672" t="str">
        <f t="shared" si="30"/>
        <v/>
      </c>
      <c r="Y119" s="672" t="str">
        <f t="shared" si="31"/>
        <v/>
      </c>
      <c r="AA119" s="672" t="str">
        <f t="shared" si="32"/>
        <v/>
      </c>
      <c r="AC119" s="672" t="str">
        <f t="shared" si="33"/>
        <v/>
      </c>
      <c r="AE119" s="672" t="str">
        <f t="shared" si="34"/>
        <v/>
      </c>
      <c r="AG119" s="672" t="str">
        <f t="shared" si="35"/>
        <v/>
      </c>
      <c r="AI119" s="672" t="str">
        <f t="shared" si="36"/>
        <v/>
      </c>
      <c r="AK119" s="672" t="str">
        <f t="shared" si="37"/>
        <v/>
      </c>
      <c r="AM119" s="672" t="str">
        <f t="shared" si="38"/>
        <v/>
      </c>
      <c r="AO119" s="672" t="str">
        <f t="shared" si="39"/>
        <v/>
      </c>
      <c r="AQ119" s="672" t="str">
        <f t="shared" si="40"/>
        <v/>
      </c>
    </row>
    <row r="120" spans="5:43">
      <c r="E120" s="672" t="str">
        <f t="shared" si="42"/>
        <v/>
      </c>
      <c r="G120" s="672" t="str">
        <f t="shared" si="42"/>
        <v/>
      </c>
      <c r="I120" s="672" t="str">
        <f t="shared" si="23"/>
        <v/>
      </c>
      <c r="K120" s="672" t="str">
        <f t="shared" si="24"/>
        <v/>
      </c>
      <c r="M120" s="672" t="str">
        <f t="shared" si="25"/>
        <v/>
      </c>
      <c r="O120" s="672" t="str">
        <f t="shared" si="26"/>
        <v/>
      </c>
      <c r="Q120" s="672" t="str">
        <f t="shared" si="27"/>
        <v/>
      </c>
      <c r="S120" s="672" t="str">
        <f t="shared" si="28"/>
        <v/>
      </c>
      <c r="U120" s="672" t="str">
        <f t="shared" si="29"/>
        <v/>
      </c>
      <c r="W120" s="672" t="str">
        <f t="shared" si="30"/>
        <v/>
      </c>
      <c r="Y120" s="672" t="str">
        <f t="shared" si="31"/>
        <v/>
      </c>
      <c r="AA120" s="672" t="str">
        <f t="shared" si="32"/>
        <v/>
      </c>
      <c r="AC120" s="672" t="str">
        <f t="shared" si="33"/>
        <v/>
      </c>
      <c r="AE120" s="672" t="str">
        <f t="shared" si="34"/>
        <v/>
      </c>
      <c r="AG120" s="672" t="str">
        <f t="shared" si="35"/>
        <v/>
      </c>
      <c r="AI120" s="672" t="str">
        <f t="shared" si="36"/>
        <v/>
      </c>
      <c r="AK120" s="672" t="str">
        <f t="shared" si="37"/>
        <v/>
      </c>
      <c r="AM120" s="672" t="str">
        <f t="shared" si="38"/>
        <v/>
      </c>
      <c r="AO120" s="672" t="str">
        <f t="shared" si="39"/>
        <v/>
      </c>
      <c r="AQ120" s="672" t="str">
        <f t="shared" si="40"/>
        <v/>
      </c>
    </row>
    <row r="121" spans="5:43">
      <c r="E121" s="672" t="str">
        <f t="shared" si="42"/>
        <v/>
      </c>
      <c r="G121" s="672" t="str">
        <f t="shared" si="42"/>
        <v/>
      </c>
      <c r="I121" s="672" t="str">
        <f t="shared" si="23"/>
        <v/>
      </c>
      <c r="K121" s="672" t="str">
        <f t="shared" si="24"/>
        <v/>
      </c>
      <c r="M121" s="672" t="str">
        <f t="shared" si="25"/>
        <v/>
      </c>
      <c r="O121" s="672" t="str">
        <f t="shared" si="26"/>
        <v/>
      </c>
      <c r="Q121" s="672" t="str">
        <f t="shared" si="27"/>
        <v/>
      </c>
      <c r="S121" s="672" t="str">
        <f t="shared" si="28"/>
        <v/>
      </c>
      <c r="U121" s="672" t="str">
        <f t="shared" si="29"/>
        <v/>
      </c>
      <c r="W121" s="672" t="str">
        <f t="shared" si="30"/>
        <v/>
      </c>
      <c r="Y121" s="672" t="str">
        <f t="shared" si="31"/>
        <v/>
      </c>
      <c r="AA121" s="672" t="str">
        <f t="shared" si="32"/>
        <v/>
      </c>
      <c r="AC121" s="672" t="str">
        <f t="shared" si="33"/>
        <v/>
      </c>
      <c r="AE121" s="672" t="str">
        <f t="shared" si="34"/>
        <v/>
      </c>
      <c r="AG121" s="672" t="str">
        <f t="shared" si="35"/>
        <v/>
      </c>
      <c r="AI121" s="672" t="str">
        <f t="shared" si="36"/>
        <v/>
      </c>
      <c r="AK121" s="672" t="str">
        <f t="shared" si="37"/>
        <v/>
      </c>
      <c r="AM121" s="672" t="str">
        <f t="shared" si="38"/>
        <v/>
      </c>
      <c r="AO121" s="672" t="str">
        <f t="shared" si="39"/>
        <v/>
      </c>
      <c r="AQ121" s="672" t="str">
        <f t="shared" si="40"/>
        <v/>
      </c>
    </row>
    <row r="122" spans="5:43">
      <c r="E122" s="672" t="str">
        <f t="shared" si="42"/>
        <v/>
      </c>
      <c r="G122" s="672" t="str">
        <f t="shared" si="42"/>
        <v/>
      </c>
      <c r="I122" s="672" t="str">
        <f t="shared" si="23"/>
        <v/>
      </c>
      <c r="K122" s="672" t="str">
        <f t="shared" si="24"/>
        <v/>
      </c>
      <c r="M122" s="672" t="str">
        <f t="shared" si="25"/>
        <v/>
      </c>
      <c r="O122" s="672" t="str">
        <f t="shared" si="26"/>
        <v/>
      </c>
      <c r="Q122" s="672" t="str">
        <f t="shared" si="27"/>
        <v/>
      </c>
      <c r="S122" s="672" t="str">
        <f t="shared" si="28"/>
        <v/>
      </c>
      <c r="U122" s="672" t="str">
        <f t="shared" si="29"/>
        <v/>
      </c>
      <c r="W122" s="672" t="str">
        <f t="shared" si="30"/>
        <v/>
      </c>
      <c r="Y122" s="672" t="str">
        <f t="shared" si="31"/>
        <v/>
      </c>
      <c r="AA122" s="672" t="str">
        <f t="shared" si="32"/>
        <v/>
      </c>
      <c r="AC122" s="672" t="str">
        <f t="shared" si="33"/>
        <v/>
      </c>
      <c r="AE122" s="672" t="str">
        <f t="shared" si="34"/>
        <v/>
      </c>
      <c r="AG122" s="672" t="str">
        <f t="shared" si="35"/>
        <v/>
      </c>
      <c r="AI122" s="672" t="str">
        <f t="shared" si="36"/>
        <v/>
      </c>
      <c r="AK122" s="672" t="str">
        <f t="shared" si="37"/>
        <v/>
      </c>
      <c r="AM122" s="672" t="str">
        <f t="shared" si="38"/>
        <v/>
      </c>
      <c r="AO122" s="672" t="str">
        <f t="shared" si="39"/>
        <v/>
      </c>
      <c r="AQ122" s="672" t="str">
        <f t="shared" si="40"/>
        <v/>
      </c>
    </row>
    <row r="123" spans="5:43">
      <c r="E123" s="672" t="str">
        <f t="shared" si="42"/>
        <v/>
      </c>
      <c r="G123" s="672" t="str">
        <f t="shared" si="42"/>
        <v/>
      </c>
      <c r="I123" s="672" t="str">
        <f t="shared" si="23"/>
        <v/>
      </c>
      <c r="K123" s="672" t="str">
        <f t="shared" si="24"/>
        <v/>
      </c>
      <c r="M123" s="672" t="str">
        <f t="shared" si="25"/>
        <v/>
      </c>
      <c r="O123" s="672" t="str">
        <f t="shared" si="26"/>
        <v/>
      </c>
      <c r="Q123" s="672" t="str">
        <f t="shared" si="27"/>
        <v/>
      </c>
      <c r="S123" s="672" t="str">
        <f t="shared" si="28"/>
        <v/>
      </c>
      <c r="U123" s="672" t="str">
        <f t="shared" si="29"/>
        <v/>
      </c>
      <c r="W123" s="672" t="str">
        <f t="shared" si="30"/>
        <v/>
      </c>
      <c r="Y123" s="672" t="str">
        <f t="shared" si="31"/>
        <v/>
      </c>
      <c r="AA123" s="672" t="str">
        <f t="shared" si="32"/>
        <v/>
      </c>
      <c r="AC123" s="672" t="str">
        <f t="shared" si="33"/>
        <v/>
      </c>
      <c r="AE123" s="672" t="str">
        <f t="shared" si="34"/>
        <v/>
      </c>
      <c r="AG123" s="672" t="str">
        <f t="shared" si="35"/>
        <v/>
      </c>
      <c r="AI123" s="672" t="str">
        <f t="shared" si="36"/>
        <v/>
      </c>
      <c r="AK123" s="672" t="str">
        <f t="shared" si="37"/>
        <v/>
      </c>
      <c r="AM123" s="672" t="str">
        <f t="shared" si="38"/>
        <v/>
      </c>
      <c r="AO123" s="672" t="str">
        <f t="shared" si="39"/>
        <v/>
      </c>
      <c r="AQ123" s="672" t="str">
        <f t="shared" si="40"/>
        <v/>
      </c>
    </row>
    <row r="124" spans="5:43">
      <c r="E124" s="672" t="str">
        <f t="shared" si="42"/>
        <v/>
      </c>
      <c r="G124" s="672" t="str">
        <f t="shared" si="42"/>
        <v/>
      </c>
      <c r="I124" s="672" t="str">
        <f t="shared" si="23"/>
        <v/>
      </c>
      <c r="K124" s="672" t="str">
        <f t="shared" si="24"/>
        <v/>
      </c>
      <c r="M124" s="672" t="str">
        <f t="shared" si="25"/>
        <v/>
      </c>
      <c r="O124" s="672" t="str">
        <f t="shared" si="26"/>
        <v/>
      </c>
      <c r="Q124" s="672" t="str">
        <f t="shared" si="27"/>
        <v/>
      </c>
      <c r="S124" s="672" t="str">
        <f t="shared" si="28"/>
        <v/>
      </c>
      <c r="U124" s="672" t="str">
        <f t="shared" si="29"/>
        <v/>
      </c>
      <c r="W124" s="672" t="str">
        <f t="shared" si="30"/>
        <v/>
      </c>
      <c r="Y124" s="672" t="str">
        <f t="shared" si="31"/>
        <v/>
      </c>
      <c r="AA124" s="672" t="str">
        <f t="shared" si="32"/>
        <v/>
      </c>
      <c r="AC124" s="672" t="str">
        <f t="shared" si="33"/>
        <v/>
      </c>
      <c r="AE124" s="672" t="str">
        <f t="shared" si="34"/>
        <v/>
      </c>
      <c r="AG124" s="672" t="str">
        <f t="shared" si="35"/>
        <v/>
      </c>
      <c r="AI124" s="672" t="str">
        <f t="shared" si="36"/>
        <v/>
      </c>
      <c r="AK124" s="672" t="str">
        <f t="shared" si="37"/>
        <v/>
      </c>
      <c r="AM124" s="672" t="str">
        <f t="shared" si="38"/>
        <v/>
      </c>
      <c r="AO124" s="672" t="str">
        <f t="shared" si="39"/>
        <v/>
      </c>
      <c r="AQ124" s="672" t="str">
        <f t="shared" si="40"/>
        <v/>
      </c>
    </row>
    <row r="125" spans="5:43">
      <c r="E125" s="672" t="str">
        <f t="shared" ref="E125:G140" si="43">IF(OR($B125=0,D125=0),"",D125/$B125)</f>
        <v/>
      </c>
      <c r="G125" s="672" t="str">
        <f t="shared" si="43"/>
        <v/>
      </c>
      <c r="I125" s="672" t="str">
        <f t="shared" si="23"/>
        <v/>
      </c>
      <c r="K125" s="672" t="str">
        <f t="shared" si="24"/>
        <v/>
      </c>
      <c r="M125" s="672" t="str">
        <f t="shared" si="25"/>
        <v/>
      </c>
      <c r="O125" s="672" t="str">
        <f t="shared" si="26"/>
        <v/>
      </c>
      <c r="Q125" s="672" t="str">
        <f t="shared" si="27"/>
        <v/>
      </c>
      <c r="S125" s="672" t="str">
        <f t="shared" si="28"/>
        <v/>
      </c>
      <c r="U125" s="672" t="str">
        <f t="shared" si="29"/>
        <v/>
      </c>
      <c r="W125" s="672" t="str">
        <f t="shared" si="30"/>
        <v/>
      </c>
      <c r="Y125" s="672" t="str">
        <f t="shared" si="31"/>
        <v/>
      </c>
      <c r="AA125" s="672" t="str">
        <f t="shared" si="32"/>
        <v/>
      </c>
      <c r="AC125" s="672" t="str">
        <f t="shared" si="33"/>
        <v/>
      </c>
      <c r="AE125" s="672" t="str">
        <f t="shared" si="34"/>
        <v/>
      </c>
      <c r="AG125" s="672" t="str">
        <f t="shared" si="35"/>
        <v/>
      </c>
      <c r="AI125" s="672" t="str">
        <f t="shared" si="36"/>
        <v/>
      </c>
      <c r="AK125" s="672" t="str">
        <f t="shared" si="37"/>
        <v/>
      </c>
      <c r="AM125" s="672" t="str">
        <f t="shared" si="38"/>
        <v/>
      </c>
      <c r="AO125" s="672" t="str">
        <f t="shared" si="39"/>
        <v/>
      </c>
      <c r="AQ125" s="672" t="str">
        <f t="shared" si="40"/>
        <v/>
      </c>
    </row>
    <row r="126" spans="5:43">
      <c r="E126" s="672" t="str">
        <f t="shared" si="43"/>
        <v/>
      </c>
      <c r="G126" s="672" t="str">
        <f t="shared" si="43"/>
        <v/>
      </c>
      <c r="I126" s="672" t="str">
        <f t="shared" si="23"/>
        <v/>
      </c>
      <c r="K126" s="672" t="str">
        <f t="shared" si="24"/>
        <v/>
      </c>
      <c r="M126" s="672" t="str">
        <f t="shared" si="25"/>
        <v/>
      </c>
      <c r="O126" s="672" t="str">
        <f t="shared" si="26"/>
        <v/>
      </c>
      <c r="Q126" s="672" t="str">
        <f t="shared" si="27"/>
        <v/>
      </c>
      <c r="S126" s="672" t="str">
        <f t="shared" si="28"/>
        <v/>
      </c>
      <c r="U126" s="672" t="str">
        <f t="shared" si="29"/>
        <v/>
      </c>
      <c r="W126" s="672" t="str">
        <f t="shared" si="30"/>
        <v/>
      </c>
      <c r="Y126" s="672" t="str">
        <f t="shared" si="31"/>
        <v/>
      </c>
      <c r="AA126" s="672" t="str">
        <f t="shared" si="32"/>
        <v/>
      </c>
      <c r="AC126" s="672" t="str">
        <f t="shared" si="33"/>
        <v/>
      </c>
      <c r="AE126" s="672" t="str">
        <f t="shared" si="34"/>
        <v/>
      </c>
      <c r="AG126" s="672" t="str">
        <f t="shared" si="35"/>
        <v/>
      </c>
      <c r="AI126" s="672" t="str">
        <f t="shared" si="36"/>
        <v/>
      </c>
      <c r="AK126" s="672" t="str">
        <f t="shared" si="37"/>
        <v/>
      </c>
      <c r="AM126" s="672" t="str">
        <f t="shared" si="38"/>
        <v/>
      </c>
      <c r="AO126" s="672" t="str">
        <f t="shared" si="39"/>
        <v/>
      </c>
      <c r="AQ126" s="672" t="str">
        <f t="shared" si="40"/>
        <v/>
      </c>
    </row>
    <row r="127" spans="5:43">
      <c r="E127" s="672" t="str">
        <f t="shared" si="43"/>
        <v/>
      </c>
      <c r="G127" s="672" t="str">
        <f t="shared" si="43"/>
        <v/>
      </c>
      <c r="I127" s="672" t="str">
        <f t="shared" si="23"/>
        <v/>
      </c>
      <c r="K127" s="672" t="str">
        <f t="shared" si="24"/>
        <v/>
      </c>
      <c r="M127" s="672" t="str">
        <f t="shared" si="25"/>
        <v/>
      </c>
      <c r="O127" s="672" t="str">
        <f t="shared" si="26"/>
        <v/>
      </c>
      <c r="Q127" s="672" t="str">
        <f t="shared" si="27"/>
        <v/>
      </c>
      <c r="S127" s="672" t="str">
        <f t="shared" si="28"/>
        <v/>
      </c>
      <c r="U127" s="672" t="str">
        <f t="shared" si="29"/>
        <v/>
      </c>
      <c r="W127" s="672" t="str">
        <f t="shared" si="30"/>
        <v/>
      </c>
      <c r="Y127" s="672" t="str">
        <f t="shared" si="31"/>
        <v/>
      </c>
      <c r="AA127" s="672" t="str">
        <f t="shared" si="32"/>
        <v/>
      </c>
      <c r="AC127" s="672" t="str">
        <f t="shared" si="33"/>
        <v/>
      </c>
      <c r="AE127" s="672" t="str">
        <f t="shared" si="34"/>
        <v/>
      </c>
      <c r="AG127" s="672" t="str">
        <f t="shared" si="35"/>
        <v/>
      </c>
      <c r="AI127" s="672" t="str">
        <f t="shared" si="36"/>
        <v/>
      </c>
      <c r="AK127" s="672" t="str">
        <f t="shared" si="37"/>
        <v/>
      </c>
      <c r="AM127" s="672" t="str">
        <f t="shared" si="38"/>
        <v/>
      </c>
      <c r="AO127" s="672" t="str">
        <f t="shared" si="39"/>
        <v/>
      </c>
      <c r="AQ127" s="672" t="str">
        <f t="shared" si="40"/>
        <v/>
      </c>
    </row>
    <row r="128" spans="5:43">
      <c r="E128" s="672" t="str">
        <f t="shared" si="43"/>
        <v/>
      </c>
      <c r="G128" s="672" t="str">
        <f t="shared" si="43"/>
        <v/>
      </c>
      <c r="I128" s="672" t="str">
        <f t="shared" si="23"/>
        <v/>
      </c>
      <c r="K128" s="672" t="str">
        <f t="shared" si="24"/>
        <v/>
      </c>
      <c r="M128" s="672" t="str">
        <f t="shared" si="25"/>
        <v/>
      </c>
      <c r="O128" s="672" t="str">
        <f t="shared" si="26"/>
        <v/>
      </c>
      <c r="Q128" s="672" t="str">
        <f t="shared" si="27"/>
        <v/>
      </c>
      <c r="S128" s="672" t="str">
        <f t="shared" si="28"/>
        <v/>
      </c>
      <c r="U128" s="672" t="str">
        <f t="shared" si="29"/>
        <v/>
      </c>
      <c r="W128" s="672" t="str">
        <f t="shared" si="30"/>
        <v/>
      </c>
      <c r="Y128" s="672" t="str">
        <f t="shared" si="31"/>
        <v/>
      </c>
      <c r="AA128" s="672" t="str">
        <f t="shared" si="32"/>
        <v/>
      </c>
      <c r="AC128" s="672" t="str">
        <f t="shared" si="33"/>
        <v/>
      </c>
      <c r="AE128" s="672" t="str">
        <f t="shared" si="34"/>
        <v/>
      </c>
      <c r="AG128" s="672" t="str">
        <f t="shared" si="35"/>
        <v/>
      </c>
      <c r="AI128" s="672" t="str">
        <f t="shared" si="36"/>
        <v/>
      </c>
      <c r="AK128" s="672" t="str">
        <f t="shared" si="37"/>
        <v/>
      </c>
      <c r="AM128" s="672" t="str">
        <f t="shared" si="38"/>
        <v/>
      </c>
      <c r="AO128" s="672" t="str">
        <f t="shared" si="39"/>
        <v/>
      </c>
      <c r="AQ128" s="672" t="str">
        <f t="shared" si="40"/>
        <v/>
      </c>
    </row>
    <row r="129" spans="5:43">
      <c r="E129" s="672" t="str">
        <f t="shared" si="43"/>
        <v/>
      </c>
      <c r="G129" s="672" t="str">
        <f t="shared" si="43"/>
        <v/>
      </c>
      <c r="I129" s="672" t="str">
        <f t="shared" si="23"/>
        <v/>
      </c>
      <c r="K129" s="672" t="str">
        <f t="shared" si="24"/>
        <v/>
      </c>
      <c r="M129" s="672" t="str">
        <f t="shared" si="25"/>
        <v/>
      </c>
      <c r="O129" s="672" t="str">
        <f t="shared" si="26"/>
        <v/>
      </c>
      <c r="Q129" s="672" t="str">
        <f t="shared" si="27"/>
        <v/>
      </c>
      <c r="S129" s="672" t="str">
        <f t="shared" si="28"/>
        <v/>
      </c>
      <c r="U129" s="672" t="str">
        <f t="shared" si="29"/>
        <v/>
      </c>
      <c r="W129" s="672" t="str">
        <f t="shared" si="30"/>
        <v/>
      </c>
      <c r="Y129" s="672" t="str">
        <f t="shared" si="31"/>
        <v/>
      </c>
      <c r="AA129" s="672" t="str">
        <f t="shared" si="32"/>
        <v/>
      </c>
      <c r="AC129" s="672" t="str">
        <f t="shared" si="33"/>
        <v/>
      </c>
      <c r="AE129" s="672" t="str">
        <f t="shared" si="34"/>
        <v/>
      </c>
      <c r="AG129" s="672" t="str">
        <f t="shared" si="35"/>
        <v/>
      </c>
      <c r="AI129" s="672" t="str">
        <f t="shared" si="36"/>
        <v/>
      </c>
      <c r="AK129" s="672" t="str">
        <f t="shared" si="37"/>
        <v/>
      </c>
      <c r="AM129" s="672" t="str">
        <f t="shared" si="38"/>
        <v/>
      </c>
      <c r="AO129" s="672" t="str">
        <f t="shared" si="39"/>
        <v/>
      </c>
      <c r="AQ129" s="672" t="str">
        <f t="shared" si="40"/>
        <v/>
      </c>
    </row>
    <row r="130" spans="5:43">
      <c r="E130" s="672" t="str">
        <f t="shared" si="43"/>
        <v/>
      </c>
      <c r="G130" s="672" t="str">
        <f t="shared" si="43"/>
        <v/>
      </c>
      <c r="I130" s="672" t="str">
        <f t="shared" si="23"/>
        <v/>
      </c>
      <c r="K130" s="672" t="str">
        <f t="shared" si="24"/>
        <v/>
      </c>
      <c r="M130" s="672" t="str">
        <f t="shared" si="25"/>
        <v/>
      </c>
      <c r="O130" s="672" t="str">
        <f t="shared" si="26"/>
        <v/>
      </c>
      <c r="Q130" s="672" t="str">
        <f t="shared" si="27"/>
        <v/>
      </c>
      <c r="S130" s="672" t="str">
        <f t="shared" si="28"/>
        <v/>
      </c>
      <c r="U130" s="672" t="str">
        <f t="shared" si="29"/>
        <v/>
      </c>
      <c r="W130" s="672" t="str">
        <f t="shared" si="30"/>
        <v/>
      </c>
      <c r="Y130" s="672" t="str">
        <f t="shared" si="31"/>
        <v/>
      </c>
      <c r="AA130" s="672" t="str">
        <f t="shared" si="32"/>
        <v/>
      </c>
      <c r="AC130" s="672" t="str">
        <f t="shared" si="33"/>
        <v/>
      </c>
      <c r="AE130" s="672" t="str">
        <f t="shared" si="34"/>
        <v/>
      </c>
      <c r="AG130" s="672" t="str">
        <f t="shared" si="35"/>
        <v/>
      </c>
      <c r="AI130" s="672" t="str">
        <f t="shared" si="36"/>
        <v/>
      </c>
      <c r="AK130" s="672" t="str">
        <f t="shared" si="37"/>
        <v/>
      </c>
      <c r="AM130" s="672" t="str">
        <f t="shared" si="38"/>
        <v/>
      </c>
      <c r="AO130" s="672" t="str">
        <f t="shared" si="39"/>
        <v/>
      </c>
      <c r="AQ130" s="672" t="str">
        <f t="shared" si="40"/>
        <v/>
      </c>
    </row>
    <row r="131" spans="5:43">
      <c r="E131" s="672" t="str">
        <f t="shared" si="43"/>
        <v/>
      </c>
      <c r="G131" s="672" t="str">
        <f t="shared" si="43"/>
        <v/>
      </c>
      <c r="I131" s="672" t="str">
        <f t="shared" si="23"/>
        <v/>
      </c>
      <c r="K131" s="672" t="str">
        <f t="shared" si="24"/>
        <v/>
      </c>
      <c r="M131" s="672" t="str">
        <f t="shared" si="25"/>
        <v/>
      </c>
      <c r="O131" s="672" t="str">
        <f t="shared" si="26"/>
        <v/>
      </c>
      <c r="Q131" s="672" t="str">
        <f t="shared" si="27"/>
        <v/>
      </c>
      <c r="S131" s="672" t="str">
        <f t="shared" si="28"/>
        <v/>
      </c>
      <c r="U131" s="672" t="str">
        <f t="shared" si="29"/>
        <v/>
      </c>
      <c r="W131" s="672" t="str">
        <f t="shared" si="30"/>
        <v/>
      </c>
      <c r="Y131" s="672" t="str">
        <f t="shared" si="31"/>
        <v/>
      </c>
      <c r="AA131" s="672" t="str">
        <f t="shared" si="32"/>
        <v/>
      </c>
      <c r="AC131" s="672" t="str">
        <f t="shared" si="33"/>
        <v/>
      </c>
      <c r="AE131" s="672" t="str">
        <f t="shared" si="34"/>
        <v/>
      </c>
      <c r="AG131" s="672" t="str">
        <f t="shared" si="35"/>
        <v/>
      </c>
      <c r="AI131" s="672" t="str">
        <f t="shared" si="36"/>
        <v/>
      </c>
      <c r="AK131" s="672" t="str">
        <f t="shared" si="37"/>
        <v/>
      </c>
      <c r="AM131" s="672" t="str">
        <f t="shared" si="38"/>
        <v/>
      </c>
      <c r="AO131" s="672" t="str">
        <f t="shared" si="39"/>
        <v/>
      </c>
      <c r="AQ131" s="672" t="str">
        <f t="shared" si="40"/>
        <v/>
      </c>
    </row>
    <row r="132" spans="5:43">
      <c r="E132" s="672" t="str">
        <f t="shared" si="43"/>
        <v/>
      </c>
      <c r="G132" s="672" t="str">
        <f t="shared" si="43"/>
        <v/>
      </c>
      <c r="I132" s="672" t="str">
        <f t="shared" si="23"/>
        <v/>
      </c>
      <c r="K132" s="672" t="str">
        <f t="shared" si="24"/>
        <v/>
      </c>
      <c r="M132" s="672" t="str">
        <f t="shared" si="25"/>
        <v/>
      </c>
      <c r="O132" s="672" t="str">
        <f t="shared" si="26"/>
        <v/>
      </c>
      <c r="Q132" s="672" t="str">
        <f t="shared" si="27"/>
        <v/>
      </c>
      <c r="S132" s="672" t="str">
        <f t="shared" si="28"/>
        <v/>
      </c>
      <c r="U132" s="672" t="str">
        <f t="shared" si="29"/>
        <v/>
      </c>
      <c r="W132" s="672" t="str">
        <f t="shared" si="30"/>
        <v/>
      </c>
      <c r="Y132" s="672" t="str">
        <f t="shared" si="31"/>
        <v/>
      </c>
      <c r="AA132" s="672" t="str">
        <f t="shared" si="32"/>
        <v/>
      </c>
      <c r="AC132" s="672" t="str">
        <f t="shared" si="33"/>
        <v/>
      </c>
      <c r="AE132" s="672" t="str">
        <f t="shared" si="34"/>
        <v/>
      </c>
      <c r="AG132" s="672" t="str">
        <f t="shared" si="35"/>
        <v/>
      </c>
      <c r="AI132" s="672" t="str">
        <f t="shared" si="36"/>
        <v/>
      </c>
      <c r="AK132" s="672" t="str">
        <f t="shared" si="37"/>
        <v/>
      </c>
      <c r="AM132" s="672" t="str">
        <f t="shared" si="38"/>
        <v/>
      </c>
      <c r="AO132" s="672" t="str">
        <f t="shared" si="39"/>
        <v/>
      </c>
      <c r="AQ132" s="672" t="str">
        <f t="shared" si="40"/>
        <v/>
      </c>
    </row>
    <row r="133" spans="5:43">
      <c r="E133" s="672" t="str">
        <f t="shared" si="43"/>
        <v/>
      </c>
      <c r="G133" s="672" t="str">
        <f t="shared" si="43"/>
        <v/>
      </c>
      <c r="I133" s="672" t="str">
        <f t="shared" si="23"/>
        <v/>
      </c>
      <c r="K133" s="672" t="str">
        <f t="shared" si="24"/>
        <v/>
      </c>
      <c r="M133" s="672" t="str">
        <f t="shared" si="25"/>
        <v/>
      </c>
      <c r="O133" s="672" t="str">
        <f t="shared" si="26"/>
        <v/>
      </c>
      <c r="Q133" s="672" t="str">
        <f t="shared" si="27"/>
        <v/>
      </c>
      <c r="S133" s="672" t="str">
        <f t="shared" si="28"/>
        <v/>
      </c>
      <c r="U133" s="672" t="str">
        <f t="shared" si="29"/>
        <v/>
      </c>
      <c r="W133" s="672" t="str">
        <f t="shared" si="30"/>
        <v/>
      </c>
      <c r="Y133" s="672" t="str">
        <f t="shared" si="31"/>
        <v/>
      </c>
      <c r="AA133" s="672" t="str">
        <f t="shared" si="32"/>
        <v/>
      </c>
      <c r="AC133" s="672" t="str">
        <f t="shared" si="33"/>
        <v/>
      </c>
      <c r="AE133" s="672" t="str">
        <f t="shared" si="34"/>
        <v/>
      </c>
      <c r="AG133" s="672" t="str">
        <f t="shared" si="35"/>
        <v/>
      </c>
      <c r="AI133" s="672" t="str">
        <f t="shared" si="36"/>
        <v/>
      </c>
      <c r="AK133" s="672" t="str">
        <f t="shared" si="37"/>
        <v/>
      </c>
      <c r="AM133" s="672" t="str">
        <f t="shared" si="38"/>
        <v/>
      </c>
      <c r="AO133" s="672" t="str">
        <f t="shared" si="39"/>
        <v/>
      </c>
      <c r="AQ133" s="672" t="str">
        <f t="shared" si="40"/>
        <v/>
      </c>
    </row>
    <row r="134" spans="5:43">
      <c r="E134" s="672" t="str">
        <f t="shared" si="43"/>
        <v/>
      </c>
      <c r="G134" s="672" t="str">
        <f t="shared" si="43"/>
        <v/>
      </c>
      <c r="I134" s="672" t="str">
        <f t="shared" si="23"/>
        <v/>
      </c>
      <c r="K134" s="672" t="str">
        <f t="shared" si="24"/>
        <v/>
      </c>
      <c r="M134" s="672" t="str">
        <f t="shared" si="25"/>
        <v/>
      </c>
      <c r="O134" s="672" t="str">
        <f t="shared" si="26"/>
        <v/>
      </c>
      <c r="Q134" s="672" t="str">
        <f t="shared" si="27"/>
        <v/>
      </c>
      <c r="S134" s="672" t="str">
        <f t="shared" si="28"/>
        <v/>
      </c>
      <c r="U134" s="672" t="str">
        <f t="shared" si="29"/>
        <v/>
      </c>
      <c r="W134" s="672" t="str">
        <f t="shared" si="30"/>
        <v/>
      </c>
      <c r="Y134" s="672" t="str">
        <f t="shared" si="31"/>
        <v/>
      </c>
      <c r="AA134" s="672" t="str">
        <f t="shared" si="32"/>
        <v/>
      </c>
      <c r="AC134" s="672" t="str">
        <f t="shared" si="33"/>
        <v/>
      </c>
      <c r="AE134" s="672" t="str">
        <f t="shared" si="34"/>
        <v/>
      </c>
      <c r="AG134" s="672" t="str">
        <f t="shared" si="35"/>
        <v/>
      </c>
      <c r="AI134" s="672" t="str">
        <f t="shared" si="36"/>
        <v/>
      </c>
      <c r="AK134" s="672" t="str">
        <f t="shared" si="37"/>
        <v/>
      </c>
      <c r="AM134" s="672" t="str">
        <f t="shared" si="38"/>
        <v/>
      </c>
      <c r="AO134" s="672" t="str">
        <f t="shared" si="39"/>
        <v/>
      </c>
      <c r="AQ134" s="672" t="str">
        <f t="shared" si="40"/>
        <v/>
      </c>
    </row>
    <row r="135" spans="5:43">
      <c r="E135" s="672" t="str">
        <f t="shared" si="43"/>
        <v/>
      </c>
      <c r="G135" s="672" t="str">
        <f t="shared" si="43"/>
        <v/>
      </c>
      <c r="I135" s="672" t="str">
        <f t="shared" si="23"/>
        <v/>
      </c>
      <c r="K135" s="672" t="str">
        <f t="shared" si="24"/>
        <v/>
      </c>
      <c r="M135" s="672" t="str">
        <f t="shared" si="25"/>
        <v/>
      </c>
      <c r="O135" s="672" t="str">
        <f t="shared" si="26"/>
        <v/>
      </c>
      <c r="Q135" s="672" t="str">
        <f t="shared" si="27"/>
        <v/>
      </c>
      <c r="S135" s="672" t="str">
        <f t="shared" si="28"/>
        <v/>
      </c>
      <c r="U135" s="672" t="str">
        <f t="shared" si="29"/>
        <v/>
      </c>
      <c r="W135" s="672" t="str">
        <f t="shared" si="30"/>
        <v/>
      </c>
      <c r="Y135" s="672" t="str">
        <f t="shared" si="31"/>
        <v/>
      </c>
      <c r="AA135" s="672" t="str">
        <f t="shared" si="32"/>
        <v/>
      </c>
      <c r="AC135" s="672" t="str">
        <f t="shared" si="33"/>
        <v/>
      </c>
      <c r="AE135" s="672" t="str">
        <f t="shared" si="34"/>
        <v/>
      </c>
      <c r="AG135" s="672" t="str">
        <f t="shared" si="35"/>
        <v/>
      </c>
      <c r="AI135" s="672" t="str">
        <f t="shared" si="36"/>
        <v/>
      </c>
      <c r="AK135" s="672" t="str">
        <f t="shared" si="37"/>
        <v/>
      </c>
      <c r="AM135" s="672" t="str">
        <f t="shared" si="38"/>
        <v/>
      </c>
      <c r="AO135" s="672" t="str">
        <f t="shared" si="39"/>
        <v/>
      </c>
      <c r="AQ135" s="672" t="str">
        <f t="shared" si="40"/>
        <v/>
      </c>
    </row>
    <row r="136" spans="5:43">
      <c r="E136" s="672" t="str">
        <f t="shared" si="43"/>
        <v/>
      </c>
      <c r="G136" s="672" t="str">
        <f t="shared" si="43"/>
        <v/>
      </c>
      <c r="I136" s="672" t="str">
        <f t="shared" si="23"/>
        <v/>
      </c>
      <c r="K136" s="672" t="str">
        <f t="shared" si="24"/>
        <v/>
      </c>
      <c r="M136" s="672" t="str">
        <f t="shared" si="25"/>
        <v/>
      </c>
      <c r="O136" s="672" t="str">
        <f t="shared" si="26"/>
        <v/>
      </c>
      <c r="Q136" s="672" t="str">
        <f t="shared" si="27"/>
        <v/>
      </c>
      <c r="S136" s="672" t="str">
        <f t="shared" si="28"/>
        <v/>
      </c>
      <c r="U136" s="672" t="str">
        <f t="shared" si="29"/>
        <v/>
      </c>
      <c r="W136" s="672" t="str">
        <f t="shared" si="30"/>
        <v/>
      </c>
      <c r="Y136" s="672" t="str">
        <f t="shared" si="31"/>
        <v/>
      </c>
      <c r="AA136" s="672" t="str">
        <f t="shared" si="32"/>
        <v/>
      </c>
      <c r="AC136" s="672" t="str">
        <f t="shared" si="33"/>
        <v/>
      </c>
      <c r="AE136" s="672" t="str">
        <f t="shared" si="34"/>
        <v/>
      </c>
      <c r="AG136" s="672" t="str">
        <f t="shared" si="35"/>
        <v/>
      </c>
      <c r="AI136" s="672" t="str">
        <f t="shared" si="36"/>
        <v/>
      </c>
      <c r="AK136" s="672" t="str">
        <f t="shared" si="37"/>
        <v/>
      </c>
      <c r="AM136" s="672" t="str">
        <f t="shared" si="38"/>
        <v/>
      </c>
      <c r="AO136" s="672" t="str">
        <f t="shared" si="39"/>
        <v/>
      </c>
      <c r="AQ136" s="672" t="str">
        <f t="shared" si="40"/>
        <v/>
      </c>
    </row>
    <row r="137" spans="5:43">
      <c r="E137" s="672" t="str">
        <f t="shared" si="43"/>
        <v/>
      </c>
      <c r="G137" s="672" t="str">
        <f t="shared" si="43"/>
        <v/>
      </c>
      <c r="I137" s="672" t="str">
        <f t="shared" si="23"/>
        <v/>
      </c>
      <c r="K137" s="672" t="str">
        <f t="shared" si="24"/>
        <v/>
      </c>
      <c r="M137" s="672" t="str">
        <f t="shared" si="25"/>
        <v/>
      </c>
      <c r="O137" s="672" t="str">
        <f t="shared" si="26"/>
        <v/>
      </c>
      <c r="Q137" s="672" t="str">
        <f t="shared" si="27"/>
        <v/>
      </c>
      <c r="S137" s="672" t="str">
        <f t="shared" si="28"/>
        <v/>
      </c>
      <c r="U137" s="672" t="str">
        <f t="shared" si="29"/>
        <v/>
      </c>
      <c r="W137" s="672" t="str">
        <f t="shared" si="30"/>
        <v/>
      </c>
      <c r="Y137" s="672" t="str">
        <f t="shared" si="31"/>
        <v/>
      </c>
      <c r="AA137" s="672" t="str">
        <f t="shared" si="32"/>
        <v/>
      </c>
      <c r="AC137" s="672" t="str">
        <f t="shared" si="33"/>
        <v/>
      </c>
      <c r="AE137" s="672" t="str">
        <f t="shared" si="34"/>
        <v/>
      </c>
      <c r="AG137" s="672" t="str">
        <f t="shared" si="35"/>
        <v/>
      </c>
      <c r="AI137" s="672" t="str">
        <f t="shared" si="36"/>
        <v/>
      </c>
      <c r="AK137" s="672" t="str">
        <f t="shared" si="37"/>
        <v/>
      </c>
      <c r="AM137" s="672" t="str">
        <f t="shared" si="38"/>
        <v/>
      </c>
      <c r="AO137" s="672" t="str">
        <f t="shared" si="39"/>
        <v/>
      </c>
      <c r="AQ137" s="672" t="str">
        <f t="shared" si="40"/>
        <v/>
      </c>
    </row>
    <row r="138" spans="5:43">
      <c r="E138" s="672" t="str">
        <f t="shared" si="43"/>
        <v/>
      </c>
      <c r="G138" s="672" t="str">
        <f t="shared" si="43"/>
        <v/>
      </c>
      <c r="I138" s="672" t="str">
        <f t="shared" si="23"/>
        <v/>
      </c>
      <c r="K138" s="672" t="str">
        <f t="shared" si="24"/>
        <v/>
      </c>
      <c r="M138" s="672" t="str">
        <f t="shared" si="25"/>
        <v/>
      </c>
      <c r="O138" s="672" t="str">
        <f t="shared" si="26"/>
        <v/>
      </c>
      <c r="Q138" s="672" t="str">
        <f t="shared" si="27"/>
        <v/>
      </c>
      <c r="S138" s="672" t="str">
        <f t="shared" si="28"/>
        <v/>
      </c>
      <c r="U138" s="672" t="str">
        <f t="shared" si="29"/>
        <v/>
      </c>
      <c r="W138" s="672" t="str">
        <f t="shared" si="30"/>
        <v/>
      </c>
      <c r="Y138" s="672" t="str">
        <f t="shared" si="31"/>
        <v/>
      </c>
      <c r="AA138" s="672" t="str">
        <f t="shared" si="32"/>
        <v/>
      </c>
      <c r="AC138" s="672" t="str">
        <f t="shared" si="33"/>
        <v/>
      </c>
      <c r="AE138" s="672" t="str">
        <f t="shared" si="34"/>
        <v/>
      </c>
      <c r="AG138" s="672" t="str">
        <f t="shared" si="35"/>
        <v/>
      </c>
      <c r="AI138" s="672" t="str">
        <f t="shared" si="36"/>
        <v/>
      </c>
      <c r="AK138" s="672" t="str">
        <f t="shared" si="37"/>
        <v/>
      </c>
      <c r="AM138" s="672" t="str">
        <f t="shared" si="38"/>
        <v/>
      </c>
      <c r="AO138" s="672" t="str">
        <f t="shared" si="39"/>
        <v/>
      </c>
      <c r="AQ138" s="672" t="str">
        <f t="shared" si="40"/>
        <v/>
      </c>
    </row>
    <row r="139" spans="5:43">
      <c r="E139" s="672" t="str">
        <f t="shared" si="43"/>
        <v/>
      </c>
      <c r="G139" s="672" t="str">
        <f t="shared" si="43"/>
        <v/>
      </c>
      <c r="I139" s="672" t="str">
        <f t="shared" si="23"/>
        <v/>
      </c>
      <c r="K139" s="672" t="str">
        <f t="shared" si="24"/>
        <v/>
      </c>
      <c r="M139" s="672" t="str">
        <f t="shared" si="25"/>
        <v/>
      </c>
      <c r="O139" s="672" t="str">
        <f t="shared" si="26"/>
        <v/>
      </c>
      <c r="Q139" s="672" t="str">
        <f t="shared" si="27"/>
        <v/>
      </c>
      <c r="S139" s="672" t="str">
        <f t="shared" si="28"/>
        <v/>
      </c>
      <c r="U139" s="672" t="str">
        <f t="shared" si="29"/>
        <v/>
      </c>
      <c r="W139" s="672" t="str">
        <f t="shared" si="30"/>
        <v/>
      </c>
      <c r="Y139" s="672" t="str">
        <f t="shared" si="31"/>
        <v/>
      </c>
      <c r="AA139" s="672" t="str">
        <f t="shared" si="32"/>
        <v/>
      </c>
      <c r="AC139" s="672" t="str">
        <f t="shared" si="33"/>
        <v/>
      </c>
      <c r="AE139" s="672" t="str">
        <f t="shared" si="34"/>
        <v/>
      </c>
      <c r="AG139" s="672" t="str">
        <f t="shared" si="35"/>
        <v/>
      </c>
      <c r="AI139" s="672" t="str">
        <f t="shared" si="36"/>
        <v/>
      </c>
      <c r="AK139" s="672" t="str">
        <f t="shared" si="37"/>
        <v/>
      </c>
      <c r="AM139" s="672" t="str">
        <f t="shared" si="38"/>
        <v/>
      </c>
      <c r="AO139" s="672" t="str">
        <f t="shared" si="39"/>
        <v/>
      </c>
      <c r="AQ139" s="672" t="str">
        <f t="shared" si="40"/>
        <v/>
      </c>
    </row>
    <row r="140" spans="5:43">
      <c r="E140" s="672" t="str">
        <f t="shared" si="43"/>
        <v/>
      </c>
      <c r="G140" s="672" t="str">
        <f t="shared" si="43"/>
        <v/>
      </c>
      <c r="I140" s="672" t="str">
        <f t="shared" si="23"/>
        <v/>
      </c>
      <c r="K140" s="672" t="str">
        <f t="shared" si="24"/>
        <v/>
      </c>
      <c r="M140" s="672" t="str">
        <f t="shared" si="25"/>
        <v/>
      </c>
      <c r="O140" s="672" t="str">
        <f t="shared" si="26"/>
        <v/>
      </c>
      <c r="Q140" s="672" t="str">
        <f t="shared" si="27"/>
        <v/>
      </c>
      <c r="S140" s="672" t="str">
        <f t="shared" si="28"/>
        <v/>
      </c>
      <c r="U140" s="672" t="str">
        <f t="shared" si="29"/>
        <v/>
      </c>
      <c r="W140" s="672" t="str">
        <f t="shared" si="30"/>
        <v/>
      </c>
      <c r="Y140" s="672" t="str">
        <f t="shared" si="31"/>
        <v/>
      </c>
      <c r="AA140" s="672" t="str">
        <f t="shared" si="32"/>
        <v/>
      </c>
      <c r="AC140" s="672" t="str">
        <f t="shared" si="33"/>
        <v/>
      </c>
      <c r="AE140" s="672" t="str">
        <f t="shared" si="34"/>
        <v/>
      </c>
      <c r="AG140" s="672" t="str">
        <f t="shared" si="35"/>
        <v/>
      </c>
      <c r="AI140" s="672" t="str">
        <f t="shared" si="36"/>
        <v/>
      </c>
      <c r="AK140" s="672" t="str">
        <f t="shared" si="37"/>
        <v/>
      </c>
      <c r="AM140" s="672" t="str">
        <f t="shared" si="38"/>
        <v/>
      </c>
      <c r="AO140" s="672" t="str">
        <f t="shared" si="39"/>
        <v/>
      </c>
      <c r="AQ140" s="672" t="str">
        <f t="shared" si="40"/>
        <v/>
      </c>
    </row>
    <row r="141" spans="5:43">
      <c r="E141" s="672" t="str">
        <f t="shared" ref="E141:G156" si="44">IF(OR($B141=0,D141=0),"",D141/$B141)</f>
        <v/>
      </c>
      <c r="G141" s="672" t="str">
        <f t="shared" si="44"/>
        <v/>
      </c>
      <c r="I141" s="672" t="str">
        <f t="shared" ref="I141:I204" si="45">IF(OR($B141=0,H141=0),"",H141/$B141)</f>
        <v/>
      </c>
      <c r="K141" s="672" t="str">
        <f t="shared" ref="K141:K204" si="46">IF(OR($B141=0,J141=0),"",J141/$B141)</f>
        <v/>
      </c>
      <c r="M141" s="672" t="str">
        <f t="shared" ref="M141:M204" si="47">IF(OR($B141=0,L141=0),"",L141/$B141)</f>
        <v/>
      </c>
      <c r="O141" s="672" t="str">
        <f t="shared" ref="O141:O204" si="48">IF(OR($B141=0,N141=0),"",N141/$B141)</f>
        <v/>
      </c>
      <c r="Q141" s="672" t="str">
        <f t="shared" ref="Q141:Q204" si="49">IF(OR($B141=0,P141=0),"",P141/$B141)</f>
        <v/>
      </c>
      <c r="S141" s="672" t="str">
        <f t="shared" ref="S141:S204" si="50">IF(OR($B141=0,R141=0),"",R141/$B141)</f>
        <v/>
      </c>
      <c r="U141" s="672" t="str">
        <f t="shared" ref="U141:U204" si="51">IF(OR($B141=0,T141=0),"",T141/$B141)</f>
        <v/>
      </c>
      <c r="W141" s="672" t="str">
        <f t="shared" ref="W141:W204" si="52">IF(OR($B141=0,V141=0),"",V141/$B141)</f>
        <v/>
      </c>
      <c r="Y141" s="672" t="str">
        <f t="shared" ref="Y141:Y204" si="53">IF(OR($B141=0,X141=0),"",X141/$B141)</f>
        <v/>
      </c>
      <c r="AA141" s="672" t="str">
        <f t="shared" ref="AA141:AA204" si="54">IF(OR($B141=0,Z141=0),"",Z141/$B141)</f>
        <v/>
      </c>
      <c r="AC141" s="672" t="str">
        <f t="shared" ref="AC141:AC204" si="55">IF(OR($B141=0,AB141=0),"",AB141/$B141)</f>
        <v/>
      </c>
      <c r="AE141" s="672" t="str">
        <f t="shared" ref="AE141:AE204" si="56">IF(OR($B141=0,AD141=0),"",AD141/$B141)</f>
        <v/>
      </c>
      <c r="AG141" s="672" t="str">
        <f t="shared" ref="AG141:AG204" si="57">IF(OR($B141=0,AF141=0),"",AF141/$B141)</f>
        <v/>
      </c>
      <c r="AI141" s="672" t="str">
        <f t="shared" ref="AI141:AI204" si="58">IF(OR($B141=0,AH141=0),"",AH141/$B141)</f>
        <v/>
      </c>
      <c r="AK141" s="672" t="str">
        <f t="shared" ref="AK141:AK204" si="59">IF(OR($B141=0,AJ141=0),"",AJ141/$B141)</f>
        <v/>
      </c>
      <c r="AM141" s="672" t="str">
        <f t="shared" ref="AM141:AM204" si="60">IF(OR($B141=0,AL141=0),"",AL141/$B141)</f>
        <v/>
      </c>
      <c r="AO141" s="672" t="str">
        <f t="shared" ref="AO141:AO204" si="61">IF(OR($B141=0,AN141=0),"",AN141/$B141)</f>
        <v/>
      </c>
      <c r="AQ141" s="672" t="str">
        <f t="shared" ref="AQ141:AQ204" si="62">IF(OR($B141=0,AP141=0),"",AP141/$B141)</f>
        <v/>
      </c>
    </row>
    <row r="142" spans="5:43">
      <c r="E142" s="672" t="str">
        <f t="shared" si="44"/>
        <v/>
      </c>
      <c r="G142" s="672" t="str">
        <f t="shared" si="44"/>
        <v/>
      </c>
      <c r="I142" s="672" t="str">
        <f t="shared" si="45"/>
        <v/>
      </c>
      <c r="K142" s="672" t="str">
        <f t="shared" si="46"/>
        <v/>
      </c>
      <c r="M142" s="672" t="str">
        <f t="shared" si="47"/>
        <v/>
      </c>
      <c r="O142" s="672" t="str">
        <f t="shared" si="48"/>
        <v/>
      </c>
      <c r="Q142" s="672" t="str">
        <f t="shared" si="49"/>
        <v/>
      </c>
      <c r="S142" s="672" t="str">
        <f t="shared" si="50"/>
        <v/>
      </c>
      <c r="U142" s="672" t="str">
        <f t="shared" si="51"/>
        <v/>
      </c>
      <c r="W142" s="672" t="str">
        <f t="shared" si="52"/>
        <v/>
      </c>
      <c r="Y142" s="672" t="str">
        <f t="shared" si="53"/>
        <v/>
      </c>
      <c r="AA142" s="672" t="str">
        <f t="shared" si="54"/>
        <v/>
      </c>
      <c r="AC142" s="672" t="str">
        <f t="shared" si="55"/>
        <v/>
      </c>
      <c r="AE142" s="672" t="str">
        <f t="shared" si="56"/>
        <v/>
      </c>
      <c r="AG142" s="672" t="str">
        <f t="shared" si="57"/>
        <v/>
      </c>
      <c r="AI142" s="672" t="str">
        <f t="shared" si="58"/>
        <v/>
      </c>
      <c r="AK142" s="672" t="str">
        <f t="shared" si="59"/>
        <v/>
      </c>
      <c r="AM142" s="672" t="str">
        <f t="shared" si="60"/>
        <v/>
      </c>
      <c r="AO142" s="672" t="str">
        <f t="shared" si="61"/>
        <v/>
      </c>
      <c r="AQ142" s="672" t="str">
        <f t="shared" si="62"/>
        <v/>
      </c>
    </row>
    <row r="143" spans="5:43">
      <c r="E143" s="672" t="str">
        <f t="shared" si="44"/>
        <v/>
      </c>
      <c r="G143" s="672" t="str">
        <f t="shared" si="44"/>
        <v/>
      </c>
      <c r="I143" s="672" t="str">
        <f t="shared" si="45"/>
        <v/>
      </c>
      <c r="K143" s="672" t="str">
        <f t="shared" si="46"/>
        <v/>
      </c>
      <c r="M143" s="672" t="str">
        <f t="shared" si="47"/>
        <v/>
      </c>
      <c r="O143" s="672" t="str">
        <f t="shared" si="48"/>
        <v/>
      </c>
      <c r="Q143" s="672" t="str">
        <f t="shared" si="49"/>
        <v/>
      </c>
      <c r="S143" s="672" t="str">
        <f t="shared" si="50"/>
        <v/>
      </c>
      <c r="U143" s="672" t="str">
        <f t="shared" si="51"/>
        <v/>
      </c>
      <c r="W143" s="672" t="str">
        <f t="shared" si="52"/>
        <v/>
      </c>
      <c r="Y143" s="672" t="str">
        <f t="shared" si="53"/>
        <v/>
      </c>
      <c r="AA143" s="672" t="str">
        <f t="shared" si="54"/>
        <v/>
      </c>
      <c r="AC143" s="672" t="str">
        <f t="shared" si="55"/>
        <v/>
      </c>
      <c r="AE143" s="672" t="str">
        <f t="shared" si="56"/>
        <v/>
      </c>
      <c r="AG143" s="672" t="str">
        <f t="shared" si="57"/>
        <v/>
      </c>
      <c r="AI143" s="672" t="str">
        <f t="shared" si="58"/>
        <v/>
      </c>
      <c r="AK143" s="672" t="str">
        <f t="shared" si="59"/>
        <v/>
      </c>
      <c r="AM143" s="672" t="str">
        <f t="shared" si="60"/>
        <v/>
      </c>
      <c r="AO143" s="672" t="str">
        <f t="shared" si="61"/>
        <v/>
      </c>
      <c r="AQ143" s="672" t="str">
        <f t="shared" si="62"/>
        <v/>
      </c>
    </row>
    <row r="144" spans="5:43">
      <c r="E144" s="672" t="str">
        <f t="shared" si="44"/>
        <v/>
      </c>
      <c r="G144" s="672" t="str">
        <f t="shared" si="44"/>
        <v/>
      </c>
      <c r="I144" s="672" t="str">
        <f t="shared" si="45"/>
        <v/>
      </c>
      <c r="K144" s="672" t="str">
        <f t="shared" si="46"/>
        <v/>
      </c>
      <c r="M144" s="672" t="str">
        <f t="shared" si="47"/>
        <v/>
      </c>
      <c r="O144" s="672" t="str">
        <f t="shared" si="48"/>
        <v/>
      </c>
      <c r="Q144" s="672" t="str">
        <f t="shared" si="49"/>
        <v/>
      </c>
      <c r="S144" s="672" t="str">
        <f t="shared" si="50"/>
        <v/>
      </c>
      <c r="U144" s="672" t="str">
        <f t="shared" si="51"/>
        <v/>
      </c>
      <c r="W144" s="672" t="str">
        <f t="shared" si="52"/>
        <v/>
      </c>
      <c r="Y144" s="672" t="str">
        <f t="shared" si="53"/>
        <v/>
      </c>
      <c r="AA144" s="672" t="str">
        <f t="shared" si="54"/>
        <v/>
      </c>
      <c r="AC144" s="672" t="str">
        <f t="shared" si="55"/>
        <v/>
      </c>
      <c r="AE144" s="672" t="str">
        <f t="shared" si="56"/>
        <v/>
      </c>
      <c r="AG144" s="672" t="str">
        <f t="shared" si="57"/>
        <v/>
      </c>
      <c r="AI144" s="672" t="str">
        <f t="shared" si="58"/>
        <v/>
      </c>
      <c r="AK144" s="672" t="str">
        <f t="shared" si="59"/>
        <v/>
      </c>
      <c r="AM144" s="672" t="str">
        <f t="shared" si="60"/>
        <v/>
      </c>
      <c r="AO144" s="672" t="str">
        <f t="shared" si="61"/>
        <v/>
      </c>
      <c r="AQ144" s="672" t="str">
        <f t="shared" si="62"/>
        <v/>
      </c>
    </row>
    <row r="145" spans="5:43">
      <c r="E145" s="672" t="str">
        <f t="shared" si="44"/>
        <v/>
      </c>
      <c r="G145" s="672" t="str">
        <f t="shared" si="44"/>
        <v/>
      </c>
      <c r="I145" s="672" t="str">
        <f t="shared" si="45"/>
        <v/>
      </c>
      <c r="K145" s="672" t="str">
        <f t="shared" si="46"/>
        <v/>
      </c>
      <c r="M145" s="672" t="str">
        <f t="shared" si="47"/>
        <v/>
      </c>
      <c r="O145" s="672" t="str">
        <f t="shared" si="48"/>
        <v/>
      </c>
      <c r="Q145" s="672" t="str">
        <f t="shared" si="49"/>
        <v/>
      </c>
      <c r="S145" s="672" t="str">
        <f t="shared" si="50"/>
        <v/>
      </c>
      <c r="U145" s="672" t="str">
        <f t="shared" si="51"/>
        <v/>
      </c>
      <c r="W145" s="672" t="str">
        <f t="shared" si="52"/>
        <v/>
      </c>
      <c r="Y145" s="672" t="str">
        <f t="shared" si="53"/>
        <v/>
      </c>
      <c r="AA145" s="672" t="str">
        <f t="shared" si="54"/>
        <v/>
      </c>
      <c r="AC145" s="672" t="str">
        <f t="shared" si="55"/>
        <v/>
      </c>
      <c r="AE145" s="672" t="str">
        <f t="shared" si="56"/>
        <v/>
      </c>
      <c r="AG145" s="672" t="str">
        <f t="shared" si="57"/>
        <v/>
      </c>
      <c r="AI145" s="672" t="str">
        <f t="shared" si="58"/>
        <v/>
      </c>
      <c r="AK145" s="672" t="str">
        <f t="shared" si="59"/>
        <v/>
      </c>
      <c r="AM145" s="672" t="str">
        <f t="shared" si="60"/>
        <v/>
      </c>
      <c r="AO145" s="672" t="str">
        <f t="shared" si="61"/>
        <v/>
      </c>
      <c r="AQ145" s="672" t="str">
        <f t="shared" si="62"/>
        <v/>
      </c>
    </row>
    <row r="146" spans="5:43">
      <c r="E146" s="672" t="str">
        <f t="shared" si="44"/>
        <v/>
      </c>
      <c r="G146" s="672" t="str">
        <f t="shared" si="44"/>
        <v/>
      </c>
      <c r="I146" s="672" t="str">
        <f t="shared" si="45"/>
        <v/>
      </c>
      <c r="K146" s="672" t="str">
        <f t="shared" si="46"/>
        <v/>
      </c>
      <c r="M146" s="672" t="str">
        <f t="shared" si="47"/>
        <v/>
      </c>
      <c r="O146" s="672" t="str">
        <f t="shared" si="48"/>
        <v/>
      </c>
      <c r="Q146" s="672" t="str">
        <f t="shared" si="49"/>
        <v/>
      </c>
      <c r="S146" s="672" t="str">
        <f t="shared" si="50"/>
        <v/>
      </c>
      <c r="U146" s="672" t="str">
        <f t="shared" si="51"/>
        <v/>
      </c>
      <c r="W146" s="672" t="str">
        <f t="shared" si="52"/>
        <v/>
      </c>
      <c r="Y146" s="672" t="str">
        <f t="shared" si="53"/>
        <v/>
      </c>
      <c r="AA146" s="672" t="str">
        <f t="shared" si="54"/>
        <v/>
      </c>
      <c r="AC146" s="672" t="str">
        <f t="shared" si="55"/>
        <v/>
      </c>
      <c r="AE146" s="672" t="str">
        <f t="shared" si="56"/>
        <v/>
      </c>
      <c r="AG146" s="672" t="str">
        <f t="shared" si="57"/>
        <v/>
      </c>
      <c r="AI146" s="672" t="str">
        <f t="shared" si="58"/>
        <v/>
      </c>
      <c r="AK146" s="672" t="str">
        <f t="shared" si="59"/>
        <v/>
      </c>
      <c r="AM146" s="672" t="str">
        <f t="shared" si="60"/>
        <v/>
      </c>
      <c r="AO146" s="672" t="str">
        <f t="shared" si="61"/>
        <v/>
      </c>
      <c r="AQ146" s="672" t="str">
        <f t="shared" si="62"/>
        <v/>
      </c>
    </row>
    <row r="147" spans="5:43">
      <c r="E147" s="672" t="str">
        <f t="shared" si="44"/>
        <v/>
      </c>
      <c r="G147" s="672" t="str">
        <f t="shared" si="44"/>
        <v/>
      </c>
      <c r="I147" s="672" t="str">
        <f t="shared" si="45"/>
        <v/>
      </c>
      <c r="K147" s="672" t="str">
        <f t="shared" si="46"/>
        <v/>
      </c>
      <c r="M147" s="672" t="str">
        <f t="shared" si="47"/>
        <v/>
      </c>
      <c r="O147" s="672" t="str">
        <f t="shared" si="48"/>
        <v/>
      </c>
      <c r="Q147" s="672" t="str">
        <f t="shared" si="49"/>
        <v/>
      </c>
      <c r="S147" s="672" t="str">
        <f t="shared" si="50"/>
        <v/>
      </c>
      <c r="U147" s="672" t="str">
        <f t="shared" si="51"/>
        <v/>
      </c>
      <c r="W147" s="672" t="str">
        <f t="shared" si="52"/>
        <v/>
      </c>
      <c r="Y147" s="672" t="str">
        <f t="shared" si="53"/>
        <v/>
      </c>
      <c r="AA147" s="672" t="str">
        <f t="shared" si="54"/>
        <v/>
      </c>
      <c r="AC147" s="672" t="str">
        <f t="shared" si="55"/>
        <v/>
      </c>
      <c r="AE147" s="672" t="str">
        <f t="shared" si="56"/>
        <v/>
      </c>
      <c r="AG147" s="672" t="str">
        <f t="shared" si="57"/>
        <v/>
      </c>
      <c r="AI147" s="672" t="str">
        <f t="shared" si="58"/>
        <v/>
      </c>
      <c r="AK147" s="672" t="str">
        <f t="shared" si="59"/>
        <v/>
      </c>
      <c r="AM147" s="672" t="str">
        <f t="shared" si="60"/>
        <v/>
      </c>
      <c r="AO147" s="672" t="str">
        <f t="shared" si="61"/>
        <v/>
      </c>
      <c r="AQ147" s="672" t="str">
        <f t="shared" si="62"/>
        <v/>
      </c>
    </row>
    <row r="148" spans="5:43">
      <c r="E148" s="672" t="str">
        <f t="shared" si="44"/>
        <v/>
      </c>
      <c r="G148" s="672" t="str">
        <f t="shared" si="44"/>
        <v/>
      </c>
      <c r="I148" s="672" t="str">
        <f t="shared" si="45"/>
        <v/>
      </c>
      <c r="K148" s="672" t="str">
        <f t="shared" si="46"/>
        <v/>
      </c>
      <c r="M148" s="672" t="str">
        <f t="shared" si="47"/>
        <v/>
      </c>
      <c r="O148" s="672" t="str">
        <f t="shared" si="48"/>
        <v/>
      </c>
      <c r="Q148" s="672" t="str">
        <f t="shared" si="49"/>
        <v/>
      </c>
      <c r="S148" s="672" t="str">
        <f t="shared" si="50"/>
        <v/>
      </c>
      <c r="U148" s="672" t="str">
        <f t="shared" si="51"/>
        <v/>
      </c>
      <c r="W148" s="672" t="str">
        <f t="shared" si="52"/>
        <v/>
      </c>
      <c r="Y148" s="672" t="str">
        <f t="shared" si="53"/>
        <v/>
      </c>
      <c r="AA148" s="672" t="str">
        <f t="shared" si="54"/>
        <v/>
      </c>
      <c r="AC148" s="672" t="str">
        <f t="shared" si="55"/>
        <v/>
      </c>
      <c r="AE148" s="672" t="str">
        <f t="shared" si="56"/>
        <v/>
      </c>
      <c r="AG148" s="672" t="str">
        <f t="shared" si="57"/>
        <v/>
      </c>
      <c r="AI148" s="672" t="str">
        <f t="shared" si="58"/>
        <v/>
      </c>
      <c r="AK148" s="672" t="str">
        <f t="shared" si="59"/>
        <v/>
      </c>
      <c r="AM148" s="672" t="str">
        <f t="shared" si="60"/>
        <v/>
      </c>
      <c r="AO148" s="672" t="str">
        <f t="shared" si="61"/>
        <v/>
      </c>
      <c r="AQ148" s="672" t="str">
        <f t="shared" si="62"/>
        <v/>
      </c>
    </row>
    <row r="149" spans="5:43">
      <c r="E149" s="672" t="str">
        <f t="shared" si="44"/>
        <v/>
      </c>
      <c r="G149" s="672" t="str">
        <f t="shared" si="44"/>
        <v/>
      </c>
      <c r="I149" s="672" t="str">
        <f t="shared" si="45"/>
        <v/>
      </c>
      <c r="K149" s="672" t="str">
        <f t="shared" si="46"/>
        <v/>
      </c>
      <c r="M149" s="672" t="str">
        <f t="shared" si="47"/>
        <v/>
      </c>
      <c r="O149" s="672" t="str">
        <f t="shared" si="48"/>
        <v/>
      </c>
      <c r="Q149" s="672" t="str">
        <f t="shared" si="49"/>
        <v/>
      </c>
      <c r="S149" s="672" t="str">
        <f t="shared" si="50"/>
        <v/>
      </c>
      <c r="U149" s="672" t="str">
        <f t="shared" si="51"/>
        <v/>
      </c>
      <c r="W149" s="672" t="str">
        <f t="shared" si="52"/>
        <v/>
      </c>
      <c r="Y149" s="672" t="str">
        <f t="shared" si="53"/>
        <v/>
      </c>
      <c r="AA149" s="672" t="str">
        <f t="shared" si="54"/>
        <v/>
      </c>
      <c r="AC149" s="672" t="str">
        <f t="shared" si="55"/>
        <v/>
      </c>
      <c r="AE149" s="672" t="str">
        <f t="shared" si="56"/>
        <v/>
      </c>
      <c r="AG149" s="672" t="str">
        <f t="shared" si="57"/>
        <v/>
      </c>
      <c r="AI149" s="672" t="str">
        <f t="shared" si="58"/>
        <v/>
      </c>
      <c r="AK149" s="672" t="str">
        <f t="shared" si="59"/>
        <v/>
      </c>
      <c r="AM149" s="672" t="str">
        <f t="shared" si="60"/>
        <v/>
      </c>
      <c r="AO149" s="672" t="str">
        <f t="shared" si="61"/>
        <v/>
      </c>
      <c r="AQ149" s="672" t="str">
        <f t="shared" si="62"/>
        <v/>
      </c>
    </row>
    <row r="150" spans="5:43">
      <c r="E150" s="672" t="str">
        <f t="shared" si="44"/>
        <v/>
      </c>
      <c r="G150" s="672" t="str">
        <f t="shared" si="44"/>
        <v/>
      </c>
      <c r="I150" s="672" t="str">
        <f t="shared" si="45"/>
        <v/>
      </c>
      <c r="K150" s="672" t="str">
        <f t="shared" si="46"/>
        <v/>
      </c>
      <c r="M150" s="672" t="str">
        <f t="shared" si="47"/>
        <v/>
      </c>
      <c r="O150" s="672" t="str">
        <f t="shared" si="48"/>
        <v/>
      </c>
      <c r="Q150" s="672" t="str">
        <f t="shared" si="49"/>
        <v/>
      </c>
      <c r="S150" s="672" t="str">
        <f t="shared" si="50"/>
        <v/>
      </c>
      <c r="U150" s="672" t="str">
        <f t="shared" si="51"/>
        <v/>
      </c>
      <c r="W150" s="672" t="str">
        <f t="shared" si="52"/>
        <v/>
      </c>
      <c r="Y150" s="672" t="str">
        <f t="shared" si="53"/>
        <v/>
      </c>
      <c r="AA150" s="672" t="str">
        <f t="shared" si="54"/>
        <v/>
      </c>
      <c r="AC150" s="672" t="str">
        <f t="shared" si="55"/>
        <v/>
      </c>
      <c r="AE150" s="672" t="str">
        <f t="shared" si="56"/>
        <v/>
      </c>
      <c r="AG150" s="672" t="str">
        <f t="shared" si="57"/>
        <v/>
      </c>
      <c r="AI150" s="672" t="str">
        <f t="shared" si="58"/>
        <v/>
      </c>
      <c r="AK150" s="672" t="str">
        <f t="shared" si="59"/>
        <v/>
      </c>
      <c r="AM150" s="672" t="str">
        <f t="shared" si="60"/>
        <v/>
      </c>
      <c r="AO150" s="672" t="str">
        <f t="shared" si="61"/>
        <v/>
      </c>
      <c r="AQ150" s="672" t="str">
        <f t="shared" si="62"/>
        <v/>
      </c>
    </row>
    <row r="151" spans="5:43">
      <c r="E151" s="672" t="str">
        <f t="shared" si="44"/>
        <v/>
      </c>
      <c r="G151" s="672" t="str">
        <f t="shared" si="44"/>
        <v/>
      </c>
      <c r="I151" s="672" t="str">
        <f t="shared" si="45"/>
        <v/>
      </c>
      <c r="K151" s="672" t="str">
        <f t="shared" si="46"/>
        <v/>
      </c>
      <c r="M151" s="672" t="str">
        <f t="shared" si="47"/>
        <v/>
      </c>
      <c r="O151" s="672" t="str">
        <f t="shared" si="48"/>
        <v/>
      </c>
      <c r="Q151" s="672" t="str">
        <f t="shared" si="49"/>
        <v/>
      </c>
      <c r="S151" s="672" t="str">
        <f t="shared" si="50"/>
        <v/>
      </c>
      <c r="U151" s="672" t="str">
        <f t="shared" si="51"/>
        <v/>
      </c>
      <c r="W151" s="672" t="str">
        <f t="shared" si="52"/>
        <v/>
      </c>
      <c r="Y151" s="672" t="str">
        <f t="shared" si="53"/>
        <v/>
      </c>
      <c r="AA151" s="672" t="str">
        <f t="shared" si="54"/>
        <v/>
      </c>
      <c r="AC151" s="672" t="str">
        <f t="shared" si="55"/>
        <v/>
      </c>
      <c r="AE151" s="672" t="str">
        <f t="shared" si="56"/>
        <v/>
      </c>
      <c r="AG151" s="672" t="str">
        <f t="shared" si="57"/>
        <v/>
      </c>
      <c r="AI151" s="672" t="str">
        <f t="shared" si="58"/>
        <v/>
      </c>
      <c r="AK151" s="672" t="str">
        <f t="shared" si="59"/>
        <v/>
      </c>
      <c r="AM151" s="672" t="str">
        <f t="shared" si="60"/>
        <v/>
      </c>
      <c r="AO151" s="672" t="str">
        <f t="shared" si="61"/>
        <v/>
      </c>
      <c r="AQ151" s="672" t="str">
        <f t="shared" si="62"/>
        <v/>
      </c>
    </row>
    <row r="152" spans="5:43">
      <c r="E152" s="672" t="str">
        <f t="shared" si="44"/>
        <v/>
      </c>
      <c r="G152" s="672" t="str">
        <f t="shared" si="44"/>
        <v/>
      </c>
      <c r="I152" s="672" t="str">
        <f t="shared" si="45"/>
        <v/>
      </c>
      <c r="K152" s="672" t="str">
        <f t="shared" si="46"/>
        <v/>
      </c>
      <c r="M152" s="672" t="str">
        <f t="shared" si="47"/>
        <v/>
      </c>
      <c r="O152" s="672" t="str">
        <f t="shared" si="48"/>
        <v/>
      </c>
      <c r="Q152" s="672" t="str">
        <f t="shared" si="49"/>
        <v/>
      </c>
      <c r="S152" s="672" t="str">
        <f t="shared" si="50"/>
        <v/>
      </c>
      <c r="U152" s="672" t="str">
        <f t="shared" si="51"/>
        <v/>
      </c>
      <c r="W152" s="672" t="str">
        <f t="shared" si="52"/>
        <v/>
      </c>
      <c r="Y152" s="672" t="str">
        <f t="shared" si="53"/>
        <v/>
      </c>
      <c r="AA152" s="672" t="str">
        <f t="shared" si="54"/>
        <v/>
      </c>
      <c r="AC152" s="672" t="str">
        <f t="shared" si="55"/>
        <v/>
      </c>
      <c r="AE152" s="672" t="str">
        <f t="shared" si="56"/>
        <v/>
      </c>
      <c r="AG152" s="672" t="str">
        <f t="shared" si="57"/>
        <v/>
      </c>
      <c r="AI152" s="672" t="str">
        <f t="shared" si="58"/>
        <v/>
      </c>
      <c r="AK152" s="672" t="str">
        <f t="shared" si="59"/>
        <v/>
      </c>
      <c r="AM152" s="672" t="str">
        <f t="shared" si="60"/>
        <v/>
      </c>
      <c r="AO152" s="672" t="str">
        <f t="shared" si="61"/>
        <v/>
      </c>
      <c r="AQ152" s="672" t="str">
        <f t="shared" si="62"/>
        <v/>
      </c>
    </row>
    <row r="153" spans="5:43">
      <c r="E153" s="672" t="str">
        <f t="shared" si="44"/>
        <v/>
      </c>
      <c r="G153" s="672" t="str">
        <f t="shared" si="44"/>
        <v/>
      </c>
      <c r="I153" s="672" t="str">
        <f t="shared" si="45"/>
        <v/>
      </c>
      <c r="K153" s="672" t="str">
        <f t="shared" si="46"/>
        <v/>
      </c>
      <c r="M153" s="672" t="str">
        <f t="shared" si="47"/>
        <v/>
      </c>
      <c r="O153" s="672" t="str">
        <f t="shared" si="48"/>
        <v/>
      </c>
      <c r="Q153" s="672" t="str">
        <f t="shared" si="49"/>
        <v/>
      </c>
      <c r="S153" s="672" t="str">
        <f t="shared" si="50"/>
        <v/>
      </c>
      <c r="U153" s="672" t="str">
        <f t="shared" si="51"/>
        <v/>
      </c>
      <c r="W153" s="672" t="str">
        <f t="shared" si="52"/>
        <v/>
      </c>
      <c r="Y153" s="672" t="str">
        <f t="shared" si="53"/>
        <v/>
      </c>
      <c r="AA153" s="672" t="str">
        <f t="shared" si="54"/>
        <v/>
      </c>
      <c r="AC153" s="672" t="str">
        <f t="shared" si="55"/>
        <v/>
      </c>
      <c r="AE153" s="672" t="str">
        <f t="shared" si="56"/>
        <v/>
      </c>
      <c r="AG153" s="672" t="str">
        <f t="shared" si="57"/>
        <v/>
      </c>
      <c r="AI153" s="672" t="str">
        <f t="shared" si="58"/>
        <v/>
      </c>
      <c r="AK153" s="672" t="str">
        <f t="shared" si="59"/>
        <v/>
      </c>
      <c r="AM153" s="672" t="str">
        <f t="shared" si="60"/>
        <v/>
      </c>
      <c r="AO153" s="672" t="str">
        <f t="shared" si="61"/>
        <v/>
      </c>
      <c r="AQ153" s="672" t="str">
        <f t="shared" si="62"/>
        <v/>
      </c>
    </row>
    <row r="154" spans="5:43">
      <c r="E154" s="672" t="str">
        <f t="shared" si="44"/>
        <v/>
      </c>
      <c r="G154" s="672" t="str">
        <f t="shared" si="44"/>
        <v/>
      </c>
      <c r="I154" s="672" t="str">
        <f t="shared" si="45"/>
        <v/>
      </c>
      <c r="K154" s="672" t="str">
        <f t="shared" si="46"/>
        <v/>
      </c>
      <c r="M154" s="672" t="str">
        <f t="shared" si="47"/>
        <v/>
      </c>
      <c r="O154" s="672" t="str">
        <f t="shared" si="48"/>
        <v/>
      </c>
      <c r="Q154" s="672" t="str">
        <f t="shared" si="49"/>
        <v/>
      </c>
      <c r="S154" s="672" t="str">
        <f t="shared" si="50"/>
        <v/>
      </c>
      <c r="U154" s="672" t="str">
        <f t="shared" si="51"/>
        <v/>
      </c>
      <c r="W154" s="672" t="str">
        <f t="shared" si="52"/>
        <v/>
      </c>
      <c r="Y154" s="672" t="str">
        <f t="shared" si="53"/>
        <v/>
      </c>
      <c r="AA154" s="672" t="str">
        <f t="shared" si="54"/>
        <v/>
      </c>
      <c r="AC154" s="672" t="str">
        <f t="shared" si="55"/>
        <v/>
      </c>
      <c r="AE154" s="672" t="str">
        <f t="shared" si="56"/>
        <v/>
      </c>
      <c r="AG154" s="672" t="str">
        <f t="shared" si="57"/>
        <v/>
      </c>
      <c r="AI154" s="672" t="str">
        <f t="shared" si="58"/>
        <v/>
      </c>
      <c r="AK154" s="672" t="str">
        <f t="shared" si="59"/>
        <v/>
      </c>
      <c r="AM154" s="672" t="str">
        <f t="shared" si="60"/>
        <v/>
      </c>
      <c r="AO154" s="672" t="str">
        <f t="shared" si="61"/>
        <v/>
      </c>
      <c r="AQ154" s="672" t="str">
        <f t="shared" si="62"/>
        <v/>
      </c>
    </row>
    <row r="155" spans="5:43">
      <c r="E155" s="672" t="str">
        <f t="shared" si="44"/>
        <v/>
      </c>
      <c r="G155" s="672" t="str">
        <f t="shared" si="44"/>
        <v/>
      </c>
      <c r="I155" s="672" t="str">
        <f t="shared" si="45"/>
        <v/>
      </c>
      <c r="K155" s="672" t="str">
        <f t="shared" si="46"/>
        <v/>
      </c>
      <c r="M155" s="672" t="str">
        <f t="shared" si="47"/>
        <v/>
      </c>
      <c r="O155" s="672" t="str">
        <f t="shared" si="48"/>
        <v/>
      </c>
      <c r="Q155" s="672" t="str">
        <f t="shared" si="49"/>
        <v/>
      </c>
      <c r="S155" s="672" t="str">
        <f t="shared" si="50"/>
        <v/>
      </c>
      <c r="U155" s="672" t="str">
        <f t="shared" si="51"/>
        <v/>
      </c>
      <c r="W155" s="672" t="str">
        <f t="shared" si="52"/>
        <v/>
      </c>
      <c r="Y155" s="672" t="str">
        <f t="shared" si="53"/>
        <v/>
      </c>
      <c r="AA155" s="672" t="str">
        <f t="shared" si="54"/>
        <v/>
      </c>
      <c r="AC155" s="672" t="str">
        <f t="shared" si="55"/>
        <v/>
      </c>
      <c r="AE155" s="672" t="str">
        <f t="shared" si="56"/>
        <v/>
      </c>
      <c r="AG155" s="672" t="str">
        <f t="shared" si="57"/>
        <v/>
      </c>
      <c r="AI155" s="672" t="str">
        <f t="shared" si="58"/>
        <v/>
      </c>
      <c r="AK155" s="672" t="str">
        <f t="shared" si="59"/>
        <v/>
      </c>
      <c r="AM155" s="672" t="str">
        <f t="shared" si="60"/>
        <v/>
      </c>
      <c r="AO155" s="672" t="str">
        <f t="shared" si="61"/>
        <v/>
      </c>
      <c r="AQ155" s="672" t="str">
        <f t="shared" si="62"/>
        <v/>
      </c>
    </row>
    <row r="156" spans="5:43">
      <c r="E156" s="672" t="str">
        <f t="shared" si="44"/>
        <v/>
      </c>
      <c r="G156" s="672" t="str">
        <f t="shared" si="44"/>
        <v/>
      </c>
      <c r="I156" s="672" t="str">
        <f t="shared" si="45"/>
        <v/>
      </c>
      <c r="K156" s="672" t="str">
        <f t="shared" si="46"/>
        <v/>
      </c>
      <c r="M156" s="672" t="str">
        <f t="shared" si="47"/>
        <v/>
      </c>
      <c r="O156" s="672" t="str">
        <f t="shared" si="48"/>
        <v/>
      </c>
      <c r="Q156" s="672" t="str">
        <f t="shared" si="49"/>
        <v/>
      </c>
      <c r="S156" s="672" t="str">
        <f t="shared" si="50"/>
        <v/>
      </c>
      <c r="U156" s="672" t="str">
        <f t="shared" si="51"/>
        <v/>
      </c>
      <c r="W156" s="672" t="str">
        <f t="shared" si="52"/>
        <v/>
      </c>
      <c r="Y156" s="672" t="str">
        <f t="shared" si="53"/>
        <v/>
      </c>
      <c r="AA156" s="672" t="str">
        <f t="shared" si="54"/>
        <v/>
      </c>
      <c r="AC156" s="672" t="str">
        <f t="shared" si="55"/>
        <v/>
      </c>
      <c r="AE156" s="672" t="str">
        <f t="shared" si="56"/>
        <v/>
      </c>
      <c r="AG156" s="672" t="str">
        <f t="shared" si="57"/>
        <v/>
      </c>
      <c r="AI156" s="672" t="str">
        <f t="shared" si="58"/>
        <v/>
      </c>
      <c r="AK156" s="672" t="str">
        <f t="shared" si="59"/>
        <v/>
      </c>
      <c r="AM156" s="672" t="str">
        <f t="shared" si="60"/>
        <v/>
      </c>
      <c r="AO156" s="672" t="str">
        <f t="shared" si="61"/>
        <v/>
      </c>
      <c r="AQ156" s="672" t="str">
        <f t="shared" si="62"/>
        <v/>
      </c>
    </row>
    <row r="157" spans="5:43">
      <c r="E157" s="672" t="str">
        <f t="shared" ref="E157:G172" si="63">IF(OR($B157=0,D157=0),"",D157/$B157)</f>
        <v/>
      </c>
      <c r="G157" s="672" t="str">
        <f t="shared" si="63"/>
        <v/>
      </c>
      <c r="I157" s="672" t="str">
        <f t="shared" si="45"/>
        <v/>
      </c>
      <c r="K157" s="672" t="str">
        <f t="shared" si="46"/>
        <v/>
      </c>
      <c r="M157" s="672" t="str">
        <f t="shared" si="47"/>
        <v/>
      </c>
      <c r="O157" s="672" t="str">
        <f t="shared" si="48"/>
        <v/>
      </c>
      <c r="Q157" s="672" t="str">
        <f t="shared" si="49"/>
        <v/>
      </c>
      <c r="S157" s="672" t="str">
        <f t="shared" si="50"/>
        <v/>
      </c>
      <c r="U157" s="672" t="str">
        <f t="shared" si="51"/>
        <v/>
      </c>
      <c r="W157" s="672" t="str">
        <f t="shared" si="52"/>
        <v/>
      </c>
      <c r="Y157" s="672" t="str">
        <f t="shared" si="53"/>
        <v/>
      </c>
      <c r="AA157" s="672" t="str">
        <f t="shared" si="54"/>
        <v/>
      </c>
      <c r="AC157" s="672" t="str">
        <f t="shared" si="55"/>
        <v/>
      </c>
      <c r="AE157" s="672" t="str">
        <f t="shared" si="56"/>
        <v/>
      </c>
      <c r="AG157" s="672" t="str">
        <f t="shared" si="57"/>
        <v/>
      </c>
      <c r="AI157" s="672" t="str">
        <f t="shared" si="58"/>
        <v/>
      </c>
      <c r="AK157" s="672" t="str">
        <f t="shared" si="59"/>
        <v/>
      </c>
      <c r="AM157" s="672" t="str">
        <f t="shared" si="60"/>
        <v/>
      </c>
      <c r="AO157" s="672" t="str">
        <f t="shared" si="61"/>
        <v/>
      </c>
      <c r="AQ157" s="672" t="str">
        <f t="shared" si="62"/>
        <v/>
      </c>
    </row>
    <row r="158" spans="5:43">
      <c r="E158" s="672" t="str">
        <f t="shared" si="63"/>
        <v/>
      </c>
      <c r="G158" s="672" t="str">
        <f t="shared" si="63"/>
        <v/>
      </c>
      <c r="I158" s="672" t="str">
        <f t="shared" si="45"/>
        <v/>
      </c>
      <c r="K158" s="672" t="str">
        <f t="shared" si="46"/>
        <v/>
      </c>
      <c r="M158" s="672" t="str">
        <f t="shared" si="47"/>
        <v/>
      </c>
      <c r="O158" s="672" t="str">
        <f t="shared" si="48"/>
        <v/>
      </c>
      <c r="Q158" s="672" t="str">
        <f t="shared" si="49"/>
        <v/>
      </c>
      <c r="S158" s="672" t="str">
        <f t="shared" si="50"/>
        <v/>
      </c>
      <c r="U158" s="672" t="str">
        <f t="shared" si="51"/>
        <v/>
      </c>
      <c r="W158" s="672" t="str">
        <f t="shared" si="52"/>
        <v/>
      </c>
      <c r="Y158" s="672" t="str">
        <f t="shared" si="53"/>
        <v/>
      </c>
      <c r="AA158" s="672" t="str">
        <f t="shared" si="54"/>
        <v/>
      </c>
      <c r="AC158" s="672" t="str">
        <f t="shared" si="55"/>
        <v/>
      </c>
      <c r="AE158" s="672" t="str">
        <f t="shared" si="56"/>
        <v/>
      </c>
      <c r="AG158" s="672" t="str">
        <f t="shared" si="57"/>
        <v/>
      </c>
      <c r="AI158" s="672" t="str">
        <f t="shared" si="58"/>
        <v/>
      </c>
      <c r="AK158" s="672" t="str">
        <f t="shared" si="59"/>
        <v/>
      </c>
      <c r="AM158" s="672" t="str">
        <f t="shared" si="60"/>
        <v/>
      </c>
      <c r="AO158" s="672" t="str">
        <f t="shared" si="61"/>
        <v/>
      </c>
      <c r="AQ158" s="672" t="str">
        <f t="shared" si="62"/>
        <v/>
      </c>
    </row>
    <row r="159" spans="5:43">
      <c r="E159" s="672" t="str">
        <f t="shared" si="63"/>
        <v/>
      </c>
      <c r="G159" s="672" t="str">
        <f t="shared" si="63"/>
        <v/>
      </c>
      <c r="I159" s="672" t="str">
        <f t="shared" si="45"/>
        <v/>
      </c>
      <c r="K159" s="672" t="str">
        <f t="shared" si="46"/>
        <v/>
      </c>
      <c r="M159" s="672" t="str">
        <f t="shared" si="47"/>
        <v/>
      </c>
      <c r="O159" s="672" t="str">
        <f t="shared" si="48"/>
        <v/>
      </c>
      <c r="Q159" s="672" t="str">
        <f t="shared" si="49"/>
        <v/>
      </c>
      <c r="S159" s="672" t="str">
        <f t="shared" si="50"/>
        <v/>
      </c>
      <c r="U159" s="672" t="str">
        <f t="shared" si="51"/>
        <v/>
      </c>
      <c r="W159" s="672" t="str">
        <f t="shared" si="52"/>
        <v/>
      </c>
      <c r="Y159" s="672" t="str">
        <f t="shared" si="53"/>
        <v/>
      </c>
      <c r="AA159" s="672" t="str">
        <f t="shared" si="54"/>
        <v/>
      </c>
      <c r="AC159" s="672" t="str">
        <f t="shared" si="55"/>
        <v/>
      </c>
      <c r="AE159" s="672" t="str">
        <f t="shared" si="56"/>
        <v/>
      </c>
      <c r="AG159" s="672" t="str">
        <f t="shared" si="57"/>
        <v/>
      </c>
      <c r="AI159" s="672" t="str">
        <f t="shared" si="58"/>
        <v/>
      </c>
      <c r="AK159" s="672" t="str">
        <f t="shared" si="59"/>
        <v/>
      </c>
      <c r="AM159" s="672" t="str">
        <f t="shared" si="60"/>
        <v/>
      </c>
      <c r="AO159" s="672" t="str">
        <f t="shared" si="61"/>
        <v/>
      </c>
      <c r="AQ159" s="672" t="str">
        <f t="shared" si="62"/>
        <v/>
      </c>
    </row>
    <row r="160" spans="5:43">
      <c r="E160" s="672" t="str">
        <f t="shared" si="63"/>
        <v/>
      </c>
      <c r="G160" s="672" t="str">
        <f t="shared" si="63"/>
        <v/>
      </c>
      <c r="I160" s="672" t="str">
        <f t="shared" si="45"/>
        <v/>
      </c>
      <c r="K160" s="672" t="str">
        <f t="shared" si="46"/>
        <v/>
      </c>
      <c r="M160" s="672" t="str">
        <f t="shared" si="47"/>
        <v/>
      </c>
      <c r="O160" s="672" t="str">
        <f t="shared" si="48"/>
        <v/>
      </c>
      <c r="Q160" s="672" t="str">
        <f t="shared" si="49"/>
        <v/>
      </c>
      <c r="S160" s="672" t="str">
        <f t="shared" si="50"/>
        <v/>
      </c>
      <c r="U160" s="672" t="str">
        <f t="shared" si="51"/>
        <v/>
      </c>
      <c r="W160" s="672" t="str">
        <f t="shared" si="52"/>
        <v/>
      </c>
      <c r="Y160" s="672" t="str">
        <f t="shared" si="53"/>
        <v/>
      </c>
      <c r="AA160" s="672" t="str">
        <f t="shared" si="54"/>
        <v/>
      </c>
      <c r="AC160" s="672" t="str">
        <f t="shared" si="55"/>
        <v/>
      </c>
      <c r="AE160" s="672" t="str">
        <f t="shared" si="56"/>
        <v/>
      </c>
      <c r="AG160" s="672" t="str">
        <f t="shared" si="57"/>
        <v/>
      </c>
      <c r="AI160" s="672" t="str">
        <f t="shared" si="58"/>
        <v/>
      </c>
      <c r="AK160" s="672" t="str">
        <f t="shared" si="59"/>
        <v/>
      </c>
      <c r="AM160" s="672" t="str">
        <f t="shared" si="60"/>
        <v/>
      </c>
      <c r="AO160" s="672" t="str">
        <f t="shared" si="61"/>
        <v/>
      </c>
      <c r="AQ160" s="672" t="str">
        <f t="shared" si="62"/>
        <v/>
      </c>
    </row>
    <row r="161" spans="5:43">
      <c r="E161" s="672" t="str">
        <f t="shared" si="63"/>
        <v/>
      </c>
      <c r="G161" s="672" t="str">
        <f t="shared" si="63"/>
        <v/>
      </c>
      <c r="I161" s="672" t="str">
        <f t="shared" si="45"/>
        <v/>
      </c>
      <c r="K161" s="672" t="str">
        <f t="shared" si="46"/>
        <v/>
      </c>
      <c r="M161" s="672" t="str">
        <f t="shared" si="47"/>
        <v/>
      </c>
      <c r="O161" s="672" t="str">
        <f t="shared" si="48"/>
        <v/>
      </c>
      <c r="Q161" s="672" t="str">
        <f t="shared" si="49"/>
        <v/>
      </c>
      <c r="S161" s="672" t="str">
        <f t="shared" si="50"/>
        <v/>
      </c>
      <c r="U161" s="672" t="str">
        <f t="shared" si="51"/>
        <v/>
      </c>
      <c r="W161" s="672" t="str">
        <f t="shared" si="52"/>
        <v/>
      </c>
      <c r="Y161" s="672" t="str">
        <f t="shared" si="53"/>
        <v/>
      </c>
      <c r="AA161" s="672" t="str">
        <f t="shared" si="54"/>
        <v/>
      </c>
      <c r="AC161" s="672" t="str">
        <f t="shared" si="55"/>
        <v/>
      </c>
      <c r="AE161" s="672" t="str">
        <f t="shared" si="56"/>
        <v/>
      </c>
      <c r="AG161" s="672" t="str">
        <f t="shared" si="57"/>
        <v/>
      </c>
      <c r="AI161" s="672" t="str">
        <f t="shared" si="58"/>
        <v/>
      </c>
      <c r="AK161" s="672" t="str">
        <f t="shared" si="59"/>
        <v/>
      </c>
      <c r="AM161" s="672" t="str">
        <f t="shared" si="60"/>
        <v/>
      </c>
      <c r="AO161" s="672" t="str">
        <f t="shared" si="61"/>
        <v/>
      </c>
      <c r="AQ161" s="672" t="str">
        <f t="shared" si="62"/>
        <v/>
      </c>
    </row>
    <row r="162" spans="5:43">
      <c r="E162" s="672" t="str">
        <f t="shared" si="63"/>
        <v/>
      </c>
      <c r="G162" s="672" t="str">
        <f t="shared" si="63"/>
        <v/>
      </c>
      <c r="I162" s="672" t="str">
        <f t="shared" si="45"/>
        <v/>
      </c>
      <c r="K162" s="672" t="str">
        <f t="shared" si="46"/>
        <v/>
      </c>
      <c r="M162" s="672" t="str">
        <f t="shared" si="47"/>
        <v/>
      </c>
      <c r="O162" s="672" t="str">
        <f t="shared" si="48"/>
        <v/>
      </c>
      <c r="Q162" s="672" t="str">
        <f t="shared" si="49"/>
        <v/>
      </c>
      <c r="S162" s="672" t="str">
        <f t="shared" si="50"/>
        <v/>
      </c>
      <c r="U162" s="672" t="str">
        <f t="shared" si="51"/>
        <v/>
      </c>
      <c r="W162" s="672" t="str">
        <f t="shared" si="52"/>
        <v/>
      </c>
      <c r="Y162" s="672" t="str">
        <f t="shared" si="53"/>
        <v/>
      </c>
      <c r="AA162" s="672" t="str">
        <f t="shared" si="54"/>
        <v/>
      </c>
      <c r="AC162" s="672" t="str">
        <f t="shared" si="55"/>
        <v/>
      </c>
      <c r="AE162" s="672" t="str">
        <f t="shared" si="56"/>
        <v/>
      </c>
      <c r="AG162" s="672" t="str">
        <f t="shared" si="57"/>
        <v/>
      </c>
      <c r="AI162" s="672" t="str">
        <f t="shared" si="58"/>
        <v/>
      </c>
      <c r="AK162" s="672" t="str">
        <f t="shared" si="59"/>
        <v/>
      </c>
      <c r="AM162" s="672" t="str">
        <f t="shared" si="60"/>
        <v/>
      </c>
      <c r="AO162" s="672" t="str">
        <f t="shared" si="61"/>
        <v/>
      </c>
      <c r="AQ162" s="672" t="str">
        <f t="shared" si="62"/>
        <v/>
      </c>
    </row>
    <row r="163" spans="5:43">
      <c r="E163" s="672" t="str">
        <f t="shared" si="63"/>
        <v/>
      </c>
      <c r="G163" s="672" t="str">
        <f t="shared" si="63"/>
        <v/>
      </c>
      <c r="I163" s="672" t="str">
        <f t="shared" si="45"/>
        <v/>
      </c>
      <c r="K163" s="672" t="str">
        <f t="shared" si="46"/>
        <v/>
      </c>
      <c r="M163" s="672" t="str">
        <f t="shared" si="47"/>
        <v/>
      </c>
      <c r="O163" s="672" t="str">
        <f t="shared" si="48"/>
        <v/>
      </c>
      <c r="Q163" s="672" t="str">
        <f t="shared" si="49"/>
        <v/>
      </c>
      <c r="S163" s="672" t="str">
        <f t="shared" si="50"/>
        <v/>
      </c>
      <c r="U163" s="672" t="str">
        <f t="shared" si="51"/>
        <v/>
      </c>
      <c r="W163" s="672" t="str">
        <f t="shared" si="52"/>
        <v/>
      </c>
      <c r="Y163" s="672" t="str">
        <f t="shared" si="53"/>
        <v/>
      </c>
      <c r="AA163" s="672" t="str">
        <f t="shared" si="54"/>
        <v/>
      </c>
      <c r="AC163" s="672" t="str">
        <f t="shared" si="55"/>
        <v/>
      </c>
      <c r="AE163" s="672" t="str">
        <f t="shared" si="56"/>
        <v/>
      </c>
      <c r="AG163" s="672" t="str">
        <f t="shared" si="57"/>
        <v/>
      </c>
      <c r="AI163" s="672" t="str">
        <f t="shared" si="58"/>
        <v/>
      </c>
      <c r="AK163" s="672" t="str">
        <f t="shared" si="59"/>
        <v/>
      </c>
      <c r="AM163" s="672" t="str">
        <f t="shared" si="60"/>
        <v/>
      </c>
      <c r="AO163" s="672" t="str">
        <f t="shared" si="61"/>
        <v/>
      </c>
      <c r="AQ163" s="672" t="str">
        <f t="shared" si="62"/>
        <v/>
      </c>
    </row>
    <row r="164" spans="5:43">
      <c r="E164" s="672" t="str">
        <f t="shared" si="63"/>
        <v/>
      </c>
      <c r="G164" s="672" t="str">
        <f t="shared" si="63"/>
        <v/>
      </c>
      <c r="I164" s="672" t="str">
        <f t="shared" si="45"/>
        <v/>
      </c>
      <c r="K164" s="672" t="str">
        <f t="shared" si="46"/>
        <v/>
      </c>
      <c r="M164" s="672" t="str">
        <f t="shared" si="47"/>
        <v/>
      </c>
      <c r="O164" s="672" t="str">
        <f t="shared" si="48"/>
        <v/>
      </c>
      <c r="Q164" s="672" t="str">
        <f t="shared" si="49"/>
        <v/>
      </c>
      <c r="S164" s="672" t="str">
        <f t="shared" si="50"/>
        <v/>
      </c>
      <c r="U164" s="672" t="str">
        <f t="shared" si="51"/>
        <v/>
      </c>
      <c r="W164" s="672" t="str">
        <f t="shared" si="52"/>
        <v/>
      </c>
      <c r="Y164" s="672" t="str">
        <f t="shared" si="53"/>
        <v/>
      </c>
      <c r="AA164" s="672" t="str">
        <f t="shared" si="54"/>
        <v/>
      </c>
      <c r="AC164" s="672" t="str">
        <f t="shared" si="55"/>
        <v/>
      </c>
      <c r="AE164" s="672" t="str">
        <f t="shared" si="56"/>
        <v/>
      </c>
      <c r="AG164" s="672" t="str">
        <f t="shared" si="57"/>
        <v/>
      </c>
      <c r="AI164" s="672" t="str">
        <f t="shared" si="58"/>
        <v/>
      </c>
      <c r="AK164" s="672" t="str">
        <f t="shared" si="59"/>
        <v/>
      </c>
      <c r="AM164" s="672" t="str">
        <f t="shared" si="60"/>
        <v/>
      </c>
      <c r="AO164" s="672" t="str">
        <f t="shared" si="61"/>
        <v/>
      </c>
      <c r="AQ164" s="672" t="str">
        <f t="shared" si="62"/>
        <v/>
      </c>
    </row>
    <row r="165" spans="5:43">
      <c r="E165" s="672" t="str">
        <f t="shared" si="63"/>
        <v/>
      </c>
      <c r="G165" s="672" t="str">
        <f t="shared" si="63"/>
        <v/>
      </c>
      <c r="I165" s="672" t="str">
        <f t="shared" si="45"/>
        <v/>
      </c>
      <c r="K165" s="672" t="str">
        <f t="shared" si="46"/>
        <v/>
      </c>
      <c r="M165" s="672" t="str">
        <f t="shared" si="47"/>
        <v/>
      </c>
      <c r="O165" s="672" t="str">
        <f t="shared" si="48"/>
        <v/>
      </c>
      <c r="Q165" s="672" t="str">
        <f t="shared" si="49"/>
        <v/>
      </c>
      <c r="S165" s="672" t="str">
        <f t="shared" si="50"/>
        <v/>
      </c>
      <c r="U165" s="672" t="str">
        <f t="shared" si="51"/>
        <v/>
      </c>
      <c r="W165" s="672" t="str">
        <f t="shared" si="52"/>
        <v/>
      </c>
      <c r="Y165" s="672" t="str">
        <f t="shared" si="53"/>
        <v/>
      </c>
      <c r="AA165" s="672" t="str">
        <f t="shared" si="54"/>
        <v/>
      </c>
      <c r="AC165" s="672" t="str">
        <f t="shared" si="55"/>
        <v/>
      </c>
      <c r="AE165" s="672" t="str">
        <f t="shared" si="56"/>
        <v/>
      </c>
      <c r="AG165" s="672" t="str">
        <f t="shared" si="57"/>
        <v/>
      </c>
      <c r="AI165" s="672" t="str">
        <f t="shared" si="58"/>
        <v/>
      </c>
      <c r="AK165" s="672" t="str">
        <f t="shared" si="59"/>
        <v/>
      </c>
      <c r="AM165" s="672" t="str">
        <f t="shared" si="60"/>
        <v/>
      </c>
      <c r="AO165" s="672" t="str">
        <f t="shared" si="61"/>
        <v/>
      </c>
      <c r="AQ165" s="672" t="str">
        <f t="shared" si="62"/>
        <v/>
      </c>
    </row>
    <row r="166" spans="5:43">
      <c r="E166" s="672" t="str">
        <f t="shared" si="63"/>
        <v/>
      </c>
      <c r="G166" s="672" t="str">
        <f t="shared" si="63"/>
        <v/>
      </c>
      <c r="I166" s="672" t="str">
        <f t="shared" si="45"/>
        <v/>
      </c>
      <c r="K166" s="672" t="str">
        <f t="shared" si="46"/>
        <v/>
      </c>
      <c r="M166" s="672" t="str">
        <f t="shared" si="47"/>
        <v/>
      </c>
      <c r="O166" s="672" t="str">
        <f t="shared" si="48"/>
        <v/>
      </c>
      <c r="Q166" s="672" t="str">
        <f t="shared" si="49"/>
        <v/>
      </c>
      <c r="S166" s="672" t="str">
        <f t="shared" si="50"/>
        <v/>
      </c>
      <c r="U166" s="672" t="str">
        <f t="shared" si="51"/>
        <v/>
      </c>
      <c r="W166" s="672" t="str">
        <f t="shared" si="52"/>
        <v/>
      </c>
      <c r="Y166" s="672" t="str">
        <f t="shared" si="53"/>
        <v/>
      </c>
      <c r="AA166" s="672" t="str">
        <f t="shared" si="54"/>
        <v/>
      </c>
      <c r="AC166" s="672" t="str">
        <f t="shared" si="55"/>
        <v/>
      </c>
      <c r="AE166" s="672" t="str">
        <f t="shared" si="56"/>
        <v/>
      </c>
      <c r="AG166" s="672" t="str">
        <f t="shared" si="57"/>
        <v/>
      </c>
      <c r="AI166" s="672" t="str">
        <f t="shared" si="58"/>
        <v/>
      </c>
      <c r="AK166" s="672" t="str">
        <f t="shared" si="59"/>
        <v/>
      </c>
      <c r="AM166" s="672" t="str">
        <f t="shared" si="60"/>
        <v/>
      </c>
      <c r="AO166" s="672" t="str">
        <f t="shared" si="61"/>
        <v/>
      </c>
      <c r="AQ166" s="672" t="str">
        <f t="shared" si="62"/>
        <v/>
      </c>
    </row>
    <row r="167" spans="5:43">
      <c r="E167" s="672" t="str">
        <f t="shared" si="63"/>
        <v/>
      </c>
      <c r="G167" s="672" t="str">
        <f t="shared" si="63"/>
        <v/>
      </c>
      <c r="I167" s="672" t="str">
        <f t="shared" si="45"/>
        <v/>
      </c>
      <c r="K167" s="672" t="str">
        <f t="shared" si="46"/>
        <v/>
      </c>
      <c r="M167" s="672" t="str">
        <f t="shared" si="47"/>
        <v/>
      </c>
      <c r="O167" s="672" t="str">
        <f t="shared" si="48"/>
        <v/>
      </c>
      <c r="Q167" s="672" t="str">
        <f t="shared" si="49"/>
        <v/>
      </c>
      <c r="S167" s="672" t="str">
        <f t="shared" si="50"/>
        <v/>
      </c>
      <c r="U167" s="672" t="str">
        <f t="shared" si="51"/>
        <v/>
      </c>
      <c r="W167" s="672" t="str">
        <f t="shared" si="52"/>
        <v/>
      </c>
      <c r="Y167" s="672" t="str">
        <f t="shared" si="53"/>
        <v/>
      </c>
      <c r="AA167" s="672" t="str">
        <f t="shared" si="54"/>
        <v/>
      </c>
      <c r="AC167" s="672" t="str">
        <f t="shared" si="55"/>
        <v/>
      </c>
      <c r="AE167" s="672" t="str">
        <f t="shared" si="56"/>
        <v/>
      </c>
      <c r="AG167" s="672" t="str">
        <f t="shared" si="57"/>
        <v/>
      </c>
      <c r="AI167" s="672" t="str">
        <f t="shared" si="58"/>
        <v/>
      </c>
      <c r="AK167" s="672" t="str">
        <f t="shared" si="59"/>
        <v/>
      </c>
      <c r="AM167" s="672" t="str">
        <f t="shared" si="60"/>
        <v/>
      </c>
      <c r="AO167" s="672" t="str">
        <f t="shared" si="61"/>
        <v/>
      </c>
      <c r="AQ167" s="672" t="str">
        <f t="shared" si="62"/>
        <v/>
      </c>
    </row>
    <row r="168" spans="5:43">
      <c r="E168" s="672" t="str">
        <f t="shared" si="63"/>
        <v/>
      </c>
      <c r="G168" s="672" t="str">
        <f t="shared" si="63"/>
        <v/>
      </c>
      <c r="I168" s="672" t="str">
        <f t="shared" si="45"/>
        <v/>
      </c>
      <c r="K168" s="672" t="str">
        <f t="shared" si="46"/>
        <v/>
      </c>
      <c r="M168" s="672" t="str">
        <f t="shared" si="47"/>
        <v/>
      </c>
      <c r="O168" s="672" t="str">
        <f t="shared" si="48"/>
        <v/>
      </c>
      <c r="Q168" s="672" t="str">
        <f t="shared" si="49"/>
        <v/>
      </c>
      <c r="S168" s="672" t="str">
        <f t="shared" si="50"/>
        <v/>
      </c>
      <c r="U168" s="672" t="str">
        <f t="shared" si="51"/>
        <v/>
      </c>
      <c r="W168" s="672" t="str">
        <f t="shared" si="52"/>
        <v/>
      </c>
      <c r="Y168" s="672" t="str">
        <f t="shared" si="53"/>
        <v/>
      </c>
      <c r="AA168" s="672" t="str">
        <f t="shared" si="54"/>
        <v/>
      </c>
      <c r="AC168" s="672" t="str">
        <f t="shared" si="55"/>
        <v/>
      </c>
      <c r="AE168" s="672" t="str">
        <f t="shared" si="56"/>
        <v/>
      </c>
      <c r="AG168" s="672" t="str">
        <f t="shared" si="57"/>
        <v/>
      </c>
      <c r="AI168" s="672" t="str">
        <f t="shared" si="58"/>
        <v/>
      </c>
      <c r="AK168" s="672" t="str">
        <f t="shared" si="59"/>
        <v/>
      </c>
      <c r="AM168" s="672" t="str">
        <f t="shared" si="60"/>
        <v/>
      </c>
      <c r="AO168" s="672" t="str">
        <f t="shared" si="61"/>
        <v/>
      </c>
      <c r="AQ168" s="672" t="str">
        <f t="shared" si="62"/>
        <v/>
      </c>
    </row>
    <row r="169" spans="5:43">
      <c r="E169" s="672" t="str">
        <f t="shared" si="63"/>
        <v/>
      </c>
      <c r="G169" s="672" t="str">
        <f t="shared" si="63"/>
        <v/>
      </c>
      <c r="I169" s="672" t="str">
        <f t="shared" si="45"/>
        <v/>
      </c>
      <c r="K169" s="672" t="str">
        <f t="shared" si="46"/>
        <v/>
      </c>
      <c r="M169" s="672" t="str">
        <f t="shared" si="47"/>
        <v/>
      </c>
      <c r="O169" s="672" t="str">
        <f t="shared" si="48"/>
        <v/>
      </c>
      <c r="Q169" s="672" t="str">
        <f t="shared" si="49"/>
        <v/>
      </c>
      <c r="S169" s="672" t="str">
        <f t="shared" si="50"/>
        <v/>
      </c>
      <c r="U169" s="672" t="str">
        <f t="shared" si="51"/>
        <v/>
      </c>
      <c r="W169" s="672" t="str">
        <f t="shared" si="52"/>
        <v/>
      </c>
      <c r="Y169" s="672" t="str">
        <f t="shared" si="53"/>
        <v/>
      </c>
      <c r="AA169" s="672" t="str">
        <f t="shared" si="54"/>
        <v/>
      </c>
      <c r="AC169" s="672" t="str">
        <f t="shared" si="55"/>
        <v/>
      </c>
      <c r="AE169" s="672" t="str">
        <f t="shared" si="56"/>
        <v/>
      </c>
      <c r="AG169" s="672" t="str">
        <f t="shared" si="57"/>
        <v/>
      </c>
      <c r="AI169" s="672" t="str">
        <f t="shared" si="58"/>
        <v/>
      </c>
      <c r="AK169" s="672" t="str">
        <f t="shared" si="59"/>
        <v/>
      </c>
      <c r="AM169" s="672" t="str">
        <f t="shared" si="60"/>
        <v/>
      </c>
      <c r="AO169" s="672" t="str">
        <f t="shared" si="61"/>
        <v/>
      </c>
      <c r="AQ169" s="672" t="str">
        <f t="shared" si="62"/>
        <v/>
      </c>
    </row>
    <row r="170" spans="5:43">
      <c r="E170" s="672" t="str">
        <f t="shared" si="63"/>
        <v/>
      </c>
      <c r="G170" s="672" t="str">
        <f t="shared" si="63"/>
        <v/>
      </c>
      <c r="I170" s="672" t="str">
        <f t="shared" si="45"/>
        <v/>
      </c>
      <c r="K170" s="672" t="str">
        <f t="shared" si="46"/>
        <v/>
      </c>
      <c r="M170" s="672" t="str">
        <f t="shared" si="47"/>
        <v/>
      </c>
      <c r="O170" s="672" t="str">
        <f t="shared" si="48"/>
        <v/>
      </c>
      <c r="Q170" s="672" t="str">
        <f t="shared" si="49"/>
        <v/>
      </c>
      <c r="S170" s="672" t="str">
        <f t="shared" si="50"/>
        <v/>
      </c>
      <c r="U170" s="672" t="str">
        <f t="shared" si="51"/>
        <v/>
      </c>
      <c r="W170" s="672" t="str">
        <f t="shared" si="52"/>
        <v/>
      </c>
      <c r="Y170" s="672" t="str">
        <f t="shared" si="53"/>
        <v/>
      </c>
      <c r="AA170" s="672" t="str">
        <f t="shared" si="54"/>
        <v/>
      </c>
      <c r="AC170" s="672" t="str">
        <f t="shared" si="55"/>
        <v/>
      </c>
      <c r="AE170" s="672" t="str">
        <f t="shared" si="56"/>
        <v/>
      </c>
      <c r="AG170" s="672" t="str">
        <f t="shared" si="57"/>
        <v/>
      </c>
      <c r="AI170" s="672" t="str">
        <f t="shared" si="58"/>
        <v/>
      </c>
      <c r="AK170" s="672" t="str">
        <f t="shared" si="59"/>
        <v/>
      </c>
      <c r="AM170" s="672" t="str">
        <f t="shared" si="60"/>
        <v/>
      </c>
      <c r="AO170" s="672" t="str">
        <f t="shared" si="61"/>
        <v/>
      </c>
      <c r="AQ170" s="672" t="str">
        <f t="shared" si="62"/>
        <v/>
      </c>
    </row>
    <row r="171" spans="5:43">
      <c r="E171" s="672" t="str">
        <f t="shared" si="63"/>
        <v/>
      </c>
      <c r="G171" s="672" t="str">
        <f t="shared" si="63"/>
        <v/>
      </c>
      <c r="I171" s="672" t="str">
        <f t="shared" si="45"/>
        <v/>
      </c>
      <c r="K171" s="672" t="str">
        <f t="shared" si="46"/>
        <v/>
      </c>
      <c r="M171" s="672" t="str">
        <f t="shared" si="47"/>
        <v/>
      </c>
      <c r="O171" s="672" t="str">
        <f t="shared" si="48"/>
        <v/>
      </c>
      <c r="Q171" s="672" t="str">
        <f t="shared" si="49"/>
        <v/>
      </c>
      <c r="S171" s="672" t="str">
        <f t="shared" si="50"/>
        <v/>
      </c>
      <c r="U171" s="672" t="str">
        <f t="shared" si="51"/>
        <v/>
      </c>
      <c r="W171" s="672" t="str">
        <f t="shared" si="52"/>
        <v/>
      </c>
      <c r="Y171" s="672" t="str">
        <f t="shared" si="53"/>
        <v/>
      </c>
      <c r="AA171" s="672" t="str">
        <f t="shared" si="54"/>
        <v/>
      </c>
      <c r="AC171" s="672" t="str">
        <f t="shared" si="55"/>
        <v/>
      </c>
      <c r="AE171" s="672" t="str">
        <f t="shared" si="56"/>
        <v/>
      </c>
      <c r="AG171" s="672" t="str">
        <f t="shared" si="57"/>
        <v/>
      </c>
      <c r="AI171" s="672" t="str">
        <f t="shared" si="58"/>
        <v/>
      </c>
      <c r="AK171" s="672" t="str">
        <f t="shared" si="59"/>
        <v/>
      </c>
      <c r="AM171" s="672" t="str">
        <f t="shared" si="60"/>
        <v/>
      </c>
      <c r="AO171" s="672" t="str">
        <f t="shared" si="61"/>
        <v/>
      </c>
      <c r="AQ171" s="672" t="str">
        <f t="shared" si="62"/>
        <v/>
      </c>
    </row>
    <row r="172" spans="5:43">
      <c r="E172" s="672" t="str">
        <f t="shared" si="63"/>
        <v/>
      </c>
      <c r="G172" s="672" t="str">
        <f t="shared" si="63"/>
        <v/>
      </c>
      <c r="I172" s="672" t="str">
        <f t="shared" si="45"/>
        <v/>
      </c>
      <c r="K172" s="672" t="str">
        <f t="shared" si="46"/>
        <v/>
      </c>
      <c r="M172" s="672" t="str">
        <f t="shared" si="47"/>
        <v/>
      </c>
      <c r="O172" s="672" t="str">
        <f t="shared" si="48"/>
        <v/>
      </c>
      <c r="Q172" s="672" t="str">
        <f t="shared" si="49"/>
        <v/>
      </c>
      <c r="S172" s="672" t="str">
        <f t="shared" si="50"/>
        <v/>
      </c>
      <c r="U172" s="672" t="str">
        <f t="shared" si="51"/>
        <v/>
      </c>
      <c r="W172" s="672" t="str">
        <f t="shared" si="52"/>
        <v/>
      </c>
      <c r="Y172" s="672" t="str">
        <f t="shared" si="53"/>
        <v/>
      </c>
      <c r="AA172" s="672" t="str">
        <f t="shared" si="54"/>
        <v/>
      </c>
      <c r="AC172" s="672" t="str">
        <f t="shared" si="55"/>
        <v/>
      </c>
      <c r="AE172" s="672" t="str">
        <f t="shared" si="56"/>
        <v/>
      </c>
      <c r="AG172" s="672" t="str">
        <f t="shared" si="57"/>
        <v/>
      </c>
      <c r="AI172" s="672" t="str">
        <f t="shared" si="58"/>
        <v/>
      </c>
      <c r="AK172" s="672" t="str">
        <f t="shared" si="59"/>
        <v/>
      </c>
      <c r="AM172" s="672" t="str">
        <f t="shared" si="60"/>
        <v/>
      </c>
      <c r="AO172" s="672" t="str">
        <f t="shared" si="61"/>
        <v/>
      </c>
      <c r="AQ172" s="672" t="str">
        <f t="shared" si="62"/>
        <v/>
      </c>
    </row>
    <row r="173" spans="5:43">
      <c r="E173" s="672" t="str">
        <f t="shared" ref="E173:G188" si="64">IF(OR($B173=0,D173=0),"",D173/$B173)</f>
        <v/>
      </c>
      <c r="G173" s="672" t="str">
        <f t="shared" si="64"/>
        <v/>
      </c>
      <c r="I173" s="672" t="str">
        <f t="shared" si="45"/>
        <v/>
      </c>
      <c r="K173" s="672" t="str">
        <f t="shared" si="46"/>
        <v/>
      </c>
      <c r="M173" s="672" t="str">
        <f t="shared" si="47"/>
        <v/>
      </c>
      <c r="O173" s="672" t="str">
        <f t="shared" si="48"/>
        <v/>
      </c>
      <c r="Q173" s="672" t="str">
        <f t="shared" si="49"/>
        <v/>
      </c>
      <c r="S173" s="672" t="str">
        <f t="shared" si="50"/>
        <v/>
      </c>
      <c r="U173" s="672" t="str">
        <f t="shared" si="51"/>
        <v/>
      </c>
      <c r="W173" s="672" t="str">
        <f t="shared" si="52"/>
        <v/>
      </c>
      <c r="Y173" s="672" t="str">
        <f t="shared" si="53"/>
        <v/>
      </c>
      <c r="AA173" s="672" t="str">
        <f t="shared" si="54"/>
        <v/>
      </c>
      <c r="AC173" s="672" t="str">
        <f t="shared" si="55"/>
        <v/>
      </c>
      <c r="AE173" s="672" t="str">
        <f t="shared" si="56"/>
        <v/>
      </c>
      <c r="AG173" s="672" t="str">
        <f t="shared" si="57"/>
        <v/>
      </c>
      <c r="AI173" s="672" t="str">
        <f t="shared" si="58"/>
        <v/>
      </c>
      <c r="AK173" s="672" t="str">
        <f t="shared" si="59"/>
        <v/>
      </c>
      <c r="AM173" s="672" t="str">
        <f t="shared" si="60"/>
        <v/>
      </c>
      <c r="AO173" s="672" t="str">
        <f t="shared" si="61"/>
        <v/>
      </c>
      <c r="AQ173" s="672" t="str">
        <f t="shared" si="62"/>
        <v/>
      </c>
    </row>
    <row r="174" spans="5:43">
      <c r="E174" s="672" t="str">
        <f t="shared" si="64"/>
        <v/>
      </c>
      <c r="G174" s="672" t="str">
        <f t="shared" si="64"/>
        <v/>
      </c>
      <c r="I174" s="672" t="str">
        <f t="shared" si="45"/>
        <v/>
      </c>
      <c r="K174" s="672" t="str">
        <f t="shared" si="46"/>
        <v/>
      </c>
      <c r="M174" s="672" t="str">
        <f t="shared" si="47"/>
        <v/>
      </c>
      <c r="O174" s="672" t="str">
        <f t="shared" si="48"/>
        <v/>
      </c>
      <c r="Q174" s="672" t="str">
        <f t="shared" si="49"/>
        <v/>
      </c>
      <c r="S174" s="672" t="str">
        <f t="shared" si="50"/>
        <v/>
      </c>
      <c r="U174" s="672" t="str">
        <f t="shared" si="51"/>
        <v/>
      </c>
      <c r="W174" s="672" t="str">
        <f t="shared" si="52"/>
        <v/>
      </c>
      <c r="Y174" s="672" t="str">
        <f t="shared" si="53"/>
        <v/>
      </c>
      <c r="AA174" s="672" t="str">
        <f t="shared" si="54"/>
        <v/>
      </c>
      <c r="AC174" s="672" t="str">
        <f t="shared" si="55"/>
        <v/>
      </c>
      <c r="AE174" s="672" t="str">
        <f t="shared" si="56"/>
        <v/>
      </c>
      <c r="AG174" s="672" t="str">
        <f t="shared" si="57"/>
        <v/>
      </c>
      <c r="AI174" s="672" t="str">
        <f t="shared" si="58"/>
        <v/>
      </c>
      <c r="AK174" s="672" t="str">
        <f t="shared" si="59"/>
        <v/>
      </c>
      <c r="AM174" s="672" t="str">
        <f t="shared" si="60"/>
        <v/>
      </c>
      <c r="AO174" s="672" t="str">
        <f t="shared" si="61"/>
        <v/>
      </c>
      <c r="AQ174" s="672" t="str">
        <f t="shared" si="62"/>
        <v/>
      </c>
    </row>
    <row r="175" spans="5:43">
      <c r="E175" s="672" t="str">
        <f t="shared" si="64"/>
        <v/>
      </c>
      <c r="G175" s="672" t="str">
        <f t="shared" si="64"/>
        <v/>
      </c>
      <c r="I175" s="672" t="str">
        <f t="shared" si="45"/>
        <v/>
      </c>
      <c r="K175" s="672" t="str">
        <f t="shared" si="46"/>
        <v/>
      </c>
      <c r="M175" s="672" t="str">
        <f t="shared" si="47"/>
        <v/>
      </c>
      <c r="O175" s="672" t="str">
        <f t="shared" si="48"/>
        <v/>
      </c>
      <c r="Q175" s="672" t="str">
        <f t="shared" si="49"/>
        <v/>
      </c>
      <c r="S175" s="672" t="str">
        <f t="shared" si="50"/>
        <v/>
      </c>
      <c r="U175" s="672" t="str">
        <f t="shared" si="51"/>
        <v/>
      </c>
      <c r="W175" s="672" t="str">
        <f t="shared" si="52"/>
        <v/>
      </c>
      <c r="Y175" s="672" t="str">
        <f t="shared" si="53"/>
        <v/>
      </c>
      <c r="AA175" s="672" t="str">
        <f t="shared" si="54"/>
        <v/>
      </c>
      <c r="AC175" s="672" t="str">
        <f t="shared" si="55"/>
        <v/>
      </c>
      <c r="AE175" s="672" t="str">
        <f t="shared" si="56"/>
        <v/>
      </c>
      <c r="AG175" s="672" t="str">
        <f t="shared" si="57"/>
        <v/>
      </c>
      <c r="AI175" s="672" t="str">
        <f t="shared" si="58"/>
        <v/>
      </c>
      <c r="AK175" s="672" t="str">
        <f t="shared" si="59"/>
        <v/>
      </c>
      <c r="AM175" s="672" t="str">
        <f t="shared" si="60"/>
        <v/>
      </c>
      <c r="AO175" s="672" t="str">
        <f t="shared" si="61"/>
        <v/>
      </c>
      <c r="AQ175" s="672" t="str">
        <f t="shared" si="62"/>
        <v/>
      </c>
    </row>
    <row r="176" spans="5:43">
      <c r="E176" s="672" t="str">
        <f t="shared" si="64"/>
        <v/>
      </c>
      <c r="G176" s="672" t="str">
        <f t="shared" si="64"/>
        <v/>
      </c>
      <c r="I176" s="672" t="str">
        <f t="shared" si="45"/>
        <v/>
      </c>
      <c r="K176" s="672" t="str">
        <f t="shared" si="46"/>
        <v/>
      </c>
      <c r="M176" s="672" t="str">
        <f t="shared" si="47"/>
        <v/>
      </c>
      <c r="O176" s="672" t="str">
        <f t="shared" si="48"/>
        <v/>
      </c>
      <c r="Q176" s="672" t="str">
        <f t="shared" si="49"/>
        <v/>
      </c>
      <c r="S176" s="672" t="str">
        <f t="shared" si="50"/>
        <v/>
      </c>
      <c r="U176" s="672" t="str">
        <f t="shared" si="51"/>
        <v/>
      </c>
      <c r="W176" s="672" t="str">
        <f t="shared" si="52"/>
        <v/>
      </c>
      <c r="Y176" s="672" t="str">
        <f t="shared" si="53"/>
        <v/>
      </c>
      <c r="AA176" s="672" t="str">
        <f t="shared" si="54"/>
        <v/>
      </c>
      <c r="AC176" s="672" t="str">
        <f t="shared" si="55"/>
        <v/>
      </c>
      <c r="AE176" s="672" t="str">
        <f t="shared" si="56"/>
        <v/>
      </c>
      <c r="AG176" s="672" t="str">
        <f t="shared" si="57"/>
        <v/>
      </c>
      <c r="AI176" s="672" t="str">
        <f t="shared" si="58"/>
        <v/>
      </c>
      <c r="AK176" s="672" t="str">
        <f t="shared" si="59"/>
        <v/>
      </c>
      <c r="AM176" s="672" t="str">
        <f t="shared" si="60"/>
        <v/>
      </c>
      <c r="AO176" s="672" t="str">
        <f t="shared" si="61"/>
        <v/>
      </c>
      <c r="AQ176" s="672" t="str">
        <f t="shared" si="62"/>
        <v/>
      </c>
    </row>
    <row r="177" spans="5:43">
      <c r="E177" s="672" t="str">
        <f t="shared" si="64"/>
        <v/>
      </c>
      <c r="G177" s="672" t="str">
        <f t="shared" si="64"/>
        <v/>
      </c>
      <c r="I177" s="672" t="str">
        <f t="shared" si="45"/>
        <v/>
      </c>
      <c r="K177" s="672" t="str">
        <f t="shared" si="46"/>
        <v/>
      </c>
      <c r="M177" s="672" t="str">
        <f t="shared" si="47"/>
        <v/>
      </c>
      <c r="O177" s="672" t="str">
        <f t="shared" si="48"/>
        <v/>
      </c>
      <c r="Q177" s="672" t="str">
        <f t="shared" si="49"/>
        <v/>
      </c>
      <c r="S177" s="672" t="str">
        <f t="shared" si="50"/>
        <v/>
      </c>
      <c r="U177" s="672" t="str">
        <f t="shared" si="51"/>
        <v/>
      </c>
      <c r="W177" s="672" t="str">
        <f t="shared" si="52"/>
        <v/>
      </c>
      <c r="Y177" s="672" t="str">
        <f t="shared" si="53"/>
        <v/>
      </c>
      <c r="AA177" s="672" t="str">
        <f t="shared" si="54"/>
        <v/>
      </c>
      <c r="AC177" s="672" t="str">
        <f t="shared" si="55"/>
        <v/>
      </c>
      <c r="AE177" s="672" t="str">
        <f t="shared" si="56"/>
        <v/>
      </c>
      <c r="AG177" s="672" t="str">
        <f t="shared" si="57"/>
        <v/>
      </c>
      <c r="AI177" s="672" t="str">
        <f t="shared" si="58"/>
        <v/>
      </c>
      <c r="AK177" s="672" t="str">
        <f t="shared" si="59"/>
        <v/>
      </c>
      <c r="AM177" s="672" t="str">
        <f t="shared" si="60"/>
        <v/>
      </c>
      <c r="AO177" s="672" t="str">
        <f t="shared" si="61"/>
        <v/>
      </c>
      <c r="AQ177" s="672" t="str">
        <f t="shared" si="62"/>
        <v/>
      </c>
    </row>
    <row r="178" spans="5:43">
      <c r="E178" s="672" t="str">
        <f t="shared" si="64"/>
        <v/>
      </c>
      <c r="G178" s="672" t="str">
        <f t="shared" si="64"/>
        <v/>
      </c>
      <c r="I178" s="672" t="str">
        <f t="shared" si="45"/>
        <v/>
      </c>
      <c r="K178" s="672" t="str">
        <f t="shared" si="46"/>
        <v/>
      </c>
      <c r="M178" s="672" t="str">
        <f t="shared" si="47"/>
        <v/>
      </c>
      <c r="O178" s="672" t="str">
        <f t="shared" si="48"/>
        <v/>
      </c>
      <c r="Q178" s="672" t="str">
        <f t="shared" si="49"/>
        <v/>
      </c>
      <c r="S178" s="672" t="str">
        <f t="shared" si="50"/>
        <v/>
      </c>
      <c r="U178" s="672" t="str">
        <f t="shared" si="51"/>
        <v/>
      </c>
      <c r="W178" s="672" t="str">
        <f t="shared" si="52"/>
        <v/>
      </c>
      <c r="Y178" s="672" t="str">
        <f t="shared" si="53"/>
        <v/>
      </c>
      <c r="AA178" s="672" t="str">
        <f t="shared" si="54"/>
        <v/>
      </c>
      <c r="AC178" s="672" t="str">
        <f t="shared" si="55"/>
        <v/>
      </c>
      <c r="AE178" s="672" t="str">
        <f t="shared" si="56"/>
        <v/>
      </c>
      <c r="AG178" s="672" t="str">
        <f t="shared" si="57"/>
        <v/>
      </c>
      <c r="AI178" s="672" t="str">
        <f t="shared" si="58"/>
        <v/>
      </c>
      <c r="AK178" s="672" t="str">
        <f t="shared" si="59"/>
        <v/>
      </c>
      <c r="AM178" s="672" t="str">
        <f t="shared" si="60"/>
        <v/>
      </c>
      <c r="AO178" s="672" t="str">
        <f t="shared" si="61"/>
        <v/>
      </c>
      <c r="AQ178" s="672" t="str">
        <f t="shared" si="62"/>
        <v/>
      </c>
    </row>
    <row r="179" spans="5:43">
      <c r="E179" s="672" t="str">
        <f t="shared" si="64"/>
        <v/>
      </c>
      <c r="G179" s="672" t="str">
        <f t="shared" si="64"/>
        <v/>
      </c>
      <c r="I179" s="672" t="str">
        <f t="shared" si="45"/>
        <v/>
      </c>
      <c r="K179" s="672" t="str">
        <f t="shared" si="46"/>
        <v/>
      </c>
      <c r="M179" s="672" t="str">
        <f t="shared" si="47"/>
        <v/>
      </c>
      <c r="O179" s="672" t="str">
        <f t="shared" si="48"/>
        <v/>
      </c>
      <c r="Q179" s="672" t="str">
        <f t="shared" si="49"/>
        <v/>
      </c>
      <c r="S179" s="672" t="str">
        <f t="shared" si="50"/>
        <v/>
      </c>
      <c r="U179" s="672" t="str">
        <f t="shared" si="51"/>
        <v/>
      </c>
      <c r="W179" s="672" t="str">
        <f t="shared" si="52"/>
        <v/>
      </c>
      <c r="Y179" s="672" t="str">
        <f t="shared" si="53"/>
        <v/>
      </c>
      <c r="AA179" s="672" t="str">
        <f t="shared" si="54"/>
        <v/>
      </c>
      <c r="AC179" s="672" t="str">
        <f t="shared" si="55"/>
        <v/>
      </c>
      <c r="AE179" s="672" t="str">
        <f t="shared" si="56"/>
        <v/>
      </c>
      <c r="AG179" s="672" t="str">
        <f t="shared" si="57"/>
        <v/>
      </c>
      <c r="AI179" s="672" t="str">
        <f t="shared" si="58"/>
        <v/>
      </c>
      <c r="AK179" s="672" t="str">
        <f t="shared" si="59"/>
        <v/>
      </c>
      <c r="AM179" s="672" t="str">
        <f t="shared" si="60"/>
        <v/>
      </c>
      <c r="AO179" s="672" t="str">
        <f t="shared" si="61"/>
        <v/>
      </c>
      <c r="AQ179" s="672" t="str">
        <f t="shared" si="62"/>
        <v/>
      </c>
    </row>
    <row r="180" spans="5:43">
      <c r="E180" s="672" t="str">
        <f t="shared" si="64"/>
        <v/>
      </c>
      <c r="G180" s="672" t="str">
        <f t="shared" si="64"/>
        <v/>
      </c>
      <c r="I180" s="672" t="str">
        <f t="shared" si="45"/>
        <v/>
      </c>
      <c r="K180" s="672" t="str">
        <f t="shared" si="46"/>
        <v/>
      </c>
      <c r="M180" s="672" t="str">
        <f t="shared" si="47"/>
        <v/>
      </c>
      <c r="O180" s="672" t="str">
        <f t="shared" si="48"/>
        <v/>
      </c>
      <c r="Q180" s="672" t="str">
        <f t="shared" si="49"/>
        <v/>
      </c>
      <c r="S180" s="672" t="str">
        <f t="shared" si="50"/>
        <v/>
      </c>
      <c r="U180" s="672" t="str">
        <f t="shared" si="51"/>
        <v/>
      </c>
      <c r="W180" s="672" t="str">
        <f t="shared" si="52"/>
        <v/>
      </c>
      <c r="Y180" s="672" t="str">
        <f t="shared" si="53"/>
        <v/>
      </c>
      <c r="AA180" s="672" t="str">
        <f t="shared" si="54"/>
        <v/>
      </c>
      <c r="AC180" s="672" t="str">
        <f t="shared" si="55"/>
        <v/>
      </c>
      <c r="AE180" s="672" t="str">
        <f t="shared" si="56"/>
        <v/>
      </c>
      <c r="AG180" s="672" t="str">
        <f t="shared" si="57"/>
        <v/>
      </c>
      <c r="AI180" s="672" t="str">
        <f t="shared" si="58"/>
        <v/>
      </c>
      <c r="AK180" s="672" t="str">
        <f t="shared" si="59"/>
        <v/>
      </c>
      <c r="AM180" s="672" t="str">
        <f t="shared" si="60"/>
        <v/>
      </c>
      <c r="AO180" s="672" t="str">
        <f t="shared" si="61"/>
        <v/>
      </c>
      <c r="AQ180" s="672" t="str">
        <f t="shared" si="62"/>
        <v/>
      </c>
    </row>
    <row r="181" spans="5:43">
      <c r="E181" s="672" t="str">
        <f t="shared" si="64"/>
        <v/>
      </c>
      <c r="G181" s="672" t="str">
        <f t="shared" si="64"/>
        <v/>
      </c>
      <c r="I181" s="672" t="str">
        <f t="shared" si="45"/>
        <v/>
      </c>
      <c r="K181" s="672" t="str">
        <f t="shared" si="46"/>
        <v/>
      </c>
      <c r="M181" s="672" t="str">
        <f t="shared" si="47"/>
        <v/>
      </c>
      <c r="O181" s="672" t="str">
        <f t="shared" si="48"/>
        <v/>
      </c>
      <c r="Q181" s="672" t="str">
        <f t="shared" si="49"/>
        <v/>
      </c>
      <c r="S181" s="672" t="str">
        <f t="shared" si="50"/>
        <v/>
      </c>
      <c r="U181" s="672" t="str">
        <f t="shared" si="51"/>
        <v/>
      </c>
      <c r="W181" s="672" t="str">
        <f t="shared" si="52"/>
        <v/>
      </c>
      <c r="Y181" s="672" t="str">
        <f t="shared" si="53"/>
        <v/>
      </c>
      <c r="AA181" s="672" t="str">
        <f t="shared" si="54"/>
        <v/>
      </c>
      <c r="AC181" s="672" t="str">
        <f t="shared" si="55"/>
        <v/>
      </c>
      <c r="AE181" s="672" t="str">
        <f t="shared" si="56"/>
        <v/>
      </c>
      <c r="AG181" s="672" t="str">
        <f t="shared" si="57"/>
        <v/>
      </c>
      <c r="AI181" s="672" t="str">
        <f t="shared" si="58"/>
        <v/>
      </c>
      <c r="AK181" s="672" t="str">
        <f t="shared" si="59"/>
        <v/>
      </c>
      <c r="AM181" s="672" t="str">
        <f t="shared" si="60"/>
        <v/>
      </c>
      <c r="AO181" s="672" t="str">
        <f t="shared" si="61"/>
        <v/>
      </c>
      <c r="AQ181" s="672" t="str">
        <f t="shared" si="62"/>
        <v/>
      </c>
    </row>
    <row r="182" spans="5:43">
      <c r="E182" s="672" t="str">
        <f t="shared" si="64"/>
        <v/>
      </c>
      <c r="G182" s="672" t="str">
        <f t="shared" si="64"/>
        <v/>
      </c>
      <c r="I182" s="672" t="str">
        <f t="shared" si="45"/>
        <v/>
      </c>
      <c r="K182" s="672" t="str">
        <f t="shared" si="46"/>
        <v/>
      </c>
      <c r="M182" s="672" t="str">
        <f t="shared" si="47"/>
        <v/>
      </c>
      <c r="O182" s="672" t="str">
        <f t="shared" si="48"/>
        <v/>
      </c>
      <c r="Q182" s="672" t="str">
        <f t="shared" si="49"/>
        <v/>
      </c>
      <c r="S182" s="672" t="str">
        <f t="shared" si="50"/>
        <v/>
      </c>
      <c r="U182" s="672" t="str">
        <f t="shared" si="51"/>
        <v/>
      </c>
      <c r="W182" s="672" t="str">
        <f t="shared" si="52"/>
        <v/>
      </c>
      <c r="Y182" s="672" t="str">
        <f t="shared" si="53"/>
        <v/>
      </c>
      <c r="AA182" s="672" t="str">
        <f t="shared" si="54"/>
        <v/>
      </c>
      <c r="AC182" s="672" t="str">
        <f t="shared" si="55"/>
        <v/>
      </c>
      <c r="AE182" s="672" t="str">
        <f t="shared" si="56"/>
        <v/>
      </c>
      <c r="AG182" s="672" t="str">
        <f t="shared" si="57"/>
        <v/>
      </c>
      <c r="AI182" s="672" t="str">
        <f t="shared" si="58"/>
        <v/>
      </c>
      <c r="AK182" s="672" t="str">
        <f t="shared" si="59"/>
        <v/>
      </c>
      <c r="AM182" s="672" t="str">
        <f t="shared" si="60"/>
        <v/>
      </c>
      <c r="AO182" s="672" t="str">
        <f t="shared" si="61"/>
        <v/>
      </c>
      <c r="AQ182" s="672" t="str">
        <f t="shared" si="62"/>
        <v/>
      </c>
    </row>
    <row r="183" spans="5:43">
      <c r="E183" s="672" t="str">
        <f t="shared" si="64"/>
        <v/>
      </c>
      <c r="G183" s="672" t="str">
        <f t="shared" si="64"/>
        <v/>
      </c>
      <c r="I183" s="672" t="str">
        <f t="shared" si="45"/>
        <v/>
      </c>
      <c r="K183" s="672" t="str">
        <f t="shared" si="46"/>
        <v/>
      </c>
      <c r="M183" s="672" t="str">
        <f t="shared" si="47"/>
        <v/>
      </c>
      <c r="O183" s="672" t="str">
        <f t="shared" si="48"/>
        <v/>
      </c>
      <c r="Q183" s="672" t="str">
        <f t="shared" si="49"/>
        <v/>
      </c>
      <c r="S183" s="672" t="str">
        <f t="shared" si="50"/>
        <v/>
      </c>
      <c r="U183" s="672" t="str">
        <f t="shared" si="51"/>
        <v/>
      </c>
      <c r="W183" s="672" t="str">
        <f t="shared" si="52"/>
        <v/>
      </c>
      <c r="Y183" s="672" t="str">
        <f t="shared" si="53"/>
        <v/>
      </c>
      <c r="AA183" s="672" t="str">
        <f t="shared" si="54"/>
        <v/>
      </c>
      <c r="AC183" s="672" t="str">
        <f t="shared" si="55"/>
        <v/>
      </c>
      <c r="AE183" s="672" t="str">
        <f t="shared" si="56"/>
        <v/>
      </c>
      <c r="AG183" s="672" t="str">
        <f t="shared" si="57"/>
        <v/>
      </c>
      <c r="AI183" s="672" t="str">
        <f t="shared" si="58"/>
        <v/>
      </c>
      <c r="AK183" s="672" t="str">
        <f t="shared" si="59"/>
        <v/>
      </c>
      <c r="AM183" s="672" t="str">
        <f t="shared" si="60"/>
        <v/>
      </c>
      <c r="AO183" s="672" t="str">
        <f t="shared" si="61"/>
        <v/>
      </c>
      <c r="AQ183" s="672" t="str">
        <f t="shared" si="62"/>
        <v/>
      </c>
    </row>
    <row r="184" spans="5:43">
      <c r="E184" s="672" t="str">
        <f t="shared" si="64"/>
        <v/>
      </c>
      <c r="G184" s="672" t="str">
        <f t="shared" si="64"/>
        <v/>
      </c>
      <c r="I184" s="672" t="str">
        <f t="shared" si="45"/>
        <v/>
      </c>
      <c r="K184" s="672" t="str">
        <f t="shared" si="46"/>
        <v/>
      </c>
      <c r="M184" s="672" t="str">
        <f t="shared" si="47"/>
        <v/>
      </c>
      <c r="O184" s="672" t="str">
        <f t="shared" si="48"/>
        <v/>
      </c>
      <c r="Q184" s="672" t="str">
        <f t="shared" si="49"/>
        <v/>
      </c>
      <c r="S184" s="672" t="str">
        <f t="shared" si="50"/>
        <v/>
      </c>
      <c r="U184" s="672" t="str">
        <f t="shared" si="51"/>
        <v/>
      </c>
      <c r="W184" s="672" t="str">
        <f t="shared" si="52"/>
        <v/>
      </c>
      <c r="Y184" s="672" t="str">
        <f t="shared" si="53"/>
        <v/>
      </c>
      <c r="AA184" s="672" t="str">
        <f t="shared" si="54"/>
        <v/>
      </c>
      <c r="AC184" s="672" t="str">
        <f t="shared" si="55"/>
        <v/>
      </c>
      <c r="AE184" s="672" t="str">
        <f t="shared" si="56"/>
        <v/>
      </c>
      <c r="AG184" s="672" t="str">
        <f t="shared" si="57"/>
        <v/>
      </c>
      <c r="AI184" s="672" t="str">
        <f t="shared" si="58"/>
        <v/>
      </c>
      <c r="AK184" s="672" t="str">
        <f t="shared" si="59"/>
        <v/>
      </c>
      <c r="AM184" s="672" t="str">
        <f t="shared" si="60"/>
        <v/>
      </c>
      <c r="AO184" s="672" t="str">
        <f t="shared" si="61"/>
        <v/>
      </c>
      <c r="AQ184" s="672" t="str">
        <f t="shared" si="62"/>
        <v/>
      </c>
    </row>
    <row r="185" spans="5:43">
      <c r="E185" s="672" t="str">
        <f t="shared" si="64"/>
        <v/>
      </c>
      <c r="G185" s="672" t="str">
        <f t="shared" si="64"/>
        <v/>
      </c>
      <c r="I185" s="672" t="str">
        <f t="shared" si="45"/>
        <v/>
      </c>
      <c r="K185" s="672" t="str">
        <f t="shared" si="46"/>
        <v/>
      </c>
      <c r="M185" s="672" t="str">
        <f t="shared" si="47"/>
        <v/>
      </c>
      <c r="O185" s="672" t="str">
        <f t="shared" si="48"/>
        <v/>
      </c>
      <c r="Q185" s="672" t="str">
        <f t="shared" si="49"/>
        <v/>
      </c>
      <c r="S185" s="672" t="str">
        <f t="shared" si="50"/>
        <v/>
      </c>
      <c r="U185" s="672" t="str">
        <f t="shared" si="51"/>
        <v/>
      </c>
      <c r="W185" s="672" t="str">
        <f t="shared" si="52"/>
        <v/>
      </c>
      <c r="Y185" s="672" t="str">
        <f t="shared" si="53"/>
        <v/>
      </c>
      <c r="AA185" s="672" t="str">
        <f t="shared" si="54"/>
        <v/>
      </c>
      <c r="AC185" s="672" t="str">
        <f t="shared" si="55"/>
        <v/>
      </c>
      <c r="AE185" s="672" t="str">
        <f t="shared" si="56"/>
        <v/>
      </c>
      <c r="AG185" s="672" t="str">
        <f t="shared" si="57"/>
        <v/>
      </c>
      <c r="AI185" s="672" t="str">
        <f t="shared" si="58"/>
        <v/>
      </c>
      <c r="AK185" s="672" t="str">
        <f t="shared" si="59"/>
        <v/>
      </c>
      <c r="AM185" s="672" t="str">
        <f t="shared" si="60"/>
        <v/>
      </c>
      <c r="AO185" s="672" t="str">
        <f t="shared" si="61"/>
        <v/>
      </c>
      <c r="AQ185" s="672" t="str">
        <f t="shared" si="62"/>
        <v/>
      </c>
    </row>
    <row r="186" spans="5:43">
      <c r="E186" s="672" t="str">
        <f t="shared" si="64"/>
        <v/>
      </c>
      <c r="G186" s="672" t="str">
        <f t="shared" si="64"/>
        <v/>
      </c>
      <c r="I186" s="672" t="str">
        <f t="shared" si="45"/>
        <v/>
      </c>
      <c r="K186" s="672" t="str">
        <f t="shared" si="46"/>
        <v/>
      </c>
      <c r="M186" s="672" t="str">
        <f t="shared" si="47"/>
        <v/>
      </c>
      <c r="O186" s="672" t="str">
        <f t="shared" si="48"/>
        <v/>
      </c>
      <c r="Q186" s="672" t="str">
        <f t="shared" si="49"/>
        <v/>
      </c>
      <c r="S186" s="672" t="str">
        <f t="shared" si="50"/>
        <v/>
      </c>
      <c r="U186" s="672" t="str">
        <f t="shared" si="51"/>
        <v/>
      </c>
      <c r="W186" s="672" t="str">
        <f t="shared" si="52"/>
        <v/>
      </c>
      <c r="Y186" s="672" t="str">
        <f t="shared" si="53"/>
        <v/>
      </c>
      <c r="AA186" s="672" t="str">
        <f t="shared" si="54"/>
        <v/>
      </c>
      <c r="AC186" s="672" t="str">
        <f t="shared" si="55"/>
        <v/>
      </c>
      <c r="AE186" s="672" t="str">
        <f t="shared" si="56"/>
        <v/>
      </c>
      <c r="AG186" s="672" t="str">
        <f t="shared" si="57"/>
        <v/>
      </c>
      <c r="AI186" s="672" t="str">
        <f t="shared" si="58"/>
        <v/>
      </c>
      <c r="AK186" s="672" t="str">
        <f t="shared" si="59"/>
        <v/>
      </c>
      <c r="AM186" s="672" t="str">
        <f t="shared" si="60"/>
        <v/>
      </c>
      <c r="AO186" s="672" t="str">
        <f t="shared" si="61"/>
        <v/>
      </c>
      <c r="AQ186" s="672" t="str">
        <f t="shared" si="62"/>
        <v/>
      </c>
    </row>
    <row r="187" spans="5:43">
      <c r="E187" s="672" t="str">
        <f t="shared" si="64"/>
        <v/>
      </c>
      <c r="G187" s="672" t="str">
        <f t="shared" si="64"/>
        <v/>
      </c>
      <c r="I187" s="672" t="str">
        <f t="shared" si="45"/>
        <v/>
      </c>
      <c r="K187" s="672" t="str">
        <f t="shared" si="46"/>
        <v/>
      </c>
      <c r="M187" s="672" t="str">
        <f t="shared" si="47"/>
        <v/>
      </c>
      <c r="O187" s="672" t="str">
        <f t="shared" si="48"/>
        <v/>
      </c>
      <c r="Q187" s="672" t="str">
        <f t="shared" si="49"/>
        <v/>
      </c>
      <c r="S187" s="672" t="str">
        <f t="shared" si="50"/>
        <v/>
      </c>
      <c r="U187" s="672" t="str">
        <f t="shared" si="51"/>
        <v/>
      </c>
      <c r="W187" s="672" t="str">
        <f t="shared" si="52"/>
        <v/>
      </c>
      <c r="Y187" s="672" t="str">
        <f t="shared" si="53"/>
        <v/>
      </c>
      <c r="AA187" s="672" t="str">
        <f t="shared" si="54"/>
        <v/>
      </c>
      <c r="AC187" s="672" t="str">
        <f t="shared" si="55"/>
        <v/>
      </c>
      <c r="AE187" s="672" t="str">
        <f t="shared" si="56"/>
        <v/>
      </c>
      <c r="AG187" s="672" t="str">
        <f t="shared" si="57"/>
        <v/>
      </c>
      <c r="AI187" s="672" t="str">
        <f t="shared" si="58"/>
        <v/>
      </c>
      <c r="AK187" s="672" t="str">
        <f t="shared" si="59"/>
        <v/>
      </c>
      <c r="AM187" s="672" t="str">
        <f t="shared" si="60"/>
        <v/>
      </c>
      <c r="AO187" s="672" t="str">
        <f t="shared" si="61"/>
        <v/>
      </c>
      <c r="AQ187" s="672" t="str">
        <f t="shared" si="62"/>
        <v/>
      </c>
    </row>
    <row r="188" spans="5:43">
      <c r="E188" s="672" t="str">
        <f t="shared" si="64"/>
        <v/>
      </c>
      <c r="G188" s="672" t="str">
        <f t="shared" si="64"/>
        <v/>
      </c>
      <c r="I188" s="672" t="str">
        <f t="shared" si="45"/>
        <v/>
      </c>
      <c r="K188" s="672" t="str">
        <f t="shared" si="46"/>
        <v/>
      </c>
      <c r="M188" s="672" t="str">
        <f t="shared" si="47"/>
        <v/>
      </c>
      <c r="O188" s="672" t="str">
        <f t="shared" si="48"/>
        <v/>
      </c>
      <c r="Q188" s="672" t="str">
        <f t="shared" si="49"/>
        <v/>
      </c>
      <c r="S188" s="672" t="str">
        <f t="shared" si="50"/>
        <v/>
      </c>
      <c r="U188" s="672" t="str">
        <f t="shared" si="51"/>
        <v/>
      </c>
      <c r="W188" s="672" t="str">
        <f t="shared" si="52"/>
        <v/>
      </c>
      <c r="Y188" s="672" t="str">
        <f t="shared" si="53"/>
        <v/>
      </c>
      <c r="AA188" s="672" t="str">
        <f t="shared" si="54"/>
        <v/>
      </c>
      <c r="AC188" s="672" t="str">
        <f t="shared" si="55"/>
        <v/>
      </c>
      <c r="AE188" s="672" t="str">
        <f t="shared" si="56"/>
        <v/>
      </c>
      <c r="AG188" s="672" t="str">
        <f t="shared" si="57"/>
        <v/>
      </c>
      <c r="AI188" s="672" t="str">
        <f t="shared" si="58"/>
        <v/>
      </c>
      <c r="AK188" s="672" t="str">
        <f t="shared" si="59"/>
        <v/>
      </c>
      <c r="AM188" s="672" t="str">
        <f t="shared" si="60"/>
        <v/>
      </c>
      <c r="AO188" s="672" t="str">
        <f t="shared" si="61"/>
        <v/>
      </c>
      <c r="AQ188" s="672" t="str">
        <f t="shared" si="62"/>
        <v/>
      </c>
    </row>
    <row r="189" spans="5:43">
      <c r="E189" s="672" t="str">
        <f t="shared" ref="E189:G204" si="65">IF(OR($B189=0,D189=0),"",D189/$B189)</f>
        <v/>
      </c>
      <c r="G189" s="672" t="str">
        <f t="shared" si="65"/>
        <v/>
      </c>
      <c r="I189" s="672" t="str">
        <f t="shared" si="45"/>
        <v/>
      </c>
      <c r="K189" s="672" t="str">
        <f t="shared" si="46"/>
        <v/>
      </c>
      <c r="M189" s="672" t="str">
        <f t="shared" si="47"/>
        <v/>
      </c>
      <c r="O189" s="672" t="str">
        <f t="shared" si="48"/>
        <v/>
      </c>
      <c r="Q189" s="672" t="str">
        <f t="shared" si="49"/>
        <v/>
      </c>
      <c r="S189" s="672" t="str">
        <f t="shared" si="50"/>
        <v/>
      </c>
      <c r="U189" s="672" t="str">
        <f t="shared" si="51"/>
        <v/>
      </c>
      <c r="W189" s="672" t="str">
        <f t="shared" si="52"/>
        <v/>
      </c>
      <c r="Y189" s="672" t="str">
        <f t="shared" si="53"/>
        <v/>
      </c>
      <c r="AA189" s="672" t="str">
        <f t="shared" si="54"/>
        <v/>
      </c>
      <c r="AC189" s="672" t="str">
        <f t="shared" si="55"/>
        <v/>
      </c>
      <c r="AE189" s="672" t="str">
        <f t="shared" si="56"/>
        <v/>
      </c>
      <c r="AG189" s="672" t="str">
        <f t="shared" si="57"/>
        <v/>
      </c>
      <c r="AI189" s="672" t="str">
        <f t="shared" si="58"/>
        <v/>
      </c>
      <c r="AK189" s="672" t="str">
        <f t="shared" si="59"/>
        <v/>
      </c>
      <c r="AM189" s="672" t="str">
        <f t="shared" si="60"/>
        <v/>
      </c>
      <c r="AO189" s="672" t="str">
        <f t="shared" si="61"/>
        <v/>
      </c>
      <c r="AQ189" s="672" t="str">
        <f t="shared" si="62"/>
        <v/>
      </c>
    </row>
    <row r="190" spans="5:43">
      <c r="E190" s="672" t="str">
        <f t="shared" si="65"/>
        <v/>
      </c>
      <c r="G190" s="672" t="str">
        <f t="shared" si="65"/>
        <v/>
      </c>
      <c r="I190" s="672" t="str">
        <f t="shared" si="45"/>
        <v/>
      </c>
      <c r="K190" s="672" t="str">
        <f t="shared" si="46"/>
        <v/>
      </c>
      <c r="M190" s="672" t="str">
        <f t="shared" si="47"/>
        <v/>
      </c>
      <c r="O190" s="672" t="str">
        <f t="shared" si="48"/>
        <v/>
      </c>
      <c r="Q190" s="672" t="str">
        <f t="shared" si="49"/>
        <v/>
      </c>
      <c r="S190" s="672" t="str">
        <f t="shared" si="50"/>
        <v/>
      </c>
      <c r="U190" s="672" t="str">
        <f t="shared" si="51"/>
        <v/>
      </c>
      <c r="W190" s="672" t="str">
        <f t="shared" si="52"/>
        <v/>
      </c>
      <c r="Y190" s="672" t="str">
        <f t="shared" si="53"/>
        <v/>
      </c>
      <c r="AA190" s="672" t="str">
        <f t="shared" si="54"/>
        <v/>
      </c>
      <c r="AC190" s="672" t="str">
        <f t="shared" si="55"/>
        <v/>
      </c>
      <c r="AE190" s="672" t="str">
        <f t="shared" si="56"/>
        <v/>
      </c>
      <c r="AG190" s="672" t="str">
        <f t="shared" si="57"/>
        <v/>
      </c>
      <c r="AI190" s="672" t="str">
        <f t="shared" si="58"/>
        <v/>
      </c>
      <c r="AK190" s="672" t="str">
        <f t="shared" si="59"/>
        <v/>
      </c>
      <c r="AM190" s="672" t="str">
        <f t="shared" si="60"/>
        <v/>
      </c>
      <c r="AO190" s="672" t="str">
        <f t="shared" si="61"/>
        <v/>
      </c>
      <c r="AQ190" s="672" t="str">
        <f t="shared" si="62"/>
        <v/>
      </c>
    </row>
    <row r="191" spans="5:43">
      <c r="E191" s="672" t="str">
        <f t="shared" si="65"/>
        <v/>
      </c>
      <c r="G191" s="672" t="str">
        <f t="shared" si="65"/>
        <v/>
      </c>
      <c r="I191" s="672" t="str">
        <f t="shared" si="45"/>
        <v/>
      </c>
      <c r="K191" s="672" t="str">
        <f t="shared" si="46"/>
        <v/>
      </c>
      <c r="M191" s="672" t="str">
        <f t="shared" si="47"/>
        <v/>
      </c>
      <c r="O191" s="672" t="str">
        <f t="shared" si="48"/>
        <v/>
      </c>
      <c r="Q191" s="672" t="str">
        <f t="shared" si="49"/>
        <v/>
      </c>
      <c r="S191" s="672" t="str">
        <f t="shared" si="50"/>
        <v/>
      </c>
      <c r="U191" s="672" t="str">
        <f t="shared" si="51"/>
        <v/>
      </c>
      <c r="W191" s="672" t="str">
        <f t="shared" si="52"/>
        <v/>
      </c>
      <c r="Y191" s="672" t="str">
        <f t="shared" si="53"/>
        <v/>
      </c>
      <c r="AA191" s="672" t="str">
        <f t="shared" si="54"/>
        <v/>
      </c>
      <c r="AC191" s="672" t="str">
        <f t="shared" si="55"/>
        <v/>
      </c>
      <c r="AE191" s="672" t="str">
        <f t="shared" si="56"/>
        <v/>
      </c>
      <c r="AG191" s="672" t="str">
        <f t="shared" si="57"/>
        <v/>
      </c>
      <c r="AI191" s="672" t="str">
        <f t="shared" si="58"/>
        <v/>
      </c>
      <c r="AK191" s="672" t="str">
        <f t="shared" si="59"/>
        <v/>
      </c>
      <c r="AM191" s="672" t="str">
        <f t="shared" si="60"/>
        <v/>
      </c>
      <c r="AO191" s="672" t="str">
        <f t="shared" si="61"/>
        <v/>
      </c>
      <c r="AQ191" s="672" t="str">
        <f t="shared" si="62"/>
        <v/>
      </c>
    </row>
    <row r="192" spans="5:43">
      <c r="E192" s="672" t="str">
        <f t="shared" si="65"/>
        <v/>
      </c>
      <c r="G192" s="672" t="str">
        <f t="shared" si="65"/>
        <v/>
      </c>
      <c r="I192" s="672" t="str">
        <f t="shared" si="45"/>
        <v/>
      </c>
      <c r="K192" s="672" t="str">
        <f t="shared" si="46"/>
        <v/>
      </c>
      <c r="M192" s="672" t="str">
        <f t="shared" si="47"/>
        <v/>
      </c>
      <c r="O192" s="672" t="str">
        <f t="shared" si="48"/>
        <v/>
      </c>
      <c r="Q192" s="672" t="str">
        <f t="shared" si="49"/>
        <v/>
      </c>
      <c r="S192" s="672" t="str">
        <f t="shared" si="50"/>
        <v/>
      </c>
      <c r="U192" s="672" t="str">
        <f t="shared" si="51"/>
        <v/>
      </c>
      <c r="W192" s="672" t="str">
        <f t="shared" si="52"/>
        <v/>
      </c>
      <c r="Y192" s="672" t="str">
        <f t="shared" si="53"/>
        <v/>
      </c>
      <c r="AA192" s="672" t="str">
        <f t="shared" si="54"/>
        <v/>
      </c>
      <c r="AC192" s="672" t="str">
        <f t="shared" si="55"/>
        <v/>
      </c>
      <c r="AE192" s="672" t="str">
        <f t="shared" si="56"/>
        <v/>
      </c>
      <c r="AG192" s="672" t="str">
        <f t="shared" si="57"/>
        <v/>
      </c>
      <c r="AI192" s="672" t="str">
        <f t="shared" si="58"/>
        <v/>
      </c>
      <c r="AK192" s="672" t="str">
        <f t="shared" si="59"/>
        <v/>
      </c>
      <c r="AM192" s="672" t="str">
        <f t="shared" si="60"/>
        <v/>
      </c>
      <c r="AO192" s="672" t="str">
        <f t="shared" si="61"/>
        <v/>
      </c>
      <c r="AQ192" s="672" t="str">
        <f t="shared" si="62"/>
        <v/>
      </c>
    </row>
    <row r="193" spans="5:43">
      <c r="E193" s="672" t="str">
        <f t="shared" si="65"/>
        <v/>
      </c>
      <c r="G193" s="672" t="str">
        <f t="shared" si="65"/>
        <v/>
      </c>
      <c r="I193" s="672" t="str">
        <f t="shared" si="45"/>
        <v/>
      </c>
      <c r="K193" s="672" t="str">
        <f t="shared" si="46"/>
        <v/>
      </c>
      <c r="M193" s="672" t="str">
        <f t="shared" si="47"/>
        <v/>
      </c>
      <c r="O193" s="672" t="str">
        <f t="shared" si="48"/>
        <v/>
      </c>
      <c r="Q193" s="672" t="str">
        <f t="shared" si="49"/>
        <v/>
      </c>
      <c r="S193" s="672" t="str">
        <f t="shared" si="50"/>
        <v/>
      </c>
      <c r="U193" s="672" t="str">
        <f t="shared" si="51"/>
        <v/>
      </c>
      <c r="W193" s="672" t="str">
        <f t="shared" si="52"/>
        <v/>
      </c>
      <c r="Y193" s="672" t="str">
        <f t="shared" si="53"/>
        <v/>
      </c>
      <c r="AA193" s="672" t="str">
        <f t="shared" si="54"/>
        <v/>
      </c>
      <c r="AC193" s="672" t="str">
        <f t="shared" si="55"/>
        <v/>
      </c>
      <c r="AE193" s="672" t="str">
        <f t="shared" si="56"/>
        <v/>
      </c>
      <c r="AG193" s="672" t="str">
        <f t="shared" si="57"/>
        <v/>
      </c>
      <c r="AI193" s="672" t="str">
        <f t="shared" si="58"/>
        <v/>
      </c>
      <c r="AK193" s="672" t="str">
        <f t="shared" si="59"/>
        <v/>
      </c>
      <c r="AM193" s="672" t="str">
        <f t="shared" si="60"/>
        <v/>
      </c>
      <c r="AO193" s="672" t="str">
        <f t="shared" si="61"/>
        <v/>
      </c>
      <c r="AQ193" s="672" t="str">
        <f t="shared" si="62"/>
        <v/>
      </c>
    </row>
    <row r="194" spans="5:43">
      <c r="E194" s="672" t="str">
        <f t="shared" si="65"/>
        <v/>
      </c>
      <c r="G194" s="672" t="str">
        <f t="shared" si="65"/>
        <v/>
      </c>
      <c r="I194" s="672" t="str">
        <f t="shared" si="45"/>
        <v/>
      </c>
      <c r="K194" s="672" t="str">
        <f t="shared" si="46"/>
        <v/>
      </c>
      <c r="M194" s="672" t="str">
        <f t="shared" si="47"/>
        <v/>
      </c>
      <c r="O194" s="672" t="str">
        <f t="shared" si="48"/>
        <v/>
      </c>
      <c r="Q194" s="672" t="str">
        <f t="shared" si="49"/>
        <v/>
      </c>
      <c r="S194" s="672" t="str">
        <f t="shared" si="50"/>
        <v/>
      </c>
      <c r="U194" s="672" t="str">
        <f t="shared" si="51"/>
        <v/>
      </c>
      <c r="W194" s="672" t="str">
        <f t="shared" si="52"/>
        <v/>
      </c>
      <c r="Y194" s="672" t="str">
        <f t="shared" si="53"/>
        <v/>
      </c>
      <c r="AA194" s="672" t="str">
        <f t="shared" si="54"/>
        <v/>
      </c>
      <c r="AC194" s="672" t="str">
        <f t="shared" si="55"/>
        <v/>
      </c>
      <c r="AE194" s="672" t="str">
        <f t="shared" si="56"/>
        <v/>
      </c>
      <c r="AG194" s="672" t="str">
        <f t="shared" si="57"/>
        <v/>
      </c>
      <c r="AI194" s="672" t="str">
        <f t="shared" si="58"/>
        <v/>
      </c>
      <c r="AK194" s="672" t="str">
        <f t="shared" si="59"/>
        <v/>
      </c>
      <c r="AM194" s="672" t="str">
        <f t="shared" si="60"/>
        <v/>
      </c>
      <c r="AO194" s="672" t="str">
        <f t="shared" si="61"/>
        <v/>
      </c>
      <c r="AQ194" s="672" t="str">
        <f t="shared" si="62"/>
        <v/>
      </c>
    </row>
    <row r="195" spans="5:43">
      <c r="E195" s="672" t="str">
        <f t="shared" si="65"/>
        <v/>
      </c>
      <c r="G195" s="672" t="str">
        <f t="shared" si="65"/>
        <v/>
      </c>
      <c r="I195" s="672" t="str">
        <f t="shared" si="45"/>
        <v/>
      </c>
      <c r="K195" s="672" t="str">
        <f t="shared" si="46"/>
        <v/>
      </c>
      <c r="M195" s="672" t="str">
        <f t="shared" si="47"/>
        <v/>
      </c>
      <c r="O195" s="672" t="str">
        <f t="shared" si="48"/>
        <v/>
      </c>
      <c r="Q195" s="672" t="str">
        <f t="shared" si="49"/>
        <v/>
      </c>
      <c r="S195" s="672" t="str">
        <f t="shared" si="50"/>
        <v/>
      </c>
      <c r="U195" s="672" t="str">
        <f t="shared" si="51"/>
        <v/>
      </c>
      <c r="W195" s="672" t="str">
        <f t="shared" si="52"/>
        <v/>
      </c>
      <c r="Y195" s="672" t="str">
        <f t="shared" si="53"/>
        <v/>
      </c>
      <c r="AA195" s="672" t="str">
        <f t="shared" si="54"/>
        <v/>
      </c>
      <c r="AC195" s="672" t="str">
        <f t="shared" si="55"/>
        <v/>
      </c>
      <c r="AE195" s="672" t="str">
        <f t="shared" si="56"/>
        <v/>
      </c>
      <c r="AG195" s="672" t="str">
        <f t="shared" si="57"/>
        <v/>
      </c>
      <c r="AI195" s="672" t="str">
        <f t="shared" si="58"/>
        <v/>
      </c>
      <c r="AK195" s="672" t="str">
        <f t="shared" si="59"/>
        <v/>
      </c>
      <c r="AM195" s="672" t="str">
        <f t="shared" si="60"/>
        <v/>
      </c>
      <c r="AO195" s="672" t="str">
        <f t="shared" si="61"/>
        <v/>
      </c>
      <c r="AQ195" s="672" t="str">
        <f t="shared" si="62"/>
        <v/>
      </c>
    </row>
    <row r="196" spans="5:43">
      <c r="E196" s="672" t="str">
        <f t="shared" si="65"/>
        <v/>
      </c>
      <c r="G196" s="672" t="str">
        <f t="shared" si="65"/>
        <v/>
      </c>
      <c r="I196" s="672" t="str">
        <f t="shared" si="45"/>
        <v/>
      </c>
      <c r="K196" s="672" t="str">
        <f t="shared" si="46"/>
        <v/>
      </c>
      <c r="M196" s="672" t="str">
        <f t="shared" si="47"/>
        <v/>
      </c>
      <c r="O196" s="672" t="str">
        <f t="shared" si="48"/>
        <v/>
      </c>
      <c r="Q196" s="672" t="str">
        <f t="shared" si="49"/>
        <v/>
      </c>
      <c r="S196" s="672" t="str">
        <f t="shared" si="50"/>
        <v/>
      </c>
      <c r="U196" s="672" t="str">
        <f t="shared" si="51"/>
        <v/>
      </c>
      <c r="W196" s="672" t="str">
        <f t="shared" si="52"/>
        <v/>
      </c>
      <c r="Y196" s="672" t="str">
        <f t="shared" si="53"/>
        <v/>
      </c>
      <c r="AA196" s="672" t="str">
        <f t="shared" si="54"/>
        <v/>
      </c>
      <c r="AC196" s="672" t="str">
        <f t="shared" si="55"/>
        <v/>
      </c>
      <c r="AE196" s="672" t="str">
        <f t="shared" si="56"/>
        <v/>
      </c>
      <c r="AG196" s="672" t="str">
        <f t="shared" si="57"/>
        <v/>
      </c>
      <c r="AI196" s="672" t="str">
        <f t="shared" si="58"/>
        <v/>
      </c>
      <c r="AK196" s="672" t="str">
        <f t="shared" si="59"/>
        <v/>
      </c>
      <c r="AM196" s="672" t="str">
        <f t="shared" si="60"/>
        <v/>
      </c>
      <c r="AO196" s="672" t="str">
        <f t="shared" si="61"/>
        <v/>
      </c>
      <c r="AQ196" s="672" t="str">
        <f t="shared" si="62"/>
        <v/>
      </c>
    </row>
    <row r="197" spans="5:43">
      <c r="E197" s="672" t="str">
        <f t="shared" si="65"/>
        <v/>
      </c>
      <c r="G197" s="672" t="str">
        <f t="shared" si="65"/>
        <v/>
      </c>
      <c r="I197" s="672" t="str">
        <f t="shared" si="45"/>
        <v/>
      </c>
      <c r="K197" s="672" t="str">
        <f t="shared" si="46"/>
        <v/>
      </c>
      <c r="M197" s="672" t="str">
        <f t="shared" si="47"/>
        <v/>
      </c>
      <c r="O197" s="672" t="str">
        <f t="shared" si="48"/>
        <v/>
      </c>
      <c r="Q197" s="672" t="str">
        <f t="shared" si="49"/>
        <v/>
      </c>
      <c r="S197" s="672" t="str">
        <f t="shared" si="50"/>
        <v/>
      </c>
      <c r="U197" s="672" t="str">
        <f t="shared" si="51"/>
        <v/>
      </c>
      <c r="W197" s="672" t="str">
        <f t="shared" si="52"/>
        <v/>
      </c>
      <c r="Y197" s="672" t="str">
        <f t="shared" si="53"/>
        <v/>
      </c>
      <c r="AA197" s="672" t="str">
        <f t="shared" si="54"/>
        <v/>
      </c>
      <c r="AC197" s="672" t="str">
        <f t="shared" si="55"/>
        <v/>
      </c>
      <c r="AE197" s="672" t="str">
        <f t="shared" si="56"/>
        <v/>
      </c>
      <c r="AG197" s="672" t="str">
        <f t="shared" si="57"/>
        <v/>
      </c>
      <c r="AI197" s="672" t="str">
        <f t="shared" si="58"/>
        <v/>
      </c>
      <c r="AK197" s="672" t="str">
        <f t="shared" si="59"/>
        <v/>
      </c>
      <c r="AM197" s="672" t="str">
        <f t="shared" si="60"/>
        <v/>
      </c>
      <c r="AO197" s="672" t="str">
        <f t="shared" si="61"/>
        <v/>
      </c>
      <c r="AQ197" s="672" t="str">
        <f t="shared" si="62"/>
        <v/>
      </c>
    </row>
    <row r="198" spans="5:43">
      <c r="E198" s="672" t="str">
        <f t="shared" si="65"/>
        <v/>
      </c>
      <c r="G198" s="672" t="str">
        <f t="shared" si="65"/>
        <v/>
      </c>
      <c r="I198" s="672" t="str">
        <f t="shared" si="45"/>
        <v/>
      </c>
      <c r="K198" s="672" t="str">
        <f t="shared" si="46"/>
        <v/>
      </c>
      <c r="M198" s="672" t="str">
        <f t="shared" si="47"/>
        <v/>
      </c>
      <c r="O198" s="672" t="str">
        <f t="shared" si="48"/>
        <v/>
      </c>
      <c r="Q198" s="672" t="str">
        <f t="shared" si="49"/>
        <v/>
      </c>
      <c r="S198" s="672" t="str">
        <f t="shared" si="50"/>
        <v/>
      </c>
      <c r="U198" s="672" t="str">
        <f t="shared" si="51"/>
        <v/>
      </c>
      <c r="W198" s="672" t="str">
        <f t="shared" si="52"/>
        <v/>
      </c>
      <c r="Y198" s="672" t="str">
        <f t="shared" si="53"/>
        <v/>
      </c>
      <c r="AA198" s="672" t="str">
        <f t="shared" si="54"/>
        <v/>
      </c>
      <c r="AC198" s="672" t="str">
        <f t="shared" si="55"/>
        <v/>
      </c>
      <c r="AE198" s="672" t="str">
        <f t="shared" si="56"/>
        <v/>
      </c>
      <c r="AG198" s="672" t="str">
        <f t="shared" si="57"/>
        <v/>
      </c>
      <c r="AI198" s="672" t="str">
        <f t="shared" si="58"/>
        <v/>
      </c>
      <c r="AK198" s="672" t="str">
        <f t="shared" si="59"/>
        <v/>
      </c>
      <c r="AM198" s="672" t="str">
        <f t="shared" si="60"/>
        <v/>
      </c>
      <c r="AO198" s="672" t="str">
        <f t="shared" si="61"/>
        <v/>
      </c>
      <c r="AQ198" s="672" t="str">
        <f t="shared" si="62"/>
        <v/>
      </c>
    </row>
    <row r="199" spans="5:43">
      <c r="E199" s="672" t="str">
        <f t="shared" si="65"/>
        <v/>
      </c>
      <c r="G199" s="672" t="str">
        <f t="shared" si="65"/>
        <v/>
      </c>
      <c r="I199" s="672" t="str">
        <f t="shared" si="45"/>
        <v/>
      </c>
      <c r="K199" s="672" t="str">
        <f t="shared" si="46"/>
        <v/>
      </c>
      <c r="M199" s="672" t="str">
        <f t="shared" si="47"/>
        <v/>
      </c>
      <c r="O199" s="672" t="str">
        <f t="shared" si="48"/>
        <v/>
      </c>
      <c r="Q199" s="672" t="str">
        <f t="shared" si="49"/>
        <v/>
      </c>
      <c r="S199" s="672" t="str">
        <f t="shared" si="50"/>
        <v/>
      </c>
      <c r="U199" s="672" t="str">
        <f t="shared" si="51"/>
        <v/>
      </c>
      <c r="W199" s="672" t="str">
        <f t="shared" si="52"/>
        <v/>
      </c>
      <c r="Y199" s="672" t="str">
        <f t="shared" si="53"/>
        <v/>
      </c>
      <c r="AA199" s="672" t="str">
        <f t="shared" si="54"/>
        <v/>
      </c>
      <c r="AC199" s="672" t="str">
        <f t="shared" si="55"/>
        <v/>
      </c>
      <c r="AE199" s="672" t="str">
        <f t="shared" si="56"/>
        <v/>
      </c>
      <c r="AG199" s="672" t="str">
        <f t="shared" si="57"/>
        <v/>
      </c>
      <c r="AI199" s="672" t="str">
        <f t="shared" si="58"/>
        <v/>
      </c>
      <c r="AK199" s="672" t="str">
        <f t="shared" si="59"/>
        <v/>
      </c>
      <c r="AM199" s="672" t="str">
        <f t="shared" si="60"/>
        <v/>
      </c>
      <c r="AO199" s="672" t="str">
        <f t="shared" si="61"/>
        <v/>
      </c>
      <c r="AQ199" s="672" t="str">
        <f t="shared" si="62"/>
        <v/>
      </c>
    </row>
    <row r="200" spans="5:43">
      <c r="E200" s="672" t="str">
        <f t="shared" si="65"/>
        <v/>
      </c>
      <c r="G200" s="672" t="str">
        <f t="shared" si="65"/>
        <v/>
      </c>
      <c r="I200" s="672" t="str">
        <f t="shared" si="45"/>
        <v/>
      </c>
      <c r="K200" s="672" t="str">
        <f t="shared" si="46"/>
        <v/>
      </c>
      <c r="M200" s="672" t="str">
        <f t="shared" si="47"/>
        <v/>
      </c>
      <c r="O200" s="672" t="str">
        <f t="shared" si="48"/>
        <v/>
      </c>
      <c r="Q200" s="672" t="str">
        <f t="shared" si="49"/>
        <v/>
      </c>
      <c r="S200" s="672" t="str">
        <f t="shared" si="50"/>
        <v/>
      </c>
      <c r="U200" s="672" t="str">
        <f t="shared" si="51"/>
        <v/>
      </c>
      <c r="W200" s="672" t="str">
        <f t="shared" si="52"/>
        <v/>
      </c>
      <c r="Y200" s="672" t="str">
        <f t="shared" si="53"/>
        <v/>
      </c>
      <c r="AA200" s="672" t="str">
        <f t="shared" si="54"/>
        <v/>
      </c>
      <c r="AC200" s="672" t="str">
        <f t="shared" si="55"/>
        <v/>
      </c>
      <c r="AE200" s="672" t="str">
        <f t="shared" si="56"/>
        <v/>
      </c>
      <c r="AG200" s="672" t="str">
        <f t="shared" si="57"/>
        <v/>
      </c>
      <c r="AI200" s="672" t="str">
        <f t="shared" si="58"/>
        <v/>
      </c>
      <c r="AK200" s="672" t="str">
        <f t="shared" si="59"/>
        <v/>
      </c>
      <c r="AM200" s="672" t="str">
        <f t="shared" si="60"/>
        <v/>
      </c>
      <c r="AO200" s="672" t="str">
        <f t="shared" si="61"/>
        <v/>
      </c>
      <c r="AQ200" s="672" t="str">
        <f t="shared" si="62"/>
        <v/>
      </c>
    </row>
    <row r="201" spans="5:43">
      <c r="E201" s="672" t="str">
        <f t="shared" si="65"/>
        <v/>
      </c>
      <c r="G201" s="672" t="str">
        <f t="shared" si="65"/>
        <v/>
      </c>
      <c r="I201" s="672" t="str">
        <f t="shared" si="45"/>
        <v/>
      </c>
      <c r="K201" s="672" t="str">
        <f t="shared" si="46"/>
        <v/>
      </c>
      <c r="M201" s="672" t="str">
        <f t="shared" si="47"/>
        <v/>
      </c>
      <c r="O201" s="672" t="str">
        <f t="shared" si="48"/>
        <v/>
      </c>
      <c r="Q201" s="672" t="str">
        <f t="shared" si="49"/>
        <v/>
      </c>
      <c r="S201" s="672" t="str">
        <f t="shared" si="50"/>
        <v/>
      </c>
      <c r="U201" s="672" t="str">
        <f t="shared" si="51"/>
        <v/>
      </c>
      <c r="W201" s="672" t="str">
        <f t="shared" si="52"/>
        <v/>
      </c>
      <c r="Y201" s="672" t="str">
        <f t="shared" si="53"/>
        <v/>
      </c>
      <c r="AA201" s="672" t="str">
        <f t="shared" si="54"/>
        <v/>
      </c>
      <c r="AC201" s="672" t="str">
        <f t="shared" si="55"/>
        <v/>
      </c>
      <c r="AE201" s="672" t="str">
        <f t="shared" si="56"/>
        <v/>
      </c>
      <c r="AG201" s="672" t="str">
        <f t="shared" si="57"/>
        <v/>
      </c>
      <c r="AI201" s="672" t="str">
        <f t="shared" si="58"/>
        <v/>
      </c>
      <c r="AK201" s="672" t="str">
        <f t="shared" si="59"/>
        <v/>
      </c>
      <c r="AM201" s="672" t="str">
        <f t="shared" si="60"/>
        <v/>
      </c>
      <c r="AO201" s="672" t="str">
        <f t="shared" si="61"/>
        <v/>
      </c>
      <c r="AQ201" s="672" t="str">
        <f t="shared" si="62"/>
        <v/>
      </c>
    </row>
    <row r="202" spans="5:43">
      <c r="E202" s="672" t="str">
        <f t="shared" si="65"/>
        <v/>
      </c>
      <c r="G202" s="672" t="str">
        <f t="shared" si="65"/>
        <v/>
      </c>
      <c r="I202" s="672" t="str">
        <f t="shared" si="45"/>
        <v/>
      </c>
      <c r="K202" s="672" t="str">
        <f t="shared" si="46"/>
        <v/>
      </c>
      <c r="M202" s="672" t="str">
        <f t="shared" si="47"/>
        <v/>
      </c>
      <c r="O202" s="672" t="str">
        <f t="shared" si="48"/>
        <v/>
      </c>
      <c r="Q202" s="672" t="str">
        <f t="shared" si="49"/>
        <v/>
      </c>
      <c r="S202" s="672" t="str">
        <f t="shared" si="50"/>
        <v/>
      </c>
      <c r="U202" s="672" t="str">
        <f t="shared" si="51"/>
        <v/>
      </c>
      <c r="W202" s="672" t="str">
        <f t="shared" si="52"/>
        <v/>
      </c>
      <c r="Y202" s="672" t="str">
        <f t="shared" si="53"/>
        <v/>
      </c>
      <c r="AA202" s="672" t="str">
        <f t="shared" si="54"/>
        <v/>
      </c>
      <c r="AC202" s="672" t="str">
        <f t="shared" si="55"/>
        <v/>
      </c>
      <c r="AE202" s="672" t="str">
        <f t="shared" si="56"/>
        <v/>
      </c>
      <c r="AG202" s="672" t="str">
        <f t="shared" si="57"/>
        <v/>
      </c>
      <c r="AI202" s="672" t="str">
        <f t="shared" si="58"/>
        <v/>
      </c>
      <c r="AK202" s="672" t="str">
        <f t="shared" si="59"/>
        <v/>
      </c>
      <c r="AM202" s="672" t="str">
        <f t="shared" si="60"/>
        <v/>
      </c>
      <c r="AO202" s="672" t="str">
        <f t="shared" si="61"/>
        <v/>
      </c>
      <c r="AQ202" s="672" t="str">
        <f t="shared" si="62"/>
        <v/>
      </c>
    </row>
    <row r="203" spans="5:43">
      <c r="E203" s="672" t="str">
        <f t="shared" si="65"/>
        <v/>
      </c>
      <c r="G203" s="672" t="str">
        <f t="shared" si="65"/>
        <v/>
      </c>
      <c r="I203" s="672" t="str">
        <f t="shared" si="45"/>
        <v/>
      </c>
      <c r="K203" s="672" t="str">
        <f t="shared" si="46"/>
        <v/>
      </c>
      <c r="M203" s="672" t="str">
        <f t="shared" si="47"/>
        <v/>
      </c>
      <c r="O203" s="672" t="str">
        <f t="shared" si="48"/>
        <v/>
      </c>
      <c r="Q203" s="672" t="str">
        <f t="shared" si="49"/>
        <v/>
      </c>
      <c r="S203" s="672" t="str">
        <f t="shared" si="50"/>
        <v/>
      </c>
      <c r="U203" s="672" t="str">
        <f t="shared" si="51"/>
        <v/>
      </c>
      <c r="W203" s="672" t="str">
        <f t="shared" si="52"/>
        <v/>
      </c>
      <c r="Y203" s="672" t="str">
        <f t="shared" si="53"/>
        <v/>
      </c>
      <c r="AA203" s="672" t="str">
        <f t="shared" si="54"/>
        <v/>
      </c>
      <c r="AC203" s="672" t="str">
        <f t="shared" si="55"/>
        <v/>
      </c>
      <c r="AE203" s="672" t="str">
        <f t="shared" si="56"/>
        <v/>
      </c>
      <c r="AG203" s="672" t="str">
        <f t="shared" si="57"/>
        <v/>
      </c>
      <c r="AI203" s="672" t="str">
        <f t="shared" si="58"/>
        <v/>
      </c>
      <c r="AK203" s="672" t="str">
        <f t="shared" si="59"/>
        <v/>
      </c>
      <c r="AM203" s="672" t="str">
        <f t="shared" si="60"/>
        <v/>
      </c>
      <c r="AO203" s="672" t="str">
        <f t="shared" si="61"/>
        <v/>
      </c>
      <c r="AQ203" s="672" t="str">
        <f t="shared" si="62"/>
        <v/>
      </c>
    </row>
    <row r="204" spans="5:43">
      <c r="E204" s="672" t="str">
        <f t="shared" si="65"/>
        <v/>
      </c>
      <c r="G204" s="672" t="str">
        <f t="shared" si="65"/>
        <v/>
      </c>
      <c r="I204" s="672" t="str">
        <f t="shared" si="45"/>
        <v/>
      </c>
      <c r="K204" s="672" t="str">
        <f t="shared" si="46"/>
        <v/>
      </c>
      <c r="M204" s="672" t="str">
        <f t="shared" si="47"/>
        <v/>
      </c>
      <c r="O204" s="672" t="str">
        <f t="shared" si="48"/>
        <v/>
      </c>
      <c r="Q204" s="672" t="str">
        <f t="shared" si="49"/>
        <v/>
      </c>
      <c r="S204" s="672" t="str">
        <f t="shared" si="50"/>
        <v/>
      </c>
      <c r="U204" s="672" t="str">
        <f t="shared" si="51"/>
        <v/>
      </c>
      <c r="W204" s="672" t="str">
        <f t="shared" si="52"/>
        <v/>
      </c>
      <c r="Y204" s="672" t="str">
        <f t="shared" si="53"/>
        <v/>
      </c>
      <c r="AA204" s="672" t="str">
        <f t="shared" si="54"/>
        <v/>
      </c>
      <c r="AC204" s="672" t="str">
        <f t="shared" si="55"/>
        <v/>
      </c>
      <c r="AE204" s="672" t="str">
        <f t="shared" si="56"/>
        <v/>
      </c>
      <c r="AG204" s="672" t="str">
        <f t="shared" si="57"/>
        <v/>
      </c>
      <c r="AI204" s="672" t="str">
        <f t="shared" si="58"/>
        <v/>
      </c>
      <c r="AK204" s="672" t="str">
        <f t="shared" si="59"/>
        <v/>
      </c>
      <c r="AM204" s="672" t="str">
        <f t="shared" si="60"/>
        <v/>
      </c>
      <c r="AO204" s="672" t="str">
        <f t="shared" si="61"/>
        <v/>
      </c>
      <c r="AQ204" s="672" t="str">
        <f t="shared" si="62"/>
        <v/>
      </c>
    </row>
    <row r="205" spans="5:43">
      <c r="E205" s="672" t="str">
        <f t="shared" ref="E205:G220" si="66">IF(OR($B205=0,D205=0),"",D205/$B205)</f>
        <v/>
      </c>
      <c r="G205" s="672" t="str">
        <f t="shared" si="66"/>
        <v/>
      </c>
      <c r="I205" s="672" t="str">
        <f t="shared" ref="I205:I268" si="67">IF(OR($B205=0,H205=0),"",H205/$B205)</f>
        <v/>
      </c>
      <c r="K205" s="672" t="str">
        <f t="shared" ref="K205:K268" si="68">IF(OR($B205=0,J205=0),"",J205/$B205)</f>
        <v/>
      </c>
      <c r="M205" s="672" t="str">
        <f t="shared" ref="M205:M268" si="69">IF(OR($B205=0,L205=0),"",L205/$B205)</f>
        <v/>
      </c>
      <c r="O205" s="672" t="str">
        <f t="shared" ref="O205:O268" si="70">IF(OR($B205=0,N205=0),"",N205/$B205)</f>
        <v/>
      </c>
      <c r="Q205" s="672" t="str">
        <f t="shared" ref="Q205:Q268" si="71">IF(OR($B205=0,P205=0),"",P205/$B205)</f>
        <v/>
      </c>
      <c r="S205" s="672" t="str">
        <f t="shared" ref="S205:S268" si="72">IF(OR($B205=0,R205=0),"",R205/$B205)</f>
        <v/>
      </c>
      <c r="U205" s="672" t="str">
        <f t="shared" ref="U205:U268" si="73">IF(OR($B205=0,T205=0),"",T205/$B205)</f>
        <v/>
      </c>
      <c r="W205" s="672" t="str">
        <f t="shared" ref="W205:W268" si="74">IF(OR($B205=0,V205=0),"",V205/$B205)</f>
        <v/>
      </c>
      <c r="Y205" s="672" t="str">
        <f t="shared" ref="Y205:Y268" si="75">IF(OR($B205=0,X205=0),"",X205/$B205)</f>
        <v/>
      </c>
      <c r="AA205" s="672" t="str">
        <f t="shared" ref="AA205:AA268" si="76">IF(OR($B205=0,Z205=0),"",Z205/$B205)</f>
        <v/>
      </c>
      <c r="AC205" s="672" t="str">
        <f t="shared" ref="AC205:AC268" si="77">IF(OR($B205=0,AB205=0),"",AB205/$B205)</f>
        <v/>
      </c>
      <c r="AE205" s="672" t="str">
        <f t="shared" ref="AE205:AE268" si="78">IF(OR($B205=0,AD205=0),"",AD205/$B205)</f>
        <v/>
      </c>
      <c r="AG205" s="672" t="str">
        <f t="shared" ref="AG205:AG268" si="79">IF(OR($B205=0,AF205=0),"",AF205/$B205)</f>
        <v/>
      </c>
      <c r="AI205" s="672" t="str">
        <f t="shared" ref="AI205:AI268" si="80">IF(OR($B205=0,AH205=0),"",AH205/$B205)</f>
        <v/>
      </c>
      <c r="AK205" s="672" t="str">
        <f t="shared" ref="AK205:AK268" si="81">IF(OR($B205=0,AJ205=0),"",AJ205/$B205)</f>
        <v/>
      </c>
      <c r="AM205" s="672" t="str">
        <f t="shared" ref="AM205:AM268" si="82">IF(OR($B205=0,AL205=0),"",AL205/$B205)</f>
        <v/>
      </c>
      <c r="AO205" s="672" t="str">
        <f t="shared" ref="AO205:AO268" si="83">IF(OR($B205=0,AN205=0),"",AN205/$B205)</f>
        <v/>
      </c>
      <c r="AQ205" s="672" t="str">
        <f t="shared" ref="AQ205:AQ268" si="84">IF(OR($B205=0,AP205=0),"",AP205/$B205)</f>
        <v/>
      </c>
    </row>
    <row r="206" spans="5:43">
      <c r="E206" s="672" t="str">
        <f t="shared" si="66"/>
        <v/>
      </c>
      <c r="G206" s="672" t="str">
        <f t="shared" si="66"/>
        <v/>
      </c>
      <c r="I206" s="672" t="str">
        <f t="shared" si="67"/>
        <v/>
      </c>
      <c r="K206" s="672" t="str">
        <f t="shared" si="68"/>
        <v/>
      </c>
      <c r="M206" s="672" t="str">
        <f t="shared" si="69"/>
        <v/>
      </c>
      <c r="O206" s="672" t="str">
        <f t="shared" si="70"/>
        <v/>
      </c>
      <c r="Q206" s="672" t="str">
        <f t="shared" si="71"/>
        <v/>
      </c>
      <c r="S206" s="672" t="str">
        <f t="shared" si="72"/>
        <v/>
      </c>
      <c r="U206" s="672" t="str">
        <f t="shared" si="73"/>
        <v/>
      </c>
      <c r="W206" s="672" t="str">
        <f t="shared" si="74"/>
        <v/>
      </c>
      <c r="Y206" s="672" t="str">
        <f t="shared" si="75"/>
        <v/>
      </c>
      <c r="AA206" s="672" t="str">
        <f t="shared" si="76"/>
        <v/>
      </c>
      <c r="AC206" s="672" t="str">
        <f t="shared" si="77"/>
        <v/>
      </c>
      <c r="AE206" s="672" t="str">
        <f t="shared" si="78"/>
        <v/>
      </c>
      <c r="AG206" s="672" t="str">
        <f t="shared" si="79"/>
        <v/>
      </c>
      <c r="AI206" s="672" t="str">
        <f t="shared" si="80"/>
        <v/>
      </c>
      <c r="AK206" s="672" t="str">
        <f t="shared" si="81"/>
        <v/>
      </c>
      <c r="AM206" s="672" t="str">
        <f t="shared" si="82"/>
        <v/>
      </c>
      <c r="AO206" s="672" t="str">
        <f t="shared" si="83"/>
        <v/>
      </c>
      <c r="AQ206" s="672" t="str">
        <f t="shared" si="84"/>
        <v/>
      </c>
    </row>
    <row r="207" spans="5:43">
      <c r="E207" s="672" t="str">
        <f t="shared" si="66"/>
        <v/>
      </c>
      <c r="G207" s="672" t="str">
        <f t="shared" si="66"/>
        <v/>
      </c>
      <c r="I207" s="672" t="str">
        <f t="shared" si="67"/>
        <v/>
      </c>
      <c r="K207" s="672" t="str">
        <f t="shared" si="68"/>
        <v/>
      </c>
      <c r="M207" s="672" t="str">
        <f t="shared" si="69"/>
        <v/>
      </c>
      <c r="O207" s="672" t="str">
        <f t="shared" si="70"/>
        <v/>
      </c>
      <c r="Q207" s="672" t="str">
        <f t="shared" si="71"/>
        <v/>
      </c>
      <c r="S207" s="672" t="str">
        <f t="shared" si="72"/>
        <v/>
      </c>
      <c r="U207" s="672" t="str">
        <f t="shared" si="73"/>
        <v/>
      </c>
      <c r="W207" s="672" t="str">
        <f t="shared" si="74"/>
        <v/>
      </c>
      <c r="Y207" s="672" t="str">
        <f t="shared" si="75"/>
        <v/>
      </c>
      <c r="AA207" s="672" t="str">
        <f t="shared" si="76"/>
        <v/>
      </c>
      <c r="AC207" s="672" t="str">
        <f t="shared" si="77"/>
        <v/>
      </c>
      <c r="AE207" s="672" t="str">
        <f t="shared" si="78"/>
        <v/>
      </c>
      <c r="AG207" s="672" t="str">
        <f t="shared" si="79"/>
        <v/>
      </c>
      <c r="AI207" s="672" t="str">
        <f t="shared" si="80"/>
        <v/>
      </c>
      <c r="AK207" s="672" t="str">
        <f t="shared" si="81"/>
        <v/>
      </c>
      <c r="AM207" s="672" t="str">
        <f t="shared" si="82"/>
        <v/>
      </c>
      <c r="AO207" s="672" t="str">
        <f t="shared" si="83"/>
        <v/>
      </c>
      <c r="AQ207" s="672" t="str">
        <f t="shared" si="84"/>
        <v/>
      </c>
    </row>
    <row r="208" spans="5:43">
      <c r="E208" s="672" t="str">
        <f t="shared" si="66"/>
        <v/>
      </c>
      <c r="G208" s="672" t="str">
        <f t="shared" si="66"/>
        <v/>
      </c>
      <c r="I208" s="672" t="str">
        <f t="shared" si="67"/>
        <v/>
      </c>
      <c r="K208" s="672" t="str">
        <f t="shared" si="68"/>
        <v/>
      </c>
      <c r="M208" s="672" t="str">
        <f t="shared" si="69"/>
        <v/>
      </c>
      <c r="O208" s="672" t="str">
        <f t="shared" si="70"/>
        <v/>
      </c>
      <c r="Q208" s="672" t="str">
        <f t="shared" si="71"/>
        <v/>
      </c>
      <c r="S208" s="672" t="str">
        <f t="shared" si="72"/>
        <v/>
      </c>
      <c r="U208" s="672" t="str">
        <f t="shared" si="73"/>
        <v/>
      </c>
      <c r="W208" s="672" t="str">
        <f t="shared" si="74"/>
        <v/>
      </c>
      <c r="Y208" s="672" t="str">
        <f t="shared" si="75"/>
        <v/>
      </c>
      <c r="AA208" s="672" t="str">
        <f t="shared" si="76"/>
        <v/>
      </c>
      <c r="AC208" s="672" t="str">
        <f t="shared" si="77"/>
        <v/>
      </c>
      <c r="AE208" s="672" t="str">
        <f t="shared" si="78"/>
        <v/>
      </c>
      <c r="AG208" s="672" t="str">
        <f t="shared" si="79"/>
        <v/>
      </c>
      <c r="AI208" s="672" t="str">
        <f t="shared" si="80"/>
        <v/>
      </c>
      <c r="AK208" s="672" t="str">
        <f t="shared" si="81"/>
        <v/>
      </c>
      <c r="AM208" s="672" t="str">
        <f t="shared" si="82"/>
        <v/>
      </c>
      <c r="AO208" s="672" t="str">
        <f t="shared" si="83"/>
        <v/>
      </c>
      <c r="AQ208" s="672" t="str">
        <f t="shared" si="84"/>
        <v/>
      </c>
    </row>
    <row r="209" spans="5:43">
      <c r="E209" s="672" t="str">
        <f t="shared" si="66"/>
        <v/>
      </c>
      <c r="G209" s="672" t="str">
        <f t="shared" si="66"/>
        <v/>
      </c>
      <c r="I209" s="672" t="str">
        <f t="shared" si="67"/>
        <v/>
      </c>
      <c r="K209" s="672" t="str">
        <f t="shared" si="68"/>
        <v/>
      </c>
      <c r="M209" s="672" t="str">
        <f t="shared" si="69"/>
        <v/>
      </c>
      <c r="O209" s="672" t="str">
        <f t="shared" si="70"/>
        <v/>
      </c>
      <c r="Q209" s="672" t="str">
        <f t="shared" si="71"/>
        <v/>
      </c>
      <c r="S209" s="672" t="str">
        <f t="shared" si="72"/>
        <v/>
      </c>
      <c r="U209" s="672" t="str">
        <f t="shared" si="73"/>
        <v/>
      </c>
      <c r="W209" s="672" t="str">
        <f t="shared" si="74"/>
        <v/>
      </c>
      <c r="Y209" s="672" t="str">
        <f t="shared" si="75"/>
        <v/>
      </c>
      <c r="AA209" s="672" t="str">
        <f t="shared" si="76"/>
        <v/>
      </c>
      <c r="AC209" s="672" t="str">
        <f t="shared" si="77"/>
        <v/>
      </c>
      <c r="AE209" s="672" t="str">
        <f t="shared" si="78"/>
        <v/>
      </c>
      <c r="AG209" s="672" t="str">
        <f t="shared" si="79"/>
        <v/>
      </c>
      <c r="AI209" s="672" t="str">
        <f t="shared" si="80"/>
        <v/>
      </c>
      <c r="AK209" s="672" t="str">
        <f t="shared" si="81"/>
        <v/>
      </c>
      <c r="AM209" s="672" t="str">
        <f t="shared" si="82"/>
        <v/>
      </c>
      <c r="AO209" s="672" t="str">
        <f t="shared" si="83"/>
        <v/>
      </c>
      <c r="AQ209" s="672" t="str">
        <f t="shared" si="84"/>
        <v/>
      </c>
    </row>
    <row r="210" spans="5:43">
      <c r="E210" s="672" t="str">
        <f t="shared" si="66"/>
        <v/>
      </c>
      <c r="G210" s="672" t="str">
        <f t="shared" si="66"/>
        <v/>
      </c>
      <c r="I210" s="672" t="str">
        <f t="shared" si="67"/>
        <v/>
      </c>
      <c r="K210" s="672" t="str">
        <f t="shared" si="68"/>
        <v/>
      </c>
      <c r="M210" s="672" t="str">
        <f t="shared" si="69"/>
        <v/>
      </c>
      <c r="O210" s="672" t="str">
        <f t="shared" si="70"/>
        <v/>
      </c>
      <c r="Q210" s="672" t="str">
        <f t="shared" si="71"/>
        <v/>
      </c>
      <c r="S210" s="672" t="str">
        <f t="shared" si="72"/>
        <v/>
      </c>
      <c r="U210" s="672" t="str">
        <f t="shared" si="73"/>
        <v/>
      </c>
      <c r="W210" s="672" t="str">
        <f t="shared" si="74"/>
        <v/>
      </c>
      <c r="Y210" s="672" t="str">
        <f t="shared" si="75"/>
        <v/>
      </c>
      <c r="AA210" s="672" t="str">
        <f t="shared" si="76"/>
        <v/>
      </c>
      <c r="AC210" s="672" t="str">
        <f t="shared" si="77"/>
        <v/>
      </c>
      <c r="AE210" s="672" t="str">
        <f t="shared" si="78"/>
        <v/>
      </c>
      <c r="AG210" s="672" t="str">
        <f t="shared" si="79"/>
        <v/>
      </c>
      <c r="AI210" s="672" t="str">
        <f t="shared" si="80"/>
        <v/>
      </c>
      <c r="AK210" s="672" t="str">
        <f t="shared" si="81"/>
        <v/>
      </c>
      <c r="AM210" s="672" t="str">
        <f t="shared" si="82"/>
        <v/>
      </c>
      <c r="AO210" s="672" t="str">
        <f t="shared" si="83"/>
        <v/>
      </c>
      <c r="AQ210" s="672" t="str">
        <f t="shared" si="84"/>
        <v/>
      </c>
    </row>
    <row r="211" spans="5:43">
      <c r="E211" s="672" t="str">
        <f t="shared" si="66"/>
        <v/>
      </c>
      <c r="G211" s="672" t="str">
        <f t="shared" si="66"/>
        <v/>
      </c>
      <c r="I211" s="672" t="str">
        <f t="shared" si="67"/>
        <v/>
      </c>
      <c r="K211" s="672" t="str">
        <f t="shared" si="68"/>
        <v/>
      </c>
      <c r="M211" s="672" t="str">
        <f t="shared" si="69"/>
        <v/>
      </c>
      <c r="O211" s="672" t="str">
        <f t="shared" si="70"/>
        <v/>
      </c>
      <c r="Q211" s="672" t="str">
        <f t="shared" si="71"/>
        <v/>
      </c>
      <c r="S211" s="672" t="str">
        <f t="shared" si="72"/>
        <v/>
      </c>
      <c r="U211" s="672" t="str">
        <f t="shared" si="73"/>
        <v/>
      </c>
      <c r="W211" s="672" t="str">
        <f t="shared" si="74"/>
        <v/>
      </c>
      <c r="Y211" s="672" t="str">
        <f t="shared" si="75"/>
        <v/>
      </c>
      <c r="AA211" s="672" t="str">
        <f t="shared" si="76"/>
        <v/>
      </c>
      <c r="AC211" s="672" t="str">
        <f t="shared" si="77"/>
        <v/>
      </c>
      <c r="AE211" s="672" t="str">
        <f t="shared" si="78"/>
        <v/>
      </c>
      <c r="AG211" s="672" t="str">
        <f t="shared" si="79"/>
        <v/>
      </c>
      <c r="AI211" s="672" t="str">
        <f t="shared" si="80"/>
        <v/>
      </c>
      <c r="AK211" s="672" t="str">
        <f t="shared" si="81"/>
        <v/>
      </c>
      <c r="AM211" s="672" t="str">
        <f t="shared" si="82"/>
        <v/>
      </c>
      <c r="AO211" s="672" t="str">
        <f t="shared" si="83"/>
        <v/>
      </c>
      <c r="AQ211" s="672" t="str">
        <f t="shared" si="84"/>
        <v/>
      </c>
    </row>
    <row r="212" spans="5:43">
      <c r="E212" s="672" t="str">
        <f t="shared" si="66"/>
        <v/>
      </c>
      <c r="G212" s="672" t="str">
        <f t="shared" si="66"/>
        <v/>
      </c>
      <c r="I212" s="672" t="str">
        <f t="shared" si="67"/>
        <v/>
      </c>
      <c r="K212" s="672" t="str">
        <f t="shared" si="68"/>
        <v/>
      </c>
      <c r="M212" s="672" t="str">
        <f t="shared" si="69"/>
        <v/>
      </c>
      <c r="O212" s="672" t="str">
        <f t="shared" si="70"/>
        <v/>
      </c>
      <c r="Q212" s="672" t="str">
        <f t="shared" si="71"/>
        <v/>
      </c>
      <c r="S212" s="672" t="str">
        <f t="shared" si="72"/>
        <v/>
      </c>
      <c r="U212" s="672" t="str">
        <f t="shared" si="73"/>
        <v/>
      </c>
      <c r="W212" s="672" t="str">
        <f t="shared" si="74"/>
        <v/>
      </c>
      <c r="Y212" s="672" t="str">
        <f t="shared" si="75"/>
        <v/>
      </c>
      <c r="AA212" s="672" t="str">
        <f t="shared" si="76"/>
        <v/>
      </c>
      <c r="AC212" s="672" t="str">
        <f t="shared" si="77"/>
        <v/>
      </c>
      <c r="AE212" s="672" t="str">
        <f t="shared" si="78"/>
        <v/>
      </c>
      <c r="AG212" s="672" t="str">
        <f t="shared" si="79"/>
        <v/>
      </c>
      <c r="AI212" s="672" t="str">
        <f t="shared" si="80"/>
        <v/>
      </c>
      <c r="AK212" s="672" t="str">
        <f t="shared" si="81"/>
        <v/>
      </c>
      <c r="AM212" s="672" t="str">
        <f t="shared" si="82"/>
        <v/>
      </c>
      <c r="AO212" s="672" t="str">
        <f t="shared" si="83"/>
        <v/>
      </c>
      <c r="AQ212" s="672" t="str">
        <f t="shared" si="84"/>
        <v/>
      </c>
    </row>
    <row r="213" spans="5:43">
      <c r="E213" s="672" t="str">
        <f t="shared" si="66"/>
        <v/>
      </c>
      <c r="G213" s="672" t="str">
        <f t="shared" si="66"/>
        <v/>
      </c>
      <c r="I213" s="672" t="str">
        <f t="shared" si="67"/>
        <v/>
      </c>
      <c r="K213" s="672" t="str">
        <f t="shared" si="68"/>
        <v/>
      </c>
      <c r="M213" s="672" t="str">
        <f t="shared" si="69"/>
        <v/>
      </c>
      <c r="O213" s="672" t="str">
        <f t="shared" si="70"/>
        <v/>
      </c>
      <c r="Q213" s="672" t="str">
        <f t="shared" si="71"/>
        <v/>
      </c>
      <c r="S213" s="672" t="str">
        <f t="shared" si="72"/>
        <v/>
      </c>
      <c r="U213" s="672" t="str">
        <f t="shared" si="73"/>
        <v/>
      </c>
      <c r="W213" s="672" t="str">
        <f t="shared" si="74"/>
        <v/>
      </c>
      <c r="Y213" s="672" t="str">
        <f t="shared" si="75"/>
        <v/>
      </c>
      <c r="AA213" s="672" t="str">
        <f t="shared" si="76"/>
        <v/>
      </c>
      <c r="AC213" s="672" t="str">
        <f t="shared" si="77"/>
        <v/>
      </c>
      <c r="AE213" s="672" t="str">
        <f t="shared" si="78"/>
        <v/>
      </c>
      <c r="AG213" s="672" t="str">
        <f t="shared" si="79"/>
        <v/>
      </c>
      <c r="AI213" s="672" t="str">
        <f t="shared" si="80"/>
        <v/>
      </c>
      <c r="AK213" s="672" t="str">
        <f t="shared" si="81"/>
        <v/>
      </c>
      <c r="AM213" s="672" t="str">
        <f t="shared" si="82"/>
        <v/>
      </c>
      <c r="AO213" s="672" t="str">
        <f t="shared" si="83"/>
        <v/>
      </c>
      <c r="AQ213" s="672" t="str">
        <f t="shared" si="84"/>
        <v/>
      </c>
    </row>
    <row r="214" spans="5:43">
      <c r="E214" s="672" t="str">
        <f t="shared" si="66"/>
        <v/>
      </c>
      <c r="G214" s="672" t="str">
        <f t="shared" si="66"/>
        <v/>
      </c>
      <c r="I214" s="672" t="str">
        <f t="shared" si="67"/>
        <v/>
      </c>
      <c r="K214" s="672" t="str">
        <f t="shared" si="68"/>
        <v/>
      </c>
      <c r="M214" s="672" t="str">
        <f t="shared" si="69"/>
        <v/>
      </c>
      <c r="O214" s="672" t="str">
        <f t="shared" si="70"/>
        <v/>
      </c>
      <c r="Q214" s="672" t="str">
        <f t="shared" si="71"/>
        <v/>
      </c>
      <c r="S214" s="672" t="str">
        <f t="shared" si="72"/>
        <v/>
      </c>
      <c r="U214" s="672" t="str">
        <f t="shared" si="73"/>
        <v/>
      </c>
      <c r="W214" s="672" t="str">
        <f t="shared" si="74"/>
        <v/>
      </c>
      <c r="Y214" s="672" t="str">
        <f t="shared" si="75"/>
        <v/>
      </c>
      <c r="AA214" s="672" t="str">
        <f t="shared" si="76"/>
        <v/>
      </c>
      <c r="AC214" s="672" t="str">
        <f t="shared" si="77"/>
        <v/>
      </c>
      <c r="AE214" s="672" t="str">
        <f t="shared" si="78"/>
        <v/>
      </c>
      <c r="AG214" s="672" t="str">
        <f t="shared" si="79"/>
        <v/>
      </c>
      <c r="AI214" s="672" t="str">
        <f t="shared" si="80"/>
        <v/>
      </c>
      <c r="AK214" s="672" t="str">
        <f t="shared" si="81"/>
        <v/>
      </c>
      <c r="AM214" s="672" t="str">
        <f t="shared" si="82"/>
        <v/>
      </c>
      <c r="AO214" s="672" t="str">
        <f t="shared" si="83"/>
        <v/>
      </c>
      <c r="AQ214" s="672" t="str">
        <f t="shared" si="84"/>
        <v/>
      </c>
    </row>
    <row r="215" spans="5:43">
      <c r="E215" s="672" t="str">
        <f t="shared" si="66"/>
        <v/>
      </c>
      <c r="G215" s="672" t="str">
        <f t="shared" si="66"/>
        <v/>
      </c>
      <c r="I215" s="672" t="str">
        <f t="shared" si="67"/>
        <v/>
      </c>
      <c r="K215" s="672" t="str">
        <f t="shared" si="68"/>
        <v/>
      </c>
      <c r="M215" s="672" t="str">
        <f t="shared" si="69"/>
        <v/>
      </c>
      <c r="O215" s="672" t="str">
        <f t="shared" si="70"/>
        <v/>
      </c>
      <c r="Q215" s="672" t="str">
        <f t="shared" si="71"/>
        <v/>
      </c>
      <c r="S215" s="672" t="str">
        <f t="shared" si="72"/>
        <v/>
      </c>
      <c r="U215" s="672" t="str">
        <f t="shared" si="73"/>
        <v/>
      </c>
      <c r="W215" s="672" t="str">
        <f t="shared" si="74"/>
        <v/>
      </c>
      <c r="Y215" s="672" t="str">
        <f t="shared" si="75"/>
        <v/>
      </c>
      <c r="AA215" s="672" t="str">
        <f t="shared" si="76"/>
        <v/>
      </c>
      <c r="AC215" s="672" t="str">
        <f t="shared" si="77"/>
        <v/>
      </c>
      <c r="AE215" s="672" t="str">
        <f t="shared" si="78"/>
        <v/>
      </c>
      <c r="AG215" s="672" t="str">
        <f t="shared" si="79"/>
        <v/>
      </c>
      <c r="AI215" s="672" t="str">
        <f t="shared" si="80"/>
        <v/>
      </c>
      <c r="AK215" s="672" t="str">
        <f t="shared" si="81"/>
        <v/>
      </c>
      <c r="AM215" s="672" t="str">
        <f t="shared" si="82"/>
        <v/>
      </c>
      <c r="AO215" s="672" t="str">
        <f t="shared" si="83"/>
        <v/>
      </c>
      <c r="AQ215" s="672" t="str">
        <f t="shared" si="84"/>
        <v/>
      </c>
    </row>
    <row r="216" spans="5:43">
      <c r="E216" s="672" t="str">
        <f t="shared" si="66"/>
        <v/>
      </c>
      <c r="G216" s="672" t="str">
        <f t="shared" si="66"/>
        <v/>
      </c>
      <c r="I216" s="672" t="str">
        <f t="shared" si="67"/>
        <v/>
      </c>
      <c r="K216" s="672" t="str">
        <f t="shared" si="68"/>
        <v/>
      </c>
      <c r="M216" s="672" t="str">
        <f t="shared" si="69"/>
        <v/>
      </c>
      <c r="O216" s="672" t="str">
        <f t="shared" si="70"/>
        <v/>
      </c>
      <c r="Q216" s="672" t="str">
        <f t="shared" si="71"/>
        <v/>
      </c>
      <c r="S216" s="672" t="str">
        <f t="shared" si="72"/>
        <v/>
      </c>
      <c r="U216" s="672" t="str">
        <f t="shared" si="73"/>
        <v/>
      </c>
      <c r="W216" s="672" t="str">
        <f t="shared" si="74"/>
        <v/>
      </c>
      <c r="Y216" s="672" t="str">
        <f t="shared" si="75"/>
        <v/>
      </c>
      <c r="AA216" s="672" t="str">
        <f t="shared" si="76"/>
        <v/>
      </c>
      <c r="AC216" s="672" t="str">
        <f t="shared" si="77"/>
        <v/>
      </c>
      <c r="AE216" s="672" t="str">
        <f t="shared" si="78"/>
        <v/>
      </c>
      <c r="AG216" s="672" t="str">
        <f t="shared" si="79"/>
        <v/>
      </c>
      <c r="AI216" s="672" t="str">
        <f t="shared" si="80"/>
        <v/>
      </c>
      <c r="AK216" s="672" t="str">
        <f t="shared" si="81"/>
        <v/>
      </c>
      <c r="AM216" s="672" t="str">
        <f t="shared" si="82"/>
        <v/>
      </c>
      <c r="AO216" s="672" t="str">
        <f t="shared" si="83"/>
        <v/>
      </c>
      <c r="AQ216" s="672" t="str">
        <f t="shared" si="84"/>
        <v/>
      </c>
    </row>
    <row r="217" spans="5:43">
      <c r="E217" s="672" t="str">
        <f t="shared" si="66"/>
        <v/>
      </c>
      <c r="G217" s="672" t="str">
        <f t="shared" si="66"/>
        <v/>
      </c>
      <c r="I217" s="672" t="str">
        <f t="shared" si="67"/>
        <v/>
      </c>
      <c r="K217" s="672" t="str">
        <f t="shared" si="68"/>
        <v/>
      </c>
      <c r="M217" s="672" t="str">
        <f t="shared" si="69"/>
        <v/>
      </c>
      <c r="O217" s="672" t="str">
        <f t="shared" si="70"/>
        <v/>
      </c>
      <c r="Q217" s="672" t="str">
        <f t="shared" si="71"/>
        <v/>
      </c>
      <c r="S217" s="672" t="str">
        <f t="shared" si="72"/>
        <v/>
      </c>
      <c r="U217" s="672" t="str">
        <f t="shared" si="73"/>
        <v/>
      </c>
      <c r="W217" s="672" t="str">
        <f t="shared" si="74"/>
        <v/>
      </c>
      <c r="Y217" s="672" t="str">
        <f t="shared" si="75"/>
        <v/>
      </c>
      <c r="AA217" s="672" t="str">
        <f t="shared" si="76"/>
        <v/>
      </c>
      <c r="AC217" s="672" t="str">
        <f t="shared" si="77"/>
        <v/>
      </c>
      <c r="AE217" s="672" t="str">
        <f t="shared" si="78"/>
        <v/>
      </c>
      <c r="AG217" s="672" t="str">
        <f t="shared" si="79"/>
        <v/>
      </c>
      <c r="AI217" s="672" t="str">
        <f t="shared" si="80"/>
        <v/>
      </c>
      <c r="AK217" s="672" t="str">
        <f t="shared" si="81"/>
        <v/>
      </c>
      <c r="AM217" s="672" t="str">
        <f t="shared" si="82"/>
        <v/>
      </c>
      <c r="AO217" s="672" t="str">
        <f t="shared" si="83"/>
        <v/>
      </c>
      <c r="AQ217" s="672" t="str">
        <f t="shared" si="84"/>
        <v/>
      </c>
    </row>
    <row r="218" spans="5:43">
      <c r="E218" s="672" t="str">
        <f t="shared" si="66"/>
        <v/>
      </c>
      <c r="G218" s="672" t="str">
        <f t="shared" si="66"/>
        <v/>
      </c>
      <c r="I218" s="672" t="str">
        <f t="shared" si="67"/>
        <v/>
      </c>
      <c r="K218" s="672" t="str">
        <f t="shared" si="68"/>
        <v/>
      </c>
      <c r="M218" s="672" t="str">
        <f t="shared" si="69"/>
        <v/>
      </c>
      <c r="O218" s="672" t="str">
        <f t="shared" si="70"/>
        <v/>
      </c>
      <c r="Q218" s="672" t="str">
        <f t="shared" si="71"/>
        <v/>
      </c>
      <c r="S218" s="672" t="str">
        <f t="shared" si="72"/>
        <v/>
      </c>
      <c r="U218" s="672" t="str">
        <f t="shared" si="73"/>
        <v/>
      </c>
      <c r="W218" s="672" t="str">
        <f t="shared" si="74"/>
        <v/>
      </c>
      <c r="Y218" s="672" t="str">
        <f t="shared" si="75"/>
        <v/>
      </c>
      <c r="AA218" s="672" t="str">
        <f t="shared" si="76"/>
        <v/>
      </c>
      <c r="AC218" s="672" t="str">
        <f t="shared" si="77"/>
        <v/>
      </c>
      <c r="AE218" s="672" t="str">
        <f t="shared" si="78"/>
        <v/>
      </c>
      <c r="AG218" s="672" t="str">
        <f t="shared" si="79"/>
        <v/>
      </c>
      <c r="AI218" s="672" t="str">
        <f t="shared" si="80"/>
        <v/>
      </c>
      <c r="AK218" s="672" t="str">
        <f t="shared" si="81"/>
        <v/>
      </c>
      <c r="AM218" s="672" t="str">
        <f t="shared" si="82"/>
        <v/>
      </c>
      <c r="AO218" s="672" t="str">
        <f t="shared" si="83"/>
        <v/>
      </c>
      <c r="AQ218" s="672" t="str">
        <f t="shared" si="84"/>
        <v/>
      </c>
    </row>
    <row r="219" spans="5:43">
      <c r="E219" s="672" t="str">
        <f t="shared" si="66"/>
        <v/>
      </c>
      <c r="G219" s="672" t="str">
        <f t="shared" si="66"/>
        <v/>
      </c>
      <c r="I219" s="672" t="str">
        <f t="shared" si="67"/>
        <v/>
      </c>
      <c r="K219" s="672" t="str">
        <f t="shared" si="68"/>
        <v/>
      </c>
      <c r="M219" s="672" t="str">
        <f t="shared" si="69"/>
        <v/>
      </c>
      <c r="O219" s="672" t="str">
        <f t="shared" si="70"/>
        <v/>
      </c>
      <c r="Q219" s="672" t="str">
        <f t="shared" si="71"/>
        <v/>
      </c>
      <c r="S219" s="672" t="str">
        <f t="shared" si="72"/>
        <v/>
      </c>
      <c r="U219" s="672" t="str">
        <f t="shared" si="73"/>
        <v/>
      </c>
      <c r="W219" s="672" t="str">
        <f t="shared" si="74"/>
        <v/>
      </c>
      <c r="Y219" s="672" t="str">
        <f t="shared" si="75"/>
        <v/>
      </c>
      <c r="AA219" s="672" t="str">
        <f t="shared" si="76"/>
        <v/>
      </c>
      <c r="AC219" s="672" t="str">
        <f t="shared" si="77"/>
        <v/>
      </c>
      <c r="AE219" s="672" t="str">
        <f t="shared" si="78"/>
        <v/>
      </c>
      <c r="AG219" s="672" t="str">
        <f t="shared" si="79"/>
        <v/>
      </c>
      <c r="AI219" s="672" t="str">
        <f t="shared" si="80"/>
        <v/>
      </c>
      <c r="AK219" s="672" t="str">
        <f t="shared" si="81"/>
        <v/>
      </c>
      <c r="AM219" s="672" t="str">
        <f t="shared" si="82"/>
        <v/>
      </c>
      <c r="AO219" s="672" t="str">
        <f t="shared" si="83"/>
        <v/>
      </c>
      <c r="AQ219" s="672" t="str">
        <f t="shared" si="84"/>
        <v/>
      </c>
    </row>
    <row r="220" spans="5:43">
      <c r="E220" s="672" t="str">
        <f t="shared" si="66"/>
        <v/>
      </c>
      <c r="G220" s="672" t="str">
        <f t="shared" si="66"/>
        <v/>
      </c>
      <c r="I220" s="672" t="str">
        <f t="shared" si="67"/>
        <v/>
      </c>
      <c r="K220" s="672" t="str">
        <f t="shared" si="68"/>
        <v/>
      </c>
      <c r="M220" s="672" t="str">
        <f t="shared" si="69"/>
        <v/>
      </c>
      <c r="O220" s="672" t="str">
        <f t="shared" si="70"/>
        <v/>
      </c>
      <c r="Q220" s="672" t="str">
        <f t="shared" si="71"/>
        <v/>
      </c>
      <c r="S220" s="672" t="str">
        <f t="shared" si="72"/>
        <v/>
      </c>
      <c r="U220" s="672" t="str">
        <f t="shared" si="73"/>
        <v/>
      </c>
      <c r="W220" s="672" t="str">
        <f t="shared" si="74"/>
        <v/>
      </c>
      <c r="Y220" s="672" t="str">
        <f t="shared" si="75"/>
        <v/>
      </c>
      <c r="AA220" s="672" t="str">
        <f t="shared" si="76"/>
        <v/>
      </c>
      <c r="AC220" s="672" t="str">
        <f t="shared" si="77"/>
        <v/>
      </c>
      <c r="AE220" s="672" t="str">
        <f t="shared" si="78"/>
        <v/>
      </c>
      <c r="AG220" s="672" t="str">
        <f t="shared" si="79"/>
        <v/>
      </c>
      <c r="AI220" s="672" t="str">
        <f t="shared" si="80"/>
        <v/>
      </c>
      <c r="AK220" s="672" t="str">
        <f t="shared" si="81"/>
        <v/>
      </c>
      <c r="AM220" s="672" t="str">
        <f t="shared" si="82"/>
        <v/>
      </c>
      <c r="AO220" s="672" t="str">
        <f t="shared" si="83"/>
        <v/>
      </c>
      <c r="AQ220" s="672" t="str">
        <f t="shared" si="84"/>
        <v/>
      </c>
    </row>
    <row r="221" spans="5:43">
      <c r="E221" s="672" t="str">
        <f t="shared" ref="E221:G236" si="85">IF(OR($B221=0,D221=0),"",D221/$B221)</f>
        <v/>
      </c>
      <c r="G221" s="672" t="str">
        <f t="shared" si="85"/>
        <v/>
      </c>
      <c r="I221" s="672" t="str">
        <f t="shared" si="67"/>
        <v/>
      </c>
      <c r="K221" s="672" t="str">
        <f t="shared" si="68"/>
        <v/>
      </c>
      <c r="M221" s="672" t="str">
        <f t="shared" si="69"/>
        <v/>
      </c>
      <c r="O221" s="672" t="str">
        <f t="shared" si="70"/>
        <v/>
      </c>
      <c r="Q221" s="672" t="str">
        <f t="shared" si="71"/>
        <v/>
      </c>
      <c r="S221" s="672" t="str">
        <f t="shared" si="72"/>
        <v/>
      </c>
      <c r="U221" s="672" t="str">
        <f t="shared" si="73"/>
        <v/>
      </c>
      <c r="W221" s="672" t="str">
        <f t="shared" si="74"/>
        <v/>
      </c>
      <c r="Y221" s="672" t="str">
        <f t="shared" si="75"/>
        <v/>
      </c>
      <c r="AA221" s="672" t="str">
        <f t="shared" si="76"/>
        <v/>
      </c>
      <c r="AC221" s="672" t="str">
        <f t="shared" si="77"/>
        <v/>
      </c>
      <c r="AE221" s="672" t="str">
        <f t="shared" si="78"/>
        <v/>
      </c>
      <c r="AG221" s="672" t="str">
        <f t="shared" si="79"/>
        <v/>
      </c>
      <c r="AI221" s="672" t="str">
        <f t="shared" si="80"/>
        <v/>
      </c>
      <c r="AK221" s="672" t="str">
        <f t="shared" si="81"/>
        <v/>
      </c>
      <c r="AM221" s="672" t="str">
        <f t="shared" si="82"/>
        <v/>
      </c>
      <c r="AO221" s="672" t="str">
        <f t="shared" si="83"/>
        <v/>
      </c>
      <c r="AQ221" s="672" t="str">
        <f t="shared" si="84"/>
        <v/>
      </c>
    </row>
    <row r="222" spans="5:43">
      <c r="E222" s="672" t="str">
        <f t="shared" si="85"/>
        <v/>
      </c>
      <c r="G222" s="672" t="str">
        <f t="shared" si="85"/>
        <v/>
      </c>
      <c r="I222" s="672" t="str">
        <f t="shared" si="67"/>
        <v/>
      </c>
      <c r="K222" s="672" t="str">
        <f t="shared" si="68"/>
        <v/>
      </c>
      <c r="M222" s="672" t="str">
        <f t="shared" si="69"/>
        <v/>
      </c>
      <c r="O222" s="672" t="str">
        <f t="shared" si="70"/>
        <v/>
      </c>
      <c r="Q222" s="672" t="str">
        <f t="shared" si="71"/>
        <v/>
      </c>
      <c r="S222" s="672" t="str">
        <f t="shared" si="72"/>
        <v/>
      </c>
      <c r="U222" s="672" t="str">
        <f t="shared" si="73"/>
        <v/>
      </c>
      <c r="W222" s="672" t="str">
        <f t="shared" si="74"/>
        <v/>
      </c>
      <c r="Y222" s="672" t="str">
        <f t="shared" si="75"/>
        <v/>
      </c>
      <c r="AA222" s="672" t="str">
        <f t="shared" si="76"/>
        <v/>
      </c>
      <c r="AC222" s="672" t="str">
        <f t="shared" si="77"/>
        <v/>
      </c>
      <c r="AE222" s="672" t="str">
        <f t="shared" si="78"/>
        <v/>
      </c>
      <c r="AG222" s="672" t="str">
        <f t="shared" si="79"/>
        <v/>
      </c>
      <c r="AI222" s="672" t="str">
        <f t="shared" si="80"/>
        <v/>
      </c>
      <c r="AK222" s="672" t="str">
        <f t="shared" si="81"/>
        <v/>
      </c>
      <c r="AM222" s="672" t="str">
        <f t="shared" si="82"/>
        <v/>
      </c>
      <c r="AO222" s="672" t="str">
        <f t="shared" si="83"/>
        <v/>
      </c>
      <c r="AQ222" s="672" t="str">
        <f t="shared" si="84"/>
        <v/>
      </c>
    </row>
    <row r="223" spans="5:43">
      <c r="E223" s="672" t="str">
        <f t="shared" si="85"/>
        <v/>
      </c>
      <c r="G223" s="672" t="str">
        <f t="shared" si="85"/>
        <v/>
      </c>
      <c r="I223" s="672" t="str">
        <f t="shared" si="67"/>
        <v/>
      </c>
      <c r="K223" s="672" t="str">
        <f t="shared" si="68"/>
        <v/>
      </c>
      <c r="M223" s="672" t="str">
        <f t="shared" si="69"/>
        <v/>
      </c>
      <c r="O223" s="672" t="str">
        <f t="shared" si="70"/>
        <v/>
      </c>
      <c r="Q223" s="672" t="str">
        <f t="shared" si="71"/>
        <v/>
      </c>
      <c r="S223" s="672" t="str">
        <f t="shared" si="72"/>
        <v/>
      </c>
      <c r="U223" s="672" t="str">
        <f t="shared" si="73"/>
        <v/>
      </c>
      <c r="W223" s="672" t="str">
        <f t="shared" si="74"/>
        <v/>
      </c>
      <c r="Y223" s="672" t="str">
        <f t="shared" si="75"/>
        <v/>
      </c>
      <c r="AA223" s="672" t="str">
        <f t="shared" si="76"/>
        <v/>
      </c>
      <c r="AC223" s="672" t="str">
        <f t="shared" si="77"/>
        <v/>
      </c>
      <c r="AE223" s="672" t="str">
        <f t="shared" si="78"/>
        <v/>
      </c>
      <c r="AG223" s="672" t="str">
        <f t="shared" si="79"/>
        <v/>
      </c>
      <c r="AI223" s="672" t="str">
        <f t="shared" si="80"/>
        <v/>
      </c>
      <c r="AK223" s="672" t="str">
        <f t="shared" si="81"/>
        <v/>
      </c>
      <c r="AM223" s="672" t="str">
        <f t="shared" si="82"/>
        <v/>
      </c>
      <c r="AO223" s="672" t="str">
        <f t="shared" si="83"/>
        <v/>
      </c>
      <c r="AQ223" s="672" t="str">
        <f t="shared" si="84"/>
        <v/>
      </c>
    </row>
    <row r="224" spans="5:43">
      <c r="E224" s="672" t="str">
        <f t="shared" si="85"/>
        <v/>
      </c>
      <c r="G224" s="672" t="str">
        <f t="shared" si="85"/>
        <v/>
      </c>
      <c r="I224" s="672" t="str">
        <f t="shared" si="67"/>
        <v/>
      </c>
      <c r="K224" s="672" t="str">
        <f t="shared" si="68"/>
        <v/>
      </c>
      <c r="M224" s="672" t="str">
        <f t="shared" si="69"/>
        <v/>
      </c>
      <c r="O224" s="672" t="str">
        <f t="shared" si="70"/>
        <v/>
      </c>
      <c r="Q224" s="672" t="str">
        <f t="shared" si="71"/>
        <v/>
      </c>
      <c r="S224" s="672" t="str">
        <f t="shared" si="72"/>
        <v/>
      </c>
      <c r="U224" s="672" t="str">
        <f t="shared" si="73"/>
        <v/>
      </c>
      <c r="W224" s="672" t="str">
        <f t="shared" si="74"/>
        <v/>
      </c>
      <c r="Y224" s="672" t="str">
        <f t="shared" si="75"/>
        <v/>
      </c>
      <c r="AA224" s="672" t="str">
        <f t="shared" si="76"/>
        <v/>
      </c>
      <c r="AC224" s="672" t="str">
        <f t="shared" si="77"/>
        <v/>
      </c>
      <c r="AE224" s="672" t="str">
        <f t="shared" si="78"/>
        <v/>
      </c>
      <c r="AG224" s="672" t="str">
        <f t="shared" si="79"/>
        <v/>
      </c>
      <c r="AI224" s="672" t="str">
        <f t="shared" si="80"/>
        <v/>
      </c>
      <c r="AK224" s="672" t="str">
        <f t="shared" si="81"/>
        <v/>
      </c>
      <c r="AM224" s="672" t="str">
        <f t="shared" si="82"/>
        <v/>
      </c>
      <c r="AO224" s="672" t="str">
        <f t="shared" si="83"/>
        <v/>
      </c>
      <c r="AQ224" s="672" t="str">
        <f t="shared" si="84"/>
        <v/>
      </c>
    </row>
    <row r="225" spans="5:43">
      <c r="E225" s="672" t="str">
        <f t="shared" si="85"/>
        <v/>
      </c>
      <c r="G225" s="672" t="str">
        <f t="shared" si="85"/>
        <v/>
      </c>
      <c r="I225" s="672" t="str">
        <f t="shared" si="67"/>
        <v/>
      </c>
      <c r="K225" s="672" t="str">
        <f t="shared" si="68"/>
        <v/>
      </c>
      <c r="M225" s="672" t="str">
        <f t="shared" si="69"/>
        <v/>
      </c>
      <c r="O225" s="672" t="str">
        <f t="shared" si="70"/>
        <v/>
      </c>
      <c r="Q225" s="672" t="str">
        <f t="shared" si="71"/>
        <v/>
      </c>
      <c r="S225" s="672" t="str">
        <f t="shared" si="72"/>
        <v/>
      </c>
      <c r="U225" s="672" t="str">
        <f t="shared" si="73"/>
        <v/>
      </c>
      <c r="W225" s="672" t="str">
        <f t="shared" si="74"/>
        <v/>
      </c>
      <c r="Y225" s="672" t="str">
        <f t="shared" si="75"/>
        <v/>
      </c>
      <c r="AA225" s="672" t="str">
        <f t="shared" si="76"/>
        <v/>
      </c>
      <c r="AC225" s="672" t="str">
        <f t="shared" si="77"/>
        <v/>
      </c>
      <c r="AE225" s="672" t="str">
        <f t="shared" si="78"/>
        <v/>
      </c>
      <c r="AG225" s="672" t="str">
        <f t="shared" si="79"/>
        <v/>
      </c>
      <c r="AI225" s="672" t="str">
        <f t="shared" si="80"/>
        <v/>
      </c>
      <c r="AK225" s="672" t="str">
        <f t="shared" si="81"/>
        <v/>
      </c>
      <c r="AM225" s="672" t="str">
        <f t="shared" si="82"/>
        <v/>
      </c>
      <c r="AO225" s="672" t="str">
        <f t="shared" si="83"/>
        <v/>
      </c>
      <c r="AQ225" s="672" t="str">
        <f t="shared" si="84"/>
        <v/>
      </c>
    </row>
    <row r="226" spans="5:43">
      <c r="E226" s="672" t="str">
        <f t="shared" si="85"/>
        <v/>
      </c>
      <c r="G226" s="672" t="str">
        <f t="shared" si="85"/>
        <v/>
      </c>
      <c r="I226" s="672" t="str">
        <f t="shared" si="67"/>
        <v/>
      </c>
      <c r="K226" s="672" t="str">
        <f t="shared" si="68"/>
        <v/>
      </c>
      <c r="M226" s="672" t="str">
        <f t="shared" si="69"/>
        <v/>
      </c>
      <c r="O226" s="672" t="str">
        <f t="shared" si="70"/>
        <v/>
      </c>
      <c r="Q226" s="672" t="str">
        <f t="shared" si="71"/>
        <v/>
      </c>
      <c r="S226" s="672" t="str">
        <f t="shared" si="72"/>
        <v/>
      </c>
      <c r="U226" s="672" t="str">
        <f t="shared" si="73"/>
        <v/>
      </c>
      <c r="W226" s="672" t="str">
        <f t="shared" si="74"/>
        <v/>
      </c>
      <c r="Y226" s="672" t="str">
        <f t="shared" si="75"/>
        <v/>
      </c>
      <c r="AA226" s="672" t="str">
        <f t="shared" si="76"/>
        <v/>
      </c>
      <c r="AC226" s="672" t="str">
        <f t="shared" si="77"/>
        <v/>
      </c>
      <c r="AE226" s="672" t="str">
        <f t="shared" si="78"/>
        <v/>
      </c>
      <c r="AG226" s="672" t="str">
        <f t="shared" si="79"/>
        <v/>
      </c>
      <c r="AI226" s="672" t="str">
        <f t="shared" si="80"/>
        <v/>
      </c>
      <c r="AK226" s="672" t="str">
        <f t="shared" si="81"/>
        <v/>
      </c>
      <c r="AM226" s="672" t="str">
        <f t="shared" si="82"/>
        <v/>
      </c>
      <c r="AO226" s="672" t="str">
        <f t="shared" si="83"/>
        <v/>
      </c>
      <c r="AQ226" s="672" t="str">
        <f t="shared" si="84"/>
        <v/>
      </c>
    </row>
    <row r="227" spans="5:43">
      <c r="E227" s="672" t="str">
        <f t="shared" si="85"/>
        <v/>
      </c>
      <c r="G227" s="672" t="str">
        <f t="shared" si="85"/>
        <v/>
      </c>
      <c r="I227" s="672" t="str">
        <f t="shared" si="67"/>
        <v/>
      </c>
      <c r="K227" s="672" t="str">
        <f t="shared" si="68"/>
        <v/>
      </c>
      <c r="M227" s="672" t="str">
        <f t="shared" si="69"/>
        <v/>
      </c>
      <c r="O227" s="672" t="str">
        <f t="shared" si="70"/>
        <v/>
      </c>
      <c r="Q227" s="672" t="str">
        <f t="shared" si="71"/>
        <v/>
      </c>
      <c r="S227" s="672" t="str">
        <f t="shared" si="72"/>
        <v/>
      </c>
      <c r="U227" s="672" t="str">
        <f t="shared" si="73"/>
        <v/>
      </c>
      <c r="W227" s="672" t="str">
        <f t="shared" si="74"/>
        <v/>
      </c>
      <c r="Y227" s="672" t="str">
        <f t="shared" si="75"/>
        <v/>
      </c>
      <c r="AA227" s="672" t="str">
        <f t="shared" si="76"/>
        <v/>
      </c>
      <c r="AC227" s="672" t="str">
        <f t="shared" si="77"/>
        <v/>
      </c>
      <c r="AE227" s="672" t="str">
        <f t="shared" si="78"/>
        <v/>
      </c>
      <c r="AG227" s="672" t="str">
        <f t="shared" si="79"/>
        <v/>
      </c>
      <c r="AI227" s="672" t="str">
        <f t="shared" si="80"/>
        <v/>
      </c>
      <c r="AK227" s="672" t="str">
        <f t="shared" si="81"/>
        <v/>
      </c>
      <c r="AM227" s="672" t="str">
        <f t="shared" si="82"/>
        <v/>
      </c>
      <c r="AO227" s="672" t="str">
        <f t="shared" si="83"/>
        <v/>
      </c>
      <c r="AQ227" s="672" t="str">
        <f t="shared" si="84"/>
        <v/>
      </c>
    </row>
    <row r="228" spans="5:43">
      <c r="E228" s="672" t="str">
        <f t="shared" si="85"/>
        <v/>
      </c>
      <c r="G228" s="672" t="str">
        <f t="shared" si="85"/>
        <v/>
      </c>
      <c r="I228" s="672" t="str">
        <f t="shared" si="67"/>
        <v/>
      </c>
      <c r="K228" s="672" t="str">
        <f t="shared" si="68"/>
        <v/>
      </c>
      <c r="M228" s="672" t="str">
        <f t="shared" si="69"/>
        <v/>
      </c>
      <c r="O228" s="672" t="str">
        <f t="shared" si="70"/>
        <v/>
      </c>
      <c r="Q228" s="672" t="str">
        <f t="shared" si="71"/>
        <v/>
      </c>
      <c r="S228" s="672" t="str">
        <f t="shared" si="72"/>
        <v/>
      </c>
      <c r="U228" s="672" t="str">
        <f t="shared" si="73"/>
        <v/>
      </c>
      <c r="W228" s="672" t="str">
        <f t="shared" si="74"/>
        <v/>
      </c>
      <c r="Y228" s="672" t="str">
        <f t="shared" si="75"/>
        <v/>
      </c>
      <c r="AA228" s="672" t="str">
        <f t="shared" si="76"/>
        <v/>
      </c>
      <c r="AC228" s="672" t="str">
        <f t="shared" si="77"/>
        <v/>
      </c>
      <c r="AE228" s="672" t="str">
        <f t="shared" si="78"/>
        <v/>
      </c>
      <c r="AG228" s="672" t="str">
        <f t="shared" si="79"/>
        <v/>
      </c>
      <c r="AI228" s="672" t="str">
        <f t="shared" si="80"/>
        <v/>
      </c>
      <c r="AK228" s="672" t="str">
        <f t="shared" si="81"/>
        <v/>
      </c>
      <c r="AM228" s="672" t="str">
        <f t="shared" si="82"/>
        <v/>
      </c>
      <c r="AO228" s="672" t="str">
        <f t="shared" si="83"/>
        <v/>
      </c>
      <c r="AQ228" s="672" t="str">
        <f t="shared" si="84"/>
        <v/>
      </c>
    </row>
    <row r="229" spans="5:43">
      <c r="E229" s="672" t="str">
        <f t="shared" si="85"/>
        <v/>
      </c>
      <c r="G229" s="672" t="str">
        <f t="shared" si="85"/>
        <v/>
      </c>
      <c r="I229" s="672" t="str">
        <f t="shared" si="67"/>
        <v/>
      </c>
      <c r="K229" s="672" t="str">
        <f t="shared" si="68"/>
        <v/>
      </c>
      <c r="M229" s="672" t="str">
        <f t="shared" si="69"/>
        <v/>
      </c>
      <c r="O229" s="672" t="str">
        <f t="shared" si="70"/>
        <v/>
      </c>
      <c r="Q229" s="672" t="str">
        <f t="shared" si="71"/>
        <v/>
      </c>
      <c r="S229" s="672" t="str">
        <f t="shared" si="72"/>
        <v/>
      </c>
      <c r="U229" s="672" t="str">
        <f t="shared" si="73"/>
        <v/>
      </c>
      <c r="W229" s="672" t="str">
        <f t="shared" si="74"/>
        <v/>
      </c>
      <c r="Y229" s="672" t="str">
        <f t="shared" si="75"/>
        <v/>
      </c>
      <c r="AA229" s="672" t="str">
        <f t="shared" si="76"/>
        <v/>
      </c>
      <c r="AC229" s="672" t="str">
        <f t="shared" si="77"/>
        <v/>
      </c>
      <c r="AE229" s="672" t="str">
        <f t="shared" si="78"/>
        <v/>
      </c>
      <c r="AG229" s="672" t="str">
        <f t="shared" si="79"/>
        <v/>
      </c>
      <c r="AI229" s="672" t="str">
        <f t="shared" si="80"/>
        <v/>
      </c>
      <c r="AK229" s="672" t="str">
        <f t="shared" si="81"/>
        <v/>
      </c>
      <c r="AM229" s="672" t="str">
        <f t="shared" si="82"/>
        <v/>
      </c>
      <c r="AO229" s="672" t="str">
        <f t="shared" si="83"/>
        <v/>
      </c>
      <c r="AQ229" s="672" t="str">
        <f t="shared" si="84"/>
        <v/>
      </c>
    </row>
    <row r="230" spans="5:43">
      <c r="E230" s="672" t="str">
        <f t="shared" si="85"/>
        <v/>
      </c>
      <c r="G230" s="672" t="str">
        <f t="shared" si="85"/>
        <v/>
      </c>
      <c r="I230" s="672" t="str">
        <f t="shared" si="67"/>
        <v/>
      </c>
      <c r="K230" s="672" t="str">
        <f t="shared" si="68"/>
        <v/>
      </c>
      <c r="M230" s="672" t="str">
        <f t="shared" si="69"/>
        <v/>
      </c>
      <c r="O230" s="672" t="str">
        <f t="shared" si="70"/>
        <v/>
      </c>
      <c r="Q230" s="672" t="str">
        <f t="shared" si="71"/>
        <v/>
      </c>
      <c r="S230" s="672" t="str">
        <f t="shared" si="72"/>
        <v/>
      </c>
      <c r="U230" s="672" t="str">
        <f t="shared" si="73"/>
        <v/>
      </c>
      <c r="W230" s="672" t="str">
        <f t="shared" si="74"/>
        <v/>
      </c>
      <c r="Y230" s="672" t="str">
        <f t="shared" si="75"/>
        <v/>
      </c>
      <c r="AA230" s="672" t="str">
        <f t="shared" si="76"/>
        <v/>
      </c>
      <c r="AC230" s="672" t="str">
        <f t="shared" si="77"/>
        <v/>
      </c>
      <c r="AE230" s="672" t="str">
        <f t="shared" si="78"/>
        <v/>
      </c>
      <c r="AG230" s="672" t="str">
        <f t="shared" si="79"/>
        <v/>
      </c>
      <c r="AI230" s="672" t="str">
        <f t="shared" si="80"/>
        <v/>
      </c>
      <c r="AK230" s="672" t="str">
        <f t="shared" si="81"/>
        <v/>
      </c>
      <c r="AM230" s="672" t="str">
        <f t="shared" si="82"/>
        <v/>
      </c>
      <c r="AO230" s="672" t="str">
        <f t="shared" si="83"/>
        <v/>
      </c>
      <c r="AQ230" s="672" t="str">
        <f t="shared" si="84"/>
        <v/>
      </c>
    </row>
    <row r="231" spans="5:43">
      <c r="E231" s="672" t="str">
        <f t="shared" si="85"/>
        <v/>
      </c>
      <c r="G231" s="672" t="str">
        <f t="shared" si="85"/>
        <v/>
      </c>
      <c r="I231" s="672" t="str">
        <f t="shared" si="67"/>
        <v/>
      </c>
      <c r="K231" s="672" t="str">
        <f t="shared" si="68"/>
        <v/>
      </c>
      <c r="M231" s="672" t="str">
        <f t="shared" si="69"/>
        <v/>
      </c>
      <c r="O231" s="672" t="str">
        <f t="shared" si="70"/>
        <v/>
      </c>
      <c r="Q231" s="672" t="str">
        <f t="shared" si="71"/>
        <v/>
      </c>
      <c r="S231" s="672" t="str">
        <f t="shared" si="72"/>
        <v/>
      </c>
      <c r="U231" s="672" t="str">
        <f t="shared" si="73"/>
        <v/>
      </c>
      <c r="W231" s="672" t="str">
        <f t="shared" si="74"/>
        <v/>
      </c>
      <c r="Y231" s="672" t="str">
        <f t="shared" si="75"/>
        <v/>
      </c>
      <c r="AA231" s="672" t="str">
        <f t="shared" si="76"/>
        <v/>
      </c>
      <c r="AC231" s="672" t="str">
        <f t="shared" si="77"/>
        <v/>
      </c>
      <c r="AE231" s="672" t="str">
        <f t="shared" si="78"/>
        <v/>
      </c>
      <c r="AG231" s="672" t="str">
        <f t="shared" si="79"/>
        <v/>
      </c>
      <c r="AI231" s="672" t="str">
        <f t="shared" si="80"/>
        <v/>
      </c>
      <c r="AK231" s="672" t="str">
        <f t="shared" si="81"/>
        <v/>
      </c>
      <c r="AM231" s="672" t="str">
        <f t="shared" si="82"/>
        <v/>
      </c>
      <c r="AO231" s="672" t="str">
        <f t="shared" si="83"/>
        <v/>
      </c>
      <c r="AQ231" s="672" t="str">
        <f t="shared" si="84"/>
        <v/>
      </c>
    </row>
    <row r="232" spans="5:43">
      <c r="E232" s="672" t="str">
        <f t="shared" si="85"/>
        <v/>
      </c>
      <c r="G232" s="672" t="str">
        <f t="shared" si="85"/>
        <v/>
      </c>
      <c r="I232" s="672" t="str">
        <f t="shared" si="67"/>
        <v/>
      </c>
      <c r="K232" s="672" t="str">
        <f t="shared" si="68"/>
        <v/>
      </c>
      <c r="M232" s="672" t="str">
        <f t="shared" si="69"/>
        <v/>
      </c>
      <c r="O232" s="672" t="str">
        <f t="shared" si="70"/>
        <v/>
      </c>
      <c r="Q232" s="672" t="str">
        <f t="shared" si="71"/>
        <v/>
      </c>
      <c r="S232" s="672" t="str">
        <f t="shared" si="72"/>
        <v/>
      </c>
      <c r="U232" s="672" t="str">
        <f t="shared" si="73"/>
        <v/>
      </c>
      <c r="W232" s="672" t="str">
        <f t="shared" si="74"/>
        <v/>
      </c>
      <c r="Y232" s="672" t="str">
        <f t="shared" si="75"/>
        <v/>
      </c>
      <c r="AA232" s="672" t="str">
        <f t="shared" si="76"/>
        <v/>
      </c>
      <c r="AC232" s="672" t="str">
        <f t="shared" si="77"/>
        <v/>
      </c>
      <c r="AE232" s="672" t="str">
        <f t="shared" si="78"/>
        <v/>
      </c>
      <c r="AG232" s="672" t="str">
        <f t="shared" si="79"/>
        <v/>
      </c>
      <c r="AI232" s="672" t="str">
        <f t="shared" si="80"/>
        <v/>
      </c>
      <c r="AK232" s="672" t="str">
        <f t="shared" si="81"/>
        <v/>
      </c>
      <c r="AM232" s="672" t="str">
        <f t="shared" si="82"/>
        <v/>
      </c>
      <c r="AO232" s="672" t="str">
        <f t="shared" si="83"/>
        <v/>
      </c>
      <c r="AQ232" s="672" t="str">
        <f t="shared" si="84"/>
        <v/>
      </c>
    </row>
    <row r="233" spans="5:43">
      <c r="E233" s="672" t="str">
        <f t="shared" si="85"/>
        <v/>
      </c>
      <c r="G233" s="672" t="str">
        <f t="shared" si="85"/>
        <v/>
      </c>
      <c r="I233" s="672" t="str">
        <f t="shared" si="67"/>
        <v/>
      </c>
      <c r="K233" s="672" t="str">
        <f t="shared" si="68"/>
        <v/>
      </c>
      <c r="M233" s="672" t="str">
        <f t="shared" si="69"/>
        <v/>
      </c>
      <c r="O233" s="672" t="str">
        <f t="shared" si="70"/>
        <v/>
      </c>
      <c r="Q233" s="672" t="str">
        <f t="shared" si="71"/>
        <v/>
      </c>
      <c r="S233" s="672" t="str">
        <f t="shared" si="72"/>
        <v/>
      </c>
      <c r="U233" s="672" t="str">
        <f t="shared" si="73"/>
        <v/>
      </c>
      <c r="W233" s="672" t="str">
        <f t="shared" si="74"/>
        <v/>
      </c>
      <c r="Y233" s="672" t="str">
        <f t="shared" si="75"/>
        <v/>
      </c>
      <c r="AA233" s="672" t="str">
        <f t="shared" si="76"/>
        <v/>
      </c>
      <c r="AC233" s="672" t="str">
        <f t="shared" si="77"/>
        <v/>
      </c>
      <c r="AE233" s="672" t="str">
        <f t="shared" si="78"/>
        <v/>
      </c>
      <c r="AG233" s="672" t="str">
        <f t="shared" si="79"/>
        <v/>
      </c>
      <c r="AI233" s="672" t="str">
        <f t="shared" si="80"/>
        <v/>
      </c>
      <c r="AK233" s="672" t="str">
        <f t="shared" si="81"/>
        <v/>
      </c>
      <c r="AM233" s="672" t="str">
        <f t="shared" si="82"/>
        <v/>
      </c>
      <c r="AO233" s="672" t="str">
        <f t="shared" si="83"/>
        <v/>
      </c>
      <c r="AQ233" s="672" t="str">
        <f t="shared" si="84"/>
        <v/>
      </c>
    </row>
    <row r="234" spans="5:43">
      <c r="E234" s="672" t="str">
        <f t="shared" si="85"/>
        <v/>
      </c>
      <c r="G234" s="672" t="str">
        <f t="shared" si="85"/>
        <v/>
      </c>
      <c r="I234" s="672" t="str">
        <f t="shared" si="67"/>
        <v/>
      </c>
      <c r="K234" s="672" t="str">
        <f t="shared" si="68"/>
        <v/>
      </c>
      <c r="M234" s="672" t="str">
        <f t="shared" si="69"/>
        <v/>
      </c>
      <c r="O234" s="672" t="str">
        <f t="shared" si="70"/>
        <v/>
      </c>
      <c r="Q234" s="672" t="str">
        <f t="shared" si="71"/>
        <v/>
      </c>
      <c r="S234" s="672" t="str">
        <f t="shared" si="72"/>
        <v/>
      </c>
      <c r="U234" s="672" t="str">
        <f t="shared" si="73"/>
        <v/>
      </c>
      <c r="W234" s="672" t="str">
        <f t="shared" si="74"/>
        <v/>
      </c>
      <c r="Y234" s="672" t="str">
        <f t="shared" si="75"/>
        <v/>
      </c>
      <c r="AA234" s="672" t="str">
        <f t="shared" si="76"/>
        <v/>
      </c>
      <c r="AC234" s="672" t="str">
        <f t="shared" si="77"/>
        <v/>
      </c>
      <c r="AE234" s="672" t="str">
        <f t="shared" si="78"/>
        <v/>
      </c>
      <c r="AG234" s="672" t="str">
        <f t="shared" si="79"/>
        <v/>
      </c>
      <c r="AI234" s="672" t="str">
        <f t="shared" si="80"/>
        <v/>
      </c>
      <c r="AK234" s="672" t="str">
        <f t="shared" si="81"/>
        <v/>
      </c>
      <c r="AM234" s="672" t="str">
        <f t="shared" si="82"/>
        <v/>
      </c>
      <c r="AO234" s="672" t="str">
        <f t="shared" si="83"/>
        <v/>
      </c>
      <c r="AQ234" s="672" t="str">
        <f t="shared" si="84"/>
        <v/>
      </c>
    </row>
    <row r="235" spans="5:43">
      <c r="E235" s="672" t="str">
        <f t="shared" si="85"/>
        <v/>
      </c>
      <c r="G235" s="672" t="str">
        <f t="shared" si="85"/>
        <v/>
      </c>
      <c r="I235" s="672" t="str">
        <f t="shared" si="67"/>
        <v/>
      </c>
      <c r="K235" s="672" t="str">
        <f t="shared" si="68"/>
        <v/>
      </c>
      <c r="M235" s="672" t="str">
        <f t="shared" si="69"/>
        <v/>
      </c>
      <c r="O235" s="672" t="str">
        <f t="shared" si="70"/>
        <v/>
      </c>
      <c r="Q235" s="672" t="str">
        <f t="shared" si="71"/>
        <v/>
      </c>
      <c r="S235" s="672" t="str">
        <f t="shared" si="72"/>
        <v/>
      </c>
      <c r="U235" s="672" t="str">
        <f t="shared" si="73"/>
        <v/>
      </c>
      <c r="W235" s="672" t="str">
        <f t="shared" si="74"/>
        <v/>
      </c>
      <c r="Y235" s="672" t="str">
        <f t="shared" si="75"/>
        <v/>
      </c>
      <c r="AA235" s="672" t="str">
        <f t="shared" si="76"/>
        <v/>
      </c>
      <c r="AC235" s="672" t="str">
        <f t="shared" si="77"/>
        <v/>
      </c>
      <c r="AE235" s="672" t="str">
        <f t="shared" si="78"/>
        <v/>
      </c>
      <c r="AG235" s="672" t="str">
        <f t="shared" si="79"/>
        <v/>
      </c>
      <c r="AI235" s="672" t="str">
        <f t="shared" si="80"/>
        <v/>
      </c>
      <c r="AK235" s="672" t="str">
        <f t="shared" si="81"/>
        <v/>
      </c>
      <c r="AM235" s="672" t="str">
        <f t="shared" si="82"/>
        <v/>
      </c>
      <c r="AO235" s="672" t="str">
        <f t="shared" si="83"/>
        <v/>
      </c>
      <c r="AQ235" s="672" t="str">
        <f t="shared" si="84"/>
        <v/>
      </c>
    </row>
    <row r="236" spans="5:43">
      <c r="E236" s="672" t="str">
        <f t="shared" si="85"/>
        <v/>
      </c>
      <c r="G236" s="672" t="str">
        <f t="shared" si="85"/>
        <v/>
      </c>
      <c r="I236" s="672" t="str">
        <f t="shared" si="67"/>
        <v/>
      </c>
      <c r="K236" s="672" t="str">
        <f t="shared" si="68"/>
        <v/>
      </c>
      <c r="M236" s="672" t="str">
        <f t="shared" si="69"/>
        <v/>
      </c>
      <c r="O236" s="672" t="str">
        <f t="shared" si="70"/>
        <v/>
      </c>
      <c r="Q236" s="672" t="str">
        <f t="shared" si="71"/>
        <v/>
      </c>
      <c r="S236" s="672" t="str">
        <f t="shared" si="72"/>
        <v/>
      </c>
      <c r="U236" s="672" t="str">
        <f t="shared" si="73"/>
        <v/>
      </c>
      <c r="W236" s="672" t="str">
        <f t="shared" si="74"/>
        <v/>
      </c>
      <c r="Y236" s="672" t="str">
        <f t="shared" si="75"/>
        <v/>
      </c>
      <c r="AA236" s="672" t="str">
        <f t="shared" si="76"/>
        <v/>
      </c>
      <c r="AC236" s="672" t="str">
        <f t="shared" si="77"/>
        <v/>
      </c>
      <c r="AE236" s="672" t="str">
        <f t="shared" si="78"/>
        <v/>
      </c>
      <c r="AG236" s="672" t="str">
        <f t="shared" si="79"/>
        <v/>
      </c>
      <c r="AI236" s="672" t="str">
        <f t="shared" si="80"/>
        <v/>
      </c>
      <c r="AK236" s="672" t="str">
        <f t="shared" si="81"/>
        <v/>
      </c>
      <c r="AM236" s="672" t="str">
        <f t="shared" si="82"/>
        <v/>
      </c>
      <c r="AO236" s="672" t="str">
        <f t="shared" si="83"/>
        <v/>
      </c>
      <c r="AQ236" s="672" t="str">
        <f t="shared" si="84"/>
        <v/>
      </c>
    </row>
    <row r="237" spans="5:43">
      <c r="E237" s="672" t="str">
        <f t="shared" ref="E237:G252" si="86">IF(OR($B237=0,D237=0),"",D237/$B237)</f>
        <v/>
      </c>
      <c r="G237" s="672" t="str">
        <f t="shared" si="86"/>
        <v/>
      </c>
      <c r="I237" s="672" t="str">
        <f t="shared" si="67"/>
        <v/>
      </c>
      <c r="K237" s="672" t="str">
        <f t="shared" si="68"/>
        <v/>
      </c>
      <c r="M237" s="672" t="str">
        <f t="shared" si="69"/>
        <v/>
      </c>
      <c r="O237" s="672" t="str">
        <f t="shared" si="70"/>
        <v/>
      </c>
      <c r="Q237" s="672" t="str">
        <f t="shared" si="71"/>
        <v/>
      </c>
      <c r="S237" s="672" t="str">
        <f t="shared" si="72"/>
        <v/>
      </c>
      <c r="U237" s="672" t="str">
        <f t="shared" si="73"/>
        <v/>
      </c>
      <c r="W237" s="672" t="str">
        <f t="shared" si="74"/>
        <v/>
      </c>
      <c r="Y237" s="672" t="str">
        <f t="shared" si="75"/>
        <v/>
      </c>
      <c r="AA237" s="672" t="str">
        <f t="shared" si="76"/>
        <v/>
      </c>
      <c r="AC237" s="672" t="str">
        <f t="shared" si="77"/>
        <v/>
      </c>
      <c r="AE237" s="672" t="str">
        <f t="shared" si="78"/>
        <v/>
      </c>
      <c r="AG237" s="672" t="str">
        <f t="shared" si="79"/>
        <v/>
      </c>
      <c r="AI237" s="672" t="str">
        <f t="shared" si="80"/>
        <v/>
      </c>
      <c r="AK237" s="672" t="str">
        <f t="shared" si="81"/>
        <v/>
      </c>
      <c r="AM237" s="672" t="str">
        <f t="shared" si="82"/>
        <v/>
      </c>
      <c r="AO237" s="672" t="str">
        <f t="shared" si="83"/>
        <v/>
      </c>
      <c r="AQ237" s="672" t="str">
        <f t="shared" si="84"/>
        <v/>
      </c>
    </row>
    <row r="238" spans="5:43">
      <c r="E238" s="672" t="str">
        <f t="shared" si="86"/>
        <v/>
      </c>
      <c r="G238" s="672" t="str">
        <f t="shared" si="86"/>
        <v/>
      </c>
      <c r="I238" s="672" t="str">
        <f t="shared" si="67"/>
        <v/>
      </c>
      <c r="K238" s="672" t="str">
        <f t="shared" si="68"/>
        <v/>
      </c>
      <c r="M238" s="672" t="str">
        <f t="shared" si="69"/>
        <v/>
      </c>
      <c r="O238" s="672" t="str">
        <f t="shared" si="70"/>
        <v/>
      </c>
      <c r="Q238" s="672" t="str">
        <f t="shared" si="71"/>
        <v/>
      </c>
      <c r="S238" s="672" t="str">
        <f t="shared" si="72"/>
        <v/>
      </c>
      <c r="U238" s="672" t="str">
        <f t="shared" si="73"/>
        <v/>
      </c>
      <c r="W238" s="672" t="str">
        <f t="shared" si="74"/>
        <v/>
      </c>
      <c r="Y238" s="672" t="str">
        <f t="shared" si="75"/>
        <v/>
      </c>
      <c r="AA238" s="672" t="str">
        <f t="shared" si="76"/>
        <v/>
      </c>
      <c r="AC238" s="672" t="str">
        <f t="shared" si="77"/>
        <v/>
      </c>
      <c r="AE238" s="672" t="str">
        <f t="shared" si="78"/>
        <v/>
      </c>
      <c r="AG238" s="672" t="str">
        <f t="shared" si="79"/>
        <v/>
      </c>
      <c r="AI238" s="672" t="str">
        <f t="shared" si="80"/>
        <v/>
      </c>
      <c r="AK238" s="672" t="str">
        <f t="shared" si="81"/>
        <v/>
      </c>
      <c r="AM238" s="672" t="str">
        <f t="shared" si="82"/>
        <v/>
      </c>
      <c r="AO238" s="672" t="str">
        <f t="shared" si="83"/>
        <v/>
      </c>
      <c r="AQ238" s="672" t="str">
        <f t="shared" si="84"/>
        <v/>
      </c>
    </row>
    <row r="239" spans="5:43">
      <c r="E239" s="672" t="str">
        <f t="shared" si="86"/>
        <v/>
      </c>
      <c r="G239" s="672" t="str">
        <f t="shared" si="86"/>
        <v/>
      </c>
      <c r="I239" s="672" t="str">
        <f t="shared" si="67"/>
        <v/>
      </c>
      <c r="K239" s="672" t="str">
        <f t="shared" si="68"/>
        <v/>
      </c>
      <c r="M239" s="672" t="str">
        <f t="shared" si="69"/>
        <v/>
      </c>
      <c r="O239" s="672" t="str">
        <f t="shared" si="70"/>
        <v/>
      </c>
      <c r="Q239" s="672" t="str">
        <f t="shared" si="71"/>
        <v/>
      </c>
      <c r="S239" s="672" t="str">
        <f t="shared" si="72"/>
        <v/>
      </c>
      <c r="U239" s="672" t="str">
        <f t="shared" si="73"/>
        <v/>
      </c>
      <c r="W239" s="672" t="str">
        <f t="shared" si="74"/>
        <v/>
      </c>
      <c r="Y239" s="672" t="str">
        <f t="shared" si="75"/>
        <v/>
      </c>
      <c r="AA239" s="672" t="str">
        <f t="shared" si="76"/>
        <v/>
      </c>
      <c r="AC239" s="672" t="str">
        <f t="shared" si="77"/>
        <v/>
      </c>
      <c r="AE239" s="672" t="str">
        <f t="shared" si="78"/>
        <v/>
      </c>
      <c r="AG239" s="672" t="str">
        <f t="shared" si="79"/>
        <v/>
      </c>
      <c r="AI239" s="672" t="str">
        <f t="shared" si="80"/>
        <v/>
      </c>
      <c r="AK239" s="672" t="str">
        <f t="shared" si="81"/>
        <v/>
      </c>
      <c r="AM239" s="672" t="str">
        <f t="shared" si="82"/>
        <v/>
      </c>
      <c r="AO239" s="672" t="str">
        <f t="shared" si="83"/>
        <v/>
      </c>
      <c r="AQ239" s="672" t="str">
        <f t="shared" si="84"/>
        <v/>
      </c>
    </row>
    <row r="240" spans="5:43">
      <c r="E240" s="672" t="str">
        <f t="shared" si="86"/>
        <v/>
      </c>
      <c r="G240" s="672" t="str">
        <f t="shared" si="86"/>
        <v/>
      </c>
      <c r="I240" s="672" t="str">
        <f t="shared" si="67"/>
        <v/>
      </c>
      <c r="K240" s="672" t="str">
        <f t="shared" si="68"/>
        <v/>
      </c>
      <c r="M240" s="672" t="str">
        <f t="shared" si="69"/>
        <v/>
      </c>
      <c r="O240" s="672" t="str">
        <f t="shared" si="70"/>
        <v/>
      </c>
      <c r="Q240" s="672" t="str">
        <f t="shared" si="71"/>
        <v/>
      </c>
      <c r="S240" s="672" t="str">
        <f t="shared" si="72"/>
        <v/>
      </c>
      <c r="U240" s="672" t="str">
        <f t="shared" si="73"/>
        <v/>
      </c>
      <c r="W240" s="672" t="str">
        <f t="shared" si="74"/>
        <v/>
      </c>
      <c r="Y240" s="672" t="str">
        <f t="shared" si="75"/>
        <v/>
      </c>
      <c r="AA240" s="672" t="str">
        <f t="shared" si="76"/>
        <v/>
      </c>
      <c r="AC240" s="672" t="str">
        <f t="shared" si="77"/>
        <v/>
      </c>
      <c r="AE240" s="672" t="str">
        <f t="shared" si="78"/>
        <v/>
      </c>
      <c r="AG240" s="672" t="str">
        <f t="shared" si="79"/>
        <v/>
      </c>
      <c r="AI240" s="672" t="str">
        <f t="shared" si="80"/>
        <v/>
      </c>
      <c r="AK240" s="672" t="str">
        <f t="shared" si="81"/>
        <v/>
      </c>
      <c r="AM240" s="672" t="str">
        <f t="shared" si="82"/>
        <v/>
      </c>
      <c r="AO240" s="672" t="str">
        <f t="shared" si="83"/>
        <v/>
      </c>
      <c r="AQ240" s="672" t="str">
        <f t="shared" si="84"/>
        <v/>
      </c>
    </row>
    <row r="241" spans="5:43">
      <c r="E241" s="672" t="str">
        <f t="shared" si="86"/>
        <v/>
      </c>
      <c r="G241" s="672" t="str">
        <f t="shared" si="86"/>
        <v/>
      </c>
      <c r="I241" s="672" t="str">
        <f t="shared" si="67"/>
        <v/>
      </c>
      <c r="K241" s="672" t="str">
        <f t="shared" si="68"/>
        <v/>
      </c>
      <c r="M241" s="672" t="str">
        <f t="shared" si="69"/>
        <v/>
      </c>
      <c r="O241" s="672" t="str">
        <f t="shared" si="70"/>
        <v/>
      </c>
      <c r="Q241" s="672" t="str">
        <f t="shared" si="71"/>
        <v/>
      </c>
      <c r="S241" s="672" t="str">
        <f t="shared" si="72"/>
        <v/>
      </c>
      <c r="U241" s="672" t="str">
        <f t="shared" si="73"/>
        <v/>
      </c>
      <c r="W241" s="672" t="str">
        <f t="shared" si="74"/>
        <v/>
      </c>
      <c r="Y241" s="672" t="str">
        <f t="shared" si="75"/>
        <v/>
      </c>
      <c r="AA241" s="672" t="str">
        <f t="shared" si="76"/>
        <v/>
      </c>
      <c r="AC241" s="672" t="str">
        <f t="shared" si="77"/>
        <v/>
      </c>
      <c r="AE241" s="672" t="str">
        <f t="shared" si="78"/>
        <v/>
      </c>
      <c r="AG241" s="672" t="str">
        <f t="shared" si="79"/>
        <v/>
      </c>
      <c r="AI241" s="672" t="str">
        <f t="shared" si="80"/>
        <v/>
      </c>
      <c r="AK241" s="672" t="str">
        <f t="shared" si="81"/>
        <v/>
      </c>
      <c r="AM241" s="672" t="str">
        <f t="shared" si="82"/>
        <v/>
      </c>
      <c r="AO241" s="672" t="str">
        <f t="shared" si="83"/>
        <v/>
      </c>
      <c r="AQ241" s="672" t="str">
        <f t="shared" si="84"/>
        <v/>
      </c>
    </row>
    <row r="242" spans="5:43">
      <c r="E242" s="672" t="str">
        <f t="shared" si="86"/>
        <v/>
      </c>
      <c r="G242" s="672" t="str">
        <f t="shared" si="86"/>
        <v/>
      </c>
      <c r="I242" s="672" t="str">
        <f t="shared" si="67"/>
        <v/>
      </c>
      <c r="K242" s="672" t="str">
        <f t="shared" si="68"/>
        <v/>
      </c>
      <c r="M242" s="672" t="str">
        <f t="shared" si="69"/>
        <v/>
      </c>
      <c r="O242" s="672" t="str">
        <f t="shared" si="70"/>
        <v/>
      </c>
      <c r="Q242" s="672" t="str">
        <f t="shared" si="71"/>
        <v/>
      </c>
      <c r="S242" s="672" t="str">
        <f t="shared" si="72"/>
        <v/>
      </c>
      <c r="U242" s="672" t="str">
        <f t="shared" si="73"/>
        <v/>
      </c>
      <c r="W242" s="672" t="str">
        <f t="shared" si="74"/>
        <v/>
      </c>
      <c r="Y242" s="672" t="str">
        <f t="shared" si="75"/>
        <v/>
      </c>
      <c r="AA242" s="672" t="str">
        <f t="shared" si="76"/>
        <v/>
      </c>
      <c r="AC242" s="672" t="str">
        <f t="shared" si="77"/>
        <v/>
      </c>
      <c r="AE242" s="672" t="str">
        <f t="shared" si="78"/>
        <v/>
      </c>
      <c r="AG242" s="672" t="str">
        <f t="shared" si="79"/>
        <v/>
      </c>
      <c r="AI242" s="672" t="str">
        <f t="shared" si="80"/>
        <v/>
      </c>
      <c r="AK242" s="672" t="str">
        <f t="shared" si="81"/>
        <v/>
      </c>
      <c r="AM242" s="672" t="str">
        <f t="shared" si="82"/>
        <v/>
      </c>
      <c r="AO242" s="672" t="str">
        <f t="shared" si="83"/>
        <v/>
      </c>
      <c r="AQ242" s="672" t="str">
        <f t="shared" si="84"/>
        <v/>
      </c>
    </row>
    <row r="243" spans="5:43">
      <c r="E243" s="672" t="str">
        <f t="shared" si="86"/>
        <v/>
      </c>
      <c r="G243" s="672" t="str">
        <f t="shared" si="86"/>
        <v/>
      </c>
      <c r="I243" s="672" t="str">
        <f t="shared" si="67"/>
        <v/>
      </c>
      <c r="K243" s="672" t="str">
        <f t="shared" si="68"/>
        <v/>
      </c>
      <c r="M243" s="672" t="str">
        <f t="shared" si="69"/>
        <v/>
      </c>
      <c r="O243" s="672" t="str">
        <f t="shared" si="70"/>
        <v/>
      </c>
      <c r="Q243" s="672" t="str">
        <f t="shared" si="71"/>
        <v/>
      </c>
      <c r="S243" s="672" t="str">
        <f t="shared" si="72"/>
        <v/>
      </c>
      <c r="U243" s="672" t="str">
        <f t="shared" si="73"/>
        <v/>
      </c>
      <c r="W243" s="672" t="str">
        <f t="shared" si="74"/>
        <v/>
      </c>
      <c r="Y243" s="672" t="str">
        <f t="shared" si="75"/>
        <v/>
      </c>
      <c r="AA243" s="672" t="str">
        <f t="shared" si="76"/>
        <v/>
      </c>
      <c r="AC243" s="672" t="str">
        <f t="shared" si="77"/>
        <v/>
      </c>
      <c r="AE243" s="672" t="str">
        <f t="shared" si="78"/>
        <v/>
      </c>
      <c r="AG243" s="672" t="str">
        <f t="shared" si="79"/>
        <v/>
      </c>
      <c r="AI243" s="672" t="str">
        <f t="shared" si="80"/>
        <v/>
      </c>
      <c r="AK243" s="672" t="str">
        <f t="shared" si="81"/>
        <v/>
      </c>
      <c r="AM243" s="672" t="str">
        <f t="shared" si="82"/>
        <v/>
      </c>
      <c r="AO243" s="672" t="str">
        <f t="shared" si="83"/>
        <v/>
      </c>
      <c r="AQ243" s="672" t="str">
        <f t="shared" si="84"/>
        <v/>
      </c>
    </row>
    <row r="244" spans="5:43">
      <c r="E244" s="672" t="str">
        <f t="shared" si="86"/>
        <v/>
      </c>
      <c r="G244" s="672" t="str">
        <f t="shared" si="86"/>
        <v/>
      </c>
      <c r="I244" s="672" t="str">
        <f t="shared" si="67"/>
        <v/>
      </c>
      <c r="K244" s="672" t="str">
        <f t="shared" si="68"/>
        <v/>
      </c>
      <c r="M244" s="672" t="str">
        <f t="shared" si="69"/>
        <v/>
      </c>
      <c r="O244" s="672" t="str">
        <f t="shared" si="70"/>
        <v/>
      </c>
      <c r="Q244" s="672" t="str">
        <f t="shared" si="71"/>
        <v/>
      </c>
      <c r="S244" s="672" t="str">
        <f t="shared" si="72"/>
        <v/>
      </c>
      <c r="U244" s="672" t="str">
        <f t="shared" si="73"/>
        <v/>
      </c>
      <c r="W244" s="672" t="str">
        <f t="shared" si="74"/>
        <v/>
      </c>
      <c r="Y244" s="672" t="str">
        <f t="shared" si="75"/>
        <v/>
      </c>
      <c r="AA244" s="672" t="str">
        <f t="shared" si="76"/>
        <v/>
      </c>
      <c r="AC244" s="672" t="str">
        <f t="shared" si="77"/>
        <v/>
      </c>
      <c r="AE244" s="672" t="str">
        <f t="shared" si="78"/>
        <v/>
      </c>
      <c r="AG244" s="672" t="str">
        <f t="shared" si="79"/>
        <v/>
      </c>
      <c r="AI244" s="672" t="str">
        <f t="shared" si="80"/>
        <v/>
      </c>
      <c r="AK244" s="672" t="str">
        <f t="shared" si="81"/>
        <v/>
      </c>
      <c r="AM244" s="672" t="str">
        <f t="shared" si="82"/>
        <v/>
      </c>
      <c r="AO244" s="672" t="str">
        <f t="shared" si="83"/>
        <v/>
      </c>
      <c r="AQ244" s="672" t="str">
        <f t="shared" si="84"/>
        <v/>
      </c>
    </row>
    <row r="245" spans="5:43">
      <c r="E245" s="672" t="str">
        <f t="shared" si="86"/>
        <v/>
      </c>
      <c r="G245" s="672" t="str">
        <f t="shared" si="86"/>
        <v/>
      </c>
      <c r="I245" s="672" t="str">
        <f t="shared" si="67"/>
        <v/>
      </c>
      <c r="K245" s="672" t="str">
        <f t="shared" si="68"/>
        <v/>
      </c>
      <c r="M245" s="672" t="str">
        <f t="shared" si="69"/>
        <v/>
      </c>
      <c r="O245" s="672" t="str">
        <f t="shared" si="70"/>
        <v/>
      </c>
      <c r="Q245" s="672" t="str">
        <f t="shared" si="71"/>
        <v/>
      </c>
      <c r="S245" s="672" t="str">
        <f t="shared" si="72"/>
        <v/>
      </c>
      <c r="U245" s="672" t="str">
        <f t="shared" si="73"/>
        <v/>
      </c>
      <c r="W245" s="672" t="str">
        <f t="shared" si="74"/>
        <v/>
      </c>
      <c r="Y245" s="672" t="str">
        <f t="shared" si="75"/>
        <v/>
      </c>
      <c r="AA245" s="672" t="str">
        <f t="shared" si="76"/>
        <v/>
      </c>
      <c r="AC245" s="672" t="str">
        <f t="shared" si="77"/>
        <v/>
      </c>
      <c r="AE245" s="672" t="str">
        <f t="shared" si="78"/>
        <v/>
      </c>
      <c r="AG245" s="672" t="str">
        <f t="shared" si="79"/>
        <v/>
      </c>
      <c r="AI245" s="672" t="str">
        <f t="shared" si="80"/>
        <v/>
      </c>
      <c r="AK245" s="672" t="str">
        <f t="shared" si="81"/>
        <v/>
      </c>
      <c r="AM245" s="672" t="str">
        <f t="shared" si="82"/>
        <v/>
      </c>
      <c r="AO245" s="672" t="str">
        <f t="shared" si="83"/>
        <v/>
      </c>
      <c r="AQ245" s="672" t="str">
        <f t="shared" si="84"/>
        <v/>
      </c>
    </row>
    <row r="246" spans="5:43">
      <c r="E246" s="672" t="str">
        <f t="shared" si="86"/>
        <v/>
      </c>
      <c r="G246" s="672" t="str">
        <f t="shared" si="86"/>
        <v/>
      </c>
      <c r="I246" s="672" t="str">
        <f t="shared" si="67"/>
        <v/>
      </c>
      <c r="K246" s="672" t="str">
        <f t="shared" si="68"/>
        <v/>
      </c>
      <c r="M246" s="672" t="str">
        <f t="shared" si="69"/>
        <v/>
      </c>
      <c r="O246" s="672" t="str">
        <f t="shared" si="70"/>
        <v/>
      </c>
      <c r="Q246" s="672" t="str">
        <f t="shared" si="71"/>
        <v/>
      </c>
      <c r="S246" s="672" t="str">
        <f t="shared" si="72"/>
        <v/>
      </c>
      <c r="U246" s="672" t="str">
        <f t="shared" si="73"/>
        <v/>
      </c>
      <c r="W246" s="672" t="str">
        <f t="shared" si="74"/>
        <v/>
      </c>
      <c r="Y246" s="672" t="str">
        <f t="shared" si="75"/>
        <v/>
      </c>
      <c r="AA246" s="672" t="str">
        <f t="shared" si="76"/>
        <v/>
      </c>
      <c r="AC246" s="672" t="str">
        <f t="shared" si="77"/>
        <v/>
      </c>
      <c r="AE246" s="672" t="str">
        <f t="shared" si="78"/>
        <v/>
      </c>
      <c r="AG246" s="672" t="str">
        <f t="shared" si="79"/>
        <v/>
      </c>
      <c r="AI246" s="672" t="str">
        <f t="shared" si="80"/>
        <v/>
      </c>
      <c r="AK246" s="672" t="str">
        <f t="shared" si="81"/>
        <v/>
      </c>
      <c r="AM246" s="672" t="str">
        <f t="shared" si="82"/>
        <v/>
      </c>
      <c r="AO246" s="672" t="str">
        <f t="shared" si="83"/>
        <v/>
      </c>
      <c r="AQ246" s="672" t="str">
        <f t="shared" si="84"/>
        <v/>
      </c>
    </row>
    <row r="247" spans="5:43">
      <c r="E247" s="672" t="str">
        <f t="shared" si="86"/>
        <v/>
      </c>
      <c r="G247" s="672" t="str">
        <f t="shared" si="86"/>
        <v/>
      </c>
      <c r="I247" s="672" t="str">
        <f t="shared" si="67"/>
        <v/>
      </c>
      <c r="K247" s="672" t="str">
        <f t="shared" si="68"/>
        <v/>
      </c>
      <c r="M247" s="672" t="str">
        <f t="shared" si="69"/>
        <v/>
      </c>
      <c r="O247" s="672" t="str">
        <f t="shared" si="70"/>
        <v/>
      </c>
      <c r="Q247" s="672" t="str">
        <f t="shared" si="71"/>
        <v/>
      </c>
      <c r="S247" s="672" t="str">
        <f t="shared" si="72"/>
        <v/>
      </c>
      <c r="U247" s="672" t="str">
        <f t="shared" si="73"/>
        <v/>
      </c>
      <c r="W247" s="672" t="str">
        <f t="shared" si="74"/>
        <v/>
      </c>
      <c r="Y247" s="672" t="str">
        <f t="shared" si="75"/>
        <v/>
      </c>
      <c r="AA247" s="672" t="str">
        <f t="shared" si="76"/>
        <v/>
      </c>
      <c r="AC247" s="672" t="str">
        <f t="shared" si="77"/>
        <v/>
      </c>
      <c r="AE247" s="672" t="str">
        <f t="shared" si="78"/>
        <v/>
      </c>
      <c r="AG247" s="672" t="str">
        <f t="shared" si="79"/>
        <v/>
      </c>
      <c r="AI247" s="672" t="str">
        <f t="shared" si="80"/>
        <v/>
      </c>
      <c r="AK247" s="672" t="str">
        <f t="shared" si="81"/>
        <v/>
      </c>
      <c r="AM247" s="672" t="str">
        <f t="shared" si="82"/>
        <v/>
      </c>
      <c r="AO247" s="672" t="str">
        <f t="shared" si="83"/>
        <v/>
      </c>
      <c r="AQ247" s="672" t="str">
        <f t="shared" si="84"/>
        <v/>
      </c>
    </row>
    <row r="248" spans="5:43">
      <c r="E248" s="672" t="str">
        <f t="shared" si="86"/>
        <v/>
      </c>
      <c r="G248" s="672" t="str">
        <f t="shared" si="86"/>
        <v/>
      </c>
      <c r="I248" s="672" t="str">
        <f t="shared" si="67"/>
        <v/>
      </c>
      <c r="K248" s="672" t="str">
        <f t="shared" si="68"/>
        <v/>
      </c>
      <c r="M248" s="672" t="str">
        <f t="shared" si="69"/>
        <v/>
      </c>
      <c r="O248" s="672" t="str">
        <f t="shared" si="70"/>
        <v/>
      </c>
      <c r="Q248" s="672" t="str">
        <f t="shared" si="71"/>
        <v/>
      </c>
      <c r="S248" s="672" t="str">
        <f t="shared" si="72"/>
        <v/>
      </c>
      <c r="U248" s="672" t="str">
        <f t="shared" si="73"/>
        <v/>
      </c>
      <c r="W248" s="672" t="str">
        <f t="shared" si="74"/>
        <v/>
      </c>
      <c r="Y248" s="672" t="str">
        <f t="shared" si="75"/>
        <v/>
      </c>
      <c r="AA248" s="672" t="str">
        <f t="shared" si="76"/>
        <v/>
      </c>
      <c r="AC248" s="672" t="str">
        <f t="shared" si="77"/>
        <v/>
      </c>
      <c r="AE248" s="672" t="str">
        <f t="shared" si="78"/>
        <v/>
      </c>
      <c r="AG248" s="672" t="str">
        <f t="shared" si="79"/>
        <v/>
      </c>
      <c r="AI248" s="672" t="str">
        <f t="shared" si="80"/>
        <v/>
      </c>
      <c r="AK248" s="672" t="str">
        <f t="shared" si="81"/>
        <v/>
      </c>
      <c r="AM248" s="672" t="str">
        <f t="shared" si="82"/>
        <v/>
      </c>
      <c r="AO248" s="672" t="str">
        <f t="shared" si="83"/>
        <v/>
      </c>
      <c r="AQ248" s="672" t="str">
        <f t="shared" si="84"/>
        <v/>
      </c>
    </row>
    <row r="249" spans="5:43">
      <c r="E249" s="672" t="str">
        <f t="shared" si="86"/>
        <v/>
      </c>
      <c r="G249" s="672" t="str">
        <f t="shared" si="86"/>
        <v/>
      </c>
      <c r="I249" s="672" t="str">
        <f t="shared" si="67"/>
        <v/>
      </c>
      <c r="K249" s="672" t="str">
        <f t="shared" si="68"/>
        <v/>
      </c>
      <c r="M249" s="672" t="str">
        <f t="shared" si="69"/>
        <v/>
      </c>
      <c r="O249" s="672" t="str">
        <f t="shared" si="70"/>
        <v/>
      </c>
      <c r="Q249" s="672" t="str">
        <f t="shared" si="71"/>
        <v/>
      </c>
      <c r="S249" s="672" t="str">
        <f t="shared" si="72"/>
        <v/>
      </c>
      <c r="U249" s="672" t="str">
        <f t="shared" si="73"/>
        <v/>
      </c>
      <c r="W249" s="672" t="str">
        <f t="shared" si="74"/>
        <v/>
      </c>
      <c r="Y249" s="672" t="str">
        <f t="shared" si="75"/>
        <v/>
      </c>
      <c r="AA249" s="672" t="str">
        <f t="shared" si="76"/>
        <v/>
      </c>
      <c r="AC249" s="672" t="str">
        <f t="shared" si="77"/>
        <v/>
      </c>
      <c r="AE249" s="672" t="str">
        <f t="shared" si="78"/>
        <v/>
      </c>
      <c r="AG249" s="672" t="str">
        <f t="shared" si="79"/>
        <v/>
      </c>
      <c r="AI249" s="672" t="str">
        <f t="shared" si="80"/>
        <v/>
      </c>
      <c r="AK249" s="672" t="str">
        <f t="shared" si="81"/>
        <v/>
      </c>
      <c r="AM249" s="672" t="str">
        <f t="shared" si="82"/>
        <v/>
      </c>
      <c r="AO249" s="672" t="str">
        <f t="shared" si="83"/>
        <v/>
      </c>
      <c r="AQ249" s="672" t="str">
        <f t="shared" si="84"/>
        <v/>
      </c>
    </row>
    <row r="250" spans="5:43">
      <c r="E250" s="672" t="str">
        <f t="shared" si="86"/>
        <v/>
      </c>
      <c r="G250" s="672" t="str">
        <f t="shared" si="86"/>
        <v/>
      </c>
      <c r="I250" s="672" t="str">
        <f t="shared" si="67"/>
        <v/>
      </c>
      <c r="K250" s="672" t="str">
        <f t="shared" si="68"/>
        <v/>
      </c>
      <c r="M250" s="672" t="str">
        <f t="shared" si="69"/>
        <v/>
      </c>
      <c r="O250" s="672" t="str">
        <f t="shared" si="70"/>
        <v/>
      </c>
      <c r="Q250" s="672" t="str">
        <f t="shared" si="71"/>
        <v/>
      </c>
      <c r="S250" s="672" t="str">
        <f t="shared" si="72"/>
        <v/>
      </c>
      <c r="U250" s="672" t="str">
        <f t="shared" si="73"/>
        <v/>
      </c>
      <c r="W250" s="672" t="str">
        <f t="shared" si="74"/>
        <v/>
      </c>
      <c r="Y250" s="672" t="str">
        <f t="shared" si="75"/>
        <v/>
      </c>
      <c r="AA250" s="672" t="str">
        <f t="shared" si="76"/>
        <v/>
      </c>
      <c r="AC250" s="672" t="str">
        <f t="shared" si="77"/>
        <v/>
      </c>
      <c r="AE250" s="672" t="str">
        <f t="shared" si="78"/>
        <v/>
      </c>
      <c r="AG250" s="672" t="str">
        <f t="shared" si="79"/>
        <v/>
      </c>
      <c r="AI250" s="672" t="str">
        <f t="shared" si="80"/>
        <v/>
      </c>
      <c r="AK250" s="672" t="str">
        <f t="shared" si="81"/>
        <v/>
      </c>
      <c r="AM250" s="672" t="str">
        <f t="shared" si="82"/>
        <v/>
      </c>
      <c r="AO250" s="672" t="str">
        <f t="shared" si="83"/>
        <v/>
      </c>
      <c r="AQ250" s="672" t="str">
        <f t="shared" si="84"/>
        <v/>
      </c>
    </row>
    <row r="251" spans="5:43">
      <c r="E251" s="672" t="str">
        <f t="shared" si="86"/>
        <v/>
      </c>
      <c r="G251" s="672" t="str">
        <f t="shared" si="86"/>
        <v/>
      </c>
      <c r="I251" s="672" t="str">
        <f t="shared" si="67"/>
        <v/>
      </c>
      <c r="K251" s="672" t="str">
        <f t="shared" si="68"/>
        <v/>
      </c>
      <c r="M251" s="672" t="str">
        <f t="shared" si="69"/>
        <v/>
      </c>
      <c r="O251" s="672" t="str">
        <f t="shared" si="70"/>
        <v/>
      </c>
      <c r="Q251" s="672" t="str">
        <f t="shared" si="71"/>
        <v/>
      </c>
      <c r="S251" s="672" t="str">
        <f t="shared" si="72"/>
        <v/>
      </c>
      <c r="U251" s="672" t="str">
        <f t="shared" si="73"/>
        <v/>
      </c>
      <c r="W251" s="672" t="str">
        <f t="shared" si="74"/>
        <v/>
      </c>
      <c r="Y251" s="672" t="str">
        <f t="shared" si="75"/>
        <v/>
      </c>
      <c r="AA251" s="672" t="str">
        <f t="shared" si="76"/>
        <v/>
      </c>
      <c r="AC251" s="672" t="str">
        <f t="shared" si="77"/>
        <v/>
      </c>
      <c r="AE251" s="672" t="str">
        <f t="shared" si="78"/>
        <v/>
      </c>
      <c r="AG251" s="672" t="str">
        <f t="shared" si="79"/>
        <v/>
      </c>
      <c r="AI251" s="672" t="str">
        <f t="shared" si="80"/>
        <v/>
      </c>
      <c r="AK251" s="672" t="str">
        <f t="shared" si="81"/>
        <v/>
      </c>
      <c r="AM251" s="672" t="str">
        <f t="shared" si="82"/>
        <v/>
      </c>
      <c r="AO251" s="672" t="str">
        <f t="shared" si="83"/>
        <v/>
      </c>
      <c r="AQ251" s="672" t="str">
        <f t="shared" si="84"/>
        <v/>
      </c>
    </row>
    <row r="252" spans="5:43">
      <c r="E252" s="672" t="str">
        <f t="shared" si="86"/>
        <v/>
      </c>
      <c r="G252" s="672" t="str">
        <f t="shared" si="86"/>
        <v/>
      </c>
      <c r="I252" s="672" t="str">
        <f t="shared" si="67"/>
        <v/>
      </c>
      <c r="K252" s="672" t="str">
        <f t="shared" si="68"/>
        <v/>
      </c>
      <c r="M252" s="672" t="str">
        <f t="shared" si="69"/>
        <v/>
      </c>
      <c r="O252" s="672" t="str">
        <f t="shared" si="70"/>
        <v/>
      </c>
      <c r="Q252" s="672" t="str">
        <f t="shared" si="71"/>
        <v/>
      </c>
      <c r="S252" s="672" t="str">
        <f t="shared" si="72"/>
        <v/>
      </c>
      <c r="U252" s="672" t="str">
        <f t="shared" si="73"/>
        <v/>
      </c>
      <c r="W252" s="672" t="str">
        <f t="shared" si="74"/>
        <v/>
      </c>
      <c r="Y252" s="672" t="str">
        <f t="shared" si="75"/>
        <v/>
      </c>
      <c r="AA252" s="672" t="str">
        <f t="shared" si="76"/>
        <v/>
      </c>
      <c r="AC252" s="672" t="str">
        <f t="shared" si="77"/>
        <v/>
      </c>
      <c r="AE252" s="672" t="str">
        <f t="shared" si="78"/>
        <v/>
      </c>
      <c r="AG252" s="672" t="str">
        <f t="shared" si="79"/>
        <v/>
      </c>
      <c r="AI252" s="672" t="str">
        <f t="shared" si="80"/>
        <v/>
      </c>
      <c r="AK252" s="672" t="str">
        <f t="shared" si="81"/>
        <v/>
      </c>
      <c r="AM252" s="672" t="str">
        <f t="shared" si="82"/>
        <v/>
      </c>
      <c r="AO252" s="672" t="str">
        <f t="shared" si="83"/>
        <v/>
      </c>
      <c r="AQ252" s="672" t="str">
        <f t="shared" si="84"/>
        <v/>
      </c>
    </row>
    <row r="253" spans="5:43">
      <c r="E253" s="672" t="str">
        <f t="shared" ref="E253:G268" si="87">IF(OR($B253=0,D253=0),"",D253/$B253)</f>
        <v/>
      </c>
      <c r="G253" s="672" t="str">
        <f t="shared" si="87"/>
        <v/>
      </c>
      <c r="I253" s="672" t="str">
        <f t="shared" si="67"/>
        <v/>
      </c>
      <c r="K253" s="672" t="str">
        <f t="shared" si="68"/>
        <v/>
      </c>
      <c r="M253" s="672" t="str">
        <f t="shared" si="69"/>
        <v/>
      </c>
      <c r="O253" s="672" t="str">
        <f t="shared" si="70"/>
        <v/>
      </c>
      <c r="Q253" s="672" t="str">
        <f t="shared" si="71"/>
        <v/>
      </c>
      <c r="S253" s="672" t="str">
        <f t="shared" si="72"/>
        <v/>
      </c>
      <c r="U253" s="672" t="str">
        <f t="shared" si="73"/>
        <v/>
      </c>
      <c r="W253" s="672" t="str">
        <f t="shared" si="74"/>
        <v/>
      </c>
      <c r="Y253" s="672" t="str">
        <f t="shared" si="75"/>
        <v/>
      </c>
      <c r="AA253" s="672" t="str">
        <f t="shared" si="76"/>
        <v/>
      </c>
      <c r="AC253" s="672" t="str">
        <f t="shared" si="77"/>
        <v/>
      </c>
      <c r="AE253" s="672" t="str">
        <f t="shared" si="78"/>
        <v/>
      </c>
      <c r="AG253" s="672" t="str">
        <f t="shared" si="79"/>
        <v/>
      </c>
      <c r="AI253" s="672" t="str">
        <f t="shared" si="80"/>
        <v/>
      </c>
      <c r="AK253" s="672" t="str">
        <f t="shared" si="81"/>
        <v/>
      </c>
      <c r="AM253" s="672" t="str">
        <f t="shared" si="82"/>
        <v/>
      </c>
      <c r="AO253" s="672" t="str">
        <f t="shared" si="83"/>
        <v/>
      </c>
      <c r="AQ253" s="672" t="str">
        <f t="shared" si="84"/>
        <v/>
      </c>
    </row>
    <row r="254" spans="5:43">
      <c r="E254" s="672" t="str">
        <f t="shared" si="87"/>
        <v/>
      </c>
      <c r="G254" s="672" t="str">
        <f t="shared" si="87"/>
        <v/>
      </c>
      <c r="I254" s="672" t="str">
        <f t="shared" si="67"/>
        <v/>
      </c>
      <c r="K254" s="672" t="str">
        <f t="shared" si="68"/>
        <v/>
      </c>
      <c r="M254" s="672" t="str">
        <f t="shared" si="69"/>
        <v/>
      </c>
      <c r="O254" s="672" t="str">
        <f t="shared" si="70"/>
        <v/>
      </c>
      <c r="Q254" s="672" t="str">
        <f t="shared" si="71"/>
        <v/>
      </c>
      <c r="S254" s="672" t="str">
        <f t="shared" si="72"/>
        <v/>
      </c>
      <c r="U254" s="672" t="str">
        <f t="shared" si="73"/>
        <v/>
      </c>
      <c r="W254" s="672" t="str">
        <f t="shared" si="74"/>
        <v/>
      </c>
      <c r="Y254" s="672" t="str">
        <f t="shared" si="75"/>
        <v/>
      </c>
      <c r="AA254" s="672" t="str">
        <f t="shared" si="76"/>
        <v/>
      </c>
      <c r="AC254" s="672" t="str">
        <f t="shared" si="77"/>
        <v/>
      </c>
      <c r="AE254" s="672" t="str">
        <f t="shared" si="78"/>
        <v/>
      </c>
      <c r="AG254" s="672" t="str">
        <f t="shared" si="79"/>
        <v/>
      </c>
      <c r="AI254" s="672" t="str">
        <f t="shared" si="80"/>
        <v/>
      </c>
      <c r="AK254" s="672" t="str">
        <f t="shared" si="81"/>
        <v/>
      </c>
      <c r="AM254" s="672" t="str">
        <f t="shared" si="82"/>
        <v/>
      </c>
      <c r="AO254" s="672" t="str">
        <f t="shared" si="83"/>
        <v/>
      </c>
      <c r="AQ254" s="672" t="str">
        <f t="shared" si="84"/>
        <v/>
      </c>
    </row>
    <row r="255" spans="5:43">
      <c r="E255" s="672" t="str">
        <f t="shared" si="87"/>
        <v/>
      </c>
      <c r="G255" s="672" t="str">
        <f t="shared" si="87"/>
        <v/>
      </c>
      <c r="I255" s="672" t="str">
        <f t="shared" si="67"/>
        <v/>
      </c>
      <c r="K255" s="672" t="str">
        <f t="shared" si="68"/>
        <v/>
      </c>
      <c r="M255" s="672" t="str">
        <f t="shared" si="69"/>
        <v/>
      </c>
      <c r="O255" s="672" t="str">
        <f t="shared" si="70"/>
        <v/>
      </c>
      <c r="Q255" s="672" t="str">
        <f t="shared" si="71"/>
        <v/>
      </c>
      <c r="S255" s="672" t="str">
        <f t="shared" si="72"/>
        <v/>
      </c>
      <c r="U255" s="672" t="str">
        <f t="shared" si="73"/>
        <v/>
      </c>
      <c r="W255" s="672" t="str">
        <f t="shared" si="74"/>
        <v/>
      </c>
      <c r="Y255" s="672" t="str">
        <f t="shared" si="75"/>
        <v/>
      </c>
      <c r="AA255" s="672" t="str">
        <f t="shared" si="76"/>
        <v/>
      </c>
      <c r="AC255" s="672" t="str">
        <f t="shared" si="77"/>
        <v/>
      </c>
      <c r="AE255" s="672" t="str">
        <f t="shared" si="78"/>
        <v/>
      </c>
      <c r="AG255" s="672" t="str">
        <f t="shared" si="79"/>
        <v/>
      </c>
      <c r="AI255" s="672" t="str">
        <f t="shared" si="80"/>
        <v/>
      </c>
      <c r="AK255" s="672" t="str">
        <f t="shared" si="81"/>
        <v/>
      </c>
      <c r="AM255" s="672" t="str">
        <f t="shared" si="82"/>
        <v/>
      </c>
      <c r="AO255" s="672" t="str">
        <f t="shared" si="83"/>
        <v/>
      </c>
      <c r="AQ255" s="672" t="str">
        <f t="shared" si="84"/>
        <v/>
      </c>
    </row>
    <row r="256" spans="5:43">
      <c r="E256" s="672" t="str">
        <f t="shared" si="87"/>
        <v/>
      </c>
      <c r="G256" s="672" t="str">
        <f t="shared" si="87"/>
        <v/>
      </c>
      <c r="I256" s="672" t="str">
        <f t="shared" si="67"/>
        <v/>
      </c>
      <c r="K256" s="672" t="str">
        <f t="shared" si="68"/>
        <v/>
      </c>
      <c r="M256" s="672" t="str">
        <f t="shared" si="69"/>
        <v/>
      </c>
      <c r="O256" s="672" t="str">
        <f t="shared" si="70"/>
        <v/>
      </c>
      <c r="Q256" s="672" t="str">
        <f t="shared" si="71"/>
        <v/>
      </c>
      <c r="S256" s="672" t="str">
        <f t="shared" si="72"/>
        <v/>
      </c>
      <c r="U256" s="672" t="str">
        <f t="shared" si="73"/>
        <v/>
      </c>
      <c r="W256" s="672" t="str">
        <f t="shared" si="74"/>
        <v/>
      </c>
      <c r="Y256" s="672" t="str">
        <f t="shared" si="75"/>
        <v/>
      </c>
      <c r="AA256" s="672" t="str">
        <f t="shared" si="76"/>
        <v/>
      </c>
      <c r="AC256" s="672" t="str">
        <f t="shared" si="77"/>
        <v/>
      </c>
      <c r="AE256" s="672" t="str">
        <f t="shared" si="78"/>
        <v/>
      </c>
      <c r="AG256" s="672" t="str">
        <f t="shared" si="79"/>
        <v/>
      </c>
      <c r="AI256" s="672" t="str">
        <f t="shared" si="80"/>
        <v/>
      </c>
      <c r="AK256" s="672" t="str">
        <f t="shared" si="81"/>
        <v/>
      </c>
      <c r="AM256" s="672" t="str">
        <f t="shared" si="82"/>
        <v/>
      </c>
      <c r="AO256" s="672" t="str">
        <f t="shared" si="83"/>
        <v/>
      </c>
      <c r="AQ256" s="672" t="str">
        <f t="shared" si="84"/>
        <v/>
      </c>
    </row>
    <row r="257" spans="5:43">
      <c r="E257" s="672" t="str">
        <f t="shared" si="87"/>
        <v/>
      </c>
      <c r="G257" s="672" t="str">
        <f t="shared" si="87"/>
        <v/>
      </c>
      <c r="I257" s="672" t="str">
        <f t="shared" si="67"/>
        <v/>
      </c>
      <c r="K257" s="672" t="str">
        <f t="shared" si="68"/>
        <v/>
      </c>
      <c r="M257" s="672" t="str">
        <f t="shared" si="69"/>
        <v/>
      </c>
      <c r="O257" s="672" t="str">
        <f t="shared" si="70"/>
        <v/>
      </c>
      <c r="Q257" s="672" t="str">
        <f t="shared" si="71"/>
        <v/>
      </c>
      <c r="S257" s="672" t="str">
        <f t="shared" si="72"/>
        <v/>
      </c>
      <c r="U257" s="672" t="str">
        <f t="shared" si="73"/>
        <v/>
      </c>
      <c r="W257" s="672" t="str">
        <f t="shared" si="74"/>
        <v/>
      </c>
      <c r="Y257" s="672" t="str">
        <f t="shared" si="75"/>
        <v/>
      </c>
      <c r="AA257" s="672" t="str">
        <f t="shared" si="76"/>
        <v/>
      </c>
      <c r="AC257" s="672" t="str">
        <f t="shared" si="77"/>
        <v/>
      </c>
      <c r="AE257" s="672" t="str">
        <f t="shared" si="78"/>
        <v/>
      </c>
      <c r="AG257" s="672" t="str">
        <f t="shared" si="79"/>
        <v/>
      </c>
      <c r="AI257" s="672" t="str">
        <f t="shared" si="80"/>
        <v/>
      </c>
      <c r="AK257" s="672" t="str">
        <f t="shared" si="81"/>
        <v/>
      </c>
      <c r="AM257" s="672" t="str">
        <f t="shared" si="82"/>
        <v/>
      </c>
      <c r="AO257" s="672" t="str">
        <f t="shared" si="83"/>
        <v/>
      </c>
      <c r="AQ257" s="672" t="str">
        <f t="shared" si="84"/>
        <v/>
      </c>
    </row>
    <row r="258" spans="5:43">
      <c r="E258" s="672" t="str">
        <f t="shared" si="87"/>
        <v/>
      </c>
      <c r="G258" s="672" t="str">
        <f t="shared" si="87"/>
        <v/>
      </c>
      <c r="I258" s="672" t="str">
        <f t="shared" si="67"/>
        <v/>
      </c>
      <c r="K258" s="672" t="str">
        <f t="shared" si="68"/>
        <v/>
      </c>
      <c r="M258" s="672" t="str">
        <f t="shared" si="69"/>
        <v/>
      </c>
      <c r="O258" s="672" t="str">
        <f t="shared" si="70"/>
        <v/>
      </c>
      <c r="Q258" s="672" t="str">
        <f t="shared" si="71"/>
        <v/>
      </c>
      <c r="S258" s="672" t="str">
        <f t="shared" si="72"/>
        <v/>
      </c>
      <c r="U258" s="672" t="str">
        <f t="shared" si="73"/>
        <v/>
      </c>
      <c r="W258" s="672" t="str">
        <f t="shared" si="74"/>
        <v/>
      </c>
      <c r="Y258" s="672" t="str">
        <f t="shared" si="75"/>
        <v/>
      </c>
      <c r="AA258" s="672" t="str">
        <f t="shared" si="76"/>
        <v/>
      </c>
      <c r="AC258" s="672" t="str">
        <f t="shared" si="77"/>
        <v/>
      </c>
      <c r="AE258" s="672" t="str">
        <f t="shared" si="78"/>
        <v/>
      </c>
      <c r="AG258" s="672" t="str">
        <f t="shared" si="79"/>
        <v/>
      </c>
      <c r="AI258" s="672" t="str">
        <f t="shared" si="80"/>
        <v/>
      </c>
      <c r="AK258" s="672" t="str">
        <f t="shared" si="81"/>
        <v/>
      </c>
      <c r="AM258" s="672" t="str">
        <f t="shared" si="82"/>
        <v/>
      </c>
      <c r="AO258" s="672" t="str">
        <f t="shared" si="83"/>
        <v/>
      </c>
      <c r="AQ258" s="672" t="str">
        <f t="shared" si="84"/>
        <v/>
      </c>
    </row>
    <row r="259" spans="5:43">
      <c r="E259" s="672" t="str">
        <f t="shared" si="87"/>
        <v/>
      </c>
      <c r="G259" s="672" t="str">
        <f t="shared" si="87"/>
        <v/>
      </c>
      <c r="I259" s="672" t="str">
        <f t="shared" si="67"/>
        <v/>
      </c>
      <c r="K259" s="672" t="str">
        <f t="shared" si="68"/>
        <v/>
      </c>
      <c r="M259" s="672" t="str">
        <f t="shared" si="69"/>
        <v/>
      </c>
      <c r="O259" s="672" t="str">
        <f t="shared" si="70"/>
        <v/>
      </c>
      <c r="Q259" s="672" t="str">
        <f t="shared" si="71"/>
        <v/>
      </c>
      <c r="S259" s="672" t="str">
        <f t="shared" si="72"/>
        <v/>
      </c>
      <c r="U259" s="672" t="str">
        <f t="shared" si="73"/>
        <v/>
      </c>
      <c r="W259" s="672" t="str">
        <f t="shared" si="74"/>
        <v/>
      </c>
      <c r="Y259" s="672" t="str">
        <f t="shared" si="75"/>
        <v/>
      </c>
      <c r="AA259" s="672" t="str">
        <f t="shared" si="76"/>
        <v/>
      </c>
      <c r="AC259" s="672" t="str">
        <f t="shared" si="77"/>
        <v/>
      </c>
      <c r="AE259" s="672" t="str">
        <f t="shared" si="78"/>
        <v/>
      </c>
      <c r="AG259" s="672" t="str">
        <f t="shared" si="79"/>
        <v/>
      </c>
      <c r="AI259" s="672" t="str">
        <f t="shared" si="80"/>
        <v/>
      </c>
      <c r="AK259" s="672" t="str">
        <f t="shared" si="81"/>
        <v/>
      </c>
      <c r="AM259" s="672" t="str">
        <f t="shared" si="82"/>
        <v/>
      </c>
      <c r="AO259" s="672" t="str">
        <f t="shared" si="83"/>
        <v/>
      </c>
      <c r="AQ259" s="672" t="str">
        <f t="shared" si="84"/>
        <v/>
      </c>
    </row>
    <row r="260" spans="5:43">
      <c r="E260" s="672" t="str">
        <f t="shared" si="87"/>
        <v/>
      </c>
      <c r="G260" s="672" t="str">
        <f t="shared" si="87"/>
        <v/>
      </c>
      <c r="I260" s="672" t="str">
        <f t="shared" si="67"/>
        <v/>
      </c>
      <c r="K260" s="672" t="str">
        <f t="shared" si="68"/>
        <v/>
      </c>
      <c r="M260" s="672" t="str">
        <f t="shared" si="69"/>
        <v/>
      </c>
      <c r="O260" s="672" t="str">
        <f t="shared" si="70"/>
        <v/>
      </c>
      <c r="Q260" s="672" t="str">
        <f t="shared" si="71"/>
        <v/>
      </c>
      <c r="S260" s="672" t="str">
        <f t="shared" si="72"/>
        <v/>
      </c>
      <c r="U260" s="672" t="str">
        <f t="shared" si="73"/>
        <v/>
      </c>
      <c r="W260" s="672" t="str">
        <f t="shared" si="74"/>
        <v/>
      </c>
      <c r="Y260" s="672" t="str">
        <f t="shared" si="75"/>
        <v/>
      </c>
      <c r="AA260" s="672" t="str">
        <f t="shared" si="76"/>
        <v/>
      </c>
      <c r="AC260" s="672" t="str">
        <f t="shared" si="77"/>
        <v/>
      </c>
      <c r="AE260" s="672" t="str">
        <f t="shared" si="78"/>
        <v/>
      </c>
      <c r="AG260" s="672" t="str">
        <f t="shared" si="79"/>
        <v/>
      </c>
      <c r="AI260" s="672" t="str">
        <f t="shared" si="80"/>
        <v/>
      </c>
      <c r="AK260" s="672" t="str">
        <f t="shared" si="81"/>
        <v/>
      </c>
      <c r="AM260" s="672" t="str">
        <f t="shared" si="82"/>
        <v/>
      </c>
      <c r="AO260" s="672" t="str">
        <f t="shared" si="83"/>
        <v/>
      </c>
      <c r="AQ260" s="672" t="str">
        <f t="shared" si="84"/>
        <v/>
      </c>
    </row>
    <row r="261" spans="5:43">
      <c r="E261" s="672" t="str">
        <f t="shared" si="87"/>
        <v/>
      </c>
      <c r="G261" s="672" t="str">
        <f t="shared" si="87"/>
        <v/>
      </c>
      <c r="I261" s="672" t="str">
        <f t="shared" si="67"/>
        <v/>
      </c>
      <c r="K261" s="672" t="str">
        <f t="shared" si="68"/>
        <v/>
      </c>
      <c r="M261" s="672" t="str">
        <f t="shared" si="69"/>
        <v/>
      </c>
      <c r="O261" s="672" t="str">
        <f t="shared" si="70"/>
        <v/>
      </c>
      <c r="Q261" s="672" t="str">
        <f t="shared" si="71"/>
        <v/>
      </c>
      <c r="S261" s="672" t="str">
        <f t="shared" si="72"/>
        <v/>
      </c>
      <c r="U261" s="672" t="str">
        <f t="shared" si="73"/>
        <v/>
      </c>
      <c r="W261" s="672" t="str">
        <f t="shared" si="74"/>
        <v/>
      </c>
      <c r="Y261" s="672" t="str">
        <f t="shared" si="75"/>
        <v/>
      </c>
      <c r="AA261" s="672" t="str">
        <f t="shared" si="76"/>
        <v/>
      </c>
      <c r="AC261" s="672" t="str">
        <f t="shared" si="77"/>
        <v/>
      </c>
      <c r="AE261" s="672" t="str">
        <f t="shared" si="78"/>
        <v/>
      </c>
      <c r="AG261" s="672" t="str">
        <f t="shared" si="79"/>
        <v/>
      </c>
      <c r="AI261" s="672" t="str">
        <f t="shared" si="80"/>
        <v/>
      </c>
      <c r="AK261" s="672" t="str">
        <f t="shared" si="81"/>
        <v/>
      </c>
      <c r="AM261" s="672" t="str">
        <f t="shared" si="82"/>
        <v/>
      </c>
      <c r="AO261" s="672" t="str">
        <f t="shared" si="83"/>
        <v/>
      </c>
      <c r="AQ261" s="672" t="str">
        <f t="shared" si="84"/>
        <v/>
      </c>
    </row>
    <row r="262" spans="5:43">
      <c r="E262" s="672" t="str">
        <f t="shared" si="87"/>
        <v/>
      </c>
      <c r="G262" s="672" t="str">
        <f t="shared" si="87"/>
        <v/>
      </c>
      <c r="I262" s="672" t="str">
        <f t="shared" si="67"/>
        <v/>
      </c>
      <c r="K262" s="672" t="str">
        <f t="shared" si="68"/>
        <v/>
      </c>
      <c r="M262" s="672" t="str">
        <f t="shared" si="69"/>
        <v/>
      </c>
      <c r="O262" s="672" t="str">
        <f t="shared" si="70"/>
        <v/>
      </c>
      <c r="Q262" s="672" t="str">
        <f t="shared" si="71"/>
        <v/>
      </c>
      <c r="S262" s="672" t="str">
        <f t="shared" si="72"/>
        <v/>
      </c>
      <c r="U262" s="672" t="str">
        <f t="shared" si="73"/>
        <v/>
      </c>
      <c r="W262" s="672" t="str">
        <f t="shared" si="74"/>
        <v/>
      </c>
      <c r="Y262" s="672" t="str">
        <f t="shared" si="75"/>
        <v/>
      </c>
      <c r="AA262" s="672" t="str">
        <f t="shared" si="76"/>
        <v/>
      </c>
      <c r="AC262" s="672" t="str">
        <f t="shared" si="77"/>
        <v/>
      </c>
      <c r="AE262" s="672" t="str">
        <f t="shared" si="78"/>
        <v/>
      </c>
      <c r="AG262" s="672" t="str">
        <f t="shared" si="79"/>
        <v/>
      </c>
      <c r="AI262" s="672" t="str">
        <f t="shared" si="80"/>
        <v/>
      </c>
      <c r="AK262" s="672" t="str">
        <f t="shared" si="81"/>
        <v/>
      </c>
      <c r="AM262" s="672" t="str">
        <f t="shared" si="82"/>
        <v/>
      </c>
      <c r="AO262" s="672" t="str">
        <f t="shared" si="83"/>
        <v/>
      </c>
      <c r="AQ262" s="672" t="str">
        <f t="shared" si="84"/>
        <v/>
      </c>
    </row>
    <row r="263" spans="5:43">
      <c r="E263" s="672" t="str">
        <f t="shared" si="87"/>
        <v/>
      </c>
      <c r="G263" s="672" t="str">
        <f t="shared" si="87"/>
        <v/>
      </c>
      <c r="I263" s="672" t="str">
        <f t="shared" si="67"/>
        <v/>
      </c>
      <c r="K263" s="672" t="str">
        <f t="shared" si="68"/>
        <v/>
      </c>
      <c r="M263" s="672" t="str">
        <f t="shared" si="69"/>
        <v/>
      </c>
      <c r="O263" s="672" t="str">
        <f t="shared" si="70"/>
        <v/>
      </c>
      <c r="Q263" s="672" t="str">
        <f t="shared" si="71"/>
        <v/>
      </c>
      <c r="S263" s="672" t="str">
        <f t="shared" si="72"/>
        <v/>
      </c>
      <c r="U263" s="672" t="str">
        <f t="shared" si="73"/>
        <v/>
      </c>
      <c r="W263" s="672" t="str">
        <f t="shared" si="74"/>
        <v/>
      </c>
      <c r="Y263" s="672" t="str">
        <f t="shared" si="75"/>
        <v/>
      </c>
      <c r="AA263" s="672" t="str">
        <f t="shared" si="76"/>
        <v/>
      </c>
      <c r="AC263" s="672" t="str">
        <f t="shared" si="77"/>
        <v/>
      </c>
      <c r="AE263" s="672" t="str">
        <f t="shared" si="78"/>
        <v/>
      </c>
      <c r="AG263" s="672" t="str">
        <f t="shared" si="79"/>
        <v/>
      </c>
      <c r="AI263" s="672" t="str">
        <f t="shared" si="80"/>
        <v/>
      </c>
      <c r="AK263" s="672" t="str">
        <f t="shared" si="81"/>
        <v/>
      </c>
      <c r="AM263" s="672" t="str">
        <f t="shared" si="82"/>
        <v/>
      </c>
      <c r="AO263" s="672" t="str">
        <f t="shared" si="83"/>
        <v/>
      </c>
      <c r="AQ263" s="672" t="str">
        <f t="shared" si="84"/>
        <v/>
      </c>
    </row>
    <row r="264" spans="5:43">
      <c r="E264" s="672" t="str">
        <f t="shared" si="87"/>
        <v/>
      </c>
      <c r="G264" s="672" t="str">
        <f t="shared" si="87"/>
        <v/>
      </c>
      <c r="I264" s="672" t="str">
        <f t="shared" si="67"/>
        <v/>
      </c>
      <c r="K264" s="672" t="str">
        <f t="shared" si="68"/>
        <v/>
      </c>
      <c r="M264" s="672" t="str">
        <f t="shared" si="69"/>
        <v/>
      </c>
      <c r="O264" s="672" t="str">
        <f t="shared" si="70"/>
        <v/>
      </c>
      <c r="Q264" s="672" t="str">
        <f t="shared" si="71"/>
        <v/>
      </c>
      <c r="S264" s="672" t="str">
        <f t="shared" si="72"/>
        <v/>
      </c>
      <c r="U264" s="672" t="str">
        <f t="shared" si="73"/>
        <v/>
      </c>
      <c r="W264" s="672" t="str">
        <f t="shared" si="74"/>
        <v/>
      </c>
      <c r="Y264" s="672" t="str">
        <f t="shared" si="75"/>
        <v/>
      </c>
      <c r="AA264" s="672" t="str">
        <f t="shared" si="76"/>
        <v/>
      </c>
      <c r="AC264" s="672" t="str">
        <f t="shared" si="77"/>
        <v/>
      </c>
      <c r="AE264" s="672" t="str">
        <f t="shared" si="78"/>
        <v/>
      </c>
      <c r="AG264" s="672" t="str">
        <f t="shared" si="79"/>
        <v/>
      </c>
      <c r="AI264" s="672" t="str">
        <f t="shared" si="80"/>
        <v/>
      </c>
      <c r="AK264" s="672" t="str">
        <f t="shared" si="81"/>
        <v/>
      </c>
      <c r="AM264" s="672" t="str">
        <f t="shared" si="82"/>
        <v/>
      </c>
      <c r="AO264" s="672" t="str">
        <f t="shared" si="83"/>
        <v/>
      </c>
      <c r="AQ264" s="672" t="str">
        <f t="shared" si="84"/>
        <v/>
      </c>
    </row>
    <row r="265" spans="5:43">
      <c r="E265" s="672" t="str">
        <f t="shared" si="87"/>
        <v/>
      </c>
      <c r="G265" s="672" t="str">
        <f t="shared" si="87"/>
        <v/>
      </c>
      <c r="I265" s="672" t="str">
        <f t="shared" si="67"/>
        <v/>
      </c>
      <c r="K265" s="672" t="str">
        <f t="shared" si="68"/>
        <v/>
      </c>
      <c r="M265" s="672" t="str">
        <f t="shared" si="69"/>
        <v/>
      </c>
      <c r="O265" s="672" t="str">
        <f t="shared" si="70"/>
        <v/>
      </c>
      <c r="Q265" s="672" t="str">
        <f t="shared" si="71"/>
        <v/>
      </c>
      <c r="S265" s="672" t="str">
        <f t="shared" si="72"/>
        <v/>
      </c>
      <c r="U265" s="672" t="str">
        <f t="shared" si="73"/>
        <v/>
      </c>
      <c r="W265" s="672" t="str">
        <f t="shared" si="74"/>
        <v/>
      </c>
      <c r="Y265" s="672" t="str">
        <f t="shared" si="75"/>
        <v/>
      </c>
      <c r="AA265" s="672" t="str">
        <f t="shared" si="76"/>
        <v/>
      </c>
      <c r="AC265" s="672" t="str">
        <f t="shared" si="77"/>
        <v/>
      </c>
      <c r="AE265" s="672" t="str">
        <f t="shared" si="78"/>
        <v/>
      </c>
      <c r="AG265" s="672" t="str">
        <f t="shared" si="79"/>
        <v/>
      </c>
      <c r="AI265" s="672" t="str">
        <f t="shared" si="80"/>
        <v/>
      </c>
      <c r="AK265" s="672" t="str">
        <f t="shared" si="81"/>
        <v/>
      </c>
      <c r="AM265" s="672" t="str">
        <f t="shared" si="82"/>
        <v/>
      </c>
      <c r="AO265" s="672" t="str">
        <f t="shared" si="83"/>
        <v/>
      </c>
      <c r="AQ265" s="672" t="str">
        <f t="shared" si="84"/>
        <v/>
      </c>
    </row>
    <row r="266" spans="5:43">
      <c r="E266" s="672" t="str">
        <f t="shared" si="87"/>
        <v/>
      </c>
      <c r="G266" s="672" t="str">
        <f t="shared" si="87"/>
        <v/>
      </c>
      <c r="I266" s="672" t="str">
        <f t="shared" si="67"/>
        <v/>
      </c>
      <c r="K266" s="672" t="str">
        <f t="shared" si="68"/>
        <v/>
      </c>
      <c r="M266" s="672" t="str">
        <f t="shared" si="69"/>
        <v/>
      </c>
      <c r="O266" s="672" t="str">
        <f t="shared" si="70"/>
        <v/>
      </c>
      <c r="Q266" s="672" t="str">
        <f t="shared" si="71"/>
        <v/>
      </c>
      <c r="S266" s="672" t="str">
        <f t="shared" si="72"/>
        <v/>
      </c>
      <c r="U266" s="672" t="str">
        <f t="shared" si="73"/>
        <v/>
      </c>
      <c r="W266" s="672" t="str">
        <f t="shared" si="74"/>
        <v/>
      </c>
      <c r="Y266" s="672" t="str">
        <f t="shared" si="75"/>
        <v/>
      </c>
      <c r="AA266" s="672" t="str">
        <f t="shared" si="76"/>
        <v/>
      </c>
      <c r="AC266" s="672" t="str">
        <f t="shared" si="77"/>
        <v/>
      </c>
      <c r="AE266" s="672" t="str">
        <f t="shared" si="78"/>
        <v/>
      </c>
      <c r="AG266" s="672" t="str">
        <f t="shared" si="79"/>
        <v/>
      </c>
      <c r="AI266" s="672" t="str">
        <f t="shared" si="80"/>
        <v/>
      </c>
      <c r="AK266" s="672" t="str">
        <f t="shared" si="81"/>
        <v/>
      </c>
      <c r="AM266" s="672" t="str">
        <f t="shared" si="82"/>
        <v/>
      </c>
      <c r="AO266" s="672" t="str">
        <f t="shared" si="83"/>
        <v/>
      </c>
      <c r="AQ266" s="672" t="str">
        <f t="shared" si="84"/>
        <v/>
      </c>
    </row>
    <row r="267" spans="5:43">
      <c r="E267" s="672" t="str">
        <f t="shared" si="87"/>
        <v/>
      </c>
      <c r="G267" s="672" t="str">
        <f t="shared" si="87"/>
        <v/>
      </c>
      <c r="I267" s="672" t="str">
        <f t="shared" si="67"/>
        <v/>
      </c>
      <c r="K267" s="672" t="str">
        <f t="shared" si="68"/>
        <v/>
      </c>
      <c r="M267" s="672" t="str">
        <f t="shared" si="69"/>
        <v/>
      </c>
      <c r="O267" s="672" t="str">
        <f t="shared" si="70"/>
        <v/>
      </c>
      <c r="Q267" s="672" t="str">
        <f t="shared" si="71"/>
        <v/>
      </c>
      <c r="S267" s="672" t="str">
        <f t="shared" si="72"/>
        <v/>
      </c>
      <c r="U267" s="672" t="str">
        <f t="shared" si="73"/>
        <v/>
      </c>
      <c r="W267" s="672" t="str">
        <f t="shared" si="74"/>
        <v/>
      </c>
      <c r="Y267" s="672" t="str">
        <f t="shared" si="75"/>
        <v/>
      </c>
      <c r="AA267" s="672" t="str">
        <f t="shared" si="76"/>
        <v/>
      </c>
      <c r="AC267" s="672" t="str">
        <f t="shared" si="77"/>
        <v/>
      </c>
      <c r="AE267" s="672" t="str">
        <f t="shared" si="78"/>
        <v/>
      </c>
      <c r="AG267" s="672" t="str">
        <f t="shared" si="79"/>
        <v/>
      </c>
      <c r="AI267" s="672" t="str">
        <f t="shared" si="80"/>
        <v/>
      </c>
      <c r="AK267" s="672" t="str">
        <f t="shared" si="81"/>
        <v/>
      </c>
      <c r="AM267" s="672" t="str">
        <f t="shared" si="82"/>
        <v/>
      </c>
      <c r="AO267" s="672" t="str">
        <f t="shared" si="83"/>
        <v/>
      </c>
      <c r="AQ267" s="672" t="str">
        <f t="shared" si="84"/>
        <v/>
      </c>
    </row>
    <row r="268" spans="5:43">
      <c r="E268" s="672" t="str">
        <f t="shared" si="87"/>
        <v/>
      </c>
      <c r="G268" s="672" t="str">
        <f t="shared" si="87"/>
        <v/>
      </c>
      <c r="I268" s="672" t="str">
        <f t="shared" si="67"/>
        <v/>
      </c>
      <c r="K268" s="672" t="str">
        <f t="shared" si="68"/>
        <v/>
      </c>
      <c r="M268" s="672" t="str">
        <f t="shared" si="69"/>
        <v/>
      </c>
      <c r="O268" s="672" t="str">
        <f t="shared" si="70"/>
        <v/>
      </c>
      <c r="Q268" s="672" t="str">
        <f t="shared" si="71"/>
        <v/>
      </c>
      <c r="S268" s="672" t="str">
        <f t="shared" si="72"/>
        <v/>
      </c>
      <c r="U268" s="672" t="str">
        <f t="shared" si="73"/>
        <v/>
      </c>
      <c r="W268" s="672" t="str">
        <f t="shared" si="74"/>
        <v/>
      </c>
      <c r="Y268" s="672" t="str">
        <f t="shared" si="75"/>
        <v/>
      </c>
      <c r="AA268" s="672" t="str">
        <f t="shared" si="76"/>
        <v/>
      </c>
      <c r="AC268" s="672" t="str">
        <f t="shared" si="77"/>
        <v/>
      </c>
      <c r="AE268" s="672" t="str">
        <f t="shared" si="78"/>
        <v/>
      </c>
      <c r="AG268" s="672" t="str">
        <f t="shared" si="79"/>
        <v/>
      </c>
      <c r="AI268" s="672" t="str">
        <f t="shared" si="80"/>
        <v/>
      </c>
      <c r="AK268" s="672" t="str">
        <f t="shared" si="81"/>
        <v/>
      </c>
      <c r="AM268" s="672" t="str">
        <f t="shared" si="82"/>
        <v/>
      </c>
      <c r="AO268" s="672" t="str">
        <f t="shared" si="83"/>
        <v/>
      </c>
      <c r="AQ268" s="672" t="str">
        <f t="shared" si="84"/>
        <v/>
      </c>
    </row>
    <row r="269" spans="5:43">
      <c r="E269" s="672" t="str">
        <f t="shared" ref="E269:G284" si="88">IF(OR($B269=0,D269=0),"",D269/$B269)</f>
        <v/>
      </c>
      <c r="G269" s="672" t="str">
        <f t="shared" si="88"/>
        <v/>
      </c>
      <c r="I269" s="672" t="str">
        <f t="shared" ref="I269:I300" si="89">IF(OR($B269=0,H269=0),"",H269/$B269)</f>
        <v/>
      </c>
      <c r="K269" s="672" t="str">
        <f t="shared" ref="K269:K300" si="90">IF(OR($B269=0,J269=0),"",J269/$B269)</f>
        <v/>
      </c>
      <c r="M269" s="672" t="str">
        <f t="shared" ref="M269:M300" si="91">IF(OR($B269=0,L269=0),"",L269/$B269)</f>
        <v/>
      </c>
      <c r="O269" s="672" t="str">
        <f t="shared" ref="O269:O300" si="92">IF(OR($B269=0,N269=0),"",N269/$B269)</f>
        <v/>
      </c>
      <c r="Q269" s="672" t="str">
        <f t="shared" ref="Q269:Q300" si="93">IF(OR($B269=0,P269=0),"",P269/$B269)</f>
        <v/>
      </c>
      <c r="S269" s="672" t="str">
        <f t="shared" ref="S269:S300" si="94">IF(OR($B269=0,R269=0),"",R269/$B269)</f>
        <v/>
      </c>
      <c r="U269" s="672" t="str">
        <f t="shared" ref="U269:U300" si="95">IF(OR($B269=0,T269=0),"",T269/$B269)</f>
        <v/>
      </c>
      <c r="W269" s="672" t="str">
        <f t="shared" ref="W269:W300" si="96">IF(OR($B269=0,V269=0),"",V269/$B269)</f>
        <v/>
      </c>
      <c r="Y269" s="672" t="str">
        <f t="shared" ref="Y269:Y300" si="97">IF(OR($B269=0,X269=0),"",X269/$B269)</f>
        <v/>
      </c>
      <c r="AA269" s="672" t="str">
        <f t="shared" ref="AA269:AA300" si="98">IF(OR($B269=0,Z269=0),"",Z269/$B269)</f>
        <v/>
      </c>
      <c r="AC269" s="672" t="str">
        <f t="shared" ref="AC269:AC300" si="99">IF(OR($B269=0,AB269=0),"",AB269/$B269)</f>
        <v/>
      </c>
      <c r="AE269" s="672" t="str">
        <f t="shared" ref="AE269:AE300" si="100">IF(OR($B269=0,AD269=0),"",AD269/$B269)</f>
        <v/>
      </c>
      <c r="AG269" s="672" t="str">
        <f t="shared" ref="AG269:AG300" si="101">IF(OR($B269=0,AF269=0),"",AF269/$B269)</f>
        <v/>
      </c>
      <c r="AI269" s="672" t="str">
        <f t="shared" ref="AI269:AI300" si="102">IF(OR($B269=0,AH269=0),"",AH269/$B269)</f>
        <v/>
      </c>
      <c r="AK269" s="672" t="str">
        <f t="shared" ref="AK269:AK300" si="103">IF(OR($B269=0,AJ269=0),"",AJ269/$B269)</f>
        <v/>
      </c>
      <c r="AM269" s="672" t="str">
        <f t="shared" ref="AM269:AM300" si="104">IF(OR($B269=0,AL269=0),"",AL269/$B269)</f>
        <v/>
      </c>
      <c r="AO269" s="672" t="str">
        <f t="shared" ref="AO269:AO300" si="105">IF(OR($B269=0,AN269=0),"",AN269/$B269)</f>
        <v/>
      </c>
      <c r="AQ269" s="672" t="str">
        <f t="shared" ref="AQ269:AQ300" si="106">IF(OR($B269=0,AP269=0),"",AP269/$B269)</f>
        <v/>
      </c>
    </row>
    <row r="270" spans="5:43">
      <c r="E270" s="672" t="str">
        <f t="shared" si="88"/>
        <v/>
      </c>
      <c r="G270" s="672" t="str">
        <f t="shared" si="88"/>
        <v/>
      </c>
      <c r="I270" s="672" t="str">
        <f t="shared" si="89"/>
        <v/>
      </c>
      <c r="K270" s="672" t="str">
        <f t="shared" si="90"/>
        <v/>
      </c>
      <c r="M270" s="672" t="str">
        <f t="shared" si="91"/>
        <v/>
      </c>
      <c r="O270" s="672" t="str">
        <f t="shared" si="92"/>
        <v/>
      </c>
      <c r="Q270" s="672" t="str">
        <f t="shared" si="93"/>
        <v/>
      </c>
      <c r="S270" s="672" t="str">
        <f t="shared" si="94"/>
        <v/>
      </c>
      <c r="U270" s="672" t="str">
        <f t="shared" si="95"/>
        <v/>
      </c>
      <c r="W270" s="672" t="str">
        <f t="shared" si="96"/>
        <v/>
      </c>
      <c r="Y270" s="672" t="str">
        <f t="shared" si="97"/>
        <v/>
      </c>
      <c r="AA270" s="672" t="str">
        <f t="shared" si="98"/>
        <v/>
      </c>
      <c r="AC270" s="672" t="str">
        <f t="shared" si="99"/>
        <v/>
      </c>
      <c r="AE270" s="672" t="str">
        <f t="shared" si="100"/>
        <v/>
      </c>
      <c r="AG270" s="672" t="str">
        <f t="shared" si="101"/>
        <v/>
      </c>
      <c r="AI270" s="672" t="str">
        <f t="shared" si="102"/>
        <v/>
      </c>
      <c r="AK270" s="672" t="str">
        <f t="shared" si="103"/>
        <v/>
      </c>
      <c r="AM270" s="672" t="str">
        <f t="shared" si="104"/>
        <v/>
      </c>
      <c r="AO270" s="672" t="str">
        <f t="shared" si="105"/>
        <v/>
      </c>
      <c r="AQ270" s="672" t="str">
        <f t="shared" si="106"/>
        <v/>
      </c>
    </row>
    <row r="271" spans="5:43">
      <c r="E271" s="672" t="str">
        <f t="shared" si="88"/>
        <v/>
      </c>
      <c r="G271" s="672" t="str">
        <f t="shared" si="88"/>
        <v/>
      </c>
      <c r="I271" s="672" t="str">
        <f t="shared" si="89"/>
        <v/>
      </c>
      <c r="K271" s="672" t="str">
        <f t="shared" si="90"/>
        <v/>
      </c>
      <c r="M271" s="672" t="str">
        <f t="shared" si="91"/>
        <v/>
      </c>
      <c r="O271" s="672" t="str">
        <f t="shared" si="92"/>
        <v/>
      </c>
      <c r="Q271" s="672" t="str">
        <f t="shared" si="93"/>
        <v/>
      </c>
      <c r="S271" s="672" t="str">
        <f t="shared" si="94"/>
        <v/>
      </c>
      <c r="U271" s="672" t="str">
        <f t="shared" si="95"/>
        <v/>
      </c>
      <c r="W271" s="672" t="str">
        <f t="shared" si="96"/>
        <v/>
      </c>
      <c r="Y271" s="672" t="str">
        <f t="shared" si="97"/>
        <v/>
      </c>
      <c r="AA271" s="672" t="str">
        <f t="shared" si="98"/>
        <v/>
      </c>
      <c r="AC271" s="672" t="str">
        <f t="shared" si="99"/>
        <v/>
      </c>
      <c r="AE271" s="672" t="str">
        <f t="shared" si="100"/>
        <v/>
      </c>
      <c r="AG271" s="672" t="str">
        <f t="shared" si="101"/>
        <v/>
      </c>
      <c r="AI271" s="672" t="str">
        <f t="shared" si="102"/>
        <v/>
      </c>
      <c r="AK271" s="672" t="str">
        <f t="shared" si="103"/>
        <v/>
      </c>
      <c r="AM271" s="672" t="str">
        <f t="shared" si="104"/>
        <v/>
      </c>
      <c r="AO271" s="672" t="str">
        <f t="shared" si="105"/>
        <v/>
      </c>
      <c r="AQ271" s="672" t="str">
        <f t="shared" si="106"/>
        <v/>
      </c>
    </row>
    <row r="272" spans="5:43">
      <c r="E272" s="672" t="str">
        <f t="shared" si="88"/>
        <v/>
      </c>
      <c r="G272" s="672" t="str">
        <f t="shared" si="88"/>
        <v/>
      </c>
      <c r="I272" s="672" t="str">
        <f t="shared" si="89"/>
        <v/>
      </c>
      <c r="K272" s="672" t="str">
        <f t="shared" si="90"/>
        <v/>
      </c>
      <c r="M272" s="672" t="str">
        <f t="shared" si="91"/>
        <v/>
      </c>
      <c r="O272" s="672" t="str">
        <f t="shared" si="92"/>
        <v/>
      </c>
      <c r="Q272" s="672" t="str">
        <f t="shared" si="93"/>
        <v/>
      </c>
      <c r="S272" s="672" t="str">
        <f t="shared" si="94"/>
        <v/>
      </c>
      <c r="U272" s="672" t="str">
        <f t="shared" si="95"/>
        <v/>
      </c>
      <c r="W272" s="672" t="str">
        <f t="shared" si="96"/>
        <v/>
      </c>
      <c r="Y272" s="672" t="str">
        <f t="shared" si="97"/>
        <v/>
      </c>
      <c r="AA272" s="672" t="str">
        <f t="shared" si="98"/>
        <v/>
      </c>
      <c r="AC272" s="672" t="str">
        <f t="shared" si="99"/>
        <v/>
      </c>
      <c r="AE272" s="672" t="str">
        <f t="shared" si="100"/>
        <v/>
      </c>
      <c r="AG272" s="672" t="str">
        <f t="shared" si="101"/>
        <v/>
      </c>
      <c r="AI272" s="672" t="str">
        <f t="shared" si="102"/>
        <v/>
      </c>
      <c r="AK272" s="672" t="str">
        <f t="shared" si="103"/>
        <v/>
      </c>
      <c r="AM272" s="672" t="str">
        <f t="shared" si="104"/>
        <v/>
      </c>
      <c r="AO272" s="672" t="str">
        <f t="shared" si="105"/>
        <v/>
      </c>
      <c r="AQ272" s="672" t="str">
        <f t="shared" si="106"/>
        <v/>
      </c>
    </row>
    <row r="273" spans="5:43">
      <c r="E273" s="672" t="str">
        <f t="shared" si="88"/>
        <v/>
      </c>
      <c r="G273" s="672" t="str">
        <f t="shared" si="88"/>
        <v/>
      </c>
      <c r="I273" s="672" t="str">
        <f t="shared" si="89"/>
        <v/>
      </c>
      <c r="K273" s="672" t="str">
        <f t="shared" si="90"/>
        <v/>
      </c>
      <c r="M273" s="672" t="str">
        <f t="shared" si="91"/>
        <v/>
      </c>
      <c r="O273" s="672" t="str">
        <f t="shared" si="92"/>
        <v/>
      </c>
      <c r="Q273" s="672" t="str">
        <f t="shared" si="93"/>
        <v/>
      </c>
      <c r="S273" s="672" t="str">
        <f t="shared" si="94"/>
        <v/>
      </c>
      <c r="U273" s="672" t="str">
        <f t="shared" si="95"/>
        <v/>
      </c>
      <c r="W273" s="672" t="str">
        <f t="shared" si="96"/>
        <v/>
      </c>
      <c r="Y273" s="672" t="str">
        <f t="shared" si="97"/>
        <v/>
      </c>
      <c r="AA273" s="672" t="str">
        <f t="shared" si="98"/>
        <v/>
      </c>
      <c r="AC273" s="672" t="str">
        <f t="shared" si="99"/>
        <v/>
      </c>
      <c r="AE273" s="672" t="str">
        <f t="shared" si="100"/>
        <v/>
      </c>
      <c r="AG273" s="672" t="str">
        <f t="shared" si="101"/>
        <v/>
      </c>
      <c r="AI273" s="672" t="str">
        <f t="shared" si="102"/>
        <v/>
      </c>
      <c r="AK273" s="672" t="str">
        <f t="shared" si="103"/>
        <v/>
      </c>
      <c r="AM273" s="672" t="str">
        <f t="shared" si="104"/>
        <v/>
      </c>
      <c r="AO273" s="672" t="str">
        <f t="shared" si="105"/>
        <v/>
      </c>
      <c r="AQ273" s="672" t="str">
        <f t="shared" si="106"/>
        <v/>
      </c>
    </row>
    <row r="274" spans="5:43">
      <c r="E274" s="672" t="str">
        <f t="shared" si="88"/>
        <v/>
      </c>
      <c r="G274" s="672" t="str">
        <f t="shared" si="88"/>
        <v/>
      </c>
      <c r="I274" s="672" t="str">
        <f t="shared" si="89"/>
        <v/>
      </c>
      <c r="K274" s="672" t="str">
        <f t="shared" si="90"/>
        <v/>
      </c>
      <c r="M274" s="672" t="str">
        <f t="shared" si="91"/>
        <v/>
      </c>
      <c r="O274" s="672" t="str">
        <f t="shared" si="92"/>
        <v/>
      </c>
      <c r="Q274" s="672" t="str">
        <f t="shared" si="93"/>
        <v/>
      </c>
      <c r="S274" s="672" t="str">
        <f t="shared" si="94"/>
        <v/>
      </c>
      <c r="U274" s="672" t="str">
        <f t="shared" si="95"/>
        <v/>
      </c>
      <c r="W274" s="672" t="str">
        <f t="shared" si="96"/>
        <v/>
      </c>
      <c r="Y274" s="672" t="str">
        <f t="shared" si="97"/>
        <v/>
      </c>
      <c r="AA274" s="672" t="str">
        <f t="shared" si="98"/>
        <v/>
      </c>
      <c r="AC274" s="672" t="str">
        <f t="shared" si="99"/>
        <v/>
      </c>
      <c r="AE274" s="672" t="str">
        <f t="shared" si="100"/>
        <v/>
      </c>
      <c r="AG274" s="672" t="str">
        <f t="shared" si="101"/>
        <v/>
      </c>
      <c r="AI274" s="672" t="str">
        <f t="shared" si="102"/>
        <v/>
      </c>
      <c r="AK274" s="672" t="str">
        <f t="shared" si="103"/>
        <v/>
      </c>
      <c r="AM274" s="672" t="str">
        <f t="shared" si="104"/>
        <v/>
      </c>
      <c r="AO274" s="672" t="str">
        <f t="shared" si="105"/>
        <v/>
      </c>
      <c r="AQ274" s="672" t="str">
        <f t="shared" si="106"/>
        <v/>
      </c>
    </row>
    <row r="275" spans="5:43">
      <c r="E275" s="672" t="str">
        <f t="shared" si="88"/>
        <v/>
      </c>
      <c r="G275" s="672" t="str">
        <f t="shared" si="88"/>
        <v/>
      </c>
      <c r="I275" s="672" t="str">
        <f t="shared" si="89"/>
        <v/>
      </c>
      <c r="K275" s="672" t="str">
        <f t="shared" si="90"/>
        <v/>
      </c>
      <c r="M275" s="672" t="str">
        <f t="shared" si="91"/>
        <v/>
      </c>
      <c r="O275" s="672" t="str">
        <f t="shared" si="92"/>
        <v/>
      </c>
      <c r="Q275" s="672" t="str">
        <f t="shared" si="93"/>
        <v/>
      </c>
      <c r="S275" s="672" t="str">
        <f t="shared" si="94"/>
        <v/>
      </c>
      <c r="U275" s="672" t="str">
        <f t="shared" si="95"/>
        <v/>
      </c>
      <c r="W275" s="672" t="str">
        <f t="shared" si="96"/>
        <v/>
      </c>
      <c r="Y275" s="672" t="str">
        <f t="shared" si="97"/>
        <v/>
      </c>
      <c r="AA275" s="672" t="str">
        <f t="shared" si="98"/>
        <v/>
      </c>
      <c r="AC275" s="672" t="str">
        <f t="shared" si="99"/>
        <v/>
      </c>
      <c r="AE275" s="672" t="str">
        <f t="shared" si="100"/>
        <v/>
      </c>
      <c r="AG275" s="672" t="str">
        <f t="shared" si="101"/>
        <v/>
      </c>
      <c r="AI275" s="672" t="str">
        <f t="shared" si="102"/>
        <v/>
      </c>
      <c r="AK275" s="672" t="str">
        <f t="shared" si="103"/>
        <v/>
      </c>
      <c r="AM275" s="672" t="str">
        <f t="shared" si="104"/>
        <v/>
      </c>
      <c r="AO275" s="672" t="str">
        <f t="shared" si="105"/>
        <v/>
      </c>
      <c r="AQ275" s="672" t="str">
        <f t="shared" si="106"/>
        <v/>
      </c>
    </row>
    <row r="276" spans="5:43">
      <c r="E276" s="672" t="str">
        <f t="shared" si="88"/>
        <v/>
      </c>
      <c r="G276" s="672" t="str">
        <f t="shared" si="88"/>
        <v/>
      </c>
      <c r="I276" s="672" t="str">
        <f t="shared" si="89"/>
        <v/>
      </c>
      <c r="K276" s="672" t="str">
        <f t="shared" si="90"/>
        <v/>
      </c>
      <c r="M276" s="672" t="str">
        <f t="shared" si="91"/>
        <v/>
      </c>
      <c r="O276" s="672" t="str">
        <f t="shared" si="92"/>
        <v/>
      </c>
      <c r="Q276" s="672" t="str">
        <f t="shared" si="93"/>
        <v/>
      </c>
      <c r="S276" s="672" t="str">
        <f t="shared" si="94"/>
        <v/>
      </c>
      <c r="U276" s="672" t="str">
        <f t="shared" si="95"/>
        <v/>
      </c>
      <c r="W276" s="672" t="str">
        <f t="shared" si="96"/>
        <v/>
      </c>
      <c r="Y276" s="672" t="str">
        <f t="shared" si="97"/>
        <v/>
      </c>
      <c r="AA276" s="672" t="str">
        <f t="shared" si="98"/>
        <v/>
      </c>
      <c r="AC276" s="672" t="str">
        <f t="shared" si="99"/>
        <v/>
      </c>
      <c r="AE276" s="672" t="str">
        <f t="shared" si="100"/>
        <v/>
      </c>
      <c r="AG276" s="672" t="str">
        <f t="shared" si="101"/>
        <v/>
      </c>
      <c r="AI276" s="672" t="str">
        <f t="shared" si="102"/>
        <v/>
      </c>
      <c r="AK276" s="672" t="str">
        <f t="shared" si="103"/>
        <v/>
      </c>
      <c r="AM276" s="672" t="str">
        <f t="shared" si="104"/>
        <v/>
      </c>
      <c r="AO276" s="672" t="str">
        <f t="shared" si="105"/>
        <v/>
      </c>
      <c r="AQ276" s="672" t="str">
        <f t="shared" si="106"/>
        <v/>
      </c>
    </row>
    <row r="277" spans="5:43">
      <c r="E277" s="672" t="str">
        <f t="shared" si="88"/>
        <v/>
      </c>
      <c r="G277" s="672" t="str">
        <f t="shared" si="88"/>
        <v/>
      </c>
      <c r="I277" s="672" t="str">
        <f t="shared" si="89"/>
        <v/>
      </c>
      <c r="K277" s="672" t="str">
        <f t="shared" si="90"/>
        <v/>
      </c>
      <c r="M277" s="672" t="str">
        <f t="shared" si="91"/>
        <v/>
      </c>
      <c r="O277" s="672" t="str">
        <f t="shared" si="92"/>
        <v/>
      </c>
      <c r="Q277" s="672" t="str">
        <f t="shared" si="93"/>
        <v/>
      </c>
      <c r="S277" s="672" t="str">
        <f t="shared" si="94"/>
        <v/>
      </c>
      <c r="U277" s="672" t="str">
        <f t="shared" si="95"/>
        <v/>
      </c>
      <c r="W277" s="672" t="str">
        <f t="shared" si="96"/>
        <v/>
      </c>
      <c r="Y277" s="672" t="str">
        <f t="shared" si="97"/>
        <v/>
      </c>
      <c r="AA277" s="672" t="str">
        <f t="shared" si="98"/>
        <v/>
      </c>
      <c r="AC277" s="672" t="str">
        <f t="shared" si="99"/>
        <v/>
      </c>
      <c r="AE277" s="672" t="str">
        <f t="shared" si="100"/>
        <v/>
      </c>
      <c r="AG277" s="672" t="str">
        <f t="shared" si="101"/>
        <v/>
      </c>
      <c r="AI277" s="672" t="str">
        <f t="shared" si="102"/>
        <v/>
      </c>
      <c r="AK277" s="672" t="str">
        <f t="shared" si="103"/>
        <v/>
      </c>
      <c r="AM277" s="672" t="str">
        <f t="shared" si="104"/>
        <v/>
      </c>
      <c r="AO277" s="672" t="str">
        <f t="shared" si="105"/>
        <v/>
      </c>
      <c r="AQ277" s="672" t="str">
        <f t="shared" si="106"/>
        <v/>
      </c>
    </row>
    <row r="278" spans="5:43">
      <c r="E278" s="672" t="str">
        <f t="shared" si="88"/>
        <v/>
      </c>
      <c r="G278" s="672" t="str">
        <f t="shared" si="88"/>
        <v/>
      </c>
      <c r="I278" s="672" t="str">
        <f t="shared" si="89"/>
        <v/>
      </c>
      <c r="K278" s="672" t="str">
        <f t="shared" si="90"/>
        <v/>
      </c>
      <c r="M278" s="672" t="str">
        <f t="shared" si="91"/>
        <v/>
      </c>
      <c r="O278" s="672" t="str">
        <f t="shared" si="92"/>
        <v/>
      </c>
      <c r="Q278" s="672" t="str">
        <f t="shared" si="93"/>
        <v/>
      </c>
      <c r="S278" s="672" t="str">
        <f t="shared" si="94"/>
        <v/>
      </c>
      <c r="U278" s="672" t="str">
        <f t="shared" si="95"/>
        <v/>
      </c>
      <c r="W278" s="672" t="str">
        <f t="shared" si="96"/>
        <v/>
      </c>
      <c r="Y278" s="672" t="str">
        <f t="shared" si="97"/>
        <v/>
      </c>
      <c r="AA278" s="672" t="str">
        <f t="shared" si="98"/>
        <v/>
      </c>
      <c r="AC278" s="672" t="str">
        <f t="shared" si="99"/>
        <v/>
      </c>
      <c r="AE278" s="672" t="str">
        <f t="shared" si="100"/>
        <v/>
      </c>
      <c r="AG278" s="672" t="str">
        <f t="shared" si="101"/>
        <v/>
      </c>
      <c r="AI278" s="672" t="str">
        <f t="shared" si="102"/>
        <v/>
      </c>
      <c r="AK278" s="672" t="str">
        <f t="shared" si="103"/>
        <v/>
      </c>
      <c r="AM278" s="672" t="str">
        <f t="shared" si="104"/>
        <v/>
      </c>
      <c r="AO278" s="672" t="str">
        <f t="shared" si="105"/>
        <v/>
      </c>
      <c r="AQ278" s="672" t="str">
        <f t="shared" si="106"/>
        <v/>
      </c>
    </row>
    <row r="279" spans="5:43">
      <c r="E279" s="672" t="str">
        <f t="shared" si="88"/>
        <v/>
      </c>
      <c r="G279" s="672" t="str">
        <f t="shared" si="88"/>
        <v/>
      </c>
      <c r="I279" s="672" t="str">
        <f t="shared" si="89"/>
        <v/>
      </c>
      <c r="K279" s="672" t="str">
        <f t="shared" si="90"/>
        <v/>
      </c>
      <c r="M279" s="672" t="str">
        <f t="shared" si="91"/>
        <v/>
      </c>
      <c r="O279" s="672" t="str">
        <f t="shared" si="92"/>
        <v/>
      </c>
      <c r="Q279" s="672" t="str">
        <f t="shared" si="93"/>
        <v/>
      </c>
      <c r="S279" s="672" t="str">
        <f t="shared" si="94"/>
        <v/>
      </c>
      <c r="U279" s="672" t="str">
        <f t="shared" si="95"/>
        <v/>
      </c>
      <c r="W279" s="672" t="str">
        <f t="shared" si="96"/>
        <v/>
      </c>
      <c r="Y279" s="672" t="str">
        <f t="shared" si="97"/>
        <v/>
      </c>
      <c r="AA279" s="672" t="str">
        <f t="shared" si="98"/>
        <v/>
      </c>
      <c r="AC279" s="672" t="str">
        <f t="shared" si="99"/>
        <v/>
      </c>
      <c r="AE279" s="672" t="str">
        <f t="shared" si="100"/>
        <v/>
      </c>
      <c r="AG279" s="672" t="str">
        <f t="shared" si="101"/>
        <v/>
      </c>
      <c r="AI279" s="672" t="str">
        <f t="shared" si="102"/>
        <v/>
      </c>
      <c r="AK279" s="672" t="str">
        <f t="shared" si="103"/>
        <v/>
      </c>
      <c r="AM279" s="672" t="str">
        <f t="shared" si="104"/>
        <v/>
      </c>
      <c r="AO279" s="672" t="str">
        <f t="shared" si="105"/>
        <v/>
      </c>
      <c r="AQ279" s="672" t="str">
        <f t="shared" si="106"/>
        <v/>
      </c>
    </row>
    <row r="280" spans="5:43">
      <c r="E280" s="672" t="str">
        <f t="shared" si="88"/>
        <v/>
      </c>
      <c r="G280" s="672" t="str">
        <f t="shared" si="88"/>
        <v/>
      </c>
      <c r="I280" s="672" t="str">
        <f t="shared" si="89"/>
        <v/>
      </c>
      <c r="K280" s="672" t="str">
        <f t="shared" si="90"/>
        <v/>
      </c>
      <c r="M280" s="672" t="str">
        <f t="shared" si="91"/>
        <v/>
      </c>
      <c r="O280" s="672" t="str">
        <f t="shared" si="92"/>
        <v/>
      </c>
      <c r="Q280" s="672" t="str">
        <f t="shared" si="93"/>
        <v/>
      </c>
      <c r="S280" s="672" t="str">
        <f t="shared" si="94"/>
        <v/>
      </c>
      <c r="U280" s="672" t="str">
        <f t="shared" si="95"/>
        <v/>
      </c>
      <c r="W280" s="672" t="str">
        <f t="shared" si="96"/>
        <v/>
      </c>
      <c r="Y280" s="672" t="str">
        <f t="shared" si="97"/>
        <v/>
      </c>
      <c r="AA280" s="672" t="str">
        <f t="shared" si="98"/>
        <v/>
      </c>
      <c r="AC280" s="672" t="str">
        <f t="shared" si="99"/>
        <v/>
      </c>
      <c r="AE280" s="672" t="str">
        <f t="shared" si="100"/>
        <v/>
      </c>
      <c r="AG280" s="672" t="str">
        <f t="shared" si="101"/>
        <v/>
      </c>
      <c r="AI280" s="672" t="str">
        <f t="shared" si="102"/>
        <v/>
      </c>
      <c r="AK280" s="672" t="str">
        <f t="shared" si="103"/>
        <v/>
      </c>
      <c r="AM280" s="672" t="str">
        <f t="shared" si="104"/>
        <v/>
      </c>
      <c r="AO280" s="672" t="str">
        <f t="shared" si="105"/>
        <v/>
      </c>
      <c r="AQ280" s="672" t="str">
        <f t="shared" si="106"/>
        <v/>
      </c>
    </row>
    <row r="281" spans="5:43">
      <c r="E281" s="672" t="str">
        <f t="shared" si="88"/>
        <v/>
      </c>
      <c r="G281" s="672" t="str">
        <f t="shared" si="88"/>
        <v/>
      </c>
      <c r="I281" s="672" t="str">
        <f t="shared" si="89"/>
        <v/>
      </c>
      <c r="K281" s="672" t="str">
        <f t="shared" si="90"/>
        <v/>
      </c>
      <c r="M281" s="672" t="str">
        <f t="shared" si="91"/>
        <v/>
      </c>
      <c r="O281" s="672" t="str">
        <f t="shared" si="92"/>
        <v/>
      </c>
      <c r="Q281" s="672" t="str">
        <f t="shared" si="93"/>
        <v/>
      </c>
      <c r="S281" s="672" t="str">
        <f t="shared" si="94"/>
        <v/>
      </c>
      <c r="U281" s="672" t="str">
        <f t="shared" si="95"/>
        <v/>
      </c>
      <c r="W281" s="672" t="str">
        <f t="shared" si="96"/>
        <v/>
      </c>
      <c r="Y281" s="672" t="str">
        <f t="shared" si="97"/>
        <v/>
      </c>
      <c r="AA281" s="672" t="str">
        <f t="shared" si="98"/>
        <v/>
      </c>
      <c r="AC281" s="672" t="str">
        <f t="shared" si="99"/>
        <v/>
      </c>
      <c r="AE281" s="672" t="str">
        <f t="shared" si="100"/>
        <v/>
      </c>
      <c r="AG281" s="672" t="str">
        <f t="shared" si="101"/>
        <v/>
      </c>
      <c r="AI281" s="672" t="str">
        <f t="shared" si="102"/>
        <v/>
      </c>
      <c r="AK281" s="672" t="str">
        <f t="shared" si="103"/>
        <v/>
      </c>
      <c r="AM281" s="672" t="str">
        <f t="shared" si="104"/>
        <v/>
      </c>
      <c r="AO281" s="672" t="str">
        <f t="shared" si="105"/>
        <v/>
      </c>
      <c r="AQ281" s="672" t="str">
        <f t="shared" si="106"/>
        <v/>
      </c>
    </row>
    <row r="282" spans="5:43">
      <c r="E282" s="672" t="str">
        <f t="shared" si="88"/>
        <v/>
      </c>
      <c r="G282" s="672" t="str">
        <f t="shared" si="88"/>
        <v/>
      </c>
      <c r="I282" s="672" t="str">
        <f t="shared" si="89"/>
        <v/>
      </c>
      <c r="K282" s="672" t="str">
        <f t="shared" si="90"/>
        <v/>
      </c>
      <c r="M282" s="672" t="str">
        <f t="shared" si="91"/>
        <v/>
      </c>
      <c r="O282" s="672" t="str">
        <f t="shared" si="92"/>
        <v/>
      </c>
      <c r="Q282" s="672" t="str">
        <f t="shared" si="93"/>
        <v/>
      </c>
      <c r="S282" s="672" t="str">
        <f t="shared" si="94"/>
        <v/>
      </c>
      <c r="U282" s="672" t="str">
        <f t="shared" si="95"/>
        <v/>
      </c>
      <c r="W282" s="672" t="str">
        <f t="shared" si="96"/>
        <v/>
      </c>
      <c r="Y282" s="672" t="str">
        <f t="shared" si="97"/>
        <v/>
      </c>
      <c r="AA282" s="672" t="str">
        <f t="shared" si="98"/>
        <v/>
      </c>
      <c r="AC282" s="672" t="str">
        <f t="shared" si="99"/>
        <v/>
      </c>
      <c r="AE282" s="672" t="str">
        <f t="shared" si="100"/>
        <v/>
      </c>
      <c r="AG282" s="672" t="str">
        <f t="shared" si="101"/>
        <v/>
      </c>
      <c r="AI282" s="672" t="str">
        <f t="shared" si="102"/>
        <v/>
      </c>
      <c r="AK282" s="672" t="str">
        <f t="shared" si="103"/>
        <v/>
      </c>
      <c r="AM282" s="672" t="str">
        <f t="shared" si="104"/>
        <v/>
      </c>
      <c r="AO282" s="672" t="str">
        <f t="shared" si="105"/>
        <v/>
      </c>
      <c r="AQ282" s="672" t="str">
        <f t="shared" si="106"/>
        <v/>
      </c>
    </row>
    <row r="283" spans="5:43">
      <c r="E283" s="672" t="str">
        <f t="shared" si="88"/>
        <v/>
      </c>
      <c r="G283" s="672" t="str">
        <f t="shared" si="88"/>
        <v/>
      </c>
      <c r="I283" s="672" t="str">
        <f t="shared" si="89"/>
        <v/>
      </c>
      <c r="K283" s="672" t="str">
        <f t="shared" si="90"/>
        <v/>
      </c>
      <c r="M283" s="672" t="str">
        <f t="shared" si="91"/>
        <v/>
      </c>
      <c r="O283" s="672" t="str">
        <f t="shared" si="92"/>
        <v/>
      </c>
      <c r="Q283" s="672" t="str">
        <f t="shared" si="93"/>
        <v/>
      </c>
      <c r="S283" s="672" t="str">
        <f t="shared" si="94"/>
        <v/>
      </c>
      <c r="U283" s="672" t="str">
        <f t="shared" si="95"/>
        <v/>
      </c>
      <c r="W283" s="672" t="str">
        <f t="shared" si="96"/>
        <v/>
      </c>
      <c r="Y283" s="672" t="str">
        <f t="shared" si="97"/>
        <v/>
      </c>
      <c r="AA283" s="672" t="str">
        <f t="shared" si="98"/>
        <v/>
      </c>
      <c r="AC283" s="672" t="str">
        <f t="shared" si="99"/>
        <v/>
      </c>
      <c r="AE283" s="672" t="str">
        <f t="shared" si="100"/>
        <v/>
      </c>
      <c r="AG283" s="672" t="str">
        <f t="shared" si="101"/>
        <v/>
      </c>
      <c r="AI283" s="672" t="str">
        <f t="shared" si="102"/>
        <v/>
      </c>
      <c r="AK283" s="672" t="str">
        <f t="shared" si="103"/>
        <v/>
      </c>
      <c r="AM283" s="672" t="str">
        <f t="shared" si="104"/>
        <v/>
      </c>
      <c r="AO283" s="672" t="str">
        <f t="shared" si="105"/>
        <v/>
      </c>
      <c r="AQ283" s="672" t="str">
        <f t="shared" si="106"/>
        <v/>
      </c>
    </row>
    <row r="284" spans="5:43">
      <c r="E284" s="672" t="str">
        <f t="shared" si="88"/>
        <v/>
      </c>
      <c r="G284" s="672" t="str">
        <f t="shared" si="88"/>
        <v/>
      </c>
      <c r="I284" s="672" t="str">
        <f t="shared" si="89"/>
        <v/>
      </c>
      <c r="K284" s="672" t="str">
        <f t="shared" si="90"/>
        <v/>
      </c>
      <c r="M284" s="672" t="str">
        <f t="shared" si="91"/>
        <v/>
      </c>
      <c r="O284" s="672" t="str">
        <f t="shared" si="92"/>
        <v/>
      </c>
      <c r="Q284" s="672" t="str">
        <f t="shared" si="93"/>
        <v/>
      </c>
      <c r="S284" s="672" t="str">
        <f t="shared" si="94"/>
        <v/>
      </c>
      <c r="U284" s="672" t="str">
        <f t="shared" si="95"/>
        <v/>
      </c>
      <c r="W284" s="672" t="str">
        <f t="shared" si="96"/>
        <v/>
      </c>
      <c r="Y284" s="672" t="str">
        <f t="shared" si="97"/>
        <v/>
      </c>
      <c r="AA284" s="672" t="str">
        <f t="shared" si="98"/>
        <v/>
      </c>
      <c r="AC284" s="672" t="str">
        <f t="shared" si="99"/>
        <v/>
      </c>
      <c r="AE284" s="672" t="str">
        <f t="shared" si="100"/>
        <v/>
      </c>
      <c r="AG284" s="672" t="str">
        <f t="shared" si="101"/>
        <v/>
      </c>
      <c r="AI284" s="672" t="str">
        <f t="shared" si="102"/>
        <v/>
      </c>
      <c r="AK284" s="672" t="str">
        <f t="shared" si="103"/>
        <v/>
      </c>
      <c r="AM284" s="672" t="str">
        <f t="shared" si="104"/>
        <v/>
      </c>
      <c r="AO284" s="672" t="str">
        <f t="shared" si="105"/>
        <v/>
      </c>
      <c r="AQ284" s="672" t="str">
        <f t="shared" si="106"/>
        <v/>
      </c>
    </row>
    <row r="285" spans="5:43">
      <c r="E285" s="672" t="str">
        <f t="shared" ref="E285:G300" si="107">IF(OR($B285=0,D285=0),"",D285/$B285)</f>
        <v/>
      </c>
      <c r="G285" s="672" t="str">
        <f t="shared" si="107"/>
        <v/>
      </c>
      <c r="I285" s="672" t="str">
        <f t="shared" si="89"/>
        <v/>
      </c>
      <c r="K285" s="672" t="str">
        <f t="shared" si="90"/>
        <v/>
      </c>
      <c r="M285" s="672" t="str">
        <f t="shared" si="91"/>
        <v/>
      </c>
      <c r="O285" s="672" t="str">
        <f t="shared" si="92"/>
        <v/>
      </c>
      <c r="Q285" s="672" t="str">
        <f t="shared" si="93"/>
        <v/>
      </c>
      <c r="S285" s="672" t="str">
        <f t="shared" si="94"/>
        <v/>
      </c>
      <c r="U285" s="672" t="str">
        <f t="shared" si="95"/>
        <v/>
      </c>
      <c r="W285" s="672" t="str">
        <f t="shared" si="96"/>
        <v/>
      </c>
      <c r="Y285" s="672" t="str">
        <f t="shared" si="97"/>
        <v/>
      </c>
      <c r="AA285" s="672" t="str">
        <f t="shared" si="98"/>
        <v/>
      </c>
      <c r="AC285" s="672" t="str">
        <f t="shared" si="99"/>
        <v/>
      </c>
      <c r="AE285" s="672" t="str">
        <f t="shared" si="100"/>
        <v/>
      </c>
      <c r="AG285" s="672" t="str">
        <f t="shared" si="101"/>
        <v/>
      </c>
      <c r="AI285" s="672" t="str">
        <f t="shared" si="102"/>
        <v/>
      </c>
      <c r="AK285" s="672" t="str">
        <f t="shared" si="103"/>
        <v/>
      </c>
      <c r="AM285" s="672" t="str">
        <f t="shared" si="104"/>
        <v/>
      </c>
      <c r="AO285" s="672" t="str">
        <f t="shared" si="105"/>
        <v/>
      </c>
      <c r="AQ285" s="672" t="str">
        <f t="shared" si="106"/>
        <v/>
      </c>
    </row>
    <row r="286" spans="5:43">
      <c r="E286" s="672" t="str">
        <f t="shared" si="107"/>
        <v/>
      </c>
      <c r="G286" s="672" t="str">
        <f t="shared" si="107"/>
        <v/>
      </c>
      <c r="I286" s="672" t="str">
        <f t="shared" si="89"/>
        <v/>
      </c>
      <c r="K286" s="672" t="str">
        <f t="shared" si="90"/>
        <v/>
      </c>
      <c r="M286" s="672" t="str">
        <f t="shared" si="91"/>
        <v/>
      </c>
      <c r="O286" s="672" t="str">
        <f t="shared" si="92"/>
        <v/>
      </c>
      <c r="Q286" s="672" t="str">
        <f t="shared" si="93"/>
        <v/>
      </c>
      <c r="S286" s="672" t="str">
        <f t="shared" si="94"/>
        <v/>
      </c>
      <c r="U286" s="672" t="str">
        <f t="shared" si="95"/>
        <v/>
      </c>
      <c r="W286" s="672" t="str">
        <f t="shared" si="96"/>
        <v/>
      </c>
      <c r="Y286" s="672" t="str">
        <f t="shared" si="97"/>
        <v/>
      </c>
      <c r="AA286" s="672" t="str">
        <f t="shared" si="98"/>
        <v/>
      </c>
      <c r="AC286" s="672" t="str">
        <f t="shared" si="99"/>
        <v/>
      </c>
      <c r="AE286" s="672" t="str">
        <f t="shared" si="100"/>
        <v/>
      </c>
      <c r="AG286" s="672" t="str">
        <f t="shared" si="101"/>
        <v/>
      </c>
      <c r="AI286" s="672" t="str">
        <f t="shared" si="102"/>
        <v/>
      </c>
      <c r="AK286" s="672" t="str">
        <f t="shared" si="103"/>
        <v/>
      </c>
      <c r="AM286" s="672" t="str">
        <f t="shared" si="104"/>
        <v/>
      </c>
      <c r="AO286" s="672" t="str">
        <f t="shared" si="105"/>
        <v/>
      </c>
      <c r="AQ286" s="672" t="str">
        <f t="shared" si="106"/>
        <v/>
      </c>
    </row>
    <row r="287" spans="5:43">
      <c r="E287" s="672" t="str">
        <f t="shared" si="107"/>
        <v/>
      </c>
      <c r="G287" s="672" t="str">
        <f t="shared" si="107"/>
        <v/>
      </c>
      <c r="I287" s="672" t="str">
        <f t="shared" si="89"/>
        <v/>
      </c>
      <c r="K287" s="672" t="str">
        <f t="shared" si="90"/>
        <v/>
      </c>
      <c r="M287" s="672" t="str">
        <f t="shared" si="91"/>
        <v/>
      </c>
      <c r="O287" s="672" t="str">
        <f t="shared" si="92"/>
        <v/>
      </c>
      <c r="Q287" s="672" t="str">
        <f t="shared" si="93"/>
        <v/>
      </c>
      <c r="S287" s="672" t="str">
        <f t="shared" si="94"/>
        <v/>
      </c>
      <c r="U287" s="672" t="str">
        <f t="shared" si="95"/>
        <v/>
      </c>
      <c r="W287" s="672" t="str">
        <f t="shared" si="96"/>
        <v/>
      </c>
      <c r="Y287" s="672" t="str">
        <f t="shared" si="97"/>
        <v/>
      </c>
      <c r="AA287" s="672" t="str">
        <f t="shared" si="98"/>
        <v/>
      </c>
      <c r="AC287" s="672" t="str">
        <f t="shared" si="99"/>
        <v/>
      </c>
      <c r="AE287" s="672" t="str">
        <f t="shared" si="100"/>
        <v/>
      </c>
      <c r="AG287" s="672" t="str">
        <f t="shared" si="101"/>
        <v/>
      </c>
      <c r="AI287" s="672" t="str">
        <f t="shared" si="102"/>
        <v/>
      </c>
      <c r="AK287" s="672" t="str">
        <f t="shared" si="103"/>
        <v/>
      </c>
      <c r="AM287" s="672" t="str">
        <f t="shared" si="104"/>
        <v/>
      </c>
      <c r="AO287" s="672" t="str">
        <f t="shared" si="105"/>
        <v/>
      </c>
      <c r="AQ287" s="672" t="str">
        <f t="shared" si="106"/>
        <v/>
      </c>
    </row>
    <row r="288" spans="5:43">
      <c r="E288" s="672" t="str">
        <f t="shared" si="107"/>
        <v/>
      </c>
      <c r="G288" s="672" t="str">
        <f t="shared" si="107"/>
        <v/>
      </c>
      <c r="I288" s="672" t="str">
        <f t="shared" si="89"/>
        <v/>
      </c>
      <c r="K288" s="672" t="str">
        <f t="shared" si="90"/>
        <v/>
      </c>
      <c r="M288" s="672" t="str">
        <f t="shared" si="91"/>
        <v/>
      </c>
      <c r="O288" s="672" t="str">
        <f t="shared" si="92"/>
        <v/>
      </c>
      <c r="Q288" s="672" t="str">
        <f t="shared" si="93"/>
        <v/>
      </c>
      <c r="S288" s="672" t="str">
        <f t="shared" si="94"/>
        <v/>
      </c>
      <c r="U288" s="672" t="str">
        <f t="shared" si="95"/>
        <v/>
      </c>
      <c r="W288" s="672" t="str">
        <f t="shared" si="96"/>
        <v/>
      </c>
      <c r="Y288" s="672" t="str">
        <f t="shared" si="97"/>
        <v/>
      </c>
      <c r="AA288" s="672" t="str">
        <f t="shared" si="98"/>
        <v/>
      </c>
      <c r="AC288" s="672" t="str">
        <f t="shared" si="99"/>
        <v/>
      </c>
      <c r="AE288" s="672" t="str">
        <f t="shared" si="100"/>
        <v/>
      </c>
      <c r="AG288" s="672" t="str">
        <f t="shared" si="101"/>
        <v/>
      </c>
      <c r="AI288" s="672" t="str">
        <f t="shared" si="102"/>
        <v/>
      </c>
      <c r="AK288" s="672" t="str">
        <f t="shared" si="103"/>
        <v/>
      </c>
      <c r="AM288" s="672" t="str">
        <f t="shared" si="104"/>
        <v/>
      </c>
      <c r="AO288" s="672" t="str">
        <f t="shared" si="105"/>
        <v/>
      </c>
      <c r="AQ288" s="672" t="str">
        <f t="shared" si="106"/>
        <v/>
      </c>
    </row>
    <row r="289" spans="5:43">
      <c r="E289" s="672" t="str">
        <f t="shared" si="107"/>
        <v/>
      </c>
      <c r="G289" s="672" t="str">
        <f t="shared" si="107"/>
        <v/>
      </c>
      <c r="I289" s="672" t="str">
        <f t="shared" si="89"/>
        <v/>
      </c>
      <c r="K289" s="672" t="str">
        <f t="shared" si="90"/>
        <v/>
      </c>
      <c r="M289" s="672" t="str">
        <f t="shared" si="91"/>
        <v/>
      </c>
      <c r="O289" s="672" t="str">
        <f t="shared" si="92"/>
        <v/>
      </c>
      <c r="Q289" s="672" t="str">
        <f t="shared" si="93"/>
        <v/>
      </c>
      <c r="S289" s="672" t="str">
        <f t="shared" si="94"/>
        <v/>
      </c>
      <c r="U289" s="672" t="str">
        <f t="shared" si="95"/>
        <v/>
      </c>
      <c r="W289" s="672" t="str">
        <f t="shared" si="96"/>
        <v/>
      </c>
      <c r="Y289" s="672" t="str">
        <f t="shared" si="97"/>
        <v/>
      </c>
      <c r="AA289" s="672" t="str">
        <f t="shared" si="98"/>
        <v/>
      </c>
      <c r="AC289" s="672" t="str">
        <f t="shared" si="99"/>
        <v/>
      </c>
      <c r="AE289" s="672" t="str">
        <f t="shared" si="100"/>
        <v/>
      </c>
      <c r="AG289" s="672" t="str">
        <f t="shared" si="101"/>
        <v/>
      </c>
      <c r="AI289" s="672" t="str">
        <f t="shared" si="102"/>
        <v/>
      </c>
      <c r="AK289" s="672" t="str">
        <f t="shared" si="103"/>
        <v/>
      </c>
      <c r="AM289" s="672" t="str">
        <f t="shared" si="104"/>
        <v/>
      </c>
      <c r="AO289" s="672" t="str">
        <f t="shared" si="105"/>
        <v/>
      </c>
      <c r="AQ289" s="672" t="str">
        <f t="shared" si="106"/>
        <v/>
      </c>
    </row>
    <row r="290" spans="5:43">
      <c r="E290" s="672" t="str">
        <f t="shared" si="107"/>
        <v/>
      </c>
      <c r="G290" s="672" t="str">
        <f t="shared" si="107"/>
        <v/>
      </c>
      <c r="I290" s="672" t="str">
        <f t="shared" si="89"/>
        <v/>
      </c>
      <c r="K290" s="672" t="str">
        <f t="shared" si="90"/>
        <v/>
      </c>
      <c r="M290" s="672" t="str">
        <f t="shared" si="91"/>
        <v/>
      </c>
      <c r="O290" s="672" t="str">
        <f t="shared" si="92"/>
        <v/>
      </c>
      <c r="Q290" s="672" t="str">
        <f t="shared" si="93"/>
        <v/>
      </c>
      <c r="S290" s="672" t="str">
        <f t="shared" si="94"/>
        <v/>
      </c>
      <c r="U290" s="672" t="str">
        <f t="shared" si="95"/>
        <v/>
      </c>
      <c r="W290" s="672" t="str">
        <f t="shared" si="96"/>
        <v/>
      </c>
      <c r="Y290" s="672" t="str">
        <f t="shared" si="97"/>
        <v/>
      </c>
      <c r="AA290" s="672" t="str">
        <f t="shared" si="98"/>
        <v/>
      </c>
      <c r="AC290" s="672" t="str">
        <f t="shared" si="99"/>
        <v/>
      </c>
      <c r="AE290" s="672" t="str">
        <f t="shared" si="100"/>
        <v/>
      </c>
      <c r="AG290" s="672" t="str">
        <f t="shared" si="101"/>
        <v/>
      </c>
      <c r="AI290" s="672" t="str">
        <f t="shared" si="102"/>
        <v/>
      </c>
      <c r="AK290" s="672" t="str">
        <f t="shared" si="103"/>
        <v/>
      </c>
      <c r="AM290" s="672" t="str">
        <f t="shared" si="104"/>
        <v/>
      </c>
      <c r="AO290" s="672" t="str">
        <f t="shared" si="105"/>
        <v/>
      </c>
      <c r="AQ290" s="672" t="str">
        <f t="shared" si="106"/>
        <v/>
      </c>
    </row>
    <row r="291" spans="5:43">
      <c r="E291" s="672" t="str">
        <f t="shared" si="107"/>
        <v/>
      </c>
      <c r="G291" s="672" t="str">
        <f t="shared" si="107"/>
        <v/>
      </c>
      <c r="I291" s="672" t="str">
        <f t="shared" si="89"/>
        <v/>
      </c>
      <c r="K291" s="672" t="str">
        <f t="shared" si="90"/>
        <v/>
      </c>
      <c r="M291" s="672" t="str">
        <f t="shared" si="91"/>
        <v/>
      </c>
      <c r="O291" s="672" t="str">
        <f t="shared" si="92"/>
        <v/>
      </c>
      <c r="Q291" s="672" t="str">
        <f t="shared" si="93"/>
        <v/>
      </c>
      <c r="S291" s="672" t="str">
        <f t="shared" si="94"/>
        <v/>
      </c>
      <c r="U291" s="672" t="str">
        <f t="shared" si="95"/>
        <v/>
      </c>
      <c r="W291" s="672" t="str">
        <f t="shared" si="96"/>
        <v/>
      </c>
      <c r="Y291" s="672" t="str">
        <f t="shared" si="97"/>
        <v/>
      </c>
      <c r="AA291" s="672" t="str">
        <f t="shared" si="98"/>
        <v/>
      </c>
      <c r="AC291" s="672" t="str">
        <f t="shared" si="99"/>
        <v/>
      </c>
      <c r="AE291" s="672" t="str">
        <f t="shared" si="100"/>
        <v/>
      </c>
      <c r="AG291" s="672" t="str">
        <f t="shared" si="101"/>
        <v/>
      </c>
      <c r="AI291" s="672" t="str">
        <f t="shared" si="102"/>
        <v/>
      </c>
      <c r="AK291" s="672" t="str">
        <f t="shared" si="103"/>
        <v/>
      </c>
      <c r="AM291" s="672" t="str">
        <f t="shared" si="104"/>
        <v/>
      </c>
      <c r="AO291" s="672" t="str">
        <f t="shared" si="105"/>
        <v/>
      </c>
      <c r="AQ291" s="672" t="str">
        <f t="shared" si="106"/>
        <v/>
      </c>
    </row>
    <row r="292" spans="5:43">
      <c r="E292" s="672" t="str">
        <f t="shared" si="107"/>
        <v/>
      </c>
      <c r="G292" s="672" t="str">
        <f t="shared" si="107"/>
        <v/>
      </c>
      <c r="I292" s="672" t="str">
        <f t="shared" si="89"/>
        <v/>
      </c>
      <c r="K292" s="672" t="str">
        <f t="shared" si="90"/>
        <v/>
      </c>
      <c r="M292" s="672" t="str">
        <f t="shared" si="91"/>
        <v/>
      </c>
      <c r="O292" s="672" t="str">
        <f t="shared" si="92"/>
        <v/>
      </c>
      <c r="Q292" s="672" t="str">
        <f t="shared" si="93"/>
        <v/>
      </c>
      <c r="S292" s="672" t="str">
        <f t="shared" si="94"/>
        <v/>
      </c>
      <c r="U292" s="672" t="str">
        <f t="shared" si="95"/>
        <v/>
      </c>
      <c r="W292" s="672" t="str">
        <f t="shared" si="96"/>
        <v/>
      </c>
      <c r="Y292" s="672" t="str">
        <f t="shared" si="97"/>
        <v/>
      </c>
      <c r="AA292" s="672" t="str">
        <f t="shared" si="98"/>
        <v/>
      </c>
      <c r="AC292" s="672" t="str">
        <f t="shared" si="99"/>
        <v/>
      </c>
      <c r="AE292" s="672" t="str">
        <f t="shared" si="100"/>
        <v/>
      </c>
      <c r="AG292" s="672" t="str">
        <f t="shared" si="101"/>
        <v/>
      </c>
      <c r="AI292" s="672" t="str">
        <f t="shared" si="102"/>
        <v/>
      </c>
      <c r="AK292" s="672" t="str">
        <f t="shared" si="103"/>
        <v/>
      </c>
      <c r="AM292" s="672" t="str">
        <f t="shared" si="104"/>
        <v/>
      </c>
      <c r="AO292" s="672" t="str">
        <f t="shared" si="105"/>
        <v/>
      </c>
      <c r="AQ292" s="672" t="str">
        <f t="shared" si="106"/>
        <v/>
      </c>
    </row>
    <row r="293" spans="5:43">
      <c r="E293" s="672" t="str">
        <f t="shared" si="107"/>
        <v/>
      </c>
      <c r="G293" s="672" t="str">
        <f t="shared" si="107"/>
        <v/>
      </c>
      <c r="I293" s="672" t="str">
        <f t="shared" si="89"/>
        <v/>
      </c>
      <c r="K293" s="672" t="str">
        <f t="shared" si="90"/>
        <v/>
      </c>
      <c r="M293" s="672" t="str">
        <f t="shared" si="91"/>
        <v/>
      </c>
      <c r="O293" s="672" t="str">
        <f t="shared" si="92"/>
        <v/>
      </c>
      <c r="Q293" s="672" t="str">
        <f t="shared" si="93"/>
        <v/>
      </c>
      <c r="S293" s="672" t="str">
        <f t="shared" si="94"/>
        <v/>
      </c>
      <c r="U293" s="672" t="str">
        <f t="shared" si="95"/>
        <v/>
      </c>
      <c r="W293" s="672" t="str">
        <f t="shared" si="96"/>
        <v/>
      </c>
      <c r="Y293" s="672" t="str">
        <f t="shared" si="97"/>
        <v/>
      </c>
      <c r="AA293" s="672" t="str">
        <f t="shared" si="98"/>
        <v/>
      </c>
      <c r="AC293" s="672" t="str">
        <f t="shared" si="99"/>
        <v/>
      </c>
      <c r="AE293" s="672" t="str">
        <f t="shared" si="100"/>
        <v/>
      </c>
      <c r="AG293" s="672" t="str">
        <f t="shared" si="101"/>
        <v/>
      </c>
      <c r="AI293" s="672" t="str">
        <f t="shared" si="102"/>
        <v/>
      </c>
      <c r="AK293" s="672" t="str">
        <f t="shared" si="103"/>
        <v/>
      </c>
      <c r="AM293" s="672" t="str">
        <f t="shared" si="104"/>
        <v/>
      </c>
      <c r="AO293" s="672" t="str">
        <f t="shared" si="105"/>
        <v/>
      </c>
      <c r="AQ293" s="672" t="str">
        <f t="shared" si="106"/>
        <v/>
      </c>
    </row>
    <row r="294" spans="5:43">
      <c r="E294" s="672" t="str">
        <f t="shared" si="107"/>
        <v/>
      </c>
      <c r="G294" s="672" t="str">
        <f t="shared" si="107"/>
        <v/>
      </c>
      <c r="I294" s="672" t="str">
        <f t="shared" si="89"/>
        <v/>
      </c>
      <c r="K294" s="672" t="str">
        <f t="shared" si="90"/>
        <v/>
      </c>
      <c r="M294" s="672" t="str">
        <f t="shared" si="91"/>
        <v/>
      </c>
      <c r="O294" s="672" t="str">
        <f t="shared" si="92"/>
        <v/>
      </c>
      <c r="Q294" s="672" t="str">
        <f t="shared" si="93"/>
        <v/>
      </c>
      <c r="S294" s="672" t="str">
        <f t="shared" si="94"/>
        <v/>
      </c>
      <c r="U294" s="672" t="str">
        <f t="shared" si="95"/>
        <v/>
      </c>
      <c r="W294" s="672" t="str">
        <f t="shared" si="96"/>
        <v/>
      </c>
      <c r="Y294" s="672" t="str">
        <f t="shared" si="97"/>
        <v/>
      </c>
      <c r="AA294" s="672" t="str">
        <f t="shared" si="98"/>
        <v/>
      </c>
      <c r="AC294" s="672" t="str">
        <f t="shared" si="99"/>
        <v/>
      </c>
      <c r="AE294" s="672" t="str">
        <f t="shared" si="100"/>
        <v/>
      </c>
      <c r="AG294" s="672" t="str">
        <f t="shared" si="101"/>
        <v/>
      </c>
      <c r="AI294" s="672" t="str">
        <f t="shared" si="102"/>
        <v/>
      </c>
      <c r="AK294" s="672" t="str">
        <f t="shared" si="103"/>
        <v/>
      </c>
      <c r="AM294" s="672" t="str">
        <f t="shared" si="104"/>
        <v/>
      </c>
      <c r="AO294" s="672" t="str">
        <f t="shared" si="105"/>
        <v/>
      </c>
      <c r="AQ294" s="672" t="str">
        <f t="shared" si="106"/>
        <v/>
      </c>
    </row>
    <row r="295" spans="5:43">
      <c r="E295" s="672" t="str">
        <f t="shared" si="107"/>
        <v/>
      </c>
      <c r="G295" s="672" t="str">
        <f t="shared" si="107"/>
        <v/>
      </c>
      <c r="I295" s="672" t="str">
        <f t="shared" si="89"/>
        <v/>
      </c>
      <c r="K295" s="672" t="str">
        <f t="shared" si="90"/>
        <v/>
      </c>
      <c r="M295" s="672" t="str">
        <f t="shared" si="91"/>
        <v/>
      </c>
      <c r="O295" s="672" t="str">
        <f t="shared" si="92"/>
        <v/>
      </c>
      <c r="Q295" s="672" t="str">
        <f t="shared" si="93"/>
        <v/>
      </c>
      <c r="S295" s="672" t="str">
        <f t="shared" si="94"/>
        <v/>
      </c>
      <c r="U295" s="672" t="str">
        <f t="shared" si="95"/>
        <v/>
      </c>
      <c r="W295" s="672" t="str">
        <f t="shared" si="96"/>
        <v/>
      </c>
      <c r="Y295" s="672" t="str">
        <f t="shared" si="97"/>
        <v/>
      </c>
      <c r="AA295" s="672" t="str">
        <f t="shared" si="98"/>
        <v/>
      </c>
      <c r="AC295" s="672" t="str">
        <f t="shared" si="99"/>
        <v/>
      </c>
      <c r="AE295" s="672" t="str">
        <f t="shared" si="100"/>
        <v/>
      </c>
      <c r="AG295" s="672" t="str">
        <f t="shared" si="101"/>
        <v/>
      </c>
      <c r="AI295" s="672" t="str">
        <f t="shared" si="102"/>
        <v/>
      </c>
      <c r="AK295" s="672" t="str">
        <f t="shared" si="103"/>
        <v/>
      </c>
      <c r="AM295" s="672" t="str">
        <f t="shared" si="104"/>
        <v/>
      </c>
      <c r="AO295" s="672" t="str">
        <f t="shared" si="105"/>
        <v/>
      </c>
      <c r="AQ295" s="672" t="str">
        <f t="shared" si="106"/>
        <v/>
      </c>
    </row>
    <row r="296" spans="5:43">
      <c r="E296" s="672" t="str">
        <f t="shared" si="107"/>
        <v/>
      </c>
      <c r="G296" s="672" t="str">
        <f t="shared" si="107"/>
        <v/>
      </c>
      <c r="I296" s="672" t="str">
        <f t="shared" si="89"/>
        <v/>
      </c>
      <c r="K296" s="672" t="str">
        <f t="shared" si="90"/>
        <v/>
      </c>
      <c r="M296" s="672" t="str">
        <f t="shared" si="91"/>
        <v/>
      </c>
      <c r="O296" s="672" t="str">
        <f t="shared" si="92"/>
        <v/>
      </c>
      <c r="Q296" s="672" t="str">
        <f t="shared" si="93"/>
        <v/>
      </c>
      <c r="S296" s="672" t="str">
        <f t="shared" si="94"/>
        <v/>
      </c>
      <c r="U296" s="672" t="str">
        <f t="shared" si="95"/>
        <v/>
      </c>
      <c r="W296" s="672" t="str">
        <f t="shared" si="96"/>
        <v/>
      </c>
      <c r="Y296" s="672" t="str">
        <f t="shared" si="97"/>
        <v/>
      </c>
      <c r="AA296" s="672" t="str">
        <f t="shared" si="98"/>
        <v/>
      </c>
      <c r="AC296" s="672" t="str">
        <f t="shared" si="99"/>
        <v/>
      </c>
      <c r="AE296" s="672" t="str">
        <f t="shared" si="100"/>
        <v/>
      </c>
      <c r="AG296" s="672" t="str">
        <f t="shared" si="101"/>
        <v/>
      </c>
      <c r="AI296" s="672" t="str">
        <f t="shared" si="102"/>
        <v/>
      </c>
      <c r="AK296" s="672" t="str">
        <f t="shared" si="103"/>
        <v/>
      </c>
      <c r="AM296" s="672" t="str">
        <f t="shared" si="104"/>
        <v/>
      </c>
      <c r="AO296" s="672" t="str">
        <f t="shared" si="105"/>
        <v/>
      </c>
      <c r="AQ296" s="672" t="str">
        <f t="shared" si="106"/>
        <v/>
      </c>
    </row>
    <row r="297" spans="5:43">
      <c r="E297" s="672" t="str">
        <f t="shared" si="107"/>
        <v/>
      </c>
      <c r="G297" s="672" t="str">
        <f t="shared" si="107"/>
        <v/>
      </c>
      <c r="I297" s="672" t="str">
        <f t="shared" si="89"/>
        <v/>
      </c>
      <c r="K297" s="672" t="str">
        <f t="shared" si="90"/>
        <v/>
      </c>
      <c r="M297" s="672" t="str">
        <f t="shared" si="91"/>
        <v/>
      </c>
      <c r="O297" s="672" t="str">
        <f t="shared" si="92"/>
        <v/>
      </c>
      <c r="Q297" s="672" t="str">
        <f t="shared" si="93"/>
        <v/>
      </c>
      <c r="S297" s="672" t="str">
        <f t="shared" si="94"/>
        <v/>
      </c>
      <c r="U297" s="672" t="str">
        <f t="shared" si="95"/>
        <v/>
      </c>
      <c r="W297" s="672" t="str">
        <f t="shared" si="96"/>
        <v/>
      </c>
      <c r="Y297" s="672" t="str">
        <f t="shared" si="97"/>
        <v/>
      </c>
      <c r="AA297" s="672" t="str">
        <f t="shared" si="98"/>
        <v/>
      </c>
      <c r="AC297" s="672" t="str">
        <f t="shared" si="99"/>
        <v/>
      </c>
      <c r="AE297" s="672" t="str">
        <f t="shared" si="100"/>
        <v/>
      </c>
      <c r="AG297" s="672" t="str">
        <f t="shared" si="101"/>
        <v/>
      </c>
      <c r="AI297" s="672" t="str">
        <f t="shared" si="102"/>
        <v/>
      </c>
      <c r="AK297" s="672" t="str">
        <f t="shared" si="103"/>
        <v/>
      </c>
      <c r="AM297" s="672" t="str">
        <f t="shared" si="104"/>
        <v/>
      </c>
      <c r="AO297" s="672" t="str">
        <f t="shared" si="105"/>
        <v/>
      </c>
      <c r="AQ297" s="672" t="str">
        <f t="shared" si="106"/>
        <v/>
      </c>
    </row>
    <row r="298" spans="5:43">
      <c r="E298" s="672" t="str">
        <f t="shared" si="107"/>
        <v/>
      </c>
      <c r="G298" s="672" t="str">
        <f t="shared" si="107"/>
        <v/>
      </c>
      <c r="I298" s="672" t="str">
        <f t="shared" si="89"/>
        <v/>
      </c>
      <c r="K298" s="672" t="str">
        <f t="shared" si="90"/>
        <v/>
      </c>
      <c r="M298" s="672" t="str">
        <f t="shared" si="91"/>
        <v/>
      </c>
      <c r="O298" s="672" t="str">
        <f t="shared" si="92"/>
        <v/>
      </c>
      <c r="Q298" s="672" t="str">
        <f t="shared" si="93"/>
        <v/>
      </c>
      <c r="S298" s="672" t="str">
        <f t="shared" si="94"/>
        <v/>
      </c>
      <c r="U298" s="672" t="str">
        <f t="shared" si="95"/>
        <v/>
      </c>
      <c r="W298" s="672" t="str">
        <f t="shared" si="96"/>
        <v/>
      </c>
      <c r="Y298" s="672" t="str">
        <f t="shared" si="97"/>
        <v/>
      </c>
      <c r="AA298" s="672" t="str">
        <f t="shared" si="98"/>
        <v/>
      </c>
      <c r="AC298" s="672" t="str">
        <f t="shared" si="99"/>
        <v/>
      </c>
      <c r="AE298" s="672" t="str">
        <f t="shared" si="100"/>
        <v/>
      </c>
      <c r="AG298" s="672" t="str">
        <f t="shared" si="101"/>
        <v/>
      </c>
      <c r="AI298" s="672" t="str">
        <f t="shared" si="102"/>
        <v/>
      </c>
      <c r="AK298" s="672" t="str">
        <f t="shared" si="103"/>
        <v/>
      </c>
      <c r="AM298" s="672" t="str">
        <f t="shared" si="104"/>
        <v/>
      </c>
      <c r="AO298" s="672" t="str">
        <f t="shared" si="105"/>
        <v/>
      </c>
      <c r="AQ298" s="672" t="str">
        <f t="shared" si="106"/>
        <v/>
      </c>
    </row>
    <row r="299" spans="5:43">
      <c r="E299" s="672" t="str">
        <f t="shared" si="107"/>
        <v/>
      </c>
      <c r="G299" s="672" t="str">
        <f t="shared" si="107"/>
        <v/>
      </c>
      <c r="I299" s="672" t="str">
        <f t="shared" si="89"/>
        <v/>
      </c>
      <c r="K299" s="672" t="str">
        <f t="shared" si="90"/>
        <v/>
      </c>
      <c r="M299" s="672" t="str">
        <f t="shared" si="91"/>
        <v/>
      </c>
      <c r="O299" s="672" t="str">
        <f t="shared" si="92"/>
        <v/>
      </c>
      <c r="Q299" s="672" t="str">
        <f t="shared" si="93"/>
        <v/>
      </c>
      <c r="S299" s="672" t="str">
        <f t="shared" si="94"/>
        <v/>
      </c>
      <c r="U299" s="672" t="str">
        <f t="shared" si="95"/>
        <v/>
      </c>
      <c r="W299" s="672" t="str">
        <f t="shared" si="96"/>
        <v/>
      </c>
      <c r="Y299" s="672" t="str">
        <f t="shared" si="97"/>
        <v/>
      </c>
      <c r="AA299" s="672" t="str">
        <f t="shared" si="98"/>
        <v/>
      </c>
      <c r="AC299" s="672" t="str">
        <f t="shared" si="99"/>
        <v/>
      </c>
      <c r="AE299" s="672" t="str">
        <f t="shared" si="100"/>
        <v/>
      </c>
      <c r="AG299" s="672" t="str">
        <f t="shared" si="101"/>
        <v/>
      </c>
      <c r="AI299" s="672" t="str">
        <f t="shared" si="102"/>
        <v/>
      </c>
      <c r="AK299" s="672" t="str">
        <f t="shared" si="103"/>
        <v/>
      </c>
      <c r="AM299" s="672" t="str">
        <f t="shared" si="104"/>
        <v/>
      </c>
      <c r="AO299" s="672" t="str">
        <f t="shared" si="105"/>
        <v/>
      </c>
      <c r="AQ299" s="672" t="str">
        <f t="shared" si="106"/>
        <v/>
      </c>
    </row>
    <row r="300" spans="5:43">
      <c r="E300" s="672" t="str">
        <f t="shared" si="107"/>
        <v/>
      </c>
      <c r="G300" s="672" t="str">
        <f t="shared" si="107"/>
        <v/>
      </c>
      <c r="I300" s="672" t="str">
        <f t="shared" si="89"/>
        <v/>
      </c>
      <c r="K300" s="672" t="str">
        <f t="shared" si="90"/>
        <v/>
      </c>
      <c r="M300" s="672" t="str">
        <f t="shared" si="91"/>
        <v/>
      </c>
      <c r="O300" s="672" t="str">
        <f t="shared" si="92"/>
        <v/>
      </c>
      <c r="Q300" s="672" t="str">
        <f t="shared" si="93"/>
        <v/>
      </c>
      <c r="S300" s="672" t="str">
        <f t="shared" si="94"/>
        <v/>
      </c>
      <c r="U300" s="672" t="str">
        <f t="shared" si="95"/>
        <v/>
      </c>
      <c r="W300" s="672" t="str">
        <f t="shared" si="96"/>
        <v/>
      </c>
      <c r="Y300" s="672" t="str">
        <f t="shared" si="97"/>
        <v/>
      </c>
      <c r="AA300" s="672" t="str">
        <f t="shared" si="98"/>
        <v/>
      </c>
      <c r="AC300" s="672" t="str">
        <f t="shared" si="99"/>
        <v/>
      </c>
      <c r="AE300" s="672" t="str">
        <f t="shared" si="100"/>
        <v/>
      </c>
      <c r="AG300" s="672" t="str">
        <f t="shared" si="101"/>
        <v/>
      </c>
      <c r="AI300" s="672" t="str">
        <f t="shared" si="102"/>
        <v/>
      </c>
      <c r="AK300" s="672" t="str">
        <f t="shared" si="103"/>
        <v/>
      </c>
      <c r="AM300" s="672" t="str">
        <f t="shared" si="104"/>
        <v/>
      </c>
      <c r="AO300" s="672" t="str">
        <f t="shared" si="105"/>
        <v/>
      </c>
      <c r="AQ300" s="672" t="str">
        <f t="shared" si="106"/>
        <v/>
      </c>
    </row>
  </sheetData>
  <mergeCells count="1">
    <mergeCell ref="A3:A6"/>
  </mergeCells>
  <conditionalFormatting sqref="E12:E300">
    <cfRule type="expression" dxfId="3" priority="2">
      <formula>AND(LEN(E12)&gt;0,OR(E12&lt;E$2,E12&gt;E$3))</formula>
    </cfRule>
  </conditionalFormatting>
  <conditionalFormatting sqref="AQ12:AQ300 AO12:AO300 AM12:AM300 AK12:AK300 AI12:AI300 AG12:AG300 AE12:AE300 AC12:AC300 AA12:AA300 Y12:Y300 W12:W300 U12:U300 S12:S300 Q12:Q300 O12:O300 M12:M300 K12:K300 I12:I300 G12:G300">
    <cfRule type="expression" dxfId="2" priority="1">
      <formula>AND(LEN(G12)&gt;0,OR(G12&lt;G$2,G12&gt;G$3))</formula>
    </cfRule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34CD-1B45-48A4-AFC8-88F5F9C48C3B}">
  <sheetPr>
    <tabColor theme="8" tint="0.39997558519241921"/>
    <pageSetUpPr fitToPage="1"/>
  </sheetPr>
  <dimension ref="B1:U53"/>
  <sheetViews>
    <sheetView tabSelected="1" topLeftCell="H17" zoomScale="90" zoomScaleNormal="90" workbookViewId="0">
      <selection activeCell="X33" sqref="X33"/>
    </sheetView>
  </sheetViews>
  <sheetFormatPr defaultColWidth="9.140625" defaultRowHeight="15" customHeight="1"/>
  <cols>
    <col min="1" max="1" width="4.85546875" style="1625" customWidth="1"/>
    <col min="2" max="2" width="22.42578125" style="1625" customWidth="1"/>
    <col min="3" max="3" width="13.85546875" style="1625" customWidth="1"/>
    <col min="4" max="4" width="14.7109375" style="1625" customWidth="1"/>
    <col min="5" max="5" width="6.85546875" style="1625" customWidth="1"/>
    <col min="6" max="6" width="10.42578125" style="1625" customWidth="1"/>
    <col min="7" max="7" width="8.5703125" style="1625" customWidth="1"/>
    <col min="8" max="8" width="14.85546875" style="1625" customWidth="1"/>
    <col min="9" max="9" width="22.5703125" style="1625" customWidth="1"/>
    <col min="10" max="10" width="6.28515625" style="1625" customWidth="1"/>
    <col min="11" max="11" width="32.5703125" style="1625" customWidth="1"/>
    <col min="12" max="12" width="14.85546875" style="1625" customWidth="1"/>
    <col min="13" max="13" width="26.140625" style="1625" customWidth="1"/>
    <col min="14" max="14" width="3" style="1625" customWidth="1"/>
    <col min="15" max="15" width="32" style="1625" customWidth="1"/>
    <col min="16" max="16" width="15.28515625" style="1625" customWidth="1"/>
    <col min="17" max="17" width="20.5703125" style="1625" customWidth="1"/>
    <col min="18" max="18" width="4.140625" style="1625" customWidth="1"/>
    <col min="19" max="19" width="27.85546875" style="1625" customWidth="1"/>
    <col min="20" max="20" width="15" style="1625" customWidth="1"/>
    <col min="21" max="21" width="17.42578125" style="1625" customWidth="1"/>
    <col min="22" max="22" width="11" style="1625" customWidth="1"/>
    <col min="23" max="16384" width="9.140625" style="1625"/>
  </cols>
  <sheetData>
    <row r="1" spans="2:17" ht="15" customHeight="1" thickBot="1"/>
    <row r="2" spans="2:17" ht="21" customHeight="1" thickBot="1">
      <c r="B2" s="2105" t="s">
        <v>668</v>
      </c>
      <c r="C2" s="2106"/>
      <c r="D2" s="2106"/>
      <c r="E2" s="2106"/>
      <c r="F2" s="2106"/>
      <c r="G2" s="2106"/>
      <c r="H2" s="2106"/>
      <c r="I2" s="2107"/>
      <c r="K2" s="2101" t="s">
        <v>699</v>
      </c>
      <c r="L2" s="2102"/>
      <c r="M2" s="2103"/>
      <c r="O2" s="2101" t="s">
        <v>700</v>
      </c>
      <c r="P2" s="2102"/>
      <c r="Q2" s="2103"/>
    </row>
    <row r="3" spans="2:17" ht="15" customHeight="1">
      <c r="B3" s="2108" t="s">
        <v>669</v>
      </c>
      <c r="C3" s="2109"/>
      <c r="D3" s="2109"/>
      <c r="E3" s="2109"/>
      <c r="F3" s="2109"/>
      <c r="G3" s="1626"/>
      <c r="H3" s="2110" t="s">
        <v>115</v>
      </c>
      <c r="I3" s="2111"/>
      <c r="K3" s="1627" t="s">
        <v>670</v>
      </c>
      <c r="L3" s="1628" t="s">
        <v>671</v>
      </c>
      <c r="M3" s="1629">
        <v>12</v>
      </c>
      <c r="O3" s="1627" t="s">
        <v>670</v>
      </c>
      <c r="P3" s="1628" t="s">
        <v>671</v>
      </c>
      <c r="Q3" s="1629">
        <v>12</v>
      </c>
    </row>
    <row r="4" spans="2:17" ht="15" customHeight="1">
      <c r="B4" s="1630" t="s">
        <v>230</v>
      </c>
      <c r="C4" s="1631"/>
      <c r="D4" s="1631"/>
      <c r="E4" s="1631"/>
      <c r="F4" s="1632">
        <f>'[38]M2021 BLS  53%ile'!D22</f>
        <v>72974.720000000001</v>
      </c>
      <c r="G4" s="1633"/>
      <c r="H4" s="1634" t="s">
        <v>113</v>
      </c>
      <c r="I4" s="1635"/>
      <c r="K4" s="1636"/>
      <c r="L4" s="1637"/>
      <c r="M4" s="1638"/>
      <c r="O4" s="1636"/>
      <c r="P4" s="1637"/>
      <c r="Q4" s="1638"/>
    </row>
    <row r="5" spans="2:17" ht="15" customHeight="1">
      <c r="B5" s="1639" t="s">
        <v>372</v>
      </c>
      <c r="C5" s="1640"/>
      <c r="D5" s="1640"/>
      <c r="E5" s="1640"/>
      <c r="F5" s="1641">
        <f>'[38]M2021 BLS  53%ile'!D32</f>
        <v>97987.135999999999</v>
      </c>
      <c r="G5" s="1641"/>
      <c r="H5" s="1642" t="s">
        <v>113</v>
      </c>
      <c r="I5" s="1643"/>
      <c r="K5" s="1644" t="s">
        <v>20</v>
      </c>
      <c r="L5" s="1645"/>
      <c r="M5" s="1646" t="s">
        <v>6</v>
      </c>
      <c r="O5" s="1644" t="s">
        <v>20</v>
      </c>
      <c r="P5" s="1645"/>
      <c r="Q5" s="1646" t="s">
        <v>6</v>
      </c>
    </row>
    <row r="6" spans="2:17" ht="15" customHeight="1">
      <c r="B6" s="1639" t="s">
        <v>672</v>
      </c>
      <c r="C6" s="1640"/>
      <c r="D6" s="1640"/>
      <c r="E6" s="1640"/>
      <c r="F6" s="1641">
        <f>'[38]M2021 BLS  53%ile'!D34</f>
        <v>128978.304</v>
      </c>
      <c r="G6" s="1641"/>
      <c r="H6" s="1647" t="s">
        <v>113</v>
      </c>
      <c r="I6" s="1635"/>
      <c r="K6" s="1648" t="str">
        <f>B4</f>
        <v>Program Manager</v>
      </c>
      <c r="L6" s="1649"/>
      <c r="M6" s="1650">
        <f>'[38]4929 OBOTS'!N6</f>
        <v>3648.7360000000003</v>
      </c>
      <c r="O6" s="1648" t="str">
        <f>B4</f>
        <v>Program Manager</v>
      </c>
      <c r="P6" s="1649"/>
      <c r="Q6" s="1650">
        <f>'[38]4929 OBOTS'!S6</f>
        <v>3648.7360000000003</v>
      </c>
    </row>
    <row r="7" spans="2:17" ht="15" customHeight="1">
      <c r="B7" s="1630" t="s">
        <v>673</v>
      </c>
      <c r="C7" s="1631"/>
      <c r="D7" s="1631"/>
      <c r="E7" s="1631"/>
      <c r="F7" s="1632">
        <f>'[38]M2021 BLS  53%ile'!D8</f>
        <v>50421.529600000002</v>
      </c>
      <c r="G7" s="1632"/>
      <c r="H7" s="1651" t="s">
        <v>113</v>
      </c>
      <c r="I7" s="1635"/>
      <c r="K7" s="1639" t="str">
        <f>B5</f>
        <v>Registered Nurse</v>
      </c>
      <c r="L7" s="1649"/>
      <c r="M7" s="1650">
        <f>'[38]4929 OBOTS'!N7</f>
        <v>48993.567999999999</v>
      </c>
      <c r="O7" s="1639" t="str">
        <f>B5</f>
        <v>Registered Nurse</v>
      </c>
      <c r="P7" s="1649"/>
      <c r="Q7" s="1650">
        <f>'[38]4929 OBOTS'!S7</f>
        <v>73490.351999999999</v>
      </c>
    </row>
    <row r="8" spans="2:17" ht="18.75" customHeight="1">
      <c r="B8" s="1652" t="s">
        <v>674</v>
      </c>
      <c r="C8" s="1653"/>
      <c r="D8" s="1653"/>
      <c r="E8" s="1653"/>
      <c r="F8" s="1654">
        <f>'[38]M2021 BLS  53%ile'!D6</f>
        <v>39521.664000000004</v>
      </c>
      <c r="G8" s="1654"/>
      <c r="H8" s="1655"/>
      <c r="I8" s="1656"/>
      <c r="K8" s="1648" t="str">
        <f>B7</f>
        <v xml:space="preserve">Medical Assistant </v>
      </c>
      <c r="L8" s="1649"/>
      <c r="M8" s="1650">
        <f>'[38]4929 OBOTS'!N8</f>
        <v>25210.764800000001</v>
      </c>
      <c r="O8" s="1648" t="str">
        <f>B7</f>
        <v xml:space="preserve">Medical Assistant </v>
      </c>
      <c r="P8" s="1649"/>
      <c r="Q8" s="1650">
        <f>'[38]4929 OBOTS'!S8</f>
        <v>37816.147199999999</v>
      </c>
    </row>
    <row r="9" spans="2:17" ht="15" customHeight="1" thickBot="1">
      <c r="B9" s="1657" t="s">
        <v>675</v>
      </c>
      <c r="C9" s="1658" t="s">
        <v>676</v>
      </c>
      <c r="D9" s="1658" t="s">
        <v>677</v>
      </c>
      <c r="E9" s="1659" t="s">
        <v>678</v>
      </c>
      <c r="F9" s="1658" t="s">
        <v>679</v>
      </c>
      <c r="G9" s="1658" t="s">
        <v>680</v>
      </c>
      <c r="H9" s="1642" t="s">
        <v>259</v>
      </c>
      <c r="I9" s="1660"/>
      <c r="K9" s="1661" t="str">
        <f>B8</f>
        <v>Clerical Support</v>
      </c>
      <c r="L9" s="1662"/>
      <c r="M9" s="1663">
        <f>'[38]4929 OBOTS'!N9</f>
        <v>1976.0832000000003</v>
      </c>
      <c r="O9" s="1661" t="str">
        <f>B8</f>
        <v>Clerical Support</v>
      </c>
      <c r="P9" s="1662"/>
      <c r="Q9" s="1663">
        <f>'[38]4929 OBOTS'!S9</f>
        <v>1976.0832000000003</v>
      </c>
    </row>
    <row r="10" spans="2:17" ht="15" customHeight="1" thickTop="1">
      <c r="B10" s="1664" t="str">
        <f>B4</f>
        <v>Program Manager</v>
      </c>
      <c r="C10" s="1665">
        <v>0.05</v>
      </c>
      <c r="D10" s="1665">
        <v>0.05</v>
      </c>
      <c r="E10" s="1666">
        <v>0.05</v>
      </c>
      <c r="F10" s="1667">
        <v>0.05</v>
      </c>
      <c r="G10" s="1667">
        <v>0.05</v>
      </c>
      <c r="H10" s="1642" t="s">
        <v>259</v>
      </c>
      <c r="I10" s="1660"/>
      <c r="K10" s="1668" t="s">
        <v>681</v>
      </c>
      <c r="L10" s="1669">
        <f>'[38]4929 OBOTS'!M10</f>
        <v>1.1000000000000001</v>
      </c>
      <c r="M10" s="1670">
        <f>SUM(M6:M9)</f>
        <v>79829.151999999987</v>
      </c>
      <c r="O10" s="1668" t="s">
        <v>681</v>
      </c>
      <c r="P10" s="1669">
        <f>'[38]4929 OBOTS'!R10</f>
        <v>1.6</v>
      </c>
      <c r="Q10" s="1670">
        <f>SUM(Q6:Q9)</f>
        <v>116931.31839999999</v>
      </c>
    </row>
    <row r="11" spans="2:17" ht="15" customHeight="1">
      <c r="B11" s="1671" t="str">
        <f>B5</f>
        <v>Registered Nurse</v>
      </c>
      <c r="C11" s="1672">
        <v>0.5</v>
      </c>
      <c r="D11" s="1665">
        <v>0.75</v>
      </c>
      <c r="E11" s="1673"/>
      <c r="F11" s="1672">
        <v>0.2</v>
      </c>
      <c r="G11" s="1672">
        <v>0.5</v>
      </c>
      <c r="H11" s="1642" t="s">
        <v>259</v>
      </c>
      <c r="I11" s="1660"/>
      <c r="K11" s="1674" t="s">
        <v>359</v>
      </c>
      <c r="L11" s="1675">
        <f>F16</f>
        <v>0.25390000000000001</v>
      </c>
      <c r="M11" s="1650">
        <f>L11*M10</f>
        <v>20268.621692799999</v>
      </c>
      <c r="O11" s="1674" t="s">
        <v>359</v>
      </c>
      <c r="P11" s="1675">
        <f>F16</f>
        <v>0.25390000000000001</v>
      </c>
      <c r="Q11" s="1650">
        <f>P11*Q10</f>
        <v>29688.86174176</v>
      </c>
    </row>
    <row r="12" spans="2:17" ht="15" customHeight="1">
      <c r="B12" s="1671" t="str">
        <f>B6</f>
        <v>registered Nurse (Masters)</v>
      </c>
      <c r="C12" s="1672"/>
      <c r="D12" s="1665"/>
      <c r="E12" s="1673"/>
      <c r="F12" s="1672"/>
      <c r="G12" s="1672">
        <v>0.5</v>
      </c>
      <c r="H12" s="1642" t="s">
        <v>259</v>
      </c>
      <c r="I12" s="1660"/>
      <c r="K12" s="1674" t="s">
        <v>112</v>
      </c>
      <c r="L12" s="1675">
        <f>F21</f>
        <v>2.7811565914169036E-2</v>
      </c>
      <c r="M12" s="1650">
        <f>(M10+M11)*L12</f>
        <v>2783.8758309188825</v>
      </c>
      <c r="O12" s="1674" t="s">
        <v>112</v>
      </c>
      <c r="P12" s="1675">
        <f>F21</f>
        <v>2.7811565914169036E-2</v>
      </c>
      <c r="Q12" s="1650">
        <f>(Q10+Q11)*P12</f>
        <v>4077.7368043598954</v>
      </c>
    </row>
    <row r="13" spans="2:17" ht="15" customHeight="1" thickBot="1">
      <c r="B13" s="1664" t="str">
        <f>B7</f>
        <v xml:space="preserve">Medical Assistant </v>
      </c>
      <c r="C13" s="1672">
        <v>0.5</v>
      </c>
      <c r="D13" s="1665">
        <v>0.75</v>
      </c>
      <c r="E13" s="1676">
        <v>1</v>
      </c>
      <c r="F13" s="1677">
        <v>1</v>
      </c>
      <c r="G13" s="1677">
        <v>1</v>
      </c>
      <c r="H13" s="1642" t="s">
        <v>259</v>
      </c>
      <c r="I13" s="1660"/>
      <c r="K13" s="1678" t="s">
        <v>239</v>
      </c>
      <c r="L13" s="1679"/>
      <c r="M13" s="1680">
        <f>SUM(M10:M12)</f>
        <v>102881.64952371888</v>
      </c>
      <c r="O13" s="1678" t="s">
        <v>239</v>
      </c>
      <c r="P13" s="1679"/>
      <c r="Q13" s="1680">
        <f>SUM(Q10:Q12)</f>
        <v>150697.91694611986</v>
      </c>
    </row>
    <row r="14" spans="2:17" ht="17.25" customHeight="1" thickTop="1">
      <c r="B14" s="1664" t="str">
        <f>B8</f>
        <v>Clerical Support</v>
      </c>
      <c r="C14" s="1681">
        <v>0.05</v>
      </c>
      <c r="D14" s="1682">
        <v>0.05</v>
      </c>
      <c r="E14" s="1683">
        <v>0.25</v>
      </c>
      <c r="F14" s="1684">
        <v>0.25</v>
      </c>
      <c r="G14" s="1684">
        <v>0.25</v>
      </c>
      <c r="H14" s="1685" t="s">
        <v>259</v>
      </c>
      <c r="I14" s="1686"/>
      <c r="K14" s="1687"/>
      <c r="L14" s="1688"/>
      <c r="M14" s="1689"/>
      <c r="O14" s="1687"/>
      <c r="P14" s="1688"/>
      <c r="Q14" s="1689"/>
    </row>
    <row r="15" spans="2:17" ht="15" customHeight="1">
      <c r="B15" s="2112" t="s">
        <v>249</v>
      </c>
      <c r="C15" s="2113"/>
      <c r="D15" s="2113"/>
      <c r="E15" s="2113"/>
      <c r="F15" s="2113"/>
      <c r="G15" s="1690"/>
      <c r="H15" s="1642"/>
      <c r="I15" s="1660"/>
      <c r="K15" s="1674" t="str">
        <f>B17</f>
        <v>Occupancy (Per FTE)</v>
      </c>
      <c r="L15" s="1691">
        <f>F17</f>
        <v>1837.7634854460871</v>
      </c>
      <c r="M15" s="1650">
        <f>L15*L10</f>
        <v>2021.539833990696</v>
      </c>
      <c r="O15" s="1674" t="str">
        <f>B17</f>
        <v>Occupancy (Per FTE)</v>
      </c>
      <c r="P15" s="1691">
        <f>F17</f>
        <v>1837.7634854460871</v>
      </c>
      <c r="Q15" s="1650">
        <f>P15*P10</f>
        <v>2940.4215767137393</v>
      </c>
    </row>
    <row r="16" spans="2:17" ht="15" customHeight="1">
      <c r="B16" s="1648" t="s">
        <v>11</v>
      </c>
      <c r="C16" s="1692"/>
      <c r="D16" s="1692"/>
      <c r="E16" s="1692"/>
      <c r="F16" s="1693">
        <f>'[38]M2021 BLS  53%ile'!D38</f>
        <v>0.25390000000000001</v>
      </c>
      <c r="G16" s="1693"/>
      <c r="H16" s="2099" t="str">
        <f>'[38]4929 OBOTS FQHC w Add-on'!D12</f>
        <v>C.257 Benchmark</v>
      </c>
      <c r="I16" s="2100"/>
      <c r="K16" s="1674" t="str">
        <f>B18</f>
        <v>Staff Training (per MA FTE)</v>
      </c>
      <c r="L16" s="1694">
        <f>F18</f>
        <v>190.3677447192934</v>
      </c>
      <c r="M16" s="1695">
        <f>(C11+C13)*L16</f>
        <v>190.3677447192934</v>
      </c>
      <c r="O16" s="1674" t="str">
        <f>B18</f>
        <v>Staff Training (per MA FTE)</v>
      </c>
      <c r="P16" s="1694">
        <f>F18</f>
        <v>190.3677447192934</v>
      </c>
      <c r="Q16" s="1650">
        <f>(D11+D13)*P16</f>
        <v>285.55161707894013</v>
      </c>
    </row>
    <row r="17" spans="2:21" ht="15" customHeight="1">
      <c r="B17" s="1664" t="s">
        <v>682</v>
      </c>
      <c r="C17" s="1696"/>
      <c r="D17" s="1696"/>
      <c r="E17" s="1696"/>
      <c r="F17" s="1697">
        <f>'[38]4929 OBOTS FQHC w Add-on'!C13</f>
        <v>1837.7634854460871</v>
      </c>
      <c r="G17" s="1697"/>
      <c r="H17" s="1698" t="s">
        <v>683</v>
      </c>
      <c r="I17" s="1660"/>
      <c r="K17" s="1674" t="str">
        <f>B19</f>
        <v>Program Supplies and Materials (per FTE)</v>
      </c>
      <c r="L17" s="1694">
        <f>F19</f>
        <v>1227.06</v>
      </c>
      <c r="M17" s="1650">
        <f>L17*L10</f>
        <v>1349.7660000000001</v>
      </c>
      <c r="O17" s="1674" t="str">
        <f>B19</f>
        <v>Program Supplies and Materials (per FTE)</v>
      </c>
      <c r="P17" s="1694">
        <f>F19</f>
        <v>1227.06</v>
      </c>
      <c r="Q17" s="1650">
        <f>P17*P10</f>
        <v>1963.296</v>
      </c>
    </row>
    <row r="18" spans="2:21" ht="15" customHeight="1" thickBot="1">
      <c r="B18" s="1664" t="s">
        <v>684</v>
      </c>
      <c r="C18" s="1696"/>
      <c r="D18" s="1696"/>
      <c r="E18" s="1696"/>
      <c r="F18" s="1697">
        <f>'[38]4929 OBOTS FQHC w Add-on'!C14</f>
        <v>190.3677447192934</v>
      </c>
      <c r="G18" s="1697"/>
      <c r="H18" s="1698" t="s">
        <v>683</v>
      </c>
      <c r="I18" s="1660"/>
      <c r="K18" s="1699"/>
      <c r="L18" s="1700"/>
      <c r="M18" s="1663"/>
      <c r="O18" s="1674"/>
      <c r="P18" s="1701"/>
      <c r="Q18" s="1650"/>
    </row>
    <row r="19" spans="2:21" ht="15" customHeight="1" thickTop="1" thickBot="1">
      <c r="B19" s="1648" t="s">
        <v>685</v>
      </c>
      <c r="C19" s="1692"/>
      <c r="D19" s="1692"/>
      <c r="E19" s="1692"/>
      <c r="F19" s="1697">
        <f>1203*(2%+1)</f>
        <v>1227.06</v>
      </c>
      <c r="G19" s="1697"/>
      <c r="H19" s="1698" t="s">
        <v>686</v>
      </c>
      <c r="I19" s="1660"/>
      <c r="K19" s="1687" t="s">
        <v>687</v>
      </c>
      <c r="L19" s="1688"/>
      <c r="M19" s="1689">
        <f>SUM(M13:M18)</f>
        <v>106443.32310242887</v>
      </c>
      <c r="O19" s="1678" t="str">
        <f>K19</f>
        <v>Total Reimb excl Admin</v>
      </c>
      <c r="P19" s="1679"/>
      <c r="Q19" s="1680">
        <f>SUM(Q13:Q18)</f>
        <v>155887.18613991255</v>
      </c>
    </row>
    <row r="20" spans="2:21" ht="15" customHeight="1" thickTop="1">
      <c r="B20" s="1702" t="s">
        <v>360</v>
      </c>
      <c r="C20" s="1703"/>
      <c r="D20" s="1703"/>
      <c r="E20" s="1703"/>
      <c r="F20" s="1704">
        <f>'[38]M2021 BLS  53%ile'!D41</f>
        <v>0.12</v>
      </c>
      <c r="G20" s="1704"/>
      <c r="H20" s="1705" t="str">
        <f>'[38]4929 OBOTS FQHC w Add-on'!D16</f>
        <v>C.257 Benchmark</v>
      </c>
      <c r="I20" s="1706"/>
      <c r="K20" s="1707" t="s">
        <v>360</v>
      </c>
      <c r="L20" s="1708">
        <f>F20</f>
        <v>0.12</v>
      </c>
      <c r="M20" s="1709">
        <f>(M19-M12)*L20</f>
        <v>12439.133672581198</v>
      </c>
      <c r="O20" s="1710" t="s">
        <v>360</v>
      </c>
      <c r="P20" s="1711">
        <f>F20</f>
        <v>0.12</v>
      </c>
      <c r="Q20" s="1712">
        <f>(Q19-Q12)*P20</f>
        <v>18217.133920266318</v>
      </c>
    </row>
    <row r="21" spans="2:21" ht="15" customHeight="1" thickBot="1">
      <c r="B21" s="1713" t="s">
        <v>688</v>
      </c>
      <c r="C21" s="1714"/>
      <c r="D21" s="1714"/>
      <c r="E21" s="1714"/>
      <c r="F21" s="1715">
        <f>'[38]FALL CAF 2022'!CI24</f>
        <v>2.7811565914169036E-2</v>
      </c>
      <c r="G21" s="1715"/>
      <c r="H21" s="1716" t="s">
        <v>689</v>
      </c>
      <c r="I21" s="1717"/>
      <c r="K21" s="1718" t="s">
        <v>112</v>
      </c>
      <c r="L21" s="1719">
        <f>F21</f>
        <v>2.7811565914169036E-2</v>
      </c>
      <c r="M21" s="1720">
        <f>(M15+M16+M17)*L21</f>
        <v>99.0557194990472</v>
      </c>
      <c r="O21" s="1718" t="s">
        <v>112</v>
      </c>
      <c r="P21" s="1719">
        <f>L21</f>
        <v>2.7811565914169036E-2</v>
      </c>
      <c r="Q21" s="1720">
        <f>(Q15+Q16+Q18)*P21</f>
        <v>89.719366116507501</v>
      </c>
    </row>
    <row r="22" spans="2:21" ht="15" customHeight="1" thickBot="1">
      <c r="B22" s="1734" t="s">
        <v>690</v>
      </c>
      <c r="C22" s="1734"/>
      <c r="D22" s="1734"/>
      <c r="E22" s="1734"/>
      <c r="F22" s="1734"/>
      <c r="G22" s="1734"/>
      <c r="H22" s="1721"/>
      <c r="I22" s="1721"/>
      <c r="K22" s="1722" t="s">
        <v>691</v>
      </c>
      <c r="L22" s="1675"/>
      <c r="M22" s="1723">
        <f>M19+M20+M21</f>
        <v>118981.51249450912</v>
      </c>
      <c r="O22" s="1724" t="s">
        <v>691</v>
      </c>
      <c r="P22" s="1725"/>
      <c r="Q22" s="1726">
        <f>SUM(Q19:Q21)</f>
        <v>174194.03942629538</v>
      </c>
    </row>
    <row r="23" spans="2:21" ht="15" customHeight="1" thickBot="1">
      <c r="B23" s="1734" t="s">
        <v>692</v>
      </c>
      <c r="C23" s="1734"/>
      <c r="D23" s="1734"/>
      <c r="E23" s="1734"/>
      <c r="F23" s="1734"/>
      <c r="G23" s="1734"/>
      <c r="H23" s="1721"/>
      <c r="I23" s="1721"/>
      <c r="K23" s="1727" t="s">
        <v>693</v>
      </c>
      <c r="L23" s="1728"/>
      <c r="M23" s="1729">
        <f>M22/12</f>
        <v>9915.1260412090942</v>
      </c>
      <c r="O23" s="1727" t="s">
        <v>693</v>
      </c>
      <c r="P23" s="1728"/>
      <c r="Q23" s="1729">
        <f>Q22/12</f>
        <v>14516.169952191281</v>
      </c>
    </row>
    <row r="24" spans="2:21" ht="15" customHeight="1">
      <c r="B24" s="1734"/>
      <c r="C24" s="1734"/>
      <c r="D24" s="1734"/>
      <c r="E24" s="1734"/>
      <c r="F24" s="1734"/>
      <c r="G24" s="1734"/>
      <c r="K24" s="1730"/>
      <c r="M24" s="1731"/>
      <c r="Q24" s="1731"/>
    </row>
    <row r="25" spans="2:21" ht="15" customHeight="1">
      <c r="B25" s="1721"/>
      <c r="C25" s="1721"/>
      <c r="D25" s="1721"/>
      <c r="E25" s="1721"/>
      <c r="M25" s="1732"/>
      <c r="Q25" s="1732"/>
    </row>
    <row r="26" spans="2:21" ht="15" customHeight="1">
      <c r="F26" s="1721"/>
      <c r="G26" s="1721"/>
    </row>
    <row r="27" spans="2:21" ht="15" customHeight="1" thickBot="1"/>
    <row r="28" spans="2:21" ht="15" customHeight="1" thickBot="1">
      <c r="B28" s="1733"/>
      <c r="C28" s="1733"/>
      <c r="D28" s="1733"/>
      <c r="E28" s="1733"/>
      <c r="F28" s="1733"/>
      <c r="G28" s="1733"/>
      <c r="H28" s="1733"/>
      <c r="I28" s="1733"/>
      <c r="K28" s="2101" t="s">
        <v>696</v>
      </c>
      <c r="L28" s="2102"/>
      <c r="M28" s="2103"/>
      <c r="O28" s="2101" t="s">
        <v>697</v>
      </c>
      <c r="P28" s="2102"/>
      <c r="Q28" s="2103"/>
      <c r="S28" s="2101" t="s">
        <v>698</v>
      </c>
      <c r="T28" s="2102"/>
      <c r="U28" s="2103"/>
    </row>
    <row r="29" spans="2:21" ht="15" customHeight="1">
      <c r="B29" s="1734"/>
      <c r="C29" s="1734"/>
      <c r="D29" s="1734"/>
      <c r="E29" s="1734"/>
      <c r="F29" s="1735"/>
      <c r="G29" s="1735"/>
      <c r="H29" s="1736"/>
      <c r="I29" s="1737"/>
      <c r="K29" s="1627" t="s">
        <v>694</v>
      </c>
      <c r="L29" s="1628" t="s">
        <v>671</v>
      </c>
      <c r="M29" s="1629">
        <v>12</v>
      </c>
      <c r="O29" s="1627" t="s">
        <v>694</v>
      </c>
      <c r="P29" s="1628" t="s">
        <v>671</v>
      </c>
      <c r="Q29" s="1629">
        <v>12</v>
      </c>
      <c r="S29" s="1627" t="s">
        <v>694</v>
      </c>
      <c r="T29" s="1628" t="s">
        <v>671</v>
      </c>
      <c r="U29" s="1629">
        <v>12</v>
      </c>
    </row>
    <row r="30" spans="2:21" ht="15" customHeight="1">
      <c r="B30" s="1734"/>
      <c r="C30" s="1734"/>
      <c r="D30" s="1734"/>
      <c r="E30" s="1734"/>
      <c r="F30" s="1735"/>
      <c r="G30" s="1735"/>
      <c r="H30" s="1736"/>
      <c r="I30" s="1737"/>
      <c r="K30" s="1636"/>
      <c r="L30" s="1637"/>
      <c r="M30" s="1638"/>
      <c r="N30" s="1738"/>
      <c r="O30" s="1636"/>
      <c r="P30" s="1637"/>
      <c r="Q30" s="1638"/>
      <c r="S30" s="1636"/>
      <c r="T30" s="1637"/>
      <c r="U30" s="1638"/>
    </row>
    <row r="31" spans="2:21" ht="18.75" customHeight="1">
      <c r="B31" s="1734"/>
      <c r="C31" s="1734"/>
      <c r="D31" s="1734"/>
      <c r="E31" s="1734"/>
      <c r="F31" s="1735"/>
      <c r="G31" s="1735"/>
      <c r="H31" s="1736"/>
      <c r="I31" s="1737"/>
      <c r="K31" s="1644" t="s">
        <v>20</v>
      </c>
      <c r="L31" s="1645"/>
      <c r="M31" s="1646" t="s">
        <v>6</v>
      </c>
      <c r="N31" s="1739"/>
      <c r="O31" s="1644" t="s">
        <v>20</v>
      </c>
      <c r="P31" s="1645"/>
      <c r="Q31" s="1646" t="s">
        <v>6</v>
      </c>
      <c r="S31" s="1644" t="s">
        <v>20</v>
      </c>
      <c r="T31" s="1645"/>
      <c r="U31" s="1646" t="s">
        <v>6</v>
      </c>
    </row>
    <row r="32" spans="2:21" ht="18.75" customHeight="1">
      <c r="B32" s="1734"/>
      <c r="C32" s="1734"/>
      <c r="D32" s="1734"/>
      <c r="E32" s="1734"/>
      <c r="F32" s="1735"/>
      <c r="G32" s="1735"/>
      <c r="H32" s="1736"/>
      <c r="I32" s="1737"/>
      <c r="K32" s="1648" t="str">
        <f>$B$4</f>
        <v>Program Manager</v>
      </c>
      <c r="L32" s="1649"/>
      <c r="M32" s="1650">
        <f>'[38]4929 OBOTS'!N32</f>
        <v>3648.7360000000003</v>
      </c>
      <c r="N32" s="1740"/>
      <c r="O32" s="1741" t="str">
        <f>K32</f>
        <v>Program Manager</v>
      </c>
      <c r="P32" s="1742"/>
      <c r="Q32" s="1743">
        <f>'[38]4929 OBOTS'!S32</f>
        <v>3648.7360000000003</v>
      </c>
      <c r="S32" s="1674" t="str">
        <f>B4</f>
        <v>Program Manager</v>
      </c>
      <c r="T32" s="1744"/>
      <c r="U32" s="1776">
        <f>'[38]4929 OBOTS'!X32</f>
        <v>3648.7360000000003</v>
      </c>
    </row>
    <row r="33" spans="2:21" ht="15" customHeight="1">
      <c r="B33" s="1745"/>
      <c r="C33" s="1745"/>
      <c r="D33" s="1745"/>
      <c r="E33" s="1745"/>
      <c r="F33" s="1746"/>
      <c r="G33" s="1746"/>
      <c r="H33" s="1747"/>
      <c r="I33" s="1748"/>
      <c r="K33" s="1648" t="str">
        <f>B7</f>
        <v xml:space="preserve">Medical Assistant </v>
      </c>
      <c r="L33" s="1649"/>
      <c r="M33" s="1650">
        <f>'[38]4929 OBOTS'!N33</f>
        <v>50421.529600000002</v>
      </c>
      <c r="N33" s="1749"/>
      <c r="O33" s="1639" t="str">
        <f>B5</f>
        <v>Registered Nurse</v>
      </c>
      <c r="P33" s="1649"/>
      <c r="Q33" s="1650">
        <f>'[38]4929 OBOTS'!S33</f>
        <v>19597.427200000002</v>
      </c>
      <c r="S33" s="1750" t="str">
        <f>B5</f>
        <v>Registered Nurse</v>
      </c>
      <c r="T33" s="1649"/>
      <c r="U33" s="1650">
        <f>'[38]4929 OBOTS'!X33</f>
        <v>48993.567999999999</v>
      </c>
    </row>
    <row r="34" spans="2:21" ht="15" customHeight="1" thickBot="1">
      <c r="B34" s="1734"/>
      <c r="C34" s="1734"/>
      <c r="D34" s="1734"/>
      <c r="E34" s="1734"/>
      <c r="F34" s="1735"/>
      <c r="G34" s="1735"/>
      <c r="H34" s="1736"/>
      <c r="I34" s="1737"/>
      <c r="K34" s="1661" t="str">
        <f>B8</f>
        <v>Clerical Support</v>
      </c>
      <c r="L34" s="1662"/>
      <c r="M34" s="1663">
        <f>'[38]4929 OBOTS'!N34</f>
        <v>9880.4160000000011</v>
      </c>
      <c r="N34" s="1751"/>
      <c r="O34" s="1648" t="str">
        <f>B7</f>
        <v xml:space="preserve">Medical Assistant </v>
      </c>
      <c r="P34" s="1649"/>
      <c r="Q34" s="1650">
        <f>'[38]4929 OBOTS'!S34</f>
        <v>50421.529600000002</v>
      </c>
      <c r="S34" s="1639" t="str">
        <f>B6</f>
        <v>registered Nurse (Masters)</v>
      </c>
      <c r="T34" s="1649"/>
      <c r="U34" s="1650">
        <f>'[38]4929 OBOTS'!X34</f>
        <v>64489.152000000002</v>
      </c>
    </row>
    <row r="35" spans="2:21" ht="15" customHeight="1" thickTop="1" thickBot="1">
      <c r="B35" s="1734"/>
      <c r="C35" s="1734"/>
      <c r="D35" s="1734"/>
      <c r="E35" s="1734"/>
      <c r="F35" s="1735"/>
      <c r="G35" s="1735"/>
      <c r="H35" s="1736"/>
      <c r="I35" s="1737"/>
      <c r="K35" s="1668" t="s">
        <v>681</v>
      </c>
      <c r="L35" s="1752">
        <f>'[38]4929 OBOTS'!M35</f>
        <v>1.3</v>
      </c>
      <c r="M35" s="1670">
        <f>SUM(M32:M34)</f>
        <v>63950.681599999996</v>
      </c>
      <c r="N35" s="1751"/>
      <c r="O35" s="1661" t="str">
        <f>B8</f>
        <v>Clerical Support</v>
      </c>
      <c r="P35" s="1662"/>
      <c r="Q35" s="1663">
        <f>'[38]4929 OBOTS'!S35</f>
        <v>9880.4160000000011</v>
      </c>
      <c r="S35" s="1648" t="str">
        <f>B7</f>
        <v xml:space="preserve">Medical Assistant </v>
      </c>
      <c r="T35" s="1649"/>
      <c r="U35" s="1650">
        <f>'[38]4929 OBOTS'!X35</f>
        <v>50421.529600000002</v>
      </c>
    </row>
    <row r="36" spans="2:21" ht="15" customHeight="1" thickTop="1" thickBot="1">
      <c r="B36" s="1734"/>
      <c r="C36" s="1734"/>
      <c r="D36" s="1734"/>
      <c r="E36" s="1734"/>
      <c r="F36" s="1735"/>
      <c r="G36" s="1735"/>
      <c r="H36" s="1736"/>
      <c r="I36" s="1737"/>
      <c r="K36" s="1674" t="s">
        <v>359</v>
      </c>
      <c r="L36" s="1675">
        <f>'[38]M2021 BLS  53%ile'!D38</f>
        <v>0.25390000000000001</v>
      </c>
      <c r="M36" s="1650">
        <f>M35*L36</f>
        <v>16237.07805824</v>
      </c>
      <c r="N36" s="1751"/>
      <c r="O36" s="1668" t="s">
        <v>681</v>
      </c>
      <c r="P36" s="1752">
        <f>'[38]4929 OBOTS'!R36</f>
        <v>1.5</v>
      </c>
      <c r="Q36" s="1670">
        <f>SUM(Q32:Q35)</f>
        <v>83548.108800000002</v>
      </c>
      <c r="S36" s="1661" t="str">
        <f>B8</f>
        <v>Clerical Support</v>
      </c>
      <c r="T36" s="1662"/>
      <c r="U36" s="1663">
        <f>'[38]4929 OBOTS'!X36</f>
        <v>9880.4160000000011</v>
      </c>
    </row>
    <row r="37" spans="2:21" ht="15" customHeight="1" thickTop="1">
      <c r="B37" s="1734"/>
      <c r="C37" s="1734"/>
      <c r="D37" s="1734"/>
      <c r="E37" s="1734"/>
      <c r="F37" s="1735"/>
      <c r="G37" s="1735"/>
      <c r="H37" s="1736"/>
      <c r="I37" s="1737"/>
      <c r="K37" s="1674" t="s">
        <v>112</v>
      </c>
      <c r="L37" s="1675">
        <f>F21</f>
        <v>2.7811565914169036E-2</v>
      </c>
      <c r="M37" s="1650">
        <f>(M35+M36)*L37</f>
        <v>2230.1471632446865</v>
      </c>
      <c r="N37" s="1740"/>
      <c r="O37" s="1674" t="s">
        <v>359</v>
      </c>
      <c r="P37" s="1675">
        <f>F16</f>
        <v>0.25390000000000001</v>
      </c>
      <c r="Q37" s="1650">
        <f>Q36*P37</f>
        <v>21212.86482432</v>
      </c>
      <c r="S37" s="1668" t="s">
        <v>681</v>
      </c>
      <c r="T37" s="1669">
        <f>'[38]4929 OBOTS'!W37</f>
        <v>2.2999999999999998</v>
      </c>
      <c r="U37" s="1670">
        <f>SUM(U32:U36)</f>
        <v>177433.40160000001</v>
      </c>
    </row>
    <row r="38" spans="2:21" ht="15" customHeight="1" thickBot="1">
      <c r="B38" s="1734"/>
      <c r="C38" s="1734"/>
      <c r="D38" s="1734"/>
      <c r="E38" s="1734"/>
      <c r="F38" s="1735"/>
      <c r="G38" s="1735"/>
      <c r="H38" s="1736"/>
      <c r="I38" s="1737"/>
      <c r="K38" s="1678" t="s">
        <v>239</v>
      </c>
      <c r="L38" s="1679"/>
      <c r="M38" s="1680">
        <f>SUM(M35:M37)</f>
        <v>82417.906821484692</v>
      </c>
      <c r="N38" s="1753"/>
      <c r="O38" s="1674" t="s">
        <v>112</v>
      </c>
      <c r="P38" s="1675">
        <f>F21</f>
        <v>2.7811565914169036E-2</v>
      </c>
      <c r="Q38" s="1650">
        <f>(Q36+Q37)*P38</f>
        <v>2913.5667231852995</v>
      </c>
      <c r="S38" s="1674" t="s">
        <v>359</v>
      </c>
      <c r="T38" s="1675">
        <f>F16</f>
        <v>0.25390000000000001</v>
      </c>
      <c r="U38" s="1650">
        <f>T38*U37</f>
        <v>45050.340666240008</v>
      </c>
    </row>
    <row r="39" spans="2:21" ht="15" customHeight="1" thickTop="1" thickBot="1">
      <c r="B39" s="2104"/>
      <c r="C39" s="2104"/>
      <c r="D39" s="2104"/>
      <c r="E39" s="2104"/>
      <c r="F39" s="2104"/>
      <c r="G39" s="1754"/>
      <c r="H39" s="1755"/>
      <c r="I39" s="1737"/>
      <c r="K39" s="1687"/>
      <c r="L39" s="1688"/>
      <c r="M39" s="1689"/>
      <c r="N39" s="1751"/>
      <c r="O39" s="1678" t="s">
        <v>239</v>
      </c>
      <c r="P39" s="1679"/>
      <c r="Q39" s="1680">
        <f>SUM(Q36:Q38)</f>
        <v>107674.5403475053</v>
      </c>
      <c r="S39" s="1674" t="s">
        <v>112</v>
      </c>
      <c r="T39" s="1675">
        <f>F21</f>
        <v>2.7811565914169036E-2</v>
      </c>
      <c r="U39" s="1650">
        <f>(U37+U38)*T39</f>
        <v>6187.6212628685289</v>
      </c>
    </row>
    <row r="40" spans="2:21" ht="15" customHeight="1" thickTop="1" thickBot="1">
      <c r="K40" s="1674" t="str">
        <f>B17</f>
        <v>Occupancy (Per FTE)</v>
      </c>
      <c r="L40" s="1691">
        <f>F17</f>
        <v>1837.7634854460871</v>
      </c>
      <c r="M40" s="1650">
        <f>L40*L35</f>
        <v>2389.0925310799134</v>
      </c>
      <c r="N40" s="1756"/>
      <c r="O40" s="1687"/>
      <c r="P40" s="1688"/>
      <c r="Q40" s="1689"/>
      <c r="S40" s="1678" t="s">
        <v>239</v>
      </c>
      <c r="T40" s="1679"/>
      <c r="U40" s="1680">
        <f>SUM(U37:U39)</f>
        <v>228671.36352910852</v>
      </c>
    </row>
    <row r="41" spans="2:21" ht="15" customHeight="1" thickTop="1">
      <c r="K41" s="1674" t="str">
        <f>B18</f>
        <v>Staff Training (per MA FTE)</v>
      </c>
      <c r="L41" s="1694">
        <f>F18</f>
        <v>190.3677447192934</v>
      </c>
      <c r="M41" s="1650">
        <f>L41*E13</f>
        <v>190.3677447192934</v>
      </c>
      <c r="N41" s="1756"/>
      <c r="O41" s="1674" t="str">
        <f>$B$17</f>
        <v>Occupancy (Per FTE)</v>
      </c>
      <c r="P41" s="1691">
        <f>F17</f>
        <v>1837.7634854460871</v>
      </c>
      <c r="Q41" s="1650">
        <f>P41*P36</f>
        <v>2756.6452281691309</v>
      </c>
      <c r="S41" s="1687"/>
      <c r="T41" s="1688"/>
      <c r="U41" s="1689"/>
    </row>
    <row r="42" spans="2:21" ht="16.5" customHeight="1">
      <c r="K42" s="1674" t="str">
        <f>B19</f>
        <v>Program Supplies and Materials (per FTE)</v>
      </c>
      <c r="L42" s="1694">
        <f>F19</f>
        <v>1227.06</v>
      </c>
      <c r="M42" s="1650">
        <f>L42*L35</f>
        <v>1595.1779999999999</v>
      </c>
      <c r="N42" s="1751"/>
      <c r="O42" s="1674" t="str">
        <f>$B$18</f>
        <v>Staff Training (per MA FTE)</v>
      </c>
      <c r="P42" s="1694">
        <f>F18</f>
        <v>190.3677447192934</v>
      </c>
      <c r="Q42" s="1650">
        <f>P42*F13</f>
        <v>190.3677447192934</v>
      </c>
      <c r="S42" s="1674" t="str">
        <f>B18</f>
        <v>Staff Training (per MA FTE)</v>
      </c>
      <c r="T42" s="1694">
        <f>F18</f>
        <v>190.3677447192934</v>
      </c>
      <c r="U42" s="1650">
        <f>T42*G13</f>
        <v>190.3677447192934</v>
      </c>
    </row>
    <row r="43" spans="2:21" ht="15" customHeight="1" thickBot="1">
      <c r="K43" s="1699"/>
      <c r="L43" s="1700"/>
      <c r="M43" s="1663"/>
      <c r="N43" s="1751"/>
      <c r="O43" s="1674" t="str">
        <f>$B$19</f>
        <v>Program Supplies and Materials (per FTE)</v>
      </c>
      <c r="P43" s="1694">
        <f>F19</f>
        <v>1227.06</v>
      </c>
      <c r="Q43" s="1650">
        <f>P43*P36</f>
        <v>1840.59</v>
      </c>
      <c r="S43" s="1674" t="str">
        <f>B19</f>
        <v>Program Supplies and Materials (per FTE)</v>
      </c>
      <c r="T43" s="1694">
        <f>F19</f>
        <v>1227.06</v>
      </c>
      <c r="U43" s="1650">
        <f>T43*T37</f>
        <v>2822.2379999999998</v>
      </c>
    </row>
    <row r="44" spans="2:21" ht="15" customHeight="1" thickTop="1">
      <c r="K44" s="1757" t="s">
        <v>687</v>
      </c>
      <c r="L44" s="1758"/>
      <c r="M44" s="1759">
        <f>SUM(M38:M43)</f>
        <v>86592.545097283888</v>
      </c>
      <c r="N44" s="1751"/>
      <c r="O44" s="1674"/>
      <c r="P44" s="1701"/>
      <c r="Q44" s="1650"/>
      <c r="S44" s="1674"/>
      <c r="T44" s="1701"/>
      <c r="U44" s="1650"/>
    </row>
    <row r="45" spans="2:21" ht="15" customHeight="1" thickBot="1">
      <c r="K45" s="1707" t="s">
        <v>360</v>
      </c>
      <c r="L45" s="1708">
        <f>F20</f>
        <v>0.12</v>
      </c>
      <c r="M45" s="1709">
        <f>(M44-M37)*L45</f>
        <v>10123.487752084704</v>
      </c>
      <c r="N45" s="1751"/>
      <c r="O45" s="1678" t="s">
        <v>687</v>
      </c>
      <c r="P45" s="1679"/>
      <c r="Q45" s="1680">
        <f>SUM(Q39:Q44)</f>
        <v>112462.14332039372</v>
      </c>
      <c r="S45" s="1678" t="s">
        <v>687</v>
      </c>
      <c r="T45" s="1679"/>
      <c r="U45" s="1680">
        <f>SUM(U40:U44)</f>
        <v>231683.96927382782</v>
      </c>
    </row>
    <row r="46" spans="2:21" ht="15" customHeight="1" thickTop="1" thickBot="1">
      <c r="K46" s="1718" t="s">
        <v>112</v>
      </c>
      <c r="L46" s="1719">
        <f>F21</f>
        <v>2.7811565914169036E-2</v>
      </c>
      <c r="M46" s="1760">
        <f>(M40+M41+M42)*L46</f>
        <v>116.10322757520261</v>
      </c>
      <c r="N46" s="1756"/>
      <c r="O46" s="1674" t="s">
        <v>360</v>
      </c>
      <c r="P46" s="1675">
        <f>F20</f>
        <v>0.12</v>
      </c>
      <c r="Q46" s="1650">
        <f>(Q45-Q38)*P46</f>
        <v>13145.829191665011</v>
      </c>
      <c r="S46" s="1761" t="s">
        <v>360</v>
      </c>
      <c r="T46" s="1762">
        <f>F20</f>
        <v>0.12</v>
      </c>
      <c r="U46" s="1763">
        <f>U45*T46</f>
        <v>27802.076312859339</v>
      </c>
    </row>
    <row r="47" spans="2:21" ht="15" customHeight="1" thickTop="1" thickBot="1">
      <c r="K47" s="1764" t="s">
        <v>691</v>
      </c>
      <c r="L47" s="1765"/>
      <c r="M47" s="1766">
        <f>SUM(M44:M46)</f>
        <v>96832.136076943803</v>
      </c>
      <c r="N47" s="1751"/>
      <c r="O47" s="1767" t="s">
        <v>112</v>
      </c>
      <c r="P47" s="1768">
        <f>L46</f>
        <v>2.7811565914169036E-2</v>
      </c>
      <c r="Q47" s="1769">
        <f>(Q41+Q42+Q43)*P47</f>
        <v>133.15073565135805</v>
      </c>
      <c r="S47" s="1767" t="s">
        <v>112</v>
      </c>
      <c r="T47" s="1768">
        <f>F21</f>
        <v>2.7811565914169036E-2</v>
      </c>
      <c r="U47" s="1769">
        <f>(U42+U43)*T47</f>
        <v>83.785283242664917</v>
      </c>
    </row>
    <row r="48" spans="2:21" ht="15" customHeight="1" thickTop="1" thickBot="1">
      <c r="K48" s="1727"/>
      <c r="L48" s="1728"/>
      <c r="M48" s="1770">
        <f>M47/12</f>
        <v>8069.34467307865</v>
      </c>
      <c r="N48" s="1771"/>
      <c r="O48" s="1764" t="s">
        <v>691</v>
      </c>
      <c r="P48" s="1765"/>
      <c r="Q48" s="1766">
        <f>SUM(Q45:Q47)</f>
        <v>125741.12324771009</v>
      </c>
      <c r="S48" s="1724" t="s">
        <v>691</v>
      </c>
      <c r="T48" s="1725"/>
      <c r="U48" s="1726">
        <f>SUM(U45:U47)</f>
        <v>259569.83086992984</v>
      </c>
    </row>
    <row r="49" spans="11:21" ht="15" customHeight="1" thickBot="1">
      <c r="K49" s="1727" t="s">
        <v>695</v>
      </c>
      <c r="L49" s="1728"/>
      <c r="M49" s="1772">
        <f>M47/12/121</f>
        <v>66.68879895106322</v>
      </c>
      <c r="N49" s="1771"/>
      <c r="O49" s="1727"/>
      <c r="P49" s="1773"/>
      <c r="Q49" s="1770">
        <f>Q48/12</f>
        <v>10478.426937309174</v>
      </c>
      <c r="S49" s="1727"/>
      <c r="T49" s="1728"/>
      <c r="U49" s="1770">
        <f>U48/12</f>
        <v>21630.819239160821</v>
      </c>
    </row>
    <row r="50" spans="11:21" ht="15" customHeight="1" thickBot="1">
      <c r="M50" s="1771"/>
      <c r="N50" s="1771"/>
      <c r="O50" s="1727" t="s">
        <v>695</v>
      </c>
      <c r="P50" s="1773"/>
      <c r="Q50" s="1772">
        <f>Q48/12/121</f>
        <v>86.598569729827886</v>
      </c>
      <c r="S50" s="1727" t="s">
        <v>695</v>
      </c>
      <c r="T50" s="1728"/>
      <c r="U50" s="1772">
        <f>U48/12/121</f>
        <v>178.76710115008942</v>
      </c>
    </row>
    <row r="51" spans="11:21" ht="15" customHeight="1">
      <c r="M51" s="1732"/>
      <c r="N51" s="1774"/>
      <c r="O51" s="1771"/>
      <c r="Q51" s="1771"/>
      <c r="U51" s="1771"/>
    </row>
    <row r="52" spans="11:21" ht="15" customHeight="1">
      <c r="N52" s="1771"/>
      <c r="O52" s="1774"/>
      <c r="Q52" s="1732"/>
      <c r="U52" s="1732"/>
    </row>
    <row r="53" spans="11:21" ht="15" customHeight="1">
      <c r="N53" s="1775"/>
      <c r="O53" s="1771"/>
    </row>
  </sheetData>
  <mergeCells count="11">
    <mergeCell ref="B15:F15"/>
    <mergeCell ref="B2:I2"/>
    <mergeCell ref="K2:M2"/>
    <mergeCell ref="O2:Q2"/>
    <mergeCell ref="B3:F3"/>
    <mergeCell ref="H3:I3"/>
    <mergeCell ref="H16:I16"/>
    <mergeCell ref="K28:M28"/>
    <mergeCell ref="O28:Q28"/>
    <mergeCell ref="S28:U28"/>
    <mergeCell ref="B39:F39"/>
  </mergeCells>
  <pageMargins left="0.25" right="0.25" top="0.75" bottom="0.75" header="0.3" footer="0.3"/>
  <pageSetup scale="39" orientation="landscape" r:id="rId1"/>
  <headerFooter>
    <oddFooter>&amp;RDRAFT - FOR POLICY DISCUSSION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439E0-0892-4290-B046-74FA6F365E58}">
  <sheetPr>
    <pageSetUpPr fitToPage="1"/>
  </sheetPr>
  <dimension ref="B2:R58"/>
  <sheetViews>
    <sheetView zoomScale="90" zoomScaleNormal="90" workbookViewId="0">
      <selection activeCell="E28" sqref="E28"/>
    </sheetView>
  </sheetViews>
  <sheetFormatPr defaultRowHeight="15"/>
  <cols>
    <col min="1" max="1" width="4.5703125" style="246" customWidth="1"/>
    <col min="2" max="2" width="23.140625" style="246" customWidth="1"/>
    <col min="3" max="3" width="8.140625" style="246" customWidth="1"/>
    <col min="4" max="4" width="9.140625" style="246"/>
    <col min="5" max="5" width="37" style="246" customWidth="1"/>
    <col min="6" max="6" width="4.7109375" style="246" customWidth="1"/>
    <col min="7" max="7" width="4.28515625" style="246" customWidth="1"/>
    <col min="8" max="8" width="33.5703125" style="246" customWidth="1"/>
    <col min="9" max="9" width="13.140625" style="246" bestFit="1" customWidth="1"/>
    <col min="10" max="10" width="14.85546875" style="246" bestFit="1" customWidth="1"/>
    <col min="11" max="11" width="4.140625" style="246" customWidth="1"/>
    <col min="12" max="12" width="34.42578125" style="246" bestFit="1" customWidth="1"/>
    <col min="13" max="13" width="13.140625" style="246" bestFit="1" customWidth="1"/>
    <col min="14" max="14" width="12.7109375" style="246" customWidth="1"/>
    <col min="15" max="15" width="9.85546875" style="246" customWidth="1"/>
    <col min="16" max="16" width="19.85546875" style="246" customWidth="1"/>
    <col min="17" max="17" width="17.42578125" style="246" customWidth="1"/>
    <col min="18" max="18" width="27" style="246" customWidth="1"/>
    <col min="19" max="19" width="20.5703125" style="246" customWidth="1"/>
    <col min="20" max="232" width="8.7109375" style="246"/>
    <col min="233" max="233" width="35" style="246" customWidth="1"/>
    <col min="234" max="234" width="14.28515625" style="246" customWidth="1"/>
    <col min="235" max="235" width="13" style="246" customWidth="1"/>
    <col min="236" max="236" width="12.42578125" style="246" customWidth="1"/>
    <col min="237" max="237" width="16.5703125" style="246" customWidth="1"/>
    <col min="238" max="241" width="8.7109375" style="246"/>
    <col min="242" max="242" width="31.5703125" style="246" customWidth="1"/>
    <col min="243" max="243" width="14.28515625" style="246" customWidth="1"/>
    <col min="244" max="244" width="12.85546875" style="246" customWidth="1"/>
    <col min="245" max="245" width="12.42578125" style="246" customWidth="1"/>
    <col min="246" max="246" width="4.42578125" style="246" customWidth="1"/>
    <col min="247" max="247" width="18.28515625" style="246" customWidth="1"/>
    <col min="248" max="248" width="20.5703125" style="246" customWidth="1"/>
    <col min="249" max="249" width="14.85546875" style="246" customWidth="1"/>
    <col min="250" max="250" width="10.7109375" style="246" customWidth="1"/>
    <col min="251" max="251" width="17.5703125" style="246" customWidth="1"/>
    <col min="252" max="252" width="8.7109375" style="246"/>
    <col min="253" max="253" width="10.28515625" style="246" customWidth="1"/>
    <col min="254" max="254" width="14.7109375" style="246" customWidth="1"/>
    <col min="255" max="488" width="8.7109375" style="246"/>
    <col min="489" max="489" width="35" style="246" customWidth="1"/>
    <col min="490" max="490" width="14.28515625" style="246" customWidth="1"/>
    <col min="491" max="491" width="13" style="246" customWidth="1"/>
    <col min="492" max="492" width="12.42578125" style="246" customWidth="1"/>
    <col min="493" max="493" width="16.5703125" style="246" customWidth="1"/>
    <col min="494" max="497" width="8.7109375" style="246"/>
    <col min="498" max="498" width="31.5703125" style="246" customWidth="1"/>
    <col min="499" max="499" width="14.28515625" style="246" customWidth="1"/>
    <col min="500" max="500" width="12.85546875" style="246" customWidth="1"/>
    <col min="501" max="501" width="12.42578125" style="246" customWidth="1"/>
    <col min="502" max="502" width="4.42578125" style="246" customWidth="1"/>
    <col min="503" max="503" width="18.28515625" style="246" customWidth="1"/>
    <col min="504" max="504" width="20.5703125" style="246" customWidth="1"/>
    <col min="505" max="505" width="14.85546875" style="246" customWidth="1"/>
    <col min="506" max="506" width="10.7109375" style="246" customWidth="1"/>
    <col min="507" max="507" width="17.5703125" style="246" customWidth="1"/>
    <col min="508" max="508" width="8.7109375" style="246"/>
    <col min="509" max="509" width="10.28515625" style="246" customWidth="1"/>
    <col min="510" max="510" width="14.7109375" style="246" customWidth="1"/>
    <col min="511" max="744" width="8.7109375" style="246"/>
    <col min="745" max="745" width="35" style="246" customWidth="1"/>
    <col min="746" max="746" width="14.28515625" style="246" customWidth="1"/>
    <col min="747" max="747" width="13" style="246" customWidth="1"/>
    <col min="748" max="748" width="12.42578125" style="246" customWidth="1"/>
    <col min="749" max="749" width="16.5703125" style="246" customWidth="1"/>
    <col min="750" max="753" width="8.7109375" style="246"/>
    <col min="754" max="754" width="31.5703125" style="246" customWidth="1"/>
    <col min="755" max="755" width="14.28515625" style="246" customWidth="1"/>
    <col min="756" max="756" width="12.85546875" style="246" customWidth="1"/>
    <col min="757" max="757" width="12.42578125" style="246" customWidth="1"/>
    <col min="758" max="758" width="4.42578125" style="246" customWidth="1"/>
    <col min="759" max="759" width="18.28515625" style="246" customWidth="1"/>
    <col min="760" max="760" width="20.5703125" style="246" customWidth="1"/>
    <col min="761" max="761" width="14.85546875" style="246" customWidth="1"/>
    <col min="762" max="762" width="10.7109375" style="246" customWidth="1"/>
    <col min="763" max="763" width="17.5703125" style="246" customWidth="1"/>
    <col min="764" max="764" width="8.7109375" style="246"/>
    <col min="765" max="765" width="10.28515625" style="246" customWidth="1"/>
    <col min="766" max="766" width="14.7109375" style="246" customWidth="1"/>
    <col min="767" max="1000" width="8.7109375" style="246"/>
    <col min="1001" max="1001" width="35" style="246" customWidth="1"/>
    <col min="1002" max="1002" width="14.28515625" style="246" customWidth="1"/>
    <col min="1003" max="1003" width="13" style="246" customWidth="1"/>
    <col min="1004" max="1004" width="12.42578125" style="246" customWidth="1"/>
    <col min="1005" max="1005" width="16.5703125" style="246" customWidth="1"/>
    <col min="1006" max="1009" width="8.7109375" style="246"/>
    <col min="1010" max="1010" width="31.5703125" style="246" customWidth="1"/>
    <col min="1011" max="1011" width="14.28515625" style="246" customWidth="1"/>
    <col min="1012" max="1012" width="12.85546875" style="246" customWidth="1"/>
    <col min="1013" max="1013" width="12.42578125" style="246" customWidth="1"/>
    <col min="1014" max="1014" width="4.42578125" style="246" customWidth="1"/>
    <col min="1015" max="1015" width="18.28515625" style="246" customWidth="1"/>
    <col min="1016" max="1016" width="20.5703125" style="246" customWidth="1"/>
    <col min="1017" max="1017" width="14.85546875" style="246" customWidth="1"/>
    <col min="1018" max="1018" width="10.7109375" style="246" customWidth="1"/>
    <col min="1019" max="1019" width="17.5703125" style="246" customWidth="1"/>
    <col min="1020" max="1020" width="8.7109375" style="246"/>
    <col min="1021" max="1021" width="10.28515625" style="246" customWidth="1"/>
    <col min="1022" max="1022" width="14.7109375" style="246" customWidth="1"/>
    <col min="1023" max="1256" width="8.7109375" style="246"/>
    <col min="1257" max="1257" width="35" style="246" customWidth="1"/>
    <col min="1258" max="1258" width="14.28515625" style="246" customWidth="1"/>
    <col min="1259" max="1259" width="13" style="246" customWidth="1"/>
    <col min="1260" max="1260" width="12.42578125" style="246" customWidth="1"/>
    <col min="1261" max="1261" width="16.5703125" style="246" customWidth="1"/>
    <col min="1262" max="1265" width="8.7109375" style="246"/>
    <col min="1266" max="1266" width="31.5703125" style="246" customWidth="1"/>
    <col min="1267" max="1267" width="14.28515625" style="246" customWidth="1"/>
    <col min="1268" max="1268" width="12.85546875" style="246" customWidth="1"/>
    <col min="1269" max="1269" width="12.42578125" style="246" customWidth="1"/>
    <col min="1270" max="1270" width="4.42578125" style="246" customWidth="1"/>
    <col min="1271" max="1271" width="18.28515625" style="246" customWidth="1"/>
    <col min="1272" max="1272" width="20.5703125" style="246" customWidth="1"/>
    <col min="1273" max="1273" width="14.85546875" style="246" customWidth="1"/>
    <col min="1274" max="1274" width="10.7109375" style="246" customWidth="1"/>
    <col min="1275" max="1275" width="17.5703125" style="246" customWidth="1"/>
    <col min="1276" max="1276" width="8.7109375" style="246"/>
    <col min="1277" max="1277" width="10.28515625" style="246" customWidth="1"/>
    <col min="1278" max="1278" width="14.7109375" style="246" customWidth="1"/>
    <col min="1279" max="1512" width="8.7109375" style="246"/>
    <col min="1513" max="1513" width="35" style="246" customWidth="1"/>
    <col min="1514" max="1514" width="14.28515625" style="246" customWidth="1"/>
    <col min="1515" max="1515" width="13" style="246" customWidth="1"/>
    <col min="1516" max="1516" width="12.42578125" style="246" customWidth="1"/>
    <col min="1517" max="1517" width="16.5703125" style="246" customWidth="1"/>
    <col min="1518" max="1521" width="8.7109375" style="246"/>
    <col min="1522" max="1522" width="31.5703125" style="246" customWidth="1"/>
    <col min="1523" max="1523" width="14.28515625" style="246" customWidth="1"/>
    <col min="1524" max="1524" width="12.85546875" style="246" customWidth="1"/>
    <col min="1525" max="1525" width="12.42578125" style="246" customWidth="1"/>
    <col min="1526" max="1526" width="4.42578125" style="246" customWidth="1"/>
    <col min="1527" max="1527" width="18.28515625" style="246" customWidth="1"/>
    <col min="1528" max="1528" width="20.5703125" style="246" customWidth="1"/>
    <col min="1529" max="1529" width="14.85546875" style="246" customWidth="1"/>
    <col min="1530" max="1530" width="10.7109375" style="246" customWidth="1"/>
    <col min="1531" max="1531" width="17.5703125" style="246" customWidth="1"/>
    <col min="1532" max="1532" width="8.7109375" style="246"/>
    <col min="1533" max="1533" width="10.28515625" style="246" customWidth="1"/>
    <col min="1534" max="1534" width="14.7109375" style="246" customWidth="1"/>
    <col min="1535" max="1768" width="8.7109375" style="246"/>
    <col min="1769" max="1769" width="35" style="246" customWidth="1"/>
    <col min="1770" max="1770" width="14.28515625" style="246" customWidth="1"/>
    <col min="1771" max="1771" width="13" style="246" customWidth="1"/>
    <col min="1772" max="1772" width="12.42578125" style="246" customWidth="1"/>
    <col min="1773" max="1773" width="16.5703125" style="246" customWidth="1"/>
    <col min="1774" max="1777" width="8.7109375" style="246"/>
    <col min="1778" max="1778" width="31.5703125" style="246" customWidth="1"/>
    <col min="1779" max="1779" width="14.28515625" style="246" customWidth="1"/>
    <col min="1780" max="1780" width="12.85546875" style="246" customWidth="1"/>
    <col min="1781" max="1781" width="12.42578125" style="246" customWidth="1"/>
    <col min="1782" max="1782" width="4.42578125" style="246" customWidth="1"/>
    <col min="1783" max="1783" width="18.28515625" style="246" customWidth="1"/>
    <col min="1784" max="1784" width="20.5703125" style="246" customWidth="1"/>
    <col min="1785" max="1785" width="14.85546875" style="246" customWidth="1"/>
    <col min="1786" max="1786" width="10.7109375" style="246" customWidth="1"/>
    <col min="1787" max="1787" width="17.5703125" style="246" customWidth="1"/>
    <col min="1788" max="1788" width="8.7109375" style="246"/>
    <col min="1789" max="1789" width="10.28515625" style="246" customWidth="1"/>
    <col min="1790" max="1790" width="14.7109375" style="246" customWidth="1"/>
    <col min="1791" max="2024" width="8.7109375" style="246"/>
    <col min="2025" max="2025" width="35" style="246" customWidth="1"/>
    <col min="2026" max="2026" width="14.28515625" style="246" customWidth="1"/>
    <col min="2027" max="2027" width="13" style="246" customWidth="1"/>
    <col min="2028" max="2028" width="12.42578125" style="246" customWidth="1"/>
    <col min="2029" max="2029" width="16.5703125" style="246" customWidth="1"/>
    <col min="2030" max="2033" width="8.7109375" style="246"/>
    <col min="2034" max="2034" width="31.5703125" style="246" customWidth="1"/>
    <col min="2035" max="2035" width="14.28515625" style="246" customWidth="1"/>
    <col min="2036" max="2036" width="12.85546875" style="246" customWidth="1"/>
    <col min="2037" max="2037" width="12.42578125" style="246" customWidth="1"/>
    <col min="2038" max="2038" width="4.42578125" style="246" customWidth="1"/>
    <col min="2039" max="2039" width="18.28515625" style="246" customWidth="1"/>
    <col min="2040" max="2040" width="20.5703125" style="246" customWidth="1"/>
    <col min="2041" max="2041" width="14.85546875" style="246" customWidth="1"/>
    <col min="2042" max="2042" width="10.7109375" style="246" customWidth="1"/>
    <col min="2043" max="2043" width="17.5703125" style="246" customWidth="1"/>
    <col min="2044" max="2044" width="8.7109375" style="246"/>
    <col min="2045" max="2045" width="10.28515625" style="246" customWidth="1"/>
    <col min="2046" max="2046" width="14.7109375" style="246" customWidth="1"/>
    <col min="2047" max="2280" width="8.7109375" style="246"/>
    <col min="2281" max="2281" width="35" style="246" customWidth="1"/>
    <col min="2282" max="2282" width="14.28515625" style="246" customWidth="1"/>
    <col min="2283" max="2283" width="13" style="246" customWidth="1"/>
    <col min="2284" max="2284" width="12.42578125" style="246" customWidth="1"/>
    <col min="2285" max="2285" width="16.5703125" style="246" customWidth="1"/>
    <col min="2286" max="2289" width="8.7109375" style="246"/>
    <col min="2290" max="2290" width="31.5703125" style="246" customWidth="1"/>
    <col min="2291" max="2291" width="14.28515625" style="246" customWidth="1"/>
    <col min="2292" max="2292" width="12.85546875" style="246" customWidth="1"/>
    <col min="2293" max="2293" width="12.42578125" style="246" customWidth="1"/>
    <col min="2294" max="2294" width="4.42578125" style="246" customWidth="1"/>
    <col min="2295" max="2295" width="18.28515625" style="246" customWidth="1"/>
    <col min="2296" max="2296" width="20.5703125" style="246" customWidth="1"/>
    <col min="2297" max="2297" width="14.85546875" style="246" customWidth="1"/>
    <col min="2298" max="2298" width="10.7109375" style="246" customWidth="1"/>
    <col min="2299" max="2299" width="17.5703125" style="246" customWidth="1"/>
    <col min="2300" max="2300" width="8.7109375" style="246"/>
    <col min="2301" max="2301" width="10.28515625" style="246" customWidth="1"/>
    <col min="2302" max="2302" width="14.7109375" style="246" customWidth="1"/>
    <col min="2303" max="2536" width="8.7109375" style="246"/>
    <col min="2537" max="2537" width="35" style="246" customWidth="1"/>
    <col min="2538" max="2538" width="14.28515625" style="246" customWidth="1"/>
    <col min="2539" max="2539" width="13" style="246" customWidth="1"/>
    <col min="2540" max="2540" width="12.42578125" style="246" customWidth="1"/>
    <col min="2541" max="2541" width="16.5703125" style="246" customWidth="1"/>
    <col min="2542" max="2545" width="8.7109375" style="246"/>
    <col min="2546" max="2546" width="31.5703125" style="246" customWidth="1"/>
    <col min="2547" max="2547" width="14.28515625" style="246" customWidth="1"/>
    <col min="2548" max="2548" width="12.85546875" style="246" customWidth="1"/>
    <col min="2549" max="2549" width="12.42578125" style="246" customWidth="1"/>
    <col min="2550" max="2550" width="4.42578125" style="246" customWidth="1"/>
    <col min="2551" max="2551" width="18.28515625" style="246" customWidth="1"/>
    <col min="2552" max="2552" width="20.5703125" style="246" customWidth="1"/>
    <col min="2553" max="2553" width="14.85546875" style="246" customWidth="1"/>
    <col min="2554" max="2554" width="10.7109375" style="246" customWidth="1"/>
    <col min="2555" max="2555" width="17.5703125" style="246" customWidth="1"/>
    <col min="2556" max="2556" width="8.7109375" style="246"/>
    <col min="2557" max="2557" width="10.28515625" style="246" customWidth="1"/>
    <col min="2558" max="2558" width="14.7109375" style="246" customWidth="1"/>
    <col min="2559" max="2792" width="8.7109375" style="246"/>
    <col min="2793" max="2793" width="35" style="246" customWidth="1"/>
    <col min="2794" max="2794" width="14.28515625" style="246" customWidth="1"/>
    <col min="2795" max="2795" width="13" style="246" customWidth="1"/>
    <col min="2796" max="2796" width="12.42578125" style="246" customWidth="1"/>
    <col min="2797" max="2797" width="16.5703125" style="246" customWidth="1"/>
    <col min="2798" max="2801" width="8.7109375" style="246"/>
    <col min="2802" max="2802" width="31.5703125" style="246" customWidth="1"/>
    <col min="2803" max="2803" width="14.28515625" style="246" customWidth="1"/>
    <col min="2804" max="2804" width="12.85546875" style="246" customWidth="1"/>
    <col min="2805" max="2805" width="12.42578125" style="246" customWidth="1"/>
    <col min="2806" max="2806" width="4.42578125" style="246" customWidth="1"/>
    <col min="2807" max="2807" width="18.28515625" style="246" customWidth="1"/>
    <col min="2808" max="2808" width="20.5703125" style="246" customWidth="1"/>
    <col min="2809" max="2809" width="14.85546875" style="246" customWidth="1"/>
    <col min="2810" max="2810" width="10.7109375" style="246" customWidth="1"/>
    <col min="2811" max="2811" width="17.5703125" style="246" customWidth="1"/>
    <col min="2812" max="2812" width="8.7109375" style="246"/>
    <col min="2813" max="2813" width="10.28515625" style="246" customWidth="1"/>
    <col min="2814" max="2814" width="14.7109375" style="246" customWidth="1"/>
    <col min="2815" max="3048" width="8.7109375" style="246"/>
    <col min="3049" max="3049" width="35" style="246" customWidth="1"/>
    <col min="3050" max="3050" width="14.28515625" style="246" customWidth="1"/>
    <col min="3051" max="3051" width="13" style="246" customWidth="1"/>
    <col min="3052" max="3052" width="12.42578125" style="246" customWidth="1"/>
    <col min="3053" max="3053" width="16.5703125" style="246" customWidth="1"/>
    <col min="3054" max="3057" width="8.7109375" style="246"/>
    <col min="3058" max="3058" width="31.5703125" style="246" customWidth="1"/>
    <col min="3059" max="3059" width="14.28515625" style="246" customWidth="1"/>
    <col min="3060" max="3060" width="12.85546875" style="246" customWidth="1"/>
    <col min="3061" max="3061" width="12.42578125" style="246" customWidth="1"/>
    <col min="3062" max="3062" width="4.42578125" style="246" customWidth="1"/>
    <col min="3063" max="3063" width="18.28515625" style="246" customWidth="1"/>
    <col min="3064" max="3064" width="20.5703125" style="246" customWidth="1"/>
    <col min="3065" max="3065" width="14.85546875" style="246" customWidth="1"/>
    <col min="3066" max="3066" width="10.7109375" style="246" customWidth="1"/>
    <col min="3067" max="3067" width="17.5703125" style="246" customWidth="1"/>
    <col min="3068" max="3068" width="8.7109375" style="246"/>
    <col min="3069" max="3069" width="10.28515625" style="246" customWidth="1"/>
    <col min="3070" max="3070" width="14.7109375" style="246" customWidth="1"/>
    <col min="3071" max="3304" width="8.7109375" style="246"/>
    <col min="3305" max="3305" width="35" style="246" customWidth="1"/>
    <col min="3306" max="3306" width="14.28515625" style="246" customWidth="1"/>
    <col min="3307" max="3307" width="13" style="246" customWidth="1"/>
    <col min="3308" max="3308" width="12.42578125" style="246" customWidth="1"/>
    <col min="3309" max="3309" width="16.5703125" style="246" customWidth="1"/>
    <col min="3310" max="3313" width="8.7109375" style="246"/>
    <col min="3314" max="3314" width="31.5703125" style="246" customWidth="1"/>
    <col min="3315" max="3315" width="14.28515625" style="246" customWidth="1"/>
    <col min="3316" max="3316" width="12.85546875" style="246" customWidth="1"/>
    <col min="3317" max="3317" width="12.42578125" style="246" customWidth="1"/>
    <col min="3318" max="3318" width="4.42578125" style="246" customWidth="1"/>
    <col min="3319" max="3319" width="18.28515625" style="246" customWidth="1"/>
    <col min="3320" max="3320" width="20.5703125" style="246" customWidth="1"/>
    <col min="3321" max="3321" width="14.85546875" style="246" customWidth="1"/>
    <col min="3322" max="3322" width="10.7109375" style="246" customWidth="1"/>
    <col min="3323" max="3323" width="17.5703125" style="246" customWidth="1"/>
    <col min="3324" max="3324" width="8.7109375" style="246"/>
    <col min="3325" max="3325" width="10.28515625" style="246" customWidth="1"/>
    <col min="3326" max="3326" width="14.7109375" style="246" customWidth="1"/>
    <col min="3327" max="3560" width="8.7109375" style="246"/>
    <col min="3561" max="3561" width="35" style="246" customWidth="1"/>
    <col min="3562" max="3562" width="14.28515625" style="246" customWidth="1"/>
    <col min="3563" max="3563" width="13" style="246" customWidth="1"/>
    <col min="3564" max="3564" width="12.42578125" style="246" customWidth="1"/>
    <col min="3565" max="3565" width="16.5703125" style="246" customWidth="1"/>
    <col min="3566" max="3569" width="8.7109375" style="246"/>
    <col min="3570" max="3570" width="31.5703125" style="246" customWidth="1"/>
    <col min="3571" max="3571" width="14.28515625" style="246" customWidth="1"/>
    <col min="3572" max="3572" width="12.85546875" style="246" customWidth="1"/>
    <col min="3573" max="3573" width="12.42578125" style="246" customWidth="1"/>
    <col min="3574" max="3574" width="4.42578125" style="246" customWidth="1"/>
    <col min="3575" max="3575" width="18.28515625" style="246" customWidth="1"/>
    <col min="3576" max="3576" width="20.5703125" style="246" customWidth="1"/>
    <col min="3577" max="3577" width="14.85546875" style="246" customWidth="1"/>
    <col min="3578" max="3578" width="10.7109375" style="246" customWidth="1"/>
    <col min="3579" max="3579" width="17.5703125" style="246" customWidth="1"/>
    <col min="3580" max="3580" width="8.7109375" style="246"/>
    <col min="3581" max="3581" width="10.28515625" style="246" customWidth="1"/>
    <col min="3582" max="3582" width="14.7109375" style="246" customWidth="1"/>
    <col min="3583" max="3816" width="8.7109375" style="246"/>
    <col min="3817" max="3817" width="35" style="246" customWidth="1"/>
    <col min="3818" max="3818" width="14.28515625" style="246" customWidth="1"/>
    <col min="3819" max="3819" width="13" style="246" customWidth="1"/>
    <col min="3820" max="3820" width="12.42578125" style="246" customWidth="1"/>
    <col min="3821" max="3821" width="16.5703125" style="246" customWidth="1"/>
    <col min="3822" max="3825" width="8.7109375" style="246"/>
    <col min="3826" max="3826" width="31.5703125" style="246" customWidth="1"/>
    <col min="3827" max="3827" width="14.28515625" style="246" customWidth="1"/>
    <col min="3828" max="3828" width="12.85546875" style="246" customWidth="1"/>
    <col min="3829" max="3829" width="12.42578125" style="246" customWidth="1"/>
    <col min="3830" max="3830" width="4.42578125" style="246" customWidth="1"/>
    <col min="3831" max="3831" width="18.28515625" style="246" customWidth="1"/>
    <col min="3832" max="3832" width="20.5703125" style="246" customWidth="1"/>
    <col min="3833" max="3833" width="14.85546875" style="246" customWidth="1"/>
    <col min="3834" max="3834" width="10.7109375" style="246" customWidth="1"/>
    <col min="3835" max="3835" width="17.5703125" style="246" customWidth="1"/>
    <col min="3836" max="3836" width="8.7109375" style="246"/>
    <col min="3837" max="3837" width="10.28515625" style="246" customWidth="1"/>
    <col min="3838" max="3838" width="14.7109375" style="246" customWidth="1"/>
    <col min="3839" max="4072" width="8.7109375" style="246"/>
    <col min="4073" max="4073" width="35" style="246" customWidth="1"/>
    <col min="4074" max="4074" width="14.28515625" style="246" customWidth="1"/>
    <col min="4075" max="4075" width="13" style="246" customWidth="1"/>
    <col min="4076" max="4076" width="12.42578125" style="246" customWidth="1"/>
    <col min="4077" max="4077" width="16.5703125" style="246" customWidth="1"/>
    <col min="4078" max="4081" width="8.7109375" style="246"/>
    <col min="4082" max="4082" width="31.5703125" style="246" customWidth="1"/>
    <col min="4083" max="4083" width="14.28515625" style="246" customWidth="1"/>
    <col min="4084" max="4084" width="12.85546875" style="246" customWidth="1"/>
    <col min="4085" max="4085" width="12.42578125" style="246" customWidth="1"/>
    <col min="4086" max="4086" width="4.42578125" style="246" customWidth="1"/>
    <col min="4087" max="4087" width="18.28515625" style="246" customWidth="1"/>
    <col min="4088" max="4088" width="20.5703125" style="246" customWidth="1"/>
    <col min="4089" max="4089" width="14.85546875" style="246" customWidth="1"/>
    <col min="4090" max="4090" width="10.7109375" style="246" customWidth="1"/>
    <col min="4091" max="4091" width="17.5703125" style="246" customWidth="1"/>
    <col min="4092" max="4092" width="8.7109375" style="246"/>
    <col min="4093" max="4093" width="10.28515625" style="246" customWidth="1"/>
    <col min="4094" max="4094" width="14.7109375" style="246" customWidth="1"/>
    <col min="4095" max="4328" width="8.7109375" style="246"/>
    <col min="4329" max="4329" width="35" style="246" customWidth="1"/>
    <col min="4330" max="4330" width="14.28515625" style="246" customWidth="1"/>
    <col min="4331" max="4331" width="13" style="246" customWidth="1"/>
    <col min="4332" max="4332" width="12.42578125" style="246" customWidth="1"/>
    <col min="4333" max="4333" width="16.5703125" style="246" customWidth="1"/>
    <col min="4334" max="4337" width="8.7109375" style="246"/>
    <col min="4338" max="4338" width="31.5703125" style="246" customWidth="1"/>
    <col min="4339" max="4339" width="14.28515625" style="246" customWidth="1"/>
    <col min="4340" max="4340" width="12.85546875" style="246" customWidth="1"/>
    <col min="4341" max="4341" width="12.42578125" style="246" customWidth="1"/>
    <col min="4342" max="4342" width="4.42578125" style="246" customWidth="1"/>
    <col min="4343" max="4343" width="18.28515625" style="246" customWidth="1"/>
    <col min="4344" max="4344" width="20.5703125" style="246" customWidth="1"/>
    <col min="4345" max="4345" width="14.85546875" style="246" customWidth="1"/>
    <col min="4346" max="4346" width="10.7109375" style="246" customWidth="1"/>
    <col min="4347" max="4347" width="17.5703125" style="246" customWidth="1"/>
    <col min="4348" max="4348" width="8.7109375" style="246"/>
    <col min="4349" max="4349" width="10.28515625" style="246" customWidth="1"/>
    <col min="4350" max="4350" width="14.7109375" style="246" customWidth="1"/>
    <col min="4351" max="4584" width="8.7109375" style="246"/>
    <col min="4585" max="4585" width="35" style="246" customWidth="1"/>
    <col min="4586" max="4586" width="14.28515625" style="246" customWidth="1"/>
    <col min="4587" max="4587" width="13" style="246" customWidth="1"/>
    <col min="4588" max="4588" width="12.42578125" style="246" customWidth="1"/>
    <col min="4589" max="4589" width="16.5703125" style="246" customWidth="1"/>
    <col min="4590" max="4593" width="8.7109375" style="246"/>
    <col min="4594" max="4594" width="31.5703125" style="246" customWidth="1"/>
    <col min="4595" max="4595" width="14.28515625" style="246" customWidth="1"/>
    <col min="4596" max="4596" width="12.85546875" style="246" customWidth="1"/>
    <col min="4597" max="4597" width="12.42578125" style="246" customWidth="1"/>
    <col min="4598" max="4598" width="4.42578125" style="246" customWidth="1"/>
    <col min="4599" max="4599" width="18.28515625" style="246" customWidth="1"/>
    <col min="4600" max="4600" width="20.5703125" style="246" customWidth="1"/>
    <col min="4601" max="4601" width="14.85546875" style="246" customWidth="1"/>
    <col min="4602" max="4602" width="10.7109375" style="246" customWidth="1"/>
    <col min="4603" max="4603" width="17.5703125" style="246" customWidth="1"/>
    <col min="4604" max="4604" width="8.7109375" style="246"/>
    <col min="4605" max="4605" width="10.28515625" style="246" customWidth="1"/>
    <col min="4606" max="4606" width="14.7109375" style="246" customWidth="1"/>
    <col min="4607" max="4840" width="8.7109375" style="246"/>
    <col min="4841" max="4841" width="35" style="246" customWidth="1"/>
    <col min="4842" max="4842" width="14.28515625" style="246" customWidth="1"/>
    <col min="4843" max="4843" width="13" style="246" customWidth="1"/>
    <col min="4844" max="4844" width="12.42578125" style="246" customWidth="1"/>
    <col min="4845" max="4845" width="16.5703125" style="246" customWidth="1"/>
    <col min="4846" max="4849" width="8.7109375" style="246"/>
    <col min="4850" max="4850" width="31.5703125" style="246" customWidth="1"/>
    <col min="4851" max="4851" width="14.28515625" style="246" customWidth="1"/>
    <col min="4852" max="4852" width="12.85546875" style="246" customWidth="1"/>
    <col min="4853" max="4853" width="12.42578125" style="246" customWidth="1"/>
    <col min="4854" max="4854" width="4.42578125" style="246" customWidth="1"/>
    <col min="4855" max="4855" width="18.28515625" style="246" customWidth="1"/>
    <col min="4856" max="4856" width="20.5703125" style="246" customWidth="1"/>
    <col min="4857" max="4857" width="14.85546875" style="246" customWidth="1"/>
    <col min="4858" max="4858" width="10.7109375" style="246" customWidth="1"/>
    <col min="4859" max="4859" width="17.5703125" style="246" customWidth="1"/>
    <col min="4860" max="4860" width="8.7109375" style="246"/>
    <col min="4861" max="4861" width="10.28515625" style="246" customWidth="1"/>
    <col min="4862" max="4862" width="14.7109375" style="246" customWidth="1"/>
    <col min="4863" max="5096" width="8.7109375" style="246"/>
    <col min="5097" max="5097" width="35" style="246" customWidth="1"/>
    <col min="5098" max="5098" width="14.28515625" style="246" customWidth="1"/>
    <col min="5099" max="5099" width="13" style="246" customWidth="1"/>
    <col min="5100" max="5100" width="12.42578125" style="246" customWidth="1"/>
    <col min="5101" max="5101" width="16.5703125" style="246" customWidth="1"/>
    <col min="5102" max="5105" width="8.7109375" style="246"/>
    <col min="5106" max="5106" width="31.5703125" style="246" customWidth="1"/>
    <col min="5107" max="5107" width="14.28515625" style="246" customWidth="1"/>
    <col min="5108" max="5108" width="12.85546875" style="246" customWidth="1"/>
    <col min="5109" max="5109" width="12.42578125" style="246" customWidth="1"/>
    <col min="5110" max="5110" width="4.42578125" style="246" customWidth="1"/>
    <col min="5111" max="5111" width="18.28515625" style="246" customWidth="1"/>
    <col min="5112" max="5112" width="20.5703125" style="246" customWidth="1"/>
    <col min="5113" max="5113" width="14.85546875" style="246" customWidth="1"/>
    <col min="5114" max="5114" width="10.7109375" style="246" customWidth="1"/>
    <col min="5115" max="5115" width="17.5703125" style="246" customWidth="1"/>
    <col min="5116" max="5116" width="8.7109375" style="246"/>
    <col min="5117" max="5117" width="10.28515625" style="246" customWidth="1"/>
    <col min="5118" max="5118" width="14.7109375" style="246" customWidth="1"/>
    <col min="5119" max="5352" width="8.7109375" style="246"/>
    <col min="5353" max="5353" width="35" style="246" customWidth="1"/>
    <col min="5354" max="5354" width="14.28515625" style="246" customWidth="1"/>
    <col min="5355" max="5355" width="13" style="246" customWidth="1"/>
    <col min="5356" max="5356" width="12.42578125" style="246" customWidth="1"/>
    <col min="5357" max="5357" width="16.5703125" style="246" customWidth="1"/>
    <col min="5358" max="5361" width="8.7109375" style="246"/>
    <col min="5362" max="5362" width="31.5703125" style="246" customWidth="1"/>
    <col min="5363" max="5363" width="14.28515625" style="246" customWidth="1"/>
    <col min="5364" max="5364" width="12.85546875" style="246" customWidth="1"/>
    <col min="5365" max="5365" width="12.42578125" style="246" customWidth="1"/>
    <col min="5366" max="5366" width="4.42578125" style="246" customWidth="1"/>
    <col min="5367" max="5367" width="18.28515625" style="246" customWidth="1"/>
    <col min="5368" max="5368" width="20.5703125" style="246" customWidth="1"/>
    <col min="5369" max="5369" width="14.85546875" style="246" customWidth="1"/>
    <col min="5370" max="5370" width="10.7109375" style="246" customWidth="1"/>
    <col min="5371" max="5371" width="17.5703125" style="246" customWidth="1"/>
    <col min="5372" max="5372" width="8.7109375" style="246"/>
    <col min="5373" max="5373" width="10.28515625" style="246" customWidth="1"/>
    <col min="5374" max="5374" width="14.7109375" style="246" customWidth="1"/>
    <col min="5375" max="5608" width="8.7109375" style="246"/>
    <col min="5609" max="5609" width="35" style="246" customWidth="1"/>
    <col min="5610" max="5610" width="14.28515625" style="246" customWidth="1"/>
    <col min="5611" max="5611" width="13" style="246" customWidth="1"/>
    <col min="5612" max="5612" width="12.42578125" style="246" customWidth="1"/>
    <col min="5613" max="5613" width="16.5703125" style="246" customWidth="1"/>
    <col min="5614" max="5617" width="8.7109375" style="246"/>
    <col min="5618" max="5618" width="31.5703125" style="246" customWidth="1"/>
    <col min="5619" max="5619" width="14.28515625" style="246" customWidth="1"/>
    <col min="5620" max="5620" width="12.85546875" style="246" customWidth="1"/>
    <col min="5621" max="5621" width="12.42578125" style="246" customWidth="1"/>
    <col min="5622" max="5622" width="4.42578125" style="246" customWidth="1"/>
    <col min="5623" max="5623" width="18.28515625" style="246" customWidth="1"/>
    <col min="5624" max="5624" width="20.5703125" style="246" customWidth="1"/>
    <col min="5625" max="5625" width="14.85546875" style="246" customWidth="1"/>
    <col min="5626" max="5626" width="10.7109375" style="246" customWidth="1"/>
    <col min="5627" max="5627" width="17.5703125" style="246" customWidth="1"/>
    <col min="5628" max="5628" width="8.7109375" style="246"/>
    <col min="5629" max="5629" width="10.28515625" style="246" customWidth="1"/>
    <col min="5630" max="5630" width="14.7109375" style="246" customWidth="1"/>
    <col min="5631" max="5864" width="8.7109375" style="246"/>
    <col min="5865" max="5865" width="35" style="246" customWidth="1"/>
    <col min="5866" max="5866" width="14.28515625" style="246" customWidth="1"/>
    <col min="5867" max="5867" width="13" style="246" customWidth="1"/>
    <col min="5868" max="5868" width="12.42578125" style="246" customWidth="1"/>
    <col min="5869" max="5869" width="16.5703125" style="246" customWidth="1"/>
    <col min="5870" max="5873" width="8.7109375" style="246"/>
    <col min="5874" max="5874" width="31.5703125" style="246" customWidth="1"/>
    <col min="5875" max="5875" width="14.28515625" style="246" customWidth="1"/>
    <col min="5876" max="5876" width="12.85546875" style="246" customWidth="1"/>
    <col min="5877" max="5877" width="12.42578125" style="246" customWidth="1"/>
    <col min="5878" max="5878" width="4.42578125" style="246" customWidth="1"/>
    <col min="5879" max="5879" width="18.28515625" style="246" customWidth="1"/>
    <col min="5880" max="5880" width="20.5703125" style="246" customWidth="1"/>
    <col min="5881" max="5881" width="14.85546875" style="246" customWidth="1"/>
    <col min="5882" max="5882" width="10.7109375" style="246" customWidth="1"/>
    <col min="5883" max="5883" width="17.5703125" style="246" customWidth="1"/>
    <col min="5884" max="5884" width="8.7109375" style="246"/>
    <col min="5885" max="5885" width="10.28515625" style="246" customWidth="1"/>
    <col min="5886" max="5886" width="14.7109375" style="246" customWidth="1"/>
    <col min="5887" max="6120" width="8.7109375" style="246"/>
    <col min="6121" max="6121" width="35" style="246" customWidth="1"/>
    <col min="6122" max="6122" width="14.28515625" style="246" customWidth="1"/>
    <col min="6123" max="6123" width="13" style="246" customWidth="1"/>
    <col min="6124" max="6124" width="12.42578125" style="246" customWidth="1"/>
    <col min="6125" max="6125" width="16.5703125" style="246" customWidth="1"/>
    <col min="6126" max="6129" width="8.7109375" style="246"/>
    <col min="6130" max="6130" width="31.5703125" style="246" customWidth="1"/>
    <col min="6131" max="6131" width="14.28515625" style="246" customWidth="1"/>
    <col min="6132" max="6132" width="12.85546875" style="246" customWidth="1"/>
    <col min="6133" max="6133" width="12.42578125" style="246" customWidth="1"/>
    <col min="6134" max="6134" width="4.42578125" style="246" customWidth="1"/>
    <col min="6135" max="6135" width="18.28515625" style="246" customWidth="1"/>
    <col min="6136" max="6136" width="20.5703125" style="246" customWidth="1"/>
    <col min="6137" max="6137" width="14.85546875" style="246" customWidth="1"/>
    <col min="6138" max="6138" width="10.7109375" style="246" customWidth="1"/>
    <col min="6139" max="6139" width="17.5703125" style="246" customWidth="1"/>
    <col min="6140" max="6140" width="8.7109375" style="246"/>
    <col min="6141" max="6141" width="10.28515625" style="246" customWidth="1"/>
    <col min="6142" max="6142" width="14.7109375" style="246" customWidth="1"/>
    <col min="6143" max="6376" width="8.7109375" style="246"/>
    <col min="6377" max="6377" width="35" style="246" customWidth="1"/>
    <col min="6378" max="6378" width="14.28515625" style="246" customWidth="1"/>
    <col min="6379" max="6379" width="13" style="246" customWidth="1"/>
    <col min="6380" max="6380" width="12.42578125" style="246" customWidth="1"/>
    <col min="6381" max="6381" width="16.5703125" style="246" customWidth="1"/>
    <col min="6382" max="6385" width="8.7109375" style="246"/>
    <col min="6386" max="6386" width="31.5703125" style="246" customWidth="1"/>
    <col min="6387" max="6387" width="14.28515625" style="246" customWidth="1"/>
    <col min="6388" max="6388" width="12.85546875" style="246" customWidth="1"/>
    <col min="6389" max="6389" width="12.42578125" style="246" customWidth="1"/>
    <col min="6390" max="6390" width="4.42578125" style="246" customWidth="1"/>
    <col min="6391" max="6391" width="18.28515625" style="246" customWidth="1"/>
    <col min="6392" max="6392" width="20.5703125" style="246" customWidth="1"/>
    <col min="6393" max="6393" width="14.85546875" style="246" customWidth="1"/>
    <col min="6394" max="6394" width="10.7109375" style="246" customWidth="1"/>
    <col min="6395" max="6395" width="17.5703125" style="246" customWidth="1"/>
    <col min="6396" max="6396" width="8.7109375" style="246"/>
    <col min="6397" max="6397" width="10.28515625" style="246" customWidth="1"/>
    <col min="6398" max="6398" width="14.7109375" style="246" customWidth="1"/>
    <col min="6399" max="6632" width="8.7109375" style="246"/>
    <col min="6633" max="6633" width="35" style="246" customWidth="1"/>
    <col min="6634" max="6634" width="14.28515625" style="246" customWidth="1"/>
    <col min="6635" max="6635" width="13" style="246" customWidth="1"/>
    <col min="6636" max="6636" width="12.42578125" style="246" customWidth="1"/>
    <col min="6637" max="6637" width="16.5703125" style="246" customWidth="1"/>
    <col min="6638" max="6641" width="8.7109375" style="246"/>
    <col min="6642" max="6642" width="31.5703125" style="246" customWidth="1"/>
    <col min="6643" max="6643" width="14.28515625" style="246" customWidth="1"/>
    <col min="6644" max="6644" width="12.85546875" style="246" customWidth="1"/>
    <col min="6645" max="6645" width="12.42578125" style="246" customWidth="1"/>
    <col min="6646" max="6646" width="4.42578125" style="246" customWidth="1"/>
    <col min="6647" max="6647" width="18.28515625" style="246" customWidth="1"/>
    <col min="6648" max="6648" width="20.5703125" style="246" customWidth="1"/>
    <col min="6649" max="6649" width="14.85546875" style="246" customWidth="1"/>
    <col min="6650" max="6650" width="10.7109375" style="246" customWidth="1"/>
    <col min="6651" max="6651" width="17.5703125" style="246" customWidth="1"/>
    <col min="6652" max="6652" width="8.7109375" style="246"/>
    <col min="6653" max="6653" width="10.28515625" style="246" customWidth="1"/>
    <col min="6654" max="6654" width="14.7109375" style="246" customWidth="1"/>
    <col min="6655" max="6888" width="8.7109375" style="246"/>
    <col min="6889" max="6889" width="35" style="246" customWidth="1"/>
    <col min="6890" max="6890" width="14.28515625" style="246" customWidth="1"/>
    <col min="6891" max="6891" width="13" style="246" customWidth="1"/>
    <col min="6892" max="6892" width="12.42578125" style="246" customWidth="1"/>
    <col min="6893" max="6893" width="16.5703125" style="246" customWidth="1"/>
    <col min="6894" max="6897" width="8.7109375" style="246"/>
    <col min="6898" max="6898" width="31.5703125" style="246" customWidth="1"/>
    <col min="6899" max="6899" width="14.28515625" style="246" customWidth="1"/>
    <col min="6900" max="6900" width="12.85546875" style="246" customWidth="1"/>
    <col min="6901" max="6901" width="12.42578125" style="246" customWidth="1"/>
    <col min="6902" max="6902" width="4.42578125" style="246" customWidth="1"/>
    <col min="6903" max="6903" width="18.28515625" style="246" customWidth="1"/>
    <col min="6904" max="6904" width="20.5703125" style="246" customWidth="1"/>
    <col min="6905" max="6905" width="14.85546875" style="246" customWidth="1"/>
    <col min="6906" max="6906" width="10.7109375" style="246" customWidth="1"/>
    <col min="6907" max="6907" width="17.5703125" style="246" customWidth="1"/>
    <col min="6908" max="6908" width="8.7109375" style="246"/>
    <col min="6909" max="6909" width="10.28515625" style="246" customWidth="1"/>
    <col min="6910" max="6910" width="14.7109375" style="246" customWidth="1"/>
    <col min="6911" max="7144" width="8.7109375" style="246"/>
    <col min="7145" max="7145" width="35" style="246" customWidth="1"/>
    <col min="7146" max="7146" width="14.28515625" style="246" customWidth="1"/>
    <col min="7147" max="7147" width="13" style="246" customWidth="1"/>
    <col min="7148" max="7148" width="12.42578125" style="246" customWidth="1"/>
    <col min="7149" max="7149" width="16.5703125" style="246" customWidth="1"/>
    <col min="7150" max="7153" width="8.7109375" style="246"/>
    <col min="7154" max="7154" width="31.5703125" style="246" customWidth="1"/>
    <col min="7155" max="7155" width="14.28515625" style="246" customWidth="1"/>
    <col min="7156" max="7156" width="12.85546875" style="246" customWidth="1"/>
    <col min="7157" max="7157" width="12.42578125" style="246" customWidth="1"/>
    <col min="7158" max="7158" width="4.42578125" style="246" customWidth="1"/>
    <col min="7159" max="7159" width="18.28515625" style="246" customWidth="1"/>
    <col min="7160" max="7160" width="20.5703125" style="246" customWidth="1"/>
    <col min="7161" max="7161" width="14.85546875" style="246" customWidth="1"/>
    <col min="7162" max="7162" width="10.7109375" style="246" customWidth="1"/>
    <col min="7163" max="7163" width="17.5703125" style="246" customWidth="1"/>
    <col min="7164" max="7164" width="8.7109375" style="246"/>
    <col min="7165" max="7165" width="10.28515625" style="246" customWidth="1"/>
    <col min="7166" max="7166" width="14.7109375" style="246" customWidth="1"/>
    <col min="7167" max="7400" width="8.7109375" style="246"/>
    <col min="7401" max="7401" width="35" style="246" customWidth="1"/>
    <col min="7402" max="7402" width="14.28515625" style="246" customWidth="1"/>
    <col min="7403" max="7403" width="13" style="246" customWidth="1"/>
    <col min="7404" max="7404" width="12.42578125" style="246" customWidth="1"/>
    <col min="7405" max="7405" width="16.5703125" style="246" customWidth="1"/>
    <col min="7406" max="7409" width="8.7109375" style="246"/>
    <col min="7410" max="7410" width="31.5703125" style="246" customWidth="1"/>
    <col min="7411" max="7411" width="14.28515625" style="246" customWidth="1"/>
    <col min="7412" max="7412" width="12.85546875" style="246" customWidth="1"/>
    <col min="7413" max="7413" width="12.42578125" style="246" customWidth="1"/>
    <col min="7414" max="7414" width="4.42578125" style="246" customWidth="1"/>
    <col min="7415" max="7415" width="18.28515625" style="246" customWidth="1"/>
    <col min="7416" max="7416" width="20.5703125" style="246" customWidth="1"/>
    <col min="7417" max="7417" width="14.85546875" style="246" customWidth="1"/>
    <col min="7418" max="7418" width="10.7109375" style="246" customWidth="1"/>
    <col min="7419" max="7419" width="17.5703125" style="246" customWidth="1"/>
    <col min="7420" max="7420" width="8.7109375" style="246"/>
    <col min="7421" max="7421" width="10.28515625" style="246" customWidth="1"/>
    <col min="7422" max="7422" width="14.7109375" style="246" customWidth="1"/>
    <col min="7423" max="7656" width="8.7109375" style="246"/>
    <col min="7657" max="7657" width="35" style="246" customWidth="1"/>
    <col min="7658" max="7658" width="14.28515625" style="246" customWidth="1"/>
    <col min="7659" max="7659" width="13" style="246" customWidth="1"/>
    <col min="7660" max="7660" width="12.42578125" style="246" customWidth="1"/>
    <col min="7661" max="7661" width="16.5703125" style="246" customWidth="1"/>
    <col min="7662" max="7665" width="8.7109375" style="246"/>
    <col min="7666" max="7666" width="31.5703125" style="246" customWidth="1"/>
    <col min="7667" max="7667" width="14.28515625" style="246" customWidth="1"/>
    <col min="7668" max="7668" width="12.85546875" style="246" customWidth="1"/>
    <col min="7669" max="7669" width="12.42578125" style="246" customWidth="1"/>
    <col min="7670" max="7670" width="4.42578125" style="246" customWidth="1"/>
    <col min="7671" max="7671" width="18.28515625" style="246" customWidth="1"/>
    <col min="7672" max="7672" width="20.5703125" style="246" customWidth="1"/>
    <col min="7673" max="7673" width="14.85546875" style="246" customWidth="1"/>
    <col min="7674" max="7674" width="10.7109375" style="246" customWidth="1"/>
    <col min="7675" max="7675" width="17.5703125" style="246" customWidth="1"/>
    <col min="7676" max="7676" width="8.7109375" style="246"/>
    <col min="7677" max="7677" width="10.28515625" style="246" customWidth="1"/>
    <col min="7678" max="7678" width="14.7109375" style="246" customWidth="1"/>
    <col min="7679" max="7912" width="8.7109375" style="246"/>
    <col min="7913" max="7913" width="35" style="246" customWidth="1"/>
    <col min="7914" max="7914" width="14.28515625" style="246" customWidth="1"/>
    <col min="7915" max="7915" width="13" style="246" customWidth="1"/>
    <col min="7916" max="7916" width="12.42578125" style="246" customWidth="1"/>
    <col min="7917" max="7917" width="16.5703125" style="246" customWidth="1"/>
    <col min="7918" max="7921" width="8.7109375" style="246"/>
    <col min="7922" max="7922" width="31.5703125" style="246" customWidth="1"/>
    <col min="7923" max="7923" width="14.28515625" style="246" customWidth="1"/>
    <col min="7924" max="7924" width="12.85546875" style="246" customWidth="1"/>
    <col min="7925" max="7925" width="12.42578125" style="246" customWidth="1"/>
    <col min="7926" max="7926" width="4.42578125" style="246" customWidth="1"/>
    <col min="7927" max="7927" width="18.28515625" style="246" customWidth="1"/>
    <col min="7928" max="7928" width="20.5703125" style="246" customWidth="1"/>
    <col min="7929" max="7929" width="14.85546875" style="246" customWidth="1"/>
    <col min="7930" max="7930" width="10.7109375" style="246" customWidth="1"/>
    <col min="7931" max="7931" width="17.5703125" style="246" customWidth="1"/>
    <col min="7932" max="7932" width="8.7109375" style="246"/>
    <col min="7933" max="7933" width="10.28515625" style="246" customWidth="1"/>
    <col min="7934" max="7934" width="14.7109375" style="246" customWidth="1"/>
    <col min="7935" max="8168" width="8.7109375" style="246"/>
    <col min="8169" max="8169" width="35" style="246" customWidth="1"/>
    <col min="8170" max="8170" width="14.28515625" style="246" customWidth="1"/>
    <col min="8171" max="8171" width="13" style="246" customWidth="1"/>
    <col min="8172" max="8172" width="12.42578125" style="246" customWidth="1"/>
    <col min="8173" max="8173" width="16.5703125" style="246" customWidth="1"/>
    <col min="8174" max="8177" width="8.7109375" style="246"/>
    <col min="8178" max="8178" width="31.5703125" style="246" customWidth="1"/>
    <col min="8179" max="8179" width="14.28515625" style="246" customWidth="1"/>
    <col min="8180" max="8180" width="12.85546875" style="246" customWidth="1"/>
    <col min="8181" max="8181" width="12.42578125" style="246" customWidth="1"/>
    <col min="8182" max="8182" width="4.42578125" style="246" customWidth="1"/>
    <col min="8183" max="8183" width="18.28515625" style="246" customWidth="1"/>
    <col min="8184" max="8184" width="20.5703125" style="246" customWidth="1"/>
    <col min="8185" max="8185" width="14.85546875" style="246" customWidth="1"/>
    <col min="8186" max="8186" width="10.7109375" style="246" customWidth="1"/>
    <col min="8187" max="8187" width="17.5703125" style="246" customWidth="1"/>
    <col min="8188" max="8188" width="8.7109375" style="246"/>
    <col min="8189" max="8189" width="10.28515625" style="246" customWidth="1"/>
    <col min="8190" max="8190" width="14.7109375" style="246" customWidth="1"/>
    <col min="8191" max="8424" width="8.7109375" style="246"/>
    <col min="8425" max="8425" width="35" style="246" customWidth="1"/>
    <col min="8426" max="8426" width="14.28515625" style="246" customWidth="1"/>
    <col min="8427" max="8427" width="13" style="246" customWidth="1"/>
    <col min="8428" max="8428" width="12.42578125" style="246" customWidth="1"/>
    <col min="8429" max="8429" width="16.5703125" style="246" customWidth="1"/>
    <col min="8430" max="8433" width="8.7109375" style="246"/>
    <col min="8434" max="8434" width="31.5703125" style="246" customWidth="1"/>
    <col min="8435" max="8435" width="14.28515625" style="246" customWidth="1"/>
    <col min="8436" max="8436" width="12.85546875" style="246" customWidth="1"/>
    <col min="8437" max="8437" width="12.42578125" style="246" customWidth="1"/>
    <col min="8438" max="8438" width="4.42578125" style="246" customWidth="1"/>
    <col min="8439" max="8439" width="18.28515625" style="246" customWidth="1"/>
    <col min="8440" max="8440" width="20.5703125" style="246" customWidth="1"/>
    <col min="8441" max="8441" width="14.85546875" style="246" customWidth="1"/>
    <col min="8442" max="8442" width="10.7109375" style="246" customWidth="1"/>
    <col min="8443" max="8443" width="17.5703125" style="246" customWidth="1"/>
    <col min="8444" max="8444" width="8.7109375" style="246"/>
    <col min="8445" max="8445" width="10.28515625" style="246" customWidth="1"/>
    <col min="8446" max="8446" width="14.7109375" style="246" customWidth="1"/>
    <col min="8447" max="8680" width="8.7109375" style="246"/>
    <col min="8681" max="8681" width="35" style="246" customWidth="1"/>
    <col min="8682" max="8682" width="14.28515625" style="246" customWidth="1"/>
    <col min="8683" max="8683" width="13" style="246" customWidth="1"/>
    <col min="8684" max="8684" width="12.42578125" style="246" customWidth="1"/>
    <col min="8685" max="8685" width="16.5703125" style="246" customWidth="1"/>
    <col min="8686" max="8689" width="8.7109375" style="246"/>
    <col min="8690" max="8690" width="31.5703125" style="246" customWidth="1"/>
    <col min="8691" max="8691" width="14.28515625" style="246" customWidth="1"/>
    <col min="8692" max="8692" width="12.85546875" style="246" customWidth="1"/>
    <col min="8693" max="8693" width="12.42578125" style="246" customWidth="1"/>
    <col min="8694" max="8694" width="4.42578125" style="246" customWidth="1"/>
    <col min="8695" max="8695" width="18.28515625" style="246" customWidth="1"/>
    <col min="8696" max="8696" width="20.5703125" style="246" customWidth="1"/>
    <col min="8697" max="8697" width="14.85546875" style="246" customWidth="1"/>
    <col min="8698" max="8698" width="10.7109375" style="246" customWidth="1"/>
    <col min="8699" max="8699" width="17.5703125" style="246" customWidth="1"/>
    <col min="8700" max="8700" width="8.7109375" style="246"/>
    <col min="8701" max="8701" width="10.28515625" style="246" customWidth="1"/>
    <col min="8702" max="8702" width="14.7109375" style="246" customWidth="1"/>
    <col min="8703" max="8936" width="8.7109375" style="246"/>
    <col min="8937" max="8937" width="35" style="246" customWidth="1"/>
    <col min="8938" max="8938" width="14.28515625" style="246" customWidth="1"/>
    <col min="8939" max="8939" width="13" style="246" customWidth="1"/>
    <col min="8940" max="8940" width="12.42578125" style="246" customWidth="1"/>
    <col min="8941" max="8941" width="16.5703125" style="246" customWidth="1"/>
    <col min="8942" max="8945" width="8.7109375" style="246"/>
    <col min="8946" max="8946" width="31.5703125" style="246" customWidth="1"/>
    <col min="8947" max="8947" width="14.28515625" style="246" customWidth="1"/>
    <col min="8948" max="8948" width="12.85546875" style="246" customWidth="1"/>
    <col min="8949" max="8949" width="12.42578125" style="246" customWidth="1"/>
    <col min="8950" max="8950" width="4.42578125" style="246" customWidth="1"/>
    <col min="8951" max="8951" width="18.28515625" style="246" customWidth="1"/>
    <col min="8952" max="8952" width="20.5703125" style="246" customWidth="1"/>
    <col min="8953" max="8953" width="14.85546875" style="246" customWidth="1"/>
    <col min="8954" max="8954" width="10.7109375" style="246" customWidth="1"/>
    <col min="8955" max="8955" width="17.5703125" style="246" customWidth="1"/>
    <col min="8956" max="8956" width="8.7109375" style="246"/>
    <col min="8957" max="8957" width="10.28515625" style="246" customWidth="1"/>
    <col min="8958" max="8958" width="14.7109375" style="246" customWidth="1"/>
    <col min="8959" max="9192" width="8.7109375" style="246"/>
    <col min="9193" max="9193" width="35" style="246" customWidth="1"/>
    <col min="9194" max="9194" width="14.28515625" style="246" customWidth="1"/>
    <col min="9195" max="9195" width="13" style="246" customWidth="1"/>
    <col min="9196" max="9196" width="12.42578125" style="246" customWidth="1"/>
    <col min="9197" max="9197" width="16.5703125" style="246" customWidth="1"/>
    <col min="9198" max="9201" width="8.7109375" style="246"/>
    <col min="9202" max="9202" width="31.5703125" style="246" customWidth="1"/>
    <col min="9203" max="9203" width="14.28515625" style="246" customWidth="1"/>
    <col min="9204" max="9204" width="12.85546875" style="246" customWidth="1"/>
    <col min="9205" max="9205" width="12.42578125" style="246" customWidth="1"/>
    <col min="9206" max="9206" width="4.42578125" style="246" customWidth="1"/>
    <col min="9207" max="9207" width="18.28515625" style="246" customWidth="1"/>
    <col min="9208" max="9208" width="20.5703125" style="246" customWidth="1"/>
    <col min="9209" max="9209" width="14.85546875" style="246" customWidth="1"/>
    <col min="9210" max="9210" width="10.7109375" style="246" customWidth="1"/>
    <col min="9211" max="9211" width="17.5703125" style="246" customWidth="1"/>
    <col min="9212" max="9212" width="8.7109375" style="246"/>
    <col min="9213" max="9213" width="10.28515625" style="246" customWidth="1"/>
    <col min="9214" max="9214" width="14.7109375" style="246" customWidth="1"/>
    <col min="9215" max="9448" width="8.7109375" style="246"/>
    <col min="9449" max="9449" width="35" style="246" customWidth="1"/>
    <col min="9450" max="9450" width="14.28515625" style="246" customWidth="1"/>
    <col min="9451" max="9451" width="13" style="246" customWidth="1"/>
    <col min="9452" max="9452" width="12.42578125" style="246" customWidth="1"/>
    <col min="9453" max="9453" width="16.5703125" style="246" customWidth="1"/>
    <col min="9454" max="9457" width="8.7109375" style="246"/>
    <col min="9458" max="9458" width="31.5703125" style="246" customWidth="1"/>
    <col min="9459" max="9459" width="14.28515625" style="246" customWidth="1"/>
    <col min="9460" max="9460" width="12.85546875" style="246" customWidth="1"/>
    <col min="9461" max="9461" width="12.42578125" style="246" customWidth="1"/>
    <col min="9462" max="9462" width="4.42578125" style="246" customWidth="1"/>
    <col min="9463" max="9463" width="18.28515625" style="246" customWidth="1"/>
    <col min="9464" max="9464" width="20.5703125" style="246" customWidth="1"/>
    <col min="9465" max="9465" width="14.85546875" style="246" customWidth="1"/>
    <col min="9466" max="9466" width="10.7109375" style="246" customWidth="1"/>
    <col min="9467" max="9467" width="17.5703125" style="246" customWidth="1"/>
    <col min="9468" max="9468" width="8.7109375" style="246"/>
    <col min="9469" max="9469" width="10.28515625" style="246" customWidth="1"/>
    <col min="9470" max="9470" width="14.7109375" style="246" customWidth="1"/>
    <col min="9471" max="9704" width="8.7109375" style="246"/>
    <col min="9705" max="9705" width="35" style="246" customWidth="1"/>
    <col min="9706" max="9706" width="14.28515625" style="246" customWidth="1"/>
    <col min="9707" max="9707" width="13" style="246" customWidth="1"/>
    <col min="9708" max="9708" width="12.42578125" style="246" customWidth="1"/>
    <col min="9709" max="9709" width="16.5703125" style="246" customWidth="1"/>
    <col min="9710" max="9713" width="8.7109375" style="246"/>
    <col min="9714" max="9714" width="31.5703125" style="246" customWidth="1"/>
    <col min="9715" max="9715" width="14.28515625" style="246" customWidth="1"/>
    <col min="9716" max="9716" width="12.85546875" style="246" customWidth="1"/>
    <col min="9717" max="9717" width="12.42578125" style="246" customWidth="1"/>
    <col min="9718" max="9718" width="4.42578125" style="246" customWidth="1"/>
    <col min="9719" max="9719" width="18.28515625" style="246" customWidth="1"/>
    <col min="9720" max="9720" width="20.5703125" style="246" customWidth="1"/>
    <col min="9721" max="9721" width="14.85546875" style="246" customWidth="1"/>
    <col min="9722" max="9722" width="10.7109375" style="246" customWidth="1"/>
    <col min="9723" max="9723" width="17.5703125" style="246" customWidth="1"/>
    <col min="9724" max="9724" width="8.7109375" style="246"/>
    <col min="9725" max="9725" width="10.28515625" style="246" customWidth="1"/>
    <col min="9726" max="9726" width="14.7109375" style="246" customWidth="1"/>
    <col min="9727" max="9960" width="8.7109375" style="246"/>
    <col min="9961" max="9961" width="35" style="246" customWidth="1"/>
    <col min="9962" max="9962" width="14.28515625" style="246" customWidth="1"/>
    <col min="9963" max="9963" width="13" style="246" customWidth="1"/>
    <col min="9964" max="9964" width="12.42578125" style="246" customWidth="1"/>
    <col min="9965" max="9965" width="16.5703125" style="246" customWidth="1"/>
    <col min="9966" max="9969" width="8.7109375" style="246"/>
    <col min="9970" max="9970" width="31.5703125" style="246" customWidth="1"/>
    <col min="9971" max="9971" width="14.28515625" style="246" customWidth="1"/>
    <col min="9972" max="9972" width="12.85546875" style="246" customWidth="1"/>
    <col min="9973" max="9973" width="12.42578125" style="246" customWidth="1"/>
    <col min="9974" max="9974" width="4.42578125" style="246" customWidth="1"/>
    <col min="9975" max="9975" width="18.28515625" style="246" customWidth="1"/>
    <col min="9976" max="9976" width="20.5703125" style="246" customWidth="1"/>
    <col min="9977" max="9977" width="14.85546875" style="246" customWidth="1"/>
    <col min="9978" max="9978" width="10.7109375" style="246" customWidth="1"/>
    <col min="9979" max="9979" width="17.5703125" style="246" customWidth="1"/>
    <col min="9980" max="9980" width="8.7109375" style="246"/>
    <col min="9981" max="9981" width="10.28515625" style="246" customWidth="1"/>
    <col min="9982" max="9982" width="14.7109375" style="246" customWidth="1"/>
    <col min="9983" max="10216" width="8.7109375" style="246"/>
    <col min="10217" max="10217" width="35" style="246" customWidth="1"/>
    <col min="10218" max="10218" width="14.28515625" style="246" customWidth="1"/>
    <col min="10219" max="10219" width="13" style="246" customWidth="1"/>
    <col min="10220" max="10220" width="12.42578125" style="246" customWidth="1"/>
    <col min="10221" max="10221" width="16.5703125" style="246" customWidth="1"/>
    <col min="10222" max="10225" width="8.7109375" style="246"/>
    <col min="10226" max="10226" width="31.5703125" style="246" customWidth="1"/>
    <col min="10227" max="10227" width="14.28515625" style="246" customWidth="1"/>
    <col min="10228" max="10228" width="12.85546875" style="246" customWidth="1"/>
    <col min="10229" max="10229" width="12.42578125" style="246" customWidth="1"/>
    <col min="10230" max="10230" width="4.42578125" style="246" customWidth="1"/>
    <col min="10231" max="10231" width="18.28515625" style="246" customWidth="1"/>
    <col min="10232" max="10232" width="20.5703125" style="246" customWidth="1"/>
    <col min="10233" max="10233" width="14.85546875" style="246" customWidth="1"/>
    <col min="10234" max="10234" width="10.7109375" style="246" customWidth="1"/>
    <col min="10235" max="10235" width="17.5703125" style="246" customWidth="1"/>
    <col min="10236" max="10236" width="8.7109375" style="246"/>
    <col min="10237" max="10237" width="10.28515625" style="246" customWidth="1"/>
    <col min="10238" max="10238" width="14.7109375" style="246" customWidth="1"/>
    <col min="10239" max="10472" width="8.7109375" style="246"/>
    <col min="10473" max="10473" width="35" style="246" customWidth="1"/>
    <col min="10474" max="10474" width="14.28515625" style="246" customWidth="1"/>
    <col min="10475" max="10475" width="13" style="246" customWidth="1"/>
    <col min="10476" max="10476" width="12.42578125" style="246" customWidth="1"/>
    <col min="10477" max="10477" width="16.5703125" style="246" customWidth="1"/>
    <col min="10478" max="10481" width="8.7109375" style="246"/>
    <col min="10482" max="10482" width="31.5703125" style="246" customWidth="1"/>
    <col min="10483" max="10483" width="14.28515625" style="246" customWidth="1"/>
    <col min="10484" max="10484" width="12.85546875" style="246" customWidth="1"/>
    <col min="10485" max="10485" width="12.42578125" style="246" customWidth="1"/>
    <col min="10486" max="10486" width="4.42578125" style="246" customWidth="1"/>
    <col min="10487" max="10487" width="18.28515625" style="246" customWidth="1"/>
    <col min="10488" max="10488" width="20.5703125" style="246" customWidth="1"/>
    <col min="10489" max="10489" width="14.85546875" style="246" customWidth="1"/>
    <col min="10490" max="10490" width="10.7109375" style="246" customWidth="1"/>
    <col min="10491" max="10491" width="17.5703125" style="246" customWidth="1"/>
    <col min="10492" max="10492" width="8.7109375" style="246"/>
    <col min="10493" max="10493" width="10.28515625" style="246" customWidth="1"/>
    <col min="10494" max="10494" width="14.7109375" style="246" customWidth="1"/>
    <col min="10495" max="10728" width="8.7109375" style="246"/>
    <col min="10729" max="10729" width="35" style="246" customWidth="1"/>
    <col min="10730" max="10730" width="14.28515625" style="246" customWidth="1"/>
    <col min="10731" max="10731" width="13" style="246" customWidth="1"/>
    <col min="10732" max="10732" width="12.42578125" style="246" customWidth="1"/>
    <col min="10733" max="10733" width="16.5703125" style="246" customWidth="1"/>
    <col min="10734" max="10737" width="8.7109375" style="246"/>
    <col min="10738" max="10738" width="31.5703125" style="246" customWidth="1"/>
    <col min="10739" max="10739" width="14.28515625" style="246" customWidth="1"/>
    <col min="10740" max="10740" width="12.85546875" style="246" customWidth="1"/>
    <col min="10741" max="10741" width="12.42578125" style="246" customWidth="1"/>
    <col min="10742" max="10742" width="4.42578125" style="246" customWidth="1"/>
    <col min="10743" max="10743" width="18.28515625" style="246" customWidth="1"/>
    <col min="10744" max="10744" width="20.5703125" style="246" customWidth="1"/>
    <col min="10745" max="10745" width="14.85546875" style="246" customWidth="1"/>
    <col min="10746" max="10746" width="10.7109375" style="246" customWidth="1"/>
    <col min="10747" max="10747" width="17.5703125" style="246" customWidth="1"/>
    <col min="10748" max="10748" width="8.7109375" style="246"/>
    <col min="10749" max="10749" width="10.28515625" style="246" customWidth="1"/>
    <col min="10750" max="10750" width="14.7109375" style="246" customWidth="1"/>
    <col min="10751" max="10984" width="8.7109375" style="246"/>
    <col min="10985" max="10985" width="35" style="246" customWidth="1"/>
    <col min="10986" max="10986" width="14.28515625" style="246" customWidth="1"/>
    <col min="10987" max="10987" width="13" style="246" customWidth="1"/>
    <col min="10988" max="10988" width="12.42578125" style="246" customWidth="1"/>
    <col min="10989" max="10989" width="16.5703125" style="246" customWidth="1"/>
    <col min="10990" max="10993" width="8.7109375" style="246"/>
    <col min="10994" max="10994" width="31.5703125" style="246" customWidth="1"/>
    <col min="10995" max="10995" width="14.28515625" style="246" customWidth="1"/>
    <col min="10996" max="10996" width="12.85546875" style="246" customWidth="1"/>
    <col min="10997" max="10997" width="12.42578125" style="246" customWidth="1"/>
    <col min="10998" max="10998" width="4.42578125" style="246" customWidth="1"/>
    <col min="10999" max="10999" width="18.28515625" style="246" customWidth="1"/>
    <col min="11000" max="11000" width="20.5703125" style="246" customWidth="1"/>
    <col min="11001" max="11001" width="14.85546875" style="246" customWidth="1"/>
    <col min="11002" max="11002" width="10.7109375" style="246" customWidth="1"/>
    <col min="11003" max="11003" width="17.5703125" style="246" customWidth="1"/>
    <col min="11004" max="11004" width="8.7109375" style="246"/>
    <col min="11005" max="11005" width="10.28515625" style="246" customWidth="1"/>
    <col min="11006" max="11006" width="14.7109375" style="246" customWidth="1"/>
    <col min="11007" max="11240" width="8.7109375" style="246"/>
    <col min="11241" max="11241" width="35" style="246" customWidth="1"/>
    <col min="11242" max="11242" width="14.28515625" style="246" customWidth="1"/>
    <col min="11243" max="11243" width="13" style="246" customWidth="1"/>
    <col min="11244" max="11244" width="12.42578125" style="246" customWidth="1"/>
    <col min="11245" max="11245" width="16.5703125" style="246" customWidth="1"/>
    <col min="11246" max="11249" width="8.7109375" style="246"/>
    <col min="11250" max="11250" width="31.5703125" style="246" customWidth="1"/>
    <col min="11251" max="11251" width="14.28515625" style="246" customWidth="1"/>
    <col min="11252" max="11252" width="12.85546875" style="246" customWidth="1"/>
    <col min="11253" max="11253" width="12.42578125" style="246" customWidth="1"/>
    <col min="11254" max="11254" width="4.42578125" style="246" customWidth="1"/>
    <col min="11255" max="11255" width="18.28515625" style="246" customWidth="1"/>
    <col min="11256" max="11256" width="20.5703125" style="246" customWidth="1"/>
    <col min="11257" max="11257" width="14.85546875" style="246" customWidth="1"/>
    <col min="11258" max="11258" width="10.7109375" style="246" customWidth="1"/>
    <col min="11259" max="11259" width="17.5703125" style="246" customWidth="1"/>
    <col min="11260" max="11260" width="8.7109375" style="246"/>
    <col min="11261" max="11261" width="10.28515625" style="246" customWidth="1"/>
    <col min="11262" max="11262" width="14.7109375" style="246" customWidth="1"/>
    <col min="11263" max="11496" width="8.7109375" style="246"/>
    <col min="11497" max="11497" width="35" style="246" customWidth="1"/>
    <col min="11498" max="11498" width="14.28515625" style="246" customWidth="1"/>
    <col min="11499" max="11499" width="13" style="246" customWidth="1"/>
    <col min="11500" max="11500" width="12.42578125" style="246" customWidth="1"/>
    <col min="11501" max="11501" width="16.5703125" style="246" customWidth="1"/>
    <col min="11502" max="11505" width="8.7109375" style="246"/>
    <col min="11506" max="11506" width="31.5703125" style="246" customWidth="1"/>
    <col min="11507" max="11507" width="14.28515625" style="246" customWidth="1"/>
    <col min="11508" max="11508" width="12.85546875" style="246" customWidth="1"/>
    <col min="11509" max="11509" width="12.42578125" style="246" customWidth="1"/>
    <col min="11510" max="11510" width="4.42578125" style="246" customWidth="1"/>
    <col min="11511" max="11511" width="18.28515625" style="246" customWidth="1"/>
    <col min="11512" max="11512" width="20.5703125" style="246" customWidth="1"/>
    <col min="11513" max="11513" width="14.85546875" style="246" customWidth="1"/>
    <col min="11514" max="11514" width="10.7109375" style="246" customWidth="1"/>
    <col min="11515" max="11515" width="17.5703125" style="246" customWidth="1"/>
    <col min="11516" max="11516" width="8.7109375" style="246"/>
    <col min="11517" max="11517" width="10.28515625" style="246" customWidth="1"/>
    <col min="11518" max="11518" width="14.7109375" style="246" customWidth="1"/>
    <col min="11519" max="11752" width="8.7109375" style="246"/>
    <col min="11753" max="11753" width="35" style="246" customWidth="1"/>
    <col min="11754" max="11754" width="14.28515625" style="246" customWidth="1"/>
    <col min="11755" max="11755" width="13" style="246" customWidth="1"/>
    <col min="11756" max="11756" width="12.42578125" style="246" customWidth="1"/>
    <col min="11757" max="11757" width="16.5703125" style="246" customWidth="1"/>
    <col min="11758" max="11761" width="8.7109375" style="246"/>
    <col min="11762" max="11762" width="31.5703125" style="246" customWidth="1"/>
    <col min="11763" max="11763" width="14.28515625" style="246" customWidth="1"/>
    <col min="11764" max="11764" width="12.85546875" style="246" customWidth="1"/>
    <col min="11765" max="11765" width="12.42578125" style="246" customWidth="1"/>
    <col min="11766" max="11766" width="4.42578125" style="246" customWidth="1"/>
    <col min="11767" max="11767" width="18.28515625" style="246" customWidth="1"/>
    <col min="11768" max="11768" width="20.5703125" style="246" customWidth="1"/>
    <col min="11769" max="11769" width="14.85546875" style="246" customWidth="1"/>
    <col min="11770" max="11770" width="10.7109375" style="246" customWidth="1"/>
    <col min="11771" max="11771" width="17.5703125" style="246" customWidth="1"/>
    <col min="11772" max="11772" width="8.7109375" style="246"/>
    <col min="11773" max="11773" width="10.28515625" style="246" customWidth="1"/>
    <col min="11774" max="11774" width="14.7109375" style="246" customWidth="1"/>
    <col min="11775" max="12008" width="8.7109375" style="246"/>
    <col min="12009" max="12009" width="35" style="246" customWidth="1"/>
    <col min="12010" max="12010" width="14.28515625" style="246" customWidth="1"/>
    <col min="12011" max="12011" width="13" style="246" customWidth="1"/>
    <col min="12012" max="12012" width="12.42578125" style="246" customWidth="1"/>
    <col min="12013" max="12013" width="16.5703125" style="246" customWidth="1"/>
    <col min="12014" max="12017" width="8.7109375" style="246"/>
    <col min="12018" max="12018" width="31.5703125" style="246" customWidth="1"/>
    <col min="12019" max="12019" width="14.28515625" style="246" customWidth="1"/>
    <col min="12020" max="12020" width="12.85546875" style="246" customWidth="1"/>
    <col min="12021" max="12021" width="12.42578125" style="246" customWidth="1"/>
    <col min="12022" max="12022" width="4.42578125" style="246" customWidth="1"/>
    <col min="12023" max="12023" width="18.28515625" style="246" customWidth="1"/>
    <col min="12024" max="12024" width="20.5703125" style="246" customWidth="1"/>
    <col min="12025" max="12025" width="14.85546875" style="246" customWidth="1"/>
    <col min="12026" max="12026" width="10.7109375" style="246" customWidth="1"/>
    <col min="12027" max="12027" width="17.5703125" style="246" customWidth="1"/>
    <col min="12028" max="12028" width="8.7109375" style="246"/>
    <col min="12029" max="12029" width="10.28515625" style="246" customWidth="1"/>
    <col min="12030" max="12030" width="14.7109375" style="246" customWidth="1"/>
    <col min="12031" max="12264" width="8.7109375" style="246"/>
    <col min="12265" max="12265" width="35" style="246" customWidth="1"/>
    <col min="12266" max="12266" width="14.28515625" style="246" customWidth="1"/>
    <col min="12267" max="12267" width="13" style="246" customWidth="1"/>
    <col min="12268" max="12268" width="12.42578125" style="246" customWidth="1"/>
    <col min="12269" max="12269" width="16.5703125" style="246" customWidth="1"/>
    <col min="12270" max="12273" width="8.7109375" style="246"/>
    <col min="12274" max="12274" width="31.5703125" style="246" customWidth="1"/>
    <col min="12275" max="12275" width="14.28515625" style="246" customWidth="1"/>
    <col min="12276" max="12276" width="12.85546875" style="246" customWidth="1"/>
    <col min="12277" max="12277" width="12.42578125" style="246" customWidth="1"/>
    <col min="12278" max="12278" width="4.42578125" style="246" customWidth="1"/>
    <col min="12279" max="12279" width="18.28515625" style="246" customWidth="1"/>
    <col min="12280" max="12280" width="20.5703125" style="246" customWidth="1"/>
    <col min="12281" max="12281" width="14.85546875" style="246" customWidth="1"/>
    <col min="12282" max="12282" width="10.7109375" style="246" customWidth="1"/>
    <col min="12283" max="12283" width="17.5703125" style="246" customWidth="1"/>
    <col min="12284" max="12284" width="8.7109375" style="246"/>
    <col min="12285" max="12285" width="10.28515625" style="246" customWidth="1"/>
    <col min="12286" max="12286" width="14.7109375" style="246" customWidth="1"/>
    <col min="12287" max="12520" width="8.7109375" style="246"/>
    <col min="12521" max="12521" width="35" style="246" customWidth="1"/>
    <col min="12522" max="12522" width="14.28515625" style="246" customWidth="1"/>
    <col min="12523" max="12523" width="13" style="246" customWidth="1"/>
    <col min="12524" max="12524" width="12.42578125" style="246" customWidth="1"/>
    <col min="12525" max="12525" width="16.5703125" style="246" customWidth="1"/>
    <col min="12526" max="12529" width="8.7109375" style="246"/>
    <col min="12530" max="12530" width="31.5703125" style="246" customWidth="1"/>
    <col min="12531" max="12531" width="14.28515625" style="246" customWidth="1"/>
    <col min="12532" max="12532" width="12.85546875" style="246" customWidth="1"/>
    <col min="12533" max="12533" width="12.42578125" style="246" customWidth="1"/>
    <col min="12534" max="12534" width="4.42578125" style="246" customWidth="1"/>
    <col min="12535" max="12535" width="18.28515625" style="246" customWidth="1"/>
    <col min="12536" max="12536" width="20.5703125" style="246" customWidth="1"/>
    <col min="12537" max="12537" width="14.85546875" style="246" customWidth="1"/>
    <col min="12538" max="12538" width="10.7109375" style="246" customWidth="1"/>
    <col min="12539" max="12539" width="17.5703125" style="246" customWidth="1"/>
    <col min="12540" max="12540" width="8.7109375" style="246"/>
    <col min="12541" max="12541" width="10.28515625" style="246" customWidth="1"/>
    <col min="12542" max="12542" width="14.7109375" style="246" customWidth="1"/>
    <col min="12543" max="12776" width="8.7109375" style="246"/>
    <col min="12777" max="12777" width="35" style="246" customWidth="1"/>
    <col min="12778" max="12778" width="14.28515625" style="246" customWidth="1"/>
    <col min="12779" max="12779" width="13" style="246" customWidth="1"/>
    <col min="12780" max="12780" width="12.42578125" style="246" customWidth="1"/>
    <col min="12781" max="12781" width="16.5703125" style="246" customWidth="1"/>
    <col min="12782" max="12785" width="8.7109375" style="246"/>
    <col min="12786" max="12786" width="31.5703125" style="246" customWidth="1"/>
    <col min="12787" max="12787" width="14.28515625" style="246" customWidth="1"/>
    <col min="12788" max="12788" width="12.85546875" style="246" customWidth="1"/>
    <col min="12789" max="12789" width="12.42578125" style="246" customWidth="1"/>
    <col min="12790" max="12790" width="4.42578125" style="246" customWidth="1"/>
    <col min="12791" max="12791" width="18.28515625" style="246" customWidth="1"/>
    <col min="12792" max="12792" width="20.5703125" style="246" customWidth="1"/>
    <col min="12793" max="12793" width="14.85546875" style="246" customWidth="1"/>
    <col min="12794" max="12794" width="10.7109375" style="246" customWidth="1"/>
    <col min="12795" max="12795" width="17.5703125" style="246" customWidth="1"/>
    <col min="12796" max="12796" width="8.7109375" style="246"/>
    <col min="12797" max="12797" width="10.28515625" style="246" customWidth="1"/>
    <col min="12798" max="12798" width="14.7109375" style="246" customWidth="1"/>
    <col min="12799" max="13032" width="8.7109375" style="246"/>
    <col min="13033" max="13033" width="35" style="246" customWidth="1"/>
    <col min="13034" max="13034" width="14.28515625" style="246" customWidth="1"/>
    <col min="13035" max="13035" width="13" style="246" customWidth="1"/>
    <col min="13036" max="13036" width="12.42578125" style="246" customWidth="1"/>
    <col min="13037" max="13037" width="16.5703125" style="246" customWidth="1"/>
    <col min="13038" max="13041" width="8.7109375" style="246"/>
    <col min="13042" max="13042" width="31.5703125" style="246" customWidth="1"/>
    <col min="13043" max="13043" width="14.28515625" style="246" customWidth="1"/>
    <col min="13044" max="13044" width="12.85546875" style="246" customWidth="1"/>
    <col min="13045" max="13045" width="12.42578125" style="246" customWidth="1"/>
    <col min="13046" max="13046" width="4.42578125" style="246" customWidth="1"/>
    <col min="13047" max="13047" width="18.28515625" style="246" customWidth="1"/>
    <col min="13048" max="13048" width="20.5703125" style="246" customWidth="1"/>
    <col min="13049" max="13049" width="14.85546875" style="246" customWidth="1"/>
    <col min="13050" max="13050" width="10.7109375" style="246" customWidth="1"/>
    <col min="13051" max="13051" width="17.5703125" style="246" customWidth="1"/>
    <col min="13052" max="13052" width="8.7109375" style="246"/>
    <col min="13053" max="13053" width="10.28515625" style="246" customWidth="1"/>
    <col min="13054" max="13054" width="14.7109375" style="246" customWidth="1"/>
    <col min="13055" max="13288" width="8.7109375" style="246"/>
    <col min="13289" max="13289" width="35" style="246" customWidth="1"/>
    <col min="13290" max="13290" width="14.28515625" style="246" customWidth="1"/>
    <col min="13291" max="13291" width="13" style="246" customWidth="1"/>
    <col min="13292" max="13292" width="12.42578125" style="246" customWidth="1"/>
    <col min="13293" max="13293" width="16.5703125" style="246" customWidth="1"/>
    <col min="13294" max="13297" width="8.7109375" style="246"/>
    <col min="13298" max="13298" width="31.5703125" style="246" customWidth="1"/>
    <col min="13299" max="13299" width="14.28515625" style="246" customWidth="1"/>
    <col min="13300" max="13300" width="12.85546875" style="246" customWidth="1"/>
    <col min="13301" max="13301" width="12.42578125" style="246" customWidth="1"/>
    <col min="13302" max="13302" width="4.42578125" style="246" customWidth="1"/>
    <col min="13303" max="13303" width="18.28515625" style="246" customWidth="1"/>
    <col min="13304" max="13304" width="20.5703125" style="246" customWidth="1"/>
    <col min="13305" max="13305" width="14.85546875" style="246" customWidth="1"/>
    <col min="13306" max="13306" width="10.7109375" style="246" customWidth="1"/>
    <col min="13307" max="13307" width="17.5703125" style="246" customWidth="1"/>
    <col min="13308" max="13308" width="8.7109375" style="246"/>
    <col min="13309" max="13309" width="10.28515625" style="246" customWidth="1"/>
    <col min="13310" max="13310" width="14.7109375" style="246" customWidth="1"/>
    <col min="13311" max="13544" width="8.7109375" style="246"/>
    <col min="13545" max="13545" width="35" style="246" customWidth="1"/>
    <col min="13546" max="13546" width="14.28515625" style="246" customWidth="1"/>
    <col min="13547" max="13547" width="13" style="246" customWidth="1"/>
    <col min="13548" max="13548" width="12.42578125" style="246" customWidth="1"/>
    <col min="13549" max="13549" width="16.5703125" style="246" customWidth="1"/>
    <col min="13550" max="13553" width="8.7109375" style="246"/>
    <col min="13554" max="13554" width="31.5703125" style="246" customWidth="1"/>
    <col min="13555" max="13555" width="14.28515625" style="246" customWidth="1"/>
    <col min="13556" max="13556" width="12.85546875" style="246" customWidth="1"/>
    <col min="13557" max="13557" width="12.42578125" style="246" customWidth="1"/>
    <col min="13558" max="13558" width="4.42578125" style="246" customWidth="1"/>
    <col min="13559" max="13559" width="18.28515625" style="246" customWidth="1"/>
    <col min="13560" max="13560" width="20.5703125" style="246" customWidth="1"/>
    <col min="13561" max="13561" width="14.85546875" style="246" customWidth="1"/>
    <col min="13562" max="13562" width="10.7109375" style="246" customWidth="1"/>
    <col min="13563" max="13563" width="17.5703125" style="246" customWidth="1"/>
    <col min="13564" max="13564" width="8.7109375" style="246"/>
    <col min="13565" max="13565" width="10.28515625" style="246" customWidth="1"/>
    <col min="13566" max="13566" width="14.7109375" style="246" customWidth="1"/>
    <col min="13567" max="13800" width="8.7109375" style="246"/>
    <col min="13801" max="13801" width="35" style="246" customWidth="1"/>
    <col min="13802" max="13802" width="14.28515625" style="246" customWidth="1"/>
    <col min="13803" max="13803" width="13" style="246" customWidth="1"/>
    <col min="13804" max="13804" width="12.42578125" style="246" customWidth="1"/>
    <col min="13805" max="13805" width="16.5703125" style="246" customWidth="1"/>
    <col min="13806" max="13809" width="8.7109375" style="246"/>
    <col min="13810" max="13810" width="31.5703125" style="246" customWidth="1"/>
    <col min="13811" max="13811" width="14.28515625" style="246" customWidth="1"/>
    <col min="13812" max="13812" width="12.85546875" style="246" customWidth="1"/>
    <col min="13813" max="13813" width="12.42578125" style="246" customWidth="1"/>
    <col min="13814" max="13814" width="4.42578125" style="246" customWidth="1"/>
    <col min="13815" max="13815" width="18.28515625" style="246" customWidth="1"/>
    <col min="13816" max="13816" width="20.5703125" style="246" customWidth="1"/>
    <col min="13817" max="13817" width="14.85546875" style="246" customWidth="1"/>
    <col min="13818" max="13818" width="10.7109375" style="246" customWidth="1"/>
    <col min="13819" max="13819" width="17.5703125" style="246" customWidth="1"/>
    <col min="13820" max="13820" width="8.7109375" style="246"/>
    <col min="13821" max="13821" width="10.28515625" style="246" customWidth="1"/>
    <col min="13822" max="13822" width="14.7109375" style="246" customWidth="1"/>
    <col min="13823" max="14056" width="8.7109375" style="246"/>
    <col min="14057" max="14057" width="35" style="246" customWidth="1"/>
    <col min="14058" max="14058" width="14.28515625" style="246" customWidth="1"/>
    <col min="14059" max="14059" width="13" style="246" customWidth="1"/>
    <col min="14060" max="14060" width="12.42578125" style="246" customWidth="1"/>
    <col min="14061" max="14061" width="16.5703125" style="246" customWidth="1"/>
    <col min="14062" max="14065" width="8.7109375" style="246"/>
    <col min="14066" max="14066" width="31.5703125" style="246" customWidth="1"/>
    <col min="14067" max="14067" width="14.28515625" style="246" customWidth="1"/>
    <col min="14068" max="14068" width="12.85546875" style="246" customWidth="1"/>
    <col min="14069" max="14069" width="12.42578125" style="246" customWidth="1"/>
    <col min="14070" max="14070" width="4.42578125" style="246" customWidth="1"/>
    <col min="14071" max="14071" width="18.28515625" style="246" customWidth="1"/>
    <col min="14072" max="14072" width="20.5703125" style="246" customWidth="1"/>
    <col min="14073" max="14073" width="14.85546875" style="246" customWidth="1"/>
    <col min="14074" max="14074" width="10.7109375" style="246" customWidth="1"/>
    <col min="14075" max="14075" width="17.5703125" style="246" customWidth="1"/>
    <col min="14076" max="14076" width="8.7109375" style="246"/>
    <col min="14077" max="14077" width="10.28515625" style="246" customWidth="1"/>
    <col min="14078" max="14078" width="14.7109375" style="246" customWidth="1"/>
    <col min="14079" max="14312" width="8.7109375" style="246"/>
    <col min="14313" max="14313" width="35" style="246" customWidth="1"/>
    <col min="14314" max="14314" width="14.28515625" style="246" customWidth="1"/>
    <col min="14315" max="14315" width="13" style="246" customWidth="1"/>
    <col min="14316" max="14316" width="12.42578125" style="246" customWidth="1"/>
    <col min="14317" max="14317" width="16.5703125" style="246" customWidth="1"/>
    <col min="14318" max="14321" width="8.7109375" style="246"/>
    <col min="14322" max="14322" width="31.5703125" style="246" customWidth="1"/>
    <col min="14323" max="14323" width="14.28515625" style="246" customWidth="1"/>
    <col min="14324" max="14324" width="12.85546875" style="246" customWidth="1"/>
    <col min="14325" max="14325" width="12.42578125" style="246" customWidth="1"/>
    <col min="14326" max="14326" width="4.42578125" style="246" customWidth="1"/>
    <col min="14327" max="14327" width="18.28515625" style="246" customWidth="1"/>
    <col min="14328" max="14328" width="20.5703125" style="246" customWidth="1"/>
    <col min="14329" max="14329" width="14.85546875" style="246" customWidth="1"/>
    <col min="14330" max="14330" width="10.7109375" style="246" customWidth="1"/>
    <col min="14331" max="14331" width="17.5703125" style="246" customWidth="1"/>
    <col min="14332" max="14332" width="8.7109375" style="246"/>
    <col min="14333" max="14333" width="10.28515625" style="246" customWidth="1"/>
    <col min="14334" max="14334" width="14.7109375" style="246" customWidth="1"/>
    <col min="14335" max="14568" width="8.7109375" style="246"/>
    <col min="14569" max="14569" width="35" style="246" customWidth="1"/>
    <col min="14570" max="14570" width="14.28515625" style="246" customWidth="1"/>
    <col min="14571" max="14571" width="13" style="246" customWidth="1"/>
    <col min="14572" max="14572" width="12.42578125" style="246" customWidth="1"/>
    <col min="14573" max="14573" width="16.5703125" style="246" customWidth="1"/>
    <col min="14574" max="14577" width="8.7109375" style="246"/>
    <col min="14578" max="14578" width="31.5703125" style="246" customWidth="1"/>
    <col min="14579" max="14579" width="14.28515625" style="246" customWidth="1"/>
    <col min="14580" max="14580" width="12.85546875" style="246" customWidth="1"/>
    <col min="14581" max="14581" width="12.42578125" style="246" customWidth="1"/>
    <col min="14582" max="14582" width="4.42578125" style="246" customWidth="1"/>
    <col min="14583" max="14583" width="18.28515625" style="246" customWidth="1"/>
    <col min="14584" max="14584" width="20.5703125" style="246" customWidth="1"/>
    <col min="14585" max="14585" width="14.85546875" style="246" customWidth="1"/>
    <col min="14586" max="14586" width="10.7109375" style="246" customWidth="1"/>
    <col min="14587" max="14587" width="17.5703125" style="246" customWidth="1"/>
    <col min="14588" max="14588" width="8.7109375" style="246"/>
    <col min="14589" max="14589" width="10.28515625" style="246" customWidth="1"/>
    <col min="14590" max="14590" width="14.7109375" style="246" customWidth="1"/>
    <col min="14591" max="14824" width="8.7109375" style="246"/>
    <col min="14825" max="14825" width="35" style="246" customWidth="1"/>
    <col min="14826" max="14826" width="14.28515625" style="246" customWidth="1"/>
    <col min="14827" max="14827" width="13" style="246" customWidth="1"/>
    <col min="14828" max="14828" width="12.42578125" style="246" customWidth="1"/>
    <col min="14829" max="14829" width="16.5703125" style="246" customWidth="1"/>
    <col min="14830" max="14833" width="8.7109375" style="246"/>
    <col min="14834" max="14834" width="31.5703125" style="246" customWidth="1"/>
    <col min="14835" max="14835" width="14.28515625" style="246" customWidth="1"/>
    <col min="14836" max="14836" width="12.85546875" style="246" customWidth="1"/>
    <col min="14837" max="14837" width="12.42578125" style="246" customWidth="1"/>
    <col min="14838" max="14838" width="4.42578125" style="246" customWidth="1"/>
    <col min="14839" max="14839" width="18.28515625" style="246" customWidth="1"/>
    <col min="14840" max="14840" width="20.5703125" style="246" customWidth="1"/>
    <col min="14841" max="14841" width="14.85546875" style="246" customWidth="1"/>
    <col min="14842" max="14842" width="10.7109375" style="246" customWidth="1"/>
    <col min="14843" max="14843" width="17.5703125" style="246" customWidth="1"/>
    <col min="14844" max="14844" width="8.7109375" style="246"/>
    <col min="14845" max="14845" width="10.28515625" style="246" customWidth="1"/>
    <col min="14846" max="14846" width="14.7109375" style="246" customWidth="1"/>
    <col min="14847" max="15080" width="8.7109375" style="246"/>
    <col min="15081" max="15081" width="35" style="246" customWidth="1"/>
    <col min="15082" max="15082" width="14.28515625" style="246" customWidth="1"/>
    <col min="15083" max="15083" width="13" style="246" customWidth="1"/>
    <col min="15084" max="15084" width="12.42578125" style="246" customWidth="1"/>
    <col min="15085" max="15085" width="16.5703125" style="246" customWidth="1"/>
    <col min="15086" max="15089" width="8.7109375" style="246"/>
    <col min="15090" max="15090" width="31.5703125" style="246" customWidth="1"/>
    <col min="15091" max="15091" width="14.28515625" style="246" customWidth="1"/>
    <col min="15092" max="15092" width="12.85546875" style="246" customWidth="1"/>
    <col min="15093" max="15093" width="12.42578125" style="246" customWidth="1"/>
    <col min="15094" max="15094" width="4.42578125" style="246" customWidth="1"/>
    <col min="15095" max="15095" width="18.28515625" style="246" customWidth="1"/>
    <col min="15096" max="15096" width="20.5703125" style="246" customWidth="1"/>
    <col min="15097" max="15097" width="14.85546875" style="246" customWidth="1"/>
    <col min="15098" max="15098" width="10.7109375" style="246" customWidth="1"/>
    <col min="15099" max="15099" width="17.5703125" style="246" customWidth="1"/>
    <col min="15100" max="15100" width="8.7109375" style="246"/>
    <col min="15101" max="15101" width="10.28515625" style="246" customWidth="1"/>
    <col min="15102" max="15102" width="14.7109375" style="246" customWidth="1"/>
    <col min="15103" max="15336" width="8.7109375" style="246"/>
    <col min="15337" max="15337" width="35" style="246" customWidth="1"/>
    <col min="15338" max="15338" width="14.28515625" style="246" customWidth="1"/>
    <col min="15339" max="15339" width="13" style="246" customWidth="1"/>
    <col min="15340" max="15340" width="12.42578125" style="246" customWidth="1"/>
    <col min="15341" max="15341" width="16.5703125" style="246" customWidth="1"/>
    <col min="15342" max="15345" width="8.7109375" style="246"/>
    <col min="15346" max="15346" width="31.5703125" style="246" customWidth="1"/>
    <col min="15347" max="15347" width="14.28515625" style="246" customWidth="1"/>
    <col min="15348" max="15348" width="12.85546875" style="246" customWidth="1"/>
    <col min="15349" max="15349" width="12.42578125" style="246" customWidth="1"/>
    <col min="15350" max="15350" width="4.42578125" style="246" customWidth="1"/>
    <col min="15351" max="15351" width="18.28515625" style="246" customWidth="1"/>
    <col min="15352" max="15352" width="20.5703125" style="246" customWidth="1"/>
    <col min="15353" max="15353" width="14.85546875" style="246" customWidth="1"/>
    <col min="15354" max="15354" width="10.7109375" style="246" customWidth="1"/>
    <col min="15355" max="15355" width="17.5703125" style="246" customWidth="1"/>
    <col min="15356" max="15356" width="8.7109375" style="246"/>
    <col min="15357" max="15357" width="10.28515625" style="246" customWidth="1"/>
    <col min="15358" max="15358" width="14.7109375" style="246" customWidth="1"/>
    <col min="15359" max="15592" width="8.7109375" style="246"/>
    <col min="15593" max="15593" width="35" style="246" customWidth="1"/>
    <col min="15594" max="15594" width="14.28515625" style="246" customWidth="1"/>
    <col min="15595" max="15595" width="13" style="246" customWidth="1"/>
    <col min="15596" max="15596" width="12.42578125" style="246" customWidth="1"/>
    <col min="15597" max="15597" width="16.5703125" style="246" customWidth="1"/>
    <col min="15598" max="15601" width="8.7109375" style="246"/>
    <col min="15602" max="15602" width="31.5703125" style="246" customWidth="1"/>
    <col min="15603" max="15603" width="14.28515625" style="246" customWidth="1"/>
    <col min="15604" max="15604" width="12.85546875" style="246" customWidth="1"/>
    <col min="15605" max="15605" width="12.42578125" style="246" customWidth="1"/>
    <col min="15606" max="15606" width="4.42578125" style="246" customWidth="1"/>
    <col min="15607" max="15607" width="18.28515625" style="246" customWidth="1"/>
    <col min="15608" max="15608" width="20.5703125" style="246" customWidth="1"/>
    <col min="15609" max="15609" width="14.85546875" style="246" customWidth="1"/>
    <col min="15610" max="15610" width="10.7109375" style="246" customWidth="1"/>
    <col min="15611" max="15611" width="17.5703125" style="246" customWidth="1"/>
    <col min="15612" max="15612" width="8.7109375" style="246"/>
    <col min="15613" max="15613" width="10.28515625" style="246" customWidth="1"/>
    <col min="15614" max="15614" width="14.7109375" style="246" customWidth="1"/>
    <col min="15615" max="15848" width="8.7109375" style="246"/>
    <col min="15849" max="15849" width="35" style="246" customWidth="1"/>
    <col min="15850" max="15850" width="14.28515625" style="246" customWidth="1"/>
    <col min="15851" max="15851" width="13" style="246" customWidth="1"/>
    <col min="15852" max="15852" width="12.42578125" style="246" customWidth="1"/>
    <col min="15853" max="15853" width="16.5703125" style="246" customWidth="1"/>
    <col min="15854" max="15857" width="8.7109375" style="246"/>
    <col min="15858" max="15858" width="31.5703125" style="246" customWidth="1"/>
    <col min="15859" max="15859" width="14.28515625" style="246" customWidth="1"/>
    <col min="15860" max="15860" width="12.85546875" style="246" customWidth="1"/>
    <col min="15861" max="15861" width="12.42578125" style="246" customWidth="1"/>
    <col min="15862" max="15862" width="4.42578125" style="246" customWidth="1"/>
    <col min="15863" max="15863" width="18.28515625" style="246" customWidth="1"/>
    <col min="15864" max="15864" width="20.5703125" style="246" customWidth="1"/>
    <col min="15865" max="15865" width="14.85546875" style="246" customWidth="1"/>
    <col min="15866" max="15866" width="10.7109375" style="246" customWidth="1"/>
    <col min="15867" max="15867" width="17.5703125" style="246" customWidth="1"/>
    <col min="15868" max="15868" width="8.7109375" style="246"/>
    <col min="15869" max="15869" width="10.28515625" style="246" customWidth="1"/>
    <col min="15870" max="15870" width="14.7109375" style="246" customWidth="1"/>
    <col min="15871" max="16104" width="8.7109375" style="246"/>
    <col min="16105" max="16105" width="35" style="246" customWidth="1"/>
    <col min="16106" max="16106" width="14.28515625" style="246" customWidth="1"/>
    <col min="16107" max="16107" width="13" style="246" customWidth="1"/>
    <col min="16108" max="16108" width="12.42578125" style="246" customWidth="1"/>
    <col min="16109" max="16109" width="16.5703125" style="246" customWidth="1"/>
    <col min="16110" max="16113" width="8.7109375" style="246"/>
    <col min="16114" max="16114" width="31.5703125" style="246" customWidth="1"/>
    <col min="16115" max="16115" width="14.28515625" style="246" customWidth="1"/>
    <col min="16116" max="16116" width="12.85546875" style="246" customWidth="1"/>
    <col min="16117" max="16117" width="12.42578125" style="246" customWidth="1"/>
    <col min="16118" max="16118" width="4.42578125" style="246" customWidth="1"/>
    <col min="16119" max="16119" width="18.28515625" style="246" customWidth="1"/>
    <col min="16120" max="16120" width="20.5703125" style="246" customWidth="1"/>
    <col min="16121" max="16121" width="14.85546875" style="246" customWidth="1"/>
    <col min="16122" max="16122" width="10.7109375" style="246" customWidth="1"/>
    <col min="16123" max="16123" width="17.5703125" style="246" customWidth="1"/>
    <col min="16124" max="16124" width="8.7109375" style="246"/>
    <col min="16125" max="16125" width="10.28515625" style="246" customWidth="1"/>
    <col min="16126" max="16126" width="14.7109375" style="246" customWidth="1"/>
    <col min="16127" max="16360" width="8.7109375" style="246"/>
    <col min="16361" max="16361" width="35" style="246" customWidth="1"/>
    <col min="16362" max="16362" width="14.28515625" style="246" customWidth="1"/>
    <col min="16363" max="16363" width="13" style="246" customWidth="1"/>
    <col min="16364" max="16364" width="12.42578125" style="246" customWidth="1"/>
    <col min="16365" max="16365" width="16.5703125" style="246" customWidth="1"/>
    <col min="16366" max="16382" width="8.7109375" style="246"/>
    <col min="16383" max="16384" width="8.7109375" style="246" customWidth="1"/>
  </cols>
  <sheetData>
    <row r="2" spans="2:18" ht="19.5" thickBot="1">
      <c r="B2" s="1791" t="s">
        <v>610</v>
      </c>
      <c r="C2" s="1792"/>
      <c r="D2" s="1792"/>
      <c r="E2" s="1792"/>
      <c r="H2" s="211" t="s">
        <v>491</v>
      </c>
      <c r="I2" s="247"/>
      <c r="L2" s="211" t="s">
        <v>491</v>
      </c>
      <c r="M2" s="211"/>
      <c r="P2" s="248"/>
    </row>
    <row r="3" spans="2:18" ht="37.5" customHeight="1" thickBot="1">
      <c r="B3" s="1788" t="s">
        <v>495</v>
      </c>
      <c r="C3" s="1789"/>
      <c r="D3" s="1789"/>
      <c r="E3" s="1790"/>
      <c r="H3" s="1793" t="s">
        <v>62</v>
      </c>
      <c r="I3" s="1794"/>
      <c r="J3" s="1795"/>
      <c r="L3" s="1793" t="s">
        <v>63</v>
      </c>
      <c r="M3" s="1794"/>
      <c r="N3" s="1795"/>
      <c r="P3" s="249"/>
    </row>
    <row r="4" spans="2:18" ht="15" customHeight="1" thickBot="1">
      <c r="B4" s="1440"/>
      <c r="C4" s="1437" t="s">
        <v>601</v>
      </c>
      <c r="D4" s="1438" t="s">
        <v>5</v>
      </c>
      <c r="E4" s="1439" t="s">
        <v>282</v>
      </c>
      <c r="H4" s="179" t="s">
        <v>64</v>
      </c>
      <c r="I4" s="845" t="s">
        <v>3</v>
      </c>
      <c r="J4" s="180">
        <v>30</v>
      </c>
      <c r="K4" s="250"/>
      <c r="L4" s="181" t="s">
        <v>65</v>
      </c>
      <c r="M4" s="849" t="s">
        <v>3</v>
      </c>
      <c r="N4" s="180">
        <v>30</v>
      </c>
      <c r="P4" s="251"/>
    </row>
    <row r="5" spans="2:18" ht="15" customHeight="1">
      <c r="B5" s="1021" t="s">
        <v>224</v>
      </c>
      <c r="C5" s="1420">
        <v>1</v>
      </c>
      <c r="D5" s="1003">
        <v>1</v>
      </c>
      <c r="E5" s="1049" t="s">
        <v>581</v>
      </c>
      <c r="H5" s="296"/>
      <c r="I5" s="844" t="s">
        <v>4</v>
      </c>
      <c r="J5" s="182">
        <v>365</v>
      </c>
      <c r="K5" s="250"/>
      <c r="L5" s="300"/>
      <c r="M5" s="848" t="s">
        <v>4</v>
      </c>
      <c r="N5" s="180">
        <v>365</v>
      </c>
      <c r="P5" s="252"/>
    </row>
    <row r="6" spans="2:18" ht="26.25">
      <c r="B6" s="1023" t="s">
        <v>263</v>
      </c>
      <c r="C6" s="1421">
        <v>1.4</v>
      </c>
      <c r="D6" s="1003">
        <v>0</v>
      </c>
      <c r="E6" s="1049" t="s">
        <v>581</v>
      </c>
      <c r="H6" s="245"/>
      <c r="I6" s="183"/>
      <c r="J6" s="184" t="s">
        <v>6</v>
      </c>
      <c r="K6" s="250"/>
      <c r="L6" s="301"/>
      <c r="M6" s="183"/>
      <c r="N6" s="184" t="s">
        <v>6</v>
      </c>
      <c r="P6" s="253"/>
    </row>
    <row r="7" spans="2:18">
      <c r="B7" s="1024" t="s">
        <v>269</v>
      </c>
      <c r="C7" s="1422">
        <v>11.25</v>
      </c>
      <c r="D7" s="1003">
        <v>3</v>
      </c>
      <c r="E7" s="1049" t="s">
        <v>581</v>
      </c>
      <c r="H7" s="296" t="s">
        <v>275</v>
      </c>
      <c r="I7" s="297"/>
      <c r="J7" s="185">
        <f>72974.72</f>
        <v>72974.720000000001</v>
      </c>
      <c r="K7" s="250"/>
      <c r="L7" s="296" t="s">
        <v>560</v>
      </c>
      <c r="M7" s="186"/>
      <c r="N7" s="187">
        <v>72974.720000000001</v>
      </c>
      <c r="P7" s="254"/>
    </row>
    <row r="8" spans="2:18">
      <c r="B8" s="1427" t="s">
        <v>276</v>
      </c>
      <c r="C8" s="1421">
        <v>0.5</v>
      </c>
      <c r="D8" s="1003">
        <v>3</v>
      </c>
      <c r="E8" s="1049" t="s">
        <v>581</v>
      </c>
      <c r="H8" s="1415" t="s">
        <v>600</v>
      </c>
      <c r="I8" s="297"/>
      <c r="J8" s="185">
        <v>125598.05</v>
      </c>
      <c r="K8" s="250"/>
      <c r="L8" s="1059" t="s">
        <v>580</v>
      </c>
      <c r="M8" s="302"/>
      <c r="N8" s="187">
        <v>411184.17</v>
      </c>
      <c r="O8" s="255"/>
      <c r="P8" s="256"/>
    </row>
    <row r="9" spans="2:18">
      <c r="B9" s="1024" t="s">
        <v>9</v>
      </c>
      <c r="C9" s="1422">
        <v>2.8</v>
      </c>
      <c r="D9" s="1003">
        <v>2.5</v>
      </c>
      <c r="E9" s="1049" t="s">
        <v>581</v>
      </c>
      <c r="H9" s="1059" t="s">
        <v>580</v>
      </c>
      <c r="I9" s="297"/>
      <c r="J9" s="185">
        <v>799409.89</v>
      </c>
      <c r="K9" s="250"/>
      <c r="L9" s="245" t="s">
        <v>11</v>
      </c>
      <c r="M9" s="500">
        <f>I10</f>
        <v>0.25390000000000001</v>
      </c>
      <c r="N9" s="187" cm="1">
        <f t="array" ref="N9">SUM(N7:N8*M9)</f>
        <v>122927.942171</v>
      </c>
      <c r="O9" s="255"/>
      <c r="P9" s="257"/>
    </row>
    <row r="10" spans="2:18" ht="15.75" thickBot="1">
      <c r="B10" s="1045" t="s">
        <v>10</v>
      </c>
      <c r="C10" s="1423">
        <v>2.29</v>
      </c>
      <c r="D10" s="1046">
        <v>0.95</v>
      </c>
      <c r="E10" s="1049" t="s">
        <v>581</v>
      </c>
      <c r="H10" s="245" t="s">
        <v>11</v>
      </c>
      <c r="I10" s="196">
        <f>D12</f>
        <v>0.25390000000000001</v>
      </c>
      <c r="J10" s="185" cm="1">
        <f t="array" ref="J10">SUM(J7:J9*I10)</f>
        <v>253387.79737400002</v>
      </c>
      <c r="K10" s="250"/>
      <c r="L10" s="306" t="str">
        <f>H11</f>
        <v>CAF (Compensation)</v>
      </c>
      <c r="M10" s="195">
        <f>I11</f>
        <v>2.7811565914169036E-2</v>
      </c>
      <c r="N10" s="188" cm="1">
        <f t="array" ref="N10">SUM(N7:N9*M10)</f>
        <v>16884.035448547842</v>
      </c>
      <c r="P10" s="258"/>
    </row>
    <row r="11" spans="2:18" ht="16.5" thickTop="1" thickBot="1">
      <c r="B11" s="1785" t="s">
        <v>249</v>
      </c>
      <c r="C11" s="1786"/>
      <c r="D11" s="1786"/>
      <c r="E11" s="1787"/>
      <c r="H11" s="1053" t="str">
        <f>RRS!F11</f>
        <v>CAF (Compensation)</v>
      </c>
      <c r="I11" s="1054">
        <f>D17</f>
        <v>2.7811565914169036E-2</v>
      </c>
      <c r="J11" s="846" cm="1">
        <f t="array" ref="J11">SUM(J7:J10*I11)</f>
        <v>34802.571958300854</v>
      </c>
      <c r="K11" s="250"/>
      <c r="L11" s="987" t="s">
        <v>239</v>
      </c>
      <c r="M11" s="1111">
        <v>10.446199999999999</v>
      </c>
      <c r="N11" s="695">
        <f>SUM(N7:N10)</f>
        <v>623970.86761954788</v>
      </c>
      <c r="P11" s="258"/>
    </row>
    <row r="12" spans="2:18" ht="18" customHeight="1" thickBot="1">
      <c r="B12" s="1047" t="s">
        <v>251</v>
      </c>
      <c r="C12" s="1416"/>
      <c r="D12" s="1048">
        <f>'M2021 BLS  53%ile'!D38</f>
        <v>0.25390000000000001</v>
      </c>
      <c r="E12" s="1049" t="s">
        <v>582</v>
      </c>
      <c r="H12" s="750" t="s">
        <v>239</v>
      </c>
      <c r="I12" s="1057">
        <v>19.244399999999999</v>
      </c>
      <c r="J12" s="1058">
        <f>SUM(J7:J11)</f>
        <v>1286173.0293323009</v>
      </c>
      <c r="K12" s="250"/>
      <c r="L12" s="706"/>
      <c r="M12" s="707" t="s">
        <v>12</v>
      </c>
      <c r="N12" s="708" t="s">
        <v>6</v>
      </c>
      <c r="P12" s="258"/>
    </row>
    <row r="13" spans="2:18" ht="16.5" customHeight="1" thickTop="1">
      <c r="B13" s="1006" t="s">
        <v>264</v>
      </c>
      <c r="C13" s="1417"/>
      <c r="D13" s="1007">
        <f>RRS!C14</f>
        <v>13.590971966237719</v>
      </c>
      <c r="E13" s="1049" t="s">
        <v>583</v>
      </c>
      <c r="H13" s="1055"/>
      <c r="I13" s="1056" t="s">
        <v>12</v>
      </c>
      <c r="J13" s="708" t="s">
        <v>6</v>
      </c>
      <c r="K13" s="250"/>
      <c r="L13" s="303" t="str">
        <f>H14</f>
        <v>Other Program Expenses</v>
      </c>
      <c r="M13" s="304">
        <f>I14</f>
        <v>13.590971966237719</v>
      </c>
      <c r="N13" s="192">
        <f>M13*$N$5*$N$4</f>
        <v>148821.14303030301</v>
      </c>
      <c r="P13" s="258"/>
    </row>
    <row r="14" spans="2:18" ht="15" customHeight="1" thickBot="1">
      <c r="B14" s="1006" t="s">
        <v>265</v>
      </c>
      <c r="C14" s="1417"/>
      <c r="D14" s="1008">
        <f>RRS!C15</f>
        <v>0.54897631105576306</v>
      </c>
      <c r="E14" s="1049" t="s">
        <v>583</v>
      </c>
      <c r="H14" s="245" t="s">
        <v>264</v>
      </c>
      <c r="I14" s="299">
        <f>D13</f>
        <v>13.590971966237719</v>
      </c>
      <c r="J14" s="192">
        <f>I14*$J$4*$J$5</f>
        <v>148821.14303030301</v>
      </c>
      <c r="K14" s="250"/>
      <c r="L14" s="692" t="str">
        <f>H15</f>
        <v>Travel</v>
      </c>
      <c r="M14" s="693">
        <f>I15</f>
        <v>0.54897631105576306</v>
      </c>
      <c r="N14" s="673">
        <f>M14*$N$5*$N$4</f>
        <v>6011.2906060606047</v>
      </c>
      <c r="P14" s="258"/>
    </row>
    <row r="15" spans="2:18" ht="17.25" customHeight="1" thickTop="1" thickBot="1">
      <c r="B15" s="1002" t="s">
        <v>246</v>
      </c>
      <c r="C15" s="1418"/>
      <c r="D15" s="1005">
        <f>'M2021 BLS  53%ile'!D41</f>
        <v>0.12</v>
      </c>
      <c r="E15" s="1049" t="s">
        <v>582</v>
      </c>
      <c r="H15" s="306" t="s">
        <v>265</v>
      </c>
      <c r="I15" s="850">
        <f>D14</f>
        <v>0.54897631105576306</v>
      </c>
      <c r="J15" s="673">
        <f>I15*$J$4*$J$5</f>
        <v>6011.2906060606047</v>
      </c>
      <c r="K15" s="250"/>
      <c r="L15" s="305" t="s">
        <v>13</v>
      </c>
      <c r="M15" s="193"/>
      <c r="N15" s="191">
        <f>SUM(N11:N14)</f>
        <v>778803.30125591147</v>
      </c>
      <c r="P15" s="258"/>
      <c r="R15" s="259"/>
    </row>
    <row r="16" spans="2:18" ht="20.25" customHeight="1" thickTop="1">
      <c r="B16" s="1002" t="s">
        <v>254</v>
      </c>
      <c r="C16" s="1424">
        <v>0.8</v>
      </c>
      <c r="D16" s="1425">
        <v>0.8</v>
      </c>
      <c r="E16" s="1004" t="s">
        <v>252</v>
      </c>
      <c r="H16" s="305" t="s">
        <v>13</v>
      </c>
      <c r="I16" s="697"/>
      <c r="J16" s="191">
        <f>SUM(J14:J15,J12)</f>
        <v>1441005.4629686645</v>
      </c>
      <c r="K16" s="250"/>
      <c r="L16" s="245" t="s">
        <v>14</v>
      </c>
      <c r="M16" s="500">
        <f>I17</f>
        <v>0.12</v>
      </c>
      <c r="N16" s="192">
        <f>(N15-N10)*M16</f>
        <v>91430.311896883635</v>
      </c>
      <c r="P16" s="258"/>
    </row>
    <row r="17" spans="2:16" ht="15.75" thickBot="1">
      <c r="B17" s="1010" t="s">
        <v>516</v>
      </c>
      <c r="C17" s="1419"/>
      <c r="D17" s="1011">
        <f>'FALL CAF 2022'!CI24</f>
        <v>2.7811565914169036E-2</v>
      </c>
      <c r="E17" s="1012" t="s">
        <v>497</v>
      </c>
      <c r="H17" s="245" t="s">
        <v>14</v>
      </c>
      <c r="I17" s="196">
        <f>D15</f>
        <v>0.12</v>
      </c>
      <c r="J17" s="192">
        <f>(J16-J11)*I17</f>
        <v>168744.34692124362</v>
      </c>
      <c r="K17" s="250"/>
      <c r="L17" s="1581" t="str">
        <f>H18</f>
        <v>CAF (Prg Exp)</v>
      </c>
      <c r="M17" s="694">
        <f>I18</f>
        <v>2.7811565914169036E-2</v>
      </c>
      <c r="N17" s="696">
        <f>(N13+N14)*M17</f>
        <v>4306.1324337289298</v>
      </c>
      <c r="P17" s="248"/>
    </row>
    <row r="18" spans="2:16" ht="15.75" thickBot="1">
      <c r="H18" s="306" t="str">
        <f>RRS!F18</f>
        <v>CAF (Prg Exp)</v>
      </c>
      <c r="I18" s="683">
        <f>D17</f>
        <v>2.7811565914169036E-2</v>
      </c>
      <c r="J18" s="673">
        <f>(J14+J15)*I18</f>
        <v>4306.1324337289298</v>
      </c>
      <c r="K18" s="250"/>
      <c r="L18" s="305" t="s">
        <v>15</v>
      </c>
      <c r="M18" s="194"/>
      <c r="N18" s="189">
        <f>SUM(N15:N17)</f>
        <v>874539.74558652402</v>
      </c>
      <c r="P18" s="258"/>
    </row>
    <row r="19" spans="2:16" ht="16.5" thickTop="1" thickBot="1">
      <c r="H19" s="305" t="s">
        <v>15</v>
      </c>
      <c r="I19" s="197"/>
      <c r="J19" s="190">
        <f>SUM(J16:J18)</f>
        <v>1614055.9423236372</v>
      </c>
      <c r="K19" s="250"/>
      <c r="L19" s="700" t="s">
        <v>16</v>
      </c>
      <c r="M19" s="701"/>
      <c r="N19" s="307">
        <f>$N$18/($N$4*$N$5)</f>
        <v>79.866643432559272</v>
      </c>
      <c r="P19" s="260"/>
    </row>
    <row r="20" spans="2:16" ht="24.75" customHeight="1" thickBot="1">
      <c r="H20" s="198" t="s">
        <v>16</v>
      </c>
      <c r="I20" s="199"/>
      <c r="J20" s="200">
        <f>$J$19/($J$4*$J$5)</f>
        <v>147.402369161976</v>
      </c>
      <c r="K20" s="250"/>
      <c r="L20" s="688" t="s">
        <v>17</v>
      </c>
      <c r="M20" s="698">
        <f>D16</f>
        <v>0.8</v>
      </c>
      <c r="N20" s="699">
        <f>$N$18/(($N$4*$N$5)*M20)</f>
        <v>99.83330429069909</v>
      </c>
      <c r="P20" s="258"/>
    </row>
    <row r="21" spans="2:16" ht="15.75" thickBot="1">
      <c r="H21" s="201" t="s">
        <v>17</v>
      </c>
      <c r="I21" s="202">
        <f>C16</f>
        <v>0.8</v>
      </c>
      <c r="J21" s="203">
        <f>$J$19/(($J$4*$J$5)*I21)</f>
        <v>184.25296145247</v>
      </c>
      <c r="K21" s="250"/>
      <c r="L21" s="250"/>
      <c r="M21" s="222"/>
      <c r="N21" s="661"/>
      <c r="P21" s="261"/>
    </row>
    <row r="22" spans="2:16" ht="31.5" customHeight="1" thickBot="1">
      <c r="H22" s="204" t="s">
        <v>271</v>
      </c>
      <c r="I22" s="1060" t="s">
        <v>272</v>
      </c>
      <c r="J22" s="205">
        <f>J21-140.48</f>
        <v>43.772961452470014</v>
      </c>
      <c r="K22" s="250"/>
      <c r="L22" s="308" t="s">
        <v>67</v>
      </c>
      <c r="M22" s="309"/>
      <c r="N22" s="310"/>
      <c r="P22" s="260"/>
    </row>
    <row r="23" spans="2:16" ht="15.75" thickBot="1">
      <c r="H23" s="250"/>
      <c r="I23" s="222"/>
      <c r="J23" s="661"/>
      <c r="K23" s="250"/>
      <c r="L23" s="206" t="s">
        <v>68</v>
      </c>
      <c r="M23" s="207"/>
      <c r="N23" s="208">
        <f>N20/2</f>
        <v>49.916652145349545</v>
      </c>
      <c r="P23" s="260"/>
    </row>
    <row r="24" spans="2:16">
      <c r="H24" s="250"/>
      <c r="I24" s="660"/>
      <c r="J24" s="662"/>
      <c r="K24" s="250"/>
      <c r="L24" s="250"/>
      <c r="M24" s="222"/>
      <c r="N24" s="661"/>
      <c r="O24" s="264"/>
      <c r="P24" s="265"/>
    </row>
    <row r="25" spans="2:16">
      <c r="H25" s="250"/>
      <c r="I25" s="263"/>
      <c r="J25" s="270"/>
      <c r="K25" s="266"/>
      <c r="L25" s="250"/>
      <c r="M25" s="660"/>
      <c r="N25" s="662"/>
      <c r="O25" s="267"/>
      <c r="P25" s="268"/>
    </row>
    <row r="26" spans="2:16" ht="22.5" customHeight="1">
      <c r="H26" s="250"/>
      <c r="I26" s="272"/>
      <c r="J26" s="273"/>
      <c r="K26" s="250"/>
      <c r="L26" s="250"/>
      <c r="M26" s="250"/>
      <c r="N26" s="250"/>
      <c r="O26" s="267"/>
      <c r="P26" s="268"/>
    </row>
    <row r="27" spans="2:16" ht="25.5" customHeight="1">
      <c r="H27" s="250"/>
      <c r="I27" s="274"/>
      <c r="J27" s="270"/>
      <c r="K27" s="250"/>
      <c r="L27" s="250"/>
      <c r="M27" s="250"/>
      <c r="N27" s="250"/>
      <c r="O27" s="267"/>
      <c r="P27" s="271"/>
    </row>
    <row r="28" spans="2:16">
      <c r="H28" s="250"/>
      <c r="I28" s="276"/>
      <c r="J28" s="250"/>
      <c r="K28" s="250"/>
      <c r="L28" s="250"/>
      <c r="M28" s="250"/>
      <c r="N28" s="250"/>
      <c r="O28" s="267"/>
      <c r="P28" s="271"/>
    </row>
    <row r="29" spans="2:16">
      <c r="H29" s="250"/>
      <c r="I29" s="275"/>
      <c r="J29" s="276"/>
      <c r="K29" s="250"/>
      <c r="L29" s="250"/>
      <c r="M29" s="250"/>
      <c r="N29" s="250"/>
      <c r="O29" s="267"/>
      <c r="P29" s="271"/>
    </row>
    <row r="30" spans="2:16" ht="14.25" customHeight="1">
      <c r="H30" s="279"/>
      <c r="I30" s="250"/>
      <c r="J30" s="250"/>
      <c r="K30" s="250"/>
      <c r="L30" s="250"/>
      <c r="M30" s="250"/>
      <c r="N30" s="250"/>
      <c r="O30" s="267"/>
      <c r="P30" s="271"/>
    </row>
    <row r="31" spans="2:16" ht="15" customHeight="1">
      <c r="H31" s="275"/>
      <c r="I31" s="280"/>
      <c r="J31" s="250"/>
      <c r="K31" s="277"/>
      <c r="L31" s="250"/>
      <c r="M31" s="250"/>
      <c r="N31" s="250"/>
      <c r="O31" s="267"/>
      <c r="P31" s="278"/>
    </row>
    <row r="32" spans="2:16" ht="16.899999999999999" customHeight="1">
      <c r="H32" s="281"/>
      <c r="I32" s="282"/>
      <c r="J32" s="250"/>
      <c r="K32" s="250"/>
      <c r="L32" s="250"/>
      <c r="M32" s="250"/>
      <c r="N32" s="250"/>
      <c r="O32" s="264"/>
      <c r="P32" s="248"/>
    </row>
    <row r="33" spans="7:16">
      <c r="H33" s="283"/>
      <c r="I33" s="281"/>
      <c r="J33" s="250"/>
      <c r="K33" s="250"/>
      <c r="L33" s="250"/>
      <c r="M33" s="250"/>
      <c r="N33" s="250"/>
      <c r="O33" s="264"/>
      <c r="P33" s="248"/>
    </row>
    <row r="34" spans="7:16">
      <c r="H34" s="283"/>
      <c r="I34" s="282"/>
      <c r="J34" s="250"/>
      <c r="K34" s="250"/>
      <c r="L34" s="250"/>
      <c r="M34" s="250"/>
      <c r="N34" s="250"/>
      <c r="P34" s="248"/>
    </row>
    <row r="35" spans="7:16" ht="19.5" customHeight="1">
      <c r="H35" s="281"/>
      <c r="I35" s="282"/>
      <c r="J35" s="250"/>
      <c r="K35" s="250"/>
      <c r="L35" s="250"/>
      <c r="M35" s="250"/>
      <c r="N35" s="250"/>
      <c r="P35" s="248"/>
    </row>
    <row r="36" spans="7:16" ht="16.5" customHeight="1">
      <c r="H36" s="285"/>
      <c r="I36" s="285"/>
      <c r="J36" s="250"/>
      <c r="K36" s="250"/>
      <c r="L36" s="250"/>
      <c r="M36" s="250"/>
      <c r="N36" s="250"/>
      <c r="O36" s="284"/>
    </row>
    <row r="37" spans="7:16">
      <c r="H37" s="281"/>
      <c r="I37" s="281"/>
      <c r="J37" s="250"/>
      <c r="K37" s="250"/>
      <c r="P37" s="248"/>
    </row>
    <row r="38" spans="7:16">
      <c r="H38" s="281"/>
      <c r="I38" s="281"/>
      <c r="J38" s="250"/>
      <c r="K38" s="250"/>
      <c r="P38" s="248"/>
    </row>
    <row r="39" spans="7:16">
      <c r="K39" s="250"/>
      <c r="P39" s="248"/>
    </row>
    <row r="40" spans="7:16">
      <c r="K40" s="250"/>
      <c r="P40" s="248"/>
    </row>
    <row r="41" spans="7:16">
      <c r="I41" s="286"/>
      <c r="J41" s="286"/>
      <c r="K41" s="250"/>
      <c r="P41" s="248"/>
    </row>
    <row r="42" spans="7:16">
      <c r="H42" s="287"/>
      <c r="I42" s="288"/>
      <c r="J42" s="288"/>
      <c r="K42" s="250"/>
      <c r="P42" s="248"/>
    </row>
    <row r="43" spans="7:16" hidden="1">
      <c r="H43" s="289"/>
      <c r="I43" s="287"/>
      <c r="J43" s="290"/>
      <c r="K43" s="250"/>
      <c r="P43" s="248"/>
    </row>
    <row r="44" spans="7:16" ht="15.75" hidden="1" customHeight="1">
      <c r="H44" s="292"/>
      <c r="I44" s="293"/>
      <c r="J44" s="293"/>
      <c r="K44" s="250"/>
    </row>
    <row r="45" spans="7:16" hidden="1">
      <c r="H45" s="292"/>
      <c r="I45" s="294"/>
      <c r="J45" s="294"/>
      <c r="K45" s="250"/>
    </row>
    <row r="46" spans="7:16">
      <c r="G46" s="291"/>
      <c r="H46" s="292"/>
      <c r="I46" s="294"/>
      <c r="J46" s="294"/>
      <c r="K46" s="250"/>
    </row>
    <row r="47" spans="7:16">
      <c r="G47" s="291"/>
      <c r="H47" s="292"/>
      <c r="I47" s="294"/>
      <c r="J47" s="294"/>
    </row>
    <row r="48" spans="7:16">
      <c r="G48" s="291"/>
      <c r="H48" s="292"/>
      <c r="I48" s="294"/>
      <c r="J48" s="294"/>
      <c r="K48" s="286"/>
    </row>
    <row r="49" spans="7:11">
      <c r="G49" s="291"/>
      <c r="H49" s="295"/>
      <c r="I49" s="292"/>
      <c r="J49" s="292"/>
      <c r="K49" s="287"/>
    </row>
    <row r="50" spans="7:11">
      <c r="G50" s="288"/>
      <c r="I50" s="295"/>
      <c r="J50" s="295"/>
      <c r="K50" s="290"/>
    </row>
    <row r="51" spans="7:11">
      <c r="G51" s="289"/>
      <c r="K51" s="289"/>
    </row>
    <row r="52" spans="7:11">
      <c r="G52" s="293"/>
      <c r="K52" s="292"/>
    </row>
    <row r="53" spans="7:11">
      <c r="G53" s="294"/>
      <c r="K53" s="292"/>
    </row>
    <row r="54" spans="7:11">
      <c r="G54" s="294"/>
      <c r="K54" s="292"/>
    </row>
    <row r="55" spans="7:11">
      <c r="G55" s="294"/>
      <c r="K55" s="292"/>
    </row>
    <row r="56" spans="7:11">
      <c r="G56" s="294"/>
      <c r="K56" s="292"/>
    </row>
    <row r="57" spans="7:11">
      <c r="G57" s="292"/>
      <c r="K57" s="295"/>
    </row>
    <row r="58" spans="7:11">
      <c r="G58" s="295"/>
    </row>
  </sheetData>
  <mergeCells count="5">
    <mergeCell ref="B3:E3"/>
    <mergeCell ref="B11:E11"/>
    <mergeCell ref="B2:E2"/>
    <mergeCell ref="H3:J3"/>
    <mergeCell ref="L3:N3"/>
  </mergeCells>
  <pageMargins left="0.25" right="0" top="0" bottom="0" header="0.3" footer="0.3"/>
  <pageSetup scale="65" orientation="landscape" r:id="rId1"/>
  <headerFooter>
    <oddHeader>&amp;CBENCHMARKED ADULT RESI</oddHead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FBD7B-1E7B-43E3-A199-EC2829287CE0}">
  <sheetPr>
    <pageSetUpPr fitToPage="1"/>
  </sheetPr>
  <dimension ref="B1:T50"/>
  <sheetViews>
    <sheetView showGridLines="0" topLeftCell="A16" zoomScale="50" zoomScaleNormal="50" workbookViewId="0">
      <selection activeCell="H57" sqref="H57"/>
    </sheetView>
  </sheetViews>
  <sheetFormatPr defaultRowHeight="26.25"/>
  <cols>
    <col min="1" max="1" width="5.5703125" style="122" customWidth="1"/>
    <col min="2" max="2" width="64.28515625" style="122" customWidth="1"/>
    <col min="3" max="3" width="37.140625" style="173" hidden="1" customWidth="1"/>
    <col min="4" max="4" width="24.140625" style="122" customWidth="1"/>
    <col min="5" max="6" width="14.85546875" style="122" hidden="1" customWidth="1"/>
    <col min="7" max="7" width="96.140625" style="122" customWidth="1"/>
    <col min="8" max="8" width="89.85546875" style="124" customWidth="1"/>
    <col min="9" max="9" width="14.85546875" style="122" hidden="1" customWidth="1"/>
    <col min="10" max="10" width="0" style="122" hidden="1" customWidth="1"/>
    <col min="11" max="11" width="11" style="122" hidden="1" customWidth="1"/>
    <col min="12" max="12" width="0" style="122" hidden="1" customWidth="1"/>
    <col min="13" max="13" width="44" style="124" customWidth="1"/>
    <col min="14" max="14" width="9.140625" style="122"/>
    <col min="15" max="15" width="17.85546875" style="125" hidden="1" customWidth="1"/>
    <col min="16" max="16" width="0" style="122" hidden="1" customWidth="1"/>
    <col min="17" max="20" width="25.5703125" style="122" customWidth="1"/>
    <col min="21" max="257" width="9.140625" style="122"/>
    <col min="258" max="258" width="5.5703125" style="122" customWidth="1"/>
    <col min="259" max="259" width="58" style="122" customWidth="1"/>
    <col min="260" max="260" width="24.140625" style="122" customWidth="1"/>
    <col min="261" max="262" width="0" style="122" hidden="1" customWidth="1"/>
    <col min="263" max="263" width="61.42578125" style="122" customWidth="1"/>
    <col min="264" max="264" width="62.140625" style="122" customWidth="1"/>
    <col min="265" max="268" width="0" style="122" hidden="1" customWidth="1"/>
    <col min="269" max="513" width="9.140625" style="122"/>
    <col min="514" max="514" width="5.5703125" style="122" customWidth="1"/>
    <col min="515" max="515" width="58" style="122" customWidth="1"/>
    <col min="516" max="516" width="24.140625" style="122" customWidth="1"/>
    <col min="517" max="518" width="0" style="122" hidden="1" customWidth="1"/>
    <col min="519" max="519" width="61.42578125" style="122" customWidth="1"/>
    <col min="520" max="520" width="62.140625" style="122" customWidth="1"/>
    <col min="521" max="524" width="0" style="122" hidden="1" customWidth="1"/>
    <col min="525" max="769" width="9.140625" style="122"/>
    <col min="770" max="770" width="5.5703125" style="122" customWidth="1"/>
    <col min="771" max="771" width="58" style="122" customWidth="1"/>
    <col min="772" max="772" width="24.140625" style="122" customWidth="1"/>
    <col min="773" max="774" width="0" style="122" hidden="1" customWidth="1"/>
    <col min="775" max="775" width="61.42578125" style="122" customWidth="1"/>
    <col min="776" max="776" width="62.140625" style="122" customWidth="1"/>
    <col min="777" max="780" width="0" style="122" hidden="1" customWidth="1"/>
    <col min="781" max="1025" width="9.140625" style="122"/>
    <col min="1026" max="1026" width="5.5703125" style="122" customWidth="1"/>
    <col min="1027" max="1027" width="58" style="122" customWidth="1"/>
    <col min="1028" max="1028" width="24.140625" style="122" customWidth="1"/>
    <col min="1029" max="1030" width="0" style="122" hidden="1" customWidth="1"/>
    <col min="1031" max="1031" width="61.42578125" style="122" customWidth="1"/>
    <col min="1032" max="1032" width="62.140625" style="122" customWidth="1"/>
    <col min="1033" max="1036" width="0" style="122" hidden="1" customWidth="1"/>
    <col min="1037" max="1281" width="9.140625" style="122"/>
    <col min="1282" max="1282" width="5.5703125" style="122" customWidth="1"/>
    <col min="1283" max="1283" width="58" style="122" customWidth="1"/>
    <col min="1284" max="1284" width="24.140625" style="122" customWidth="1"/>
    <col min="1285" max="1286" width="0" style="122" hidden="1" customWidth="1"/>
    <col min="1287" max="1287" width="61.42578125" style="122" customWidth="1"/>
    <col min="1288" max="1288" width="62.140625" style="122" customWidth="1"/>
    <col min="1289" max="1292" width="0" style="122" hidden="1" customWidth="1"/>
    <col min="1293" max="1537" width="9.140625" style="122"/>
    <col min="1538" max="1538" width="5.5703125" style="122" customWidth="1"/>
    <col min="1539" max="1539" width="58" style="122" customWidth="1"/>
    <col min="1540" max="1540" width="24.140625" style="122" customWidth="1"/>
    <col min="1541" max="1542" width="0" style="122" hidden="1" customWidth="1"/>
    <col min="1543" max="1543" width="61.42578125" style="122" customWidth="1"/>
    <col min="1544" max="1544" width="62.140625" style="122" customWidth="1"/>
    <col min="1545" max="1548" width="0" style="122" hidden="1" customWidth="1"/>
    <col min="1549" max="1793" width="9.140625" style="122"/>
    <col min="1794" max="1794" width="5.5703125" style="122" customWidth="1"/>
    <col min="1795" max="1795" width="58" style="122" customWidth="1"/>
    <col min="1796" max="1796" width="24.140625" style="122" customWidth="1"/>
    <col min="1797" max="1798" width="0" style="122" hidden="1" customWidth="1"/>
    <col min="1799" max="1799" width="61.42578125" style="122" customWidth="1"/>
    <col min="1800" max="1800" width="62.140625" style="122" customWidth="1"/>
    <col min="1801" max="1804" width="0" style="122" hidden="1" customWidth="1"/>
    <col min="1805" max="2049" width="9.140625" style="122"/>
    <col min="2050" max="2050" width="5.5703125" style="122" customWidth="1"/>
    <col min="2051" max="2051" width="58" style="122" customWidth="1"/>
    <col min="2052" max="2052" width="24.140625" style="122" customWidth="1"/>
    <col min="2053" max="2054" width="0" style="122" hidden="1" customWidth="1"/>
    <col min="2055" max="2055" width="61.42578125" style="122" customWidth="1"/>
    <col min="2056" max="2056" width="62.140625" style="122" customWidth="1"/>
    <col min="2057" max="2060" width="0" style="122" hidden="1" customWidth="1"/>
    <col min="2061" max="2305" width="9.140625" style="122"/>
    <col min="2306" max="2306" width="5.5703125" style="122" customWidth="1"/>
    <col min="2307" max="2307" width="58" style="122" customWidth="1"/>
    <col min="2308" max="2308" width="24.140625" style="122" customWidth="1"/>
    <col min="2309" max="2310" width="0" style="122" hidden="1" customWidth="1"/>
    <col min="2311" max="2311" width="61.42578125" style="122" customWidth="1"/>
    <col min="2312" max="2312" width="62.140625" style="122" customWidth="1"/>
    <col min="2313" max="2316" width="0" style="122" hidden="1" customWidth="1"/>
    <col min="2317" max="2561" width="9.140625" style="122"/>
    <col min="2562" max="2562" width="5.5703125" style="122" customWidth="1"/>
    <col min="2563" max="2563" width="58" style="122" customWidth="1"/>
    <col min="2564" max="2564" width="24.140625" style="122" customWidth="1"/>
    <col min="2565" max="2566" width="0" style="122" hidden="1" customWidth="1"/>
    <col min="2567" max="2567" width="61.42578125" style="122" customWidth="1"/>
    <col min="2568" max="2568" width="62.140625" style="122" customWidth="1"/>
    <col min="2569" max="2572" width="0" style="122" hidden="1" customWidth="1"/>
    <col min="2573" max="2817" width="9.140625" style="122"/>
    <col min="2818" max="2818" width="5.5703125" style="122" customWidth="1"/>
    <col min="2819" max="2819" width="58" style="122" customWidth="1"/>
    <col min="2820" max="2820" width="24.140625" style="122" customWidth="1"/>
    <col min="2821" max="2822" width="0" style="122" hidden="1" customWidth="1"/>
    <col min="2823" max="2823" width="61.42578125" style="122" customWidth="1"/>
    <col min="2824" max="2824" width="62.140625" style="122" customWidth="1"/>
    <col min="2825" max="2828" width="0" style="122" hidden="1" customWidth="1"/>
    <col min="2829" max="3073" width="9.140625" style="122"/>
    <col min="3074" max="3074" width="5.5703125" style="122" customWidth="1"/>
    <col min="3075" max="3075" width="58" style="122" customWidth="1"/>
    <col min="3076" max="3076" width="24.140625" style="122" customWidth="1"/>
    <col min="3077" max="3078" width="0" style="122" hidden="1" customWidth="1"/>
    <col min="3079" max="3079" width="61.42578125" style="122" customWidth="1"/>
    <col min="3080" max="3080" width="62.140625" style="122" customWidth="1"/>
    <col min="3081" max="3084" width="0" style="122" hidden="1" customWidth="1"/>
    <col min="3085" max="3329" width="9.140625" style="122"/>
    <col min="3330" max="3330" width="5.5703125" style="122" customWidth="1"/>
    <col min="3331" max="3331" width="58" style="122" customWidth="1"/>
    <col min="3332" max="3332" width="24.140625" style="122" customWidth="1"/>
    <col min="3333" max="3334" width="0" style="122" hidden="1" customWidth="1"/>
    <col min="3335" max="3335" width="61.42578125" style="122" customWidth="1"/>
    <col min="3336" max="3336" width="62.140625" style="122" customWidth="1"/>
    <col min="3337" max="3340" width="0" style="122" hidden="1" customWidth="1"/>
    <col min="3341" max="3585" width="9.140625" style="122"/>
    <col min="3586" max="3586" width="5.5703125" style="122" customWidth="1"/>
    <col min="3587" max="3587" width="58" style="122" customWidth="1"/>
    <col min="3588" max="3588" width="24.140625" style="122" customWidth="1"/>
    <col min="3589" max="3590" width="0" style="122" hidden="1" customWidth="1"/>
    <col min="3591" max="3591" width="61.42578125" style="122" customWidth="1"/>
    <col min="3592" max="3592" width="62.140625" style="122" customWidth="1"/>
    <col min="3593" max="3596" width="0" style="122" hidden="1" customWidth="1"/>
    <col min="3597" max="3841" width="9.140625" style="122"/>
    <col min="3842" max="3842" width="5.5703125" style="122" customWidth="1"/>
    <col min="3843" max="3843" width="58" style="122" customWidth="1"/>
    <col min="3844" max="3844" width="24.140625" style="122" customWidth="1"/>
    <col min="3845" max="3846" width="0" style="122" hidden="1" customWidth="1"/>
    <col min="3847" max="3847" width="61.42578125" style="122" customWidth="1"/>
    <col min="3848" max="3848" width="62.140625" style="122" customWidth="1"/>
    <col min="3849" max="3852" width="0" style="122" hidden="1" customWidth="1"/>
    <col min="3853" max="4097" width="9.140625" style="122"/>
    <col min="4098" max="4098" width="5.5703125" style="122" customWidth="1"/>
    <col min="4099" max="4099" width="58" style="122" customWidth="1"/>
    <col min="4100" max="4100" width="24.140625" style="122" customWidth="1"/>
    <col min="4101" max="4102" width="0" style="122" hidden="1" customWidth="1"/>
    <col min="4103" max="4103" width="61.42578125" style="122" customWidth="1"/>
    <col min="4104" max="4104" width="62.140625" style="122" customWidth="1"/>
    <col min="4105" max="4108" width="0" style="122" hidden="1" customWidth="1"/>
    <col min="4109" max="4353" width="9.140625" style="122"/>
    <col min="4354" max="4354" width="5.5703125" style="122" customWidth="1"/>
    <col min="4355" max="4355" width="58" style="122" customWidth="1"/>
    <col min="4356" max="4356" width="24.140625" style="122" customWidth="1"/>
    <col min="4357" max="4358" width="0" style="122" hidden="1" customWidth="1"/>
    <col min="4359" max="4359" width="61.42578125" style="122" customWidth="1"/>
    <col min="4360" max="4360" width="62.140625" style="122" customWidth="1"/>
    <col min="4361" max="4364" width="0" style="122" hidden="1" customWidth="1"/>
    <col min="4365" max="4609" width="9.140625" style="122"/>
    <col min="4610" max="4610" width="5.5703125" style="122" customWidth="1"/>
    <col min="4611" max="4611" width="58" style="122" customWidth="1"/>
    <col min="4612" max="4612" width="24.140625" style="122" customWidth="1"/>
    <col min="4613" max="4614" width="0" style="122" hidden="1" customWidth="1"/>
    <col min="4615" max="4615" width="61.42578125" style="122" customWidth="1"/>
    <col min="4616" max="4616" width="62.140625" style="122" customWidth="1"/>
    <col min="4617" max="4620" width="0" style="122" hidden="1" customWidth="1"/>
    <col min="4621" max="4865" width="9.140625" style="122"/>
    <col min="4866" max="4866" width="5.5703125" style="122" customWidth="1"/>
    <col min="4867" max="4867" width="58" style="122" customWidth="1"/>
    <col min="4868" max="4868" width="24.140625" style="122" customWidth="1"/>
    <col min="4869" max="4870" width="0" style="122" hidden="1" customWidth="1"/>
    <col min="4871" max="4871" width="61.42578125" style="122" customWidth="1"/>
    <col min="4872" max="4872" width="62.140625" style="122" customWidth="1"/>
    <col min="4873" max="4876" width="0" style="122" hidden="1" customWidth="1"/>
    <col min="4877" max="5121" width="9.140625" style="122"/>
    <col min="5122" max="5122" width="5.5703125" style="122" customWidth="1"/>
    <col min="5123" max="5123" width="58" style="122" customWidth="1"/>
    <col min="5124" max="5124" width="24.140625" style="122" customWidth="1"/>
    <col min="5125" max="5126" width="0" style="122" hidden="1" customWidth="1"/>
    <col min="5127" max="5127" width="61.42578125" style="122" customWidth="1"/>
    <col min="5128" max="5128" width="62.140625" style="122" customWidth="1"/>
    <col min="5129" max="5132" width="0" style="122" hidden="1" customWidth="1"/>
    <col min="5133" max="5377" width="9.140625" style="122"/>
    <col min="5378" max="5378" width="5.5703125" style="122" customWidth="1"/>
    <col min="5379" max="5379" width="58" style="122" customWidth="1"/>
    <col min="5380" max="5380" width="24.140625" style="122" customWidth="1"/>
    <col min="5381" max="5382" width="0" style="122" hidden="1" customWidth="1"/>
    <col min="5383" max="5383" width="61.42578125" style="122" customWidth="1"/>
    <col min="5384" max="5384" width="62.140625" style="122" customWidth="1"/>
    <col min="5385" max="5388" width="0" style="122" hidden="1" customWidth="1"/>
    <col min="5389" max="5633" width="9.140625" style="122"/>
    <col min="5634" max="5634" width="5.5703125" style="122" customWidth="1"/>
    <col min="5635" max="5635" width="58" style="122" customWidth="1"/>
    <col min="5636" max="5636" width="24.140625" style="122" customWidth="1"/>
    <col min="5637" max="5638" width="0" style="122" hidden="1" customWidth="1"/>
    <col min="5639" max="5639" width="61.42578125" style="122" customWidth="1"/>
    <col min="5640" max="5640" width="62.140625" style="122" customWidth="1"/>
    <col min="5641" max="5644" width="0" style="122" hidden="1" customWidth="1"/>
    <col min="5645" max="5889" width="9.140625" style="122"/>
    <col min="5890" max="5890" width="5.5703125" style="122" customWidth="1"/>
    <col min="5891" max="5891" width="58" style="122" customWidth="1"/>
    <col min="5892" max="5892" width="24.140625" style="122" customWidth="1"/>
    <col min="5893" max="5894" width="0" style="122" hidden="1" customWidth="1"/>
    <col min="5895" max="5895" width="61.42578125" style="122" customWidth="1"/>
    <col min="5896" max="5896" width="62.140625" style="122" customWidth="1"/>
    <col min="5897" max="5900" width="0" style="122" hidden="1" customWidth="1"/>
    <col min="5901" max="6145" width="9.140625" style="122"/>
    <col min="6146" max="6146" width="5.5703125" style="122" customWidth="1"/>
    <col min="6147" max="6147" width="58" style="122" customWidth="1"/>
    <col min="6148" max="6148" width="24.140625" style="122" customWidth="1"/>
    <col min="6149" max="6150" width="0" style="122" hidden="1" customWidth="1"/>
    <col min="6151" max="6151" width="61.42578125" style="122" customWidth="1"/>
    <col min="6152" max="6152" width="62.140625" style="122" customWidth="1"/>
    <col min="6153" max="6156" width="0" style="122" hidden="1" customWidth="1"/>
    <col min="6157" max="6401" width="9.140625" style="122"/>
    <col min="6402" max="6402" width="5.5703125" style="122" customWidth="1"/>
    <col min="6403" max="6403" width="58" style="122" customWidth="1"/>
    <col min="6404" max="6404" width="24.140625" style="122" customWidth="1"/>
    <col min="6405" max="6406" width="0" style="122" hidden="1" customWidth="1"/>
    <col min="6407" max="6407" width="61.42578125" style="122" customWidth="1"/>
    <col min="6408" max="6408" width="62.140625" style="122" customWidth="1"/>
    <col min="6409" max="6412" width="0" style="122" hidden="1" customWidth="1"/>
    <col min="6413" max="6657" width="9.140625" style="122"/>
    <col min="6658" max="6658" width="5.5703125" style="122" customWidth="1"/>
    <col min="6659" max="6659" width="58" style="122" customWidth="1"/>
    <col min="6660" max="6660" width="24.140625" style="122" customWidth="1"/>
    <col min="6661" max="6662" width="0" style="122" hidden="1" customWidth="1"/>
    <col min="6663" max="6663" width="61.42578125" style="122" customWidth="1"/>
    <col min="6664" max="6664" width="62.140625" style="122" customWidth="1"/>
    <col min="6665" max="6668" width="0" style="122" hidden="1" customWidth="1"/>
    <col min="6669" max="6913" width="9.140625" style="122"/>
    <col min="6914" max="6914" width="5.5703125" style="122" customWidth="1"/>
    <col min="6915" max="6915" width="58" style="122" customWidth="1"/>
    <col min="6916" max="6916" width="24.140625" style="122" customWidth="1"/>
    <col min="6917" max="6918" width="0" style="122" hidden="1" customWidth="1"/>
    <col min="6919" max="6919" width="61.42578125" style="122" customWidth="1"/>
    <col min="6920" max="6920" width="62.140625" style="122" customWidth="1"/>
    <col min="6921" max="6924" width="0" style="122" hidden="1" customWidth="1"/>
    <col min="6925" max="7169" width="9.140625" style="122"/>
    <col min="7170" max="7170" width="5.5703125" style="122" customWidth="1"/>
    <col min="7171" max="7171" width="58" style="122" customWidth="1"/>
    <col min="7172" max="7172" width="24.140625" style="122" customWidth="1"/>
    <col min="7173" max="7174" width="0" style="122" hidden="1" customWidth="1"/>
    <col min="7175" max="7175" width="61.42578125" style="122" customWidth="1"/>
    <col min="7176" max="7176" width="62.140625" style="122" customWidth="1"/>
    <col min="7177" max="7180" width="0" style="122" hidden="1" customWidth="1"/>
    <col min="7181" max="7425" width="9.140625" style="122"/>
    <col min="7426" max="7426" width="5.5703125" style="122" customWidth="1"/>
    <col min="7427" max="7427" width="58" style="122" customWidth="1"/>
    <col min="7428" max="7428" width="24.140625" style="122" customWidth="1"/>
    <col min="7429" max="7430" width="0" style="122" hidden="1" customWidth="1"/>
    <col min="7431" max="7431" width="61.42578125" style="122" customWidth="1"/>
    <col min="7432" max="7432" width="62.140625" style="122" customWidth="1"/>
    <col min="7433" max="7436" width="0" style="122" hidden="1" customWidth="1"/>
    <col min="7437" max="7681" width="9.140625" style="122"/>
    <col min="7682" max="7682" width="5.5703125" style="122" customWidth="1"/>
    <col min="7683" max="7683" width="58" style="122" customWidth="1"/>
    <col min="7684" max="7684" width="24.140625" style="122" customWidth="1"/>
    <col min="7685" max="7686" width="0" style="122" hidden="1" customWidth="1"/>
    <col min="7687" max="7687" width="61.42578125" style="122" customWidth="1"/>
    <col min="7688" max="7688" width="62.140625" style="122" customWidth="1"/>
    <col min="7689" max="7692" width="0" style="122" hidden="1" customWidth="1"/>
    <col min="7693" max="7937" width="9.140625" style="122"/>
    <col min="7938" max="7938" width="5.5703125" style="122" customWidth="1"/>
    <col min="7939" max="7939" width="58" style="122" customWidth="1"/>
    <col min="7940" max="7940" width="24.140625" style="122" customWidth="1"/>
    <col min="7941" max="7942" width="0" style="122" hidden="1" customWidth="1"/>
    <col min="7943" max="7943" width="61.42578125" style="122" customWidth="1"/>
    <col min="7944" max="7944" width="62.140625" style="122" customWidth="1"/>
    <col min="7945" max="7948" width="0" style="122" hidden="1" customWidth="1"/>
    <col min="7949" max="8193" width="9.140625" style="122"/>
    <col min="8194" max="8194" width="5.5703125" style="122" customWidth="1"/>
    <col min="8195" max="8195" width="58" style="122" customWidth="1"/>
    <col min="8196" max="8196" width="24.140625" style="122" customWidth="1"/>
    <col min="8197" max="8198" width="0" style="122" hidden="1" customWidth="1"/>
    <col min="8199" max="8199" width="61.42578125" style="122" customWidth="1"/>
    <col min="8200" max="8200" width="62.140625" style="122" customWidth="1"/>
    <col min="8201" max="8204" width="0" style="122" hidden="1" customWidth="1"/>
    <col min="8205" max="8449" width="9.140625" style="122"/>
    <col min="8450" max="8450" width="5.5703125" style="122" customWidth="1"/>
    <col min="8451" max="8451" width="58" style="122" customWidth="1"/>
    <col min="8452" max="8452" width="24.140625" style="122" customWidth="1"/>
    <col min="8453" max="8454" width="0" style="122" hidden="1" customWidth="1"/>
    <col min="8455" max="8455" width="61.42578125" style="122" customWidth="1"/>
    <col min="8456" max="8456" width="62.140625" style="122" customWidth="1"/>
    <col min="8457" max="8460" width="0" style="122" hidden="1" customWidth="1"/>
    <col min="8461" max="8705" width="9.140625" style="122"/>
    <col min="8706" max="8706" width="5.5703125" style="122" customWidth="1"/>
    <col min="8707" max="8707" width="58" style="122" customWidth="1"/>
    <col min="8708" max="8708" width="24.140625" style="122" customWidth="1"/>
    <col min="8709" max="8710" width="0" style="122" hidden="1" customWidth="1"/>
    <col min="8711" max="8711" width="61.42578125" style="122" customWidth="1"/>
    <col min="8712" max="8712" width="62.140625" style="122" customWidth="1"/>
    <col min="8713" max="8716" width="0" style="122" hidden="1" customWidth="1"/>
    <col min="8717" max="8961" width="9.140625" style="122"/>
    <col min="8962" max="8962" width="5.5703125" style="122" customWidth="1"/>
    <col min="8963" max="8963" width="58" style="122" customWidth="1"/>
    <col min="8964" max="8964" width="24.140625" style="122" customWidth="1"/>
    <col min="8965" max="8966" width="0" style="122" hidden="1" customWidth="1"/>
    <col min="8967" max="8967" width="61.42578125" style="122" customWidth="1"/>
    <col min="8968" max="8968" width="62.140625" style="122" customWidth="1"/>
    <col min="8969" max="8972" width="0" style="122" hidden="1" customWidth="1"/>
    <col min="8973" max="9217" width="9.140625" style="122"/>
    <col min="9218" max="9218" width="5.5703125" style="122" customWidth="1"/>
    <col min="9219" max="9219" width="58" style="122" customWidth="1"/>
    <col min="9220" max="9220" width="24.140625" style="122" customWidth="1"/>
    <col min="9221" max="9222" width="0" style="122" hidden="1" customWidth="1"/>
    <col min="9223" max="9223" width="61.42578125" style="122" customWidth="1"/>
    <col min="9224" max="9224" width="62.140625" style="122" customWidth="1"/>
    <col min="9225" max="9228" width="0" style="122" hidden="1" customWidth="1"/>
    <col min="9229" max="9473" width="9.140625" style="122"/>
    <col min="9474" max="9474" width="5.5703125" style="122" customWidth="1"/>
    <col min="9475" max="9475" width="58" style="122" customWidth="1"/>
    <col min="9476" max="9476" width="24.140625" style="122" customWidth="1"/>
    <col min="9477" max="9478" width="0" style="122" hidden="1" customWidth="1"/>
    <col min="9479" max="9479" width="61.42578125" style="122" customWidth="1"/>
    <col min="9480" max="9480" width="62.140625" style="122" customWidth="1"/>
    <col min="9481" max="9484" width="0" style="122" hidden="1" customWidth="1"/>
    <col min="9485" max="9729" width="9.140625" style="122"/>
    <col min="9730" max="9730" width="5.5703125" style="122" customWidth="1"/>
    <col min="9731" max="9731" width="58" style="122" customWidth="1"/>
    <col min="9732" max="9732" width="24.140625" style="122" customWidth="1"/>
    <col min="9733" max="9734" width="0" style="122" hidden="1" customWidth="1"/>
    <col min="9735" max="9735" width="61.42578125" style="122" customWidth="1"/>
    <col min="9736" max="9736" width="62.140625" style="122" customWidth="1"/>
    <col min="9737" max="9740" width="0" style="122" hidden="1" customWidth="1"/>
    <col min="9741" max="9985" width="9.140625" style="122"/>
    <col min="9986" max="9986" width="5.5703125" style="122" customWidth="1"/>
    <col min="9987" max="9987" width="58" style="122" customWidth="1"/>
    <col min="9988" max="9988" width="24.140625" style="122" customWidth="1"/>
    <col min="9989" max="9990" width="0" style="122" hidden="1" customWidth="1"/>
    <col min="9991" max="9991" width="61.42578125" style="122" customWidth="1"/>
    <col min="9992" max="9992" width="62.140625" style="122" customWidth="1"/>
    <col min="9993" max="9996" width="0" style="122" hidden="1" customWidth="1"/>
    <col min="9997" max="10241" width="9.140625" style="122"/>
    <col min="10242" max="10242" width="5.5703125" style="122" customWidth="1"/>
    <col min="10243" max="10243" width="58" style="122" customWidth="1"/>
    <col min="10244" max="10244" width="24.140625" style="122" customWidth="1"/>
    <col min="10245" max="10246" width="0" style="122" hidden="1" customWidth="1"/>
    <col min="10247" max="10247" width="61.42578125" style="122" customWidth="1"/>
    <col min="10248" max="10248" width="62.140625" style="122" customWidth="1"/>
    <col min="10249" max="10252" width="0" style="122" hidden="1" customWidth="1"/>
    <col min="10253" max="10497" width="9.140625" style="122"/>
    <col min="10498" max="10498" width="5.5703125" style="122" customWidth="1"/>
    <col min="10499" max="10499" width="58" style="122" customWidth="1"/>
    <col min="10500" max="10500" width="24.140625" style="122" customWidth="1"/>
    <col min="10501" max="10502" width="0" style="122" hidden="1" customWidth="1"/>
    <col min="10503" max="10503" width="61.42578125" style="122" customWidth="1"/>
    <col min="10504" max="10504" width="62.140625" style="122" customWidth="1"/>
    <col min="10505" max="10508" width="0" style="122" hidden="1" customWidth="1"/>
    <col min="10509" max="10753" width="9.140625" style="122"/>
    <col min="10754" max="10754" width="5.5703125" style="122" customWidth="1"/>
    <col min="10755" max="10755" width="58" style="122" customWidth="1"/>
    <col min="10756" max="10756" width="24.140625" style="122" customWidth="1"/>
    <col min="10757" max="10758" width="0" style="122" hidden="1" customWidth="1"/>
    <col min="10759" max="10759" width="61.42578125" style="122" customWidth="1"/>
    <col min="10760" max="10760" width="62.140625" style="122" customWidth="1"/>
    <col min="10761" max="10764" width="0" style="122" hidden="1" customWidth="1"/>
    <col min="10765" max="11009" width="9.140625" style="122"/>
    <col min="11010" max="11010" width="5.5703125" style="122" customWidth="1"/>
    <col min="11011" max="11011" width="58" style="122" customWidth="1"/>
    <col min="11012" max="11012" width="24.140625" style="122" customWidth="1"/>
    <col min="11013" max="11014" width="0" style="122" hidden="1" customWidth="1"/>
    <col min="11015" max="11015" width="61.42578125" style="122" customWidth="1"/>
    <col min="11016" max="11016" width="62.140625" style="122" customWidth="1"/>
    <col min="11017" max="11020" width="0" style="122" hidden="1" customWidth="1"/>
    <col min="11021" max="11265" width="9.140625" style="122"/>
    <col min="11266" max="11266" width="5.5703125" style="122" customWidth="1"/>
    <col min="11267" max="11267" width="58" style="122" customWidth="1"/>
    <col min="11268" max="11268" width="24.140625" style="122" customWidth="1"/>
    <col min="11269" max="11270" width="0" style="122" hidden="1" customWidth="1"/>
    <col min="11271" max="11271" width="61.42578125" style="122" customWidth="1"/>
    <col min="11272" max="11272" width="62.140625" style="122" customWidth="1"/>
    <col min="11273" max="11276" width="0" style="122" hidden="1" customWidth="1"/>
    <col min="11277" max="11521" width="9.140625" style="122"/>
    <col min="11522" max="11522" width="5.5703125" style="122" customWidth="1"/>
    <col min="11523" max="11523" width="58" style="122" customWidth="1"/>
    <col min="11524" max="11524" width="24.140625" style="122" customWidth="1"/>
    <col min="11525" max="11526" width="0" style="122" hidden="1" customWidth="1"/>
    <col min="11527" max="11527" width="61.42578125" style="122" customWidth="1"/>
    <col min="11528" max="11528" width="62.140625" style="122" customWidth="1"/>
    <col min="11529" max="11532" width="0" style="122" hidden="1" customWidth="1"/>
    <col min="11533" max="11777" width="9.140625" style="122"/>
    <col min="11778" max="11778" width="5.5703125" style="122" customWidth="1"/>
    <col min="11779" max="11779" width="58" style="122" customWidth="1"/>
    <col min="11780" max="11780" width="24.140625" style="122" customWidth="1"/>
    <col min="11781" max="11782" width="0" style="122" hidden="1" customWidth="1"/>
    <col min="11783" max="11783" width="61.42578125" style="122" customWidth="1"/>
    <col min="11784" max="11784" width="62.140625" style="122" customWidth="1"/>
    <col min="11785" max="11788" width="0" style="122" hidden="1" customWidth="1"/>
    <col min="11789" max="12033" width="9.140625" style="122"/>
    <col min="12034" max="12034" width="5.5703125" style="122" customWidth="1"/>
    <col min="12035" max="12035" width="58" style="122" customWidth="1"/>
    <col min="12036" max="12036" width="24.140625" style="122" customWidth="1"/>
    <col min="12037" max="12038" width="0" style="122" hidden="1" customWidth="1"/>
    <col min="12039" max="12039" width="61.42578125" style="122" customWidth="1"/>
    <col min="12040" max="12040" width="62.140625" style="122" customWidth="1"/>
    <col min="12041" max="12044" width="0" style="122" hidden="1" customWidth="1"/>
    <col min="12045" max="12289" width="9.140625" style="122"/>
    <col min="12290" max="12290" width="5.5703125" style="122" customWidth="1"/>
    <col min="12291" max="12291" width="58" style="122" customWidth="1"/>
    <col min="12292" max="12292" width="24.140625" style="122" customWidth="1"/>
    <col min="12293" max="12294" width="0" style="122" hidden="1" customWidth="1"/>
    <col min="12295" max="12295" width="61.42578125" style="122" customWidth="1"/>
    <col min="12296" max="12296" width="62.140625" style="122" customWidth="1"/>
    <col min="12297" max="12300" width="0" style="122" hidden="1" customWidth="1"/>
    <col min="12301" max="12545" width="9.140625" style="122"/>
    <col min="12546" max="12546" width="5.5703125" style="122" customWidth="1"/>
    <col min="12547" max="12547" width="58" style="122" customWidth="1"/>
    <col min="12548" max="12548" width="24.140625" style="122" customWidth="1"/>
    <col min="12549" max="12550" width="0" style="122" hidden="1" customWidth="1"/>
    <col min="12551" max="12551" width="61.42578125" style="122" customWidth="1"/>
    <col min="12552" max="12552" width="62.140625" style="122" customWidth="1"/>
    <col min="12553" max="12556" width="0" style="122" hidden="1" customWidth="1"/>
    <col min="12557" max="12801" width="9.140625" style="122"/>
    <col min="12802" max="12802" width="5.5703125" style="122" customWidth="1"/>
    <col min="12803" max="12803" width="58" style="122" customWidth="1"/>
    <col min="12804" max="12804" width="24.140625" style="122" customWidth="1"/>
    <col min="12805" max="12806" width="0" style="122" hidden="1" customWidth="1"/>
    <col min="12807" max="12807" width="61.42578125" style="122" customWidth="1"/>
    <col min="12808" max="12808" width="62.140625" style="122" customWidth="1"/>
    <col min="12809" max="12812" width="0" style="122" hidden="1" customWidth="1"/>
    <col min="12813" max="13057" width="9.140625" style="122"/>
    <col min="13058" max="13058" width="5.5703125" style="122" customWidth="1"/>
    <col min="13059" max="13059" width="58" style="122" customWidth="1"/>
    <col min="13060" max="13060" width="24.140625" style="122" customWidth="1"/>
    <col min="13061" max="13062" width="0" style="122" hidden="1" customWidth="1"/>
    <col min="13063" max="13063" width="61.42578125" style="122" customWidth="1"/>
    <col min="13064" max="13064" width="62.140625" style="122" customWidth="1"/>
    <col min="13065" max="13068" width="0" style="122" hidden="1" customWidth="1"/>
    <col min="13069" max="13313" width="9.140625" style="122"/>
    <col min="13314" max="13314" width="5.5703125" style="122" customWidth="1"/>
    <col min="13315" max="13315" width="58" style="122" customWidth="1"/>
    <col min="13316" max="13316" width="24.140625" style="122" customWidth="1"/>
    <col min="13317" max="13318" width="0" style="122" hidden="1" customWidth="1"/>
    <col min="13319" max="13319" width="61.42578125" style="122" customWidth="1"/>
    <col min="13320" max="13320" width="62.140625" style="122" customWidth="1"/>
    <col min="13321" max="13324" width="0" style="122" hidden="1" customWidth="1"/>
    <col min="13325" max="13569" width="9.140625" style="122"/>
    <col min="13570" max="13570" width="5.5703125" style="122" customWidth="1"/>
    <col min="13571" max="13571" width="58" style="122" customWidth="1"/>
    <col min="13572" max="13572" width="24.140625" style="122" customWidth="1"/>
    <col min="13573" max="13574" width="0" style="122" hidden="1" customWidth="1"/>
    <col min="13575" max="13575" width="61.42578125" style="122" customWidth="1"/>
    <col min="13576" max="13576" width="62.140625" style="122" customWidth="1"/>
    <col min="13577" max="13580" width="0" style="122" hidden="1" customWidth="1"/>
    <col min="13581" max="13825" width="9.140625" style="122"/>
    <col min="13826" max="13826" width="5.5703125" style="122" customWidth="1"/>
    <col min="13827" max="13827" width="58" style="122" customWidth="1"/>
    <col min="13828" max="13828" width="24.140625" style="122" customWidth="1"/>
    <col min="13829" max="13830" width="0" style="122" hidden="1" customWidth="1"/>
    <col min="13831" max="13831" width="61.42578125" style="122" customWidth="1"/>
    <col min="13832" max="13832" width="62.140625" style="122" customWidth="1"/>
    <col min="13833" max="13836" width="0" style="122" hidden="1" customWidth="1"/>
    <col min="13837" max="14081" width="9.140625" style="122"/>
    <col min="14082" max="14082" width="5.5703125" style="122" customWidth="1"/>
    <col min="14083" max="14083" width="58" style="122" customWidth="1"/>
    <col min="14084" max="14084" width="24.140625" style="122" customWidth="1"/>
    <col min="14085" max="14086" width="0" style="122" hidden="1" customWidth="1"/>
    <col min="14087" max="14087" width="61.42578125" style="122" customWidth="1"/>
    <col min="14088" max="14088" width="62.140625" style="122" customWidth="1"/>
    <col min="14089" max="14092" width="0" style="122" hidden="1" customWidth="1"/>
    <col min="14093" max="14337" width="9.140625" style="122"/>
    <col min="14338" max="14338" width="5.5703125" style="122" customWidth="1"/>
    <col min="14339" max="14339" width="58" style="122" customWidth="1"/>
    <col min="14340" max="14340" width="24.140625" style="122" customWidth="1"/>
    <col min="14341" max="14342" width="0" style="122" hidden="1" customWidth="1"/>
    <col min="14343" max="14343" width="61.42578125" style="122" customWidth="1"/>
    <col min="14344" max="14344" width="62.140625" style="122" customWidth="1"/>
    <col min="14345" max="14348" width="0" style="122" hidden="1" customWidth="1"/>
    <col min="14349" max="14593" width="9.140625" style="122"/>
    <col min="14594" max="14594" width="5.5703125" style="122" customWidth="1"/>
    <col min="14595" max="14595" width="58" style="122" customWidth="1"/>
    <col min="14596" max="14596" width="24.140625" style="122" customWidth="1"/>
    <col min="14597" max="14598" width="0" style="122" hidden="1" customWidth="1"/>
    <col min="14599" max="14599" width="61.42578125" style="122" customWidth="1"/>
    <col min="14600" max="14600" width="62.140625" style="122" customWidth="1"/>
    <col min="14601" max="14604" width="0" style="122" hidden="1" customWidth="1"/>
    <col min="14605" max="14849" width="9.140625" style="122"/>
    <col min="14850" max="14850" width="5.5703125" style="122" customWidth="1"/>
    <col min="14851" max="14851" width="58" style="122" customWidth="1"/>
    <col min="14852" max="14852" width="24.140625" style="122" customWidth="1"/>
    <col min="14853" max="14854" width="0" style="122" hidden="1" customWidth="1"/>
    <col min="14855" max="14855" width="61.42578125" style="122" customWidth="1"/>
    <col min="14856" max="14856" width="62.140625" style="122" customWidth="1"/>
    <col min="14857" max="14860" width="0" style="122" hidden="1" customWidth="1"/>
    <col min="14861" max="15105" width="9.140625" style="122"/>
    <col min="15106" max="15106" width="5.5703125" style="122" customWidth="1"/>
    <col min="15107" max="15107" width="58" style="122" customWidth="1"/>
    <col min="15108" max="15108" width="24.140625" style="122" customWidth="1"/>
    <col min="15109" max="15110" width="0" style="122" hidden="1" customWidth="1"/>
    <col min="15111" max="15111" width="61.42578125" style="122" customWidth="1"/>
    <col min="15112" max="15112" width="62.140625" style="122" customWidth="1"/>
    <col min="15113" max="15116" width="0" style="122" hidden="1" customWidth="1"/>
    <col min="15117" max="15361" width="9.140625" style="122"/>
    <col min="15362" max="15362" width="5.5703125" style="122" customWidth="1"/>
    <col min="15363" max="15363" width="58" style="122" customWidth="1"/>
    <col min="15364" max="15364" width="24.140625" style="122" customWidth="1"/>
    <col min="15365" max="15366" width="0" style="122" hidden="1" customWidth="1"/>
    <col min="15367" max="15367" width="61.42578125" style="122" customWidth="1"/>
    <col min="15368" max="15368" width="62.140625" style="122" customWidth="1"/>
    <col min="15369" max="15372" width="0" style="122" hidden="1" customWidth="1"/>
    <col min="15373" max="15617" width="9.140625" style="122"/>
    <col min="15618" max="15618" width="5.5703125" style="122" customWidth="1"/>
    <col min="15619" max="15619" width="58" style="122" customWidth="1"/>
    <col min="15620" max="15620" width="24.140625" style="122" customWidth="1"/>
    <col min="15621" max="15622" width="0" style="122" hidden="1" customWidth="1"/>
    <col min="15623" max="15623" width="61.42578125" style="122" customWidth="1"/>
    <col min="15624" max="15624" width="62.140625" style="122" customWidth="1"/>
    <col min="15625" max="15628" width="0" style="122" hidden="1" customWidth="1"/>
    <col min="15629" max="15873" width="9.140625" style="122"/>
    <col min="15874" max="15874" width="5.5703125" style="122" customWidth="1"/>
    <col min="15875" max="15875" width="58" style="122" customWidth="1"/>
    <col min="15876" max="15876" width="24.140625" style="122" customWidth="1"/>
    <col min="15877" max="15878" width="0" style="122" hidden="1" customWidth="1"/>
    <col min="15879" max="15879" width="61.42578125" style="122" customWidth="1"/>
    <col min="15880" max="15880" width="62.140625" style="122" customWidth="1"/>
    <col min="15881" max="15884" width="0" style="122" hidden="1" customWidth="1"/>
    <col min="15885" max="16129" width="9.140625" style="122"/>
    <col min="16130" max="16130" width="5.5703125" style="122" customWidth="1"/>
    <col min="16131" max="16131" width="58" style="122" customWidth="1"/>
    <col min="16132" max="16132" width="24.140625" style="122" customWidth="1"/>
    <col min="16133" max="16134" width="0" style="122" hidden="1" customWidth="1"/>
    <col min="16135" max="16135" width="61.42578125" style="122" customWidth="1"/>
    <col min="16136" max="16136" width="62.140625" style="122" customWidth="1"/>
    <col min="16137" max="16140" width="0" style="122" hidden="1" customWidth="1"/>
    <col min="16141" max="16384" width="9.140625" style="122"/>
  </cols>
  <sheetData>
    <row r="1" spans="2:15">
      <c r="C1" s="123" t="s">
        <v>18</v>
      </c>
      <c r="D1" s="123" t="s">
        <v>18</v>
      </c>
      <c r="E1" s="123" t="s">
        <v>18</v>
      </c>
      <c r="F1" s="123"/>
    </row>
    <row r="2" spans="2:15">
      <c r="C2" s="126">
        <v>43952</v>
      </c>
      <c r="D2" s="127">
        <v>44317</v>
      </c>
      <c r="E2" s="128" t="s">
        <v>445</v>
      </c>
      <c r="F2" s="128"/>
    </row>
    <row r="3" spans="2:15">
      <c r="B3" s="129"/>
      <c r="C3" s="128" t="s">
        <v>19</v>
      </c>
      <c r="D3" s="128" t="s">
        <v>19</v>
      </c>
      <c r="E3" s="128" t="s">
        <v>19</v>
      </c>
      <c r="F3" s="128"/>
      <c r="O3" s="130" t="s">
        <v>446</v>
      </c>
    </row>
    <row r="4" spans="2:15" ht="42.95" customHeight="1" thickBot="1">
      <c r="B4" s="131" t="s">
        <v>20</v>
      </c>
      <c r="C4" s="132" t="s">
        <v>447</v>
      </c>
      <c r="D4" s="818" t="s">
        <v>538</v>
      </c>
      <c r="E4" s="133" t="s">
        <v>21</v>
      </c>
      <c r="F4" s="133" t="s">
        <v>448</v>
      </c>
      <c r="G4" s="131" t="s">
        <v>22</v>
      </c>
      <c r="H4" s="134" t="s">
        <v>23</v>
      </c>
      <c r="I4" s="128" t="s">
        <v>24</v>
      </c>
      <c r="K4" s="122" t="s">
        <v>25</v>
      </c>
      <c r="M4" s="134" t="s">
        <v>449</v>
      </c>
    </row>
    <row r="5" spans="2:15" ht="39.950000000000003" customHeight="1">
      <c r="B5" s="135" t="s">
        <v>26</v>
      </c>
      <c r="C5" s="136">
        <v>16.791999999999998</v>
      </c>
      <c r="D5" s="137">
        <v>19.000800000000002</v>
      </c>
      <c r="E5" s="137">
        <v>15.48</v>
      </c>
      <c r="F5" s="138"/>
      <c r="G5" s="2117" t="s">
        <v>556</v>
      </c>
      <c r="H5" s="2115" t="s">
        <v>27</v>
      </c>
      <c r="I5" s="139">
        <f>I6/2080</f>
        <v>15.480288461538462</v>
      </c>
      <c r="K5" s="140">
        <f>D5-I5</f>
        <v>3.5205115384615393</v>
      </c>
      <c r="M5" s="2115" t="s">
        <v>450</v>
      </c>
    </row>
    <row r="6" spans="2:15" ht="42.6" customHeight="1" thickBot="1">
      <c r="B6" s="141" t="s">
        <v>28</v>
      </c>
      <c r="C6" s="142">
        <v>34927.359999999993</v>
      </c>
      <c r="D6" s="142">
        <v>39521.664000000004</v>
      </c>
      <c r="E6" s="142">
        <f>E5*2080</f>
        <v>32198.400000000001</v>
      </c>
      <c r="F6" s="143">
        <f>(D6-C6)/C6</f>
        <v>0.13153882801334002</v>
      </c>
      <c r="G6" s="2118"/>
      <c r="H6" s="2116"/>
      <c r="I6" s="144">
        <v>32199</v>
      </c>
      <c r="K6" s="140"/>
      <c r="M6" s="2116"/>
      <c r="N6" s="141"/>
      <c r="O6" s="145">
        <f>(D6-C6)/C6</f>
        <v>0.13153882801334002</v>
      </c>
    </row>
    <row r="7" spans="2:15">
      <c r="B7" s="135" t="s">
        <v>29</v>
      </c>
      <c r="C7" s="136">
        <v>21.736000000000001</v>
      </c>
      <c r="D7" s="137">
        <v>24.241120000000002</v>
      </c>
      <c r="E7" s="137">
        <v>19.96</v>
      </c>
      <c r="F7" s="138"/>
      <c r="G7" s="146" t="s">
        <v>30</v>
      </c>
      <c r="H7" s="2115" t="s">
        <v>31</v>
      </c>
      <c r="I7" s="139">
        <f>I8/2080</f>
        <v>18.400480769230768</v>
      </c>
      <c r="K7" s="140">
        <f>D7-I7</f>
        <v>5.8406392307692343</v>
      </c>
      <c r="M7" s="2115" t="s">
        <v>451</v>
      </c>
    </row>
    <row r="8" spans="2:15" ht="27" thickBot="1">
      <c r="B8" s="147" t="s">
        <v>32</v>
      </c>
      <c r="C8" s="148">
        <v>45210.880000000005</v>
      </c>
      <c r="D8" s="148">
        <v>50421.529600000002</v>
      </c>
      <c r="E8" s="148">
        <f>E7*2080</f>
        <v>41516.800000000003</v>
      </c>
      <c r="F8" s="149">
        <f>(D8-E8)/E8</f>
        <v>0.21448496993987973</v>
      </c>
      <c r="G8" s="122" t="s">
        <v>557</v>
      </c>
      <c r="H8" s="2119"/>
      <c r="I8" s="144">
        <v>38273</v>
      </c>
      <c r="K8" s="140"/>
      <c r="M8" s="2119"/>
      <c r="N8" s="150"/>
      <c r="O8" s="145">
        <f>(D8-C8)/C8</f>
        <v>0.11525211630474781</v>
      </c>
    </row>
    <row r="9" spans="2:15">
      <c r="B9" s="135" t="s">
        <v>33</v>
      </c>
      <c r="C9" s="136">
        <v>17.260000000000002</v>
      </c>
      <c r="D9" s="137">
        <v>18.008399999999998</v>
      </c>
      <c r="E9" s="137">
        <v>15.53</v>
      </c>
      <c r="F9" s="138"/>
      <c r="G9" s="146"/>
      <c r="H9" s="2115" t="s">
        <v>34</v>
      </c>
      <c r="I9" s="139">
        <f>I10/2080</f>
        <v>20.43028846153846</v>
      </c>
      <c r="K9" s="151">
        <f>D9-I9</f>
        <v>-2.4218884615384617</v>
      </c>
      <c r="M9" s="2115" t="s">
        <v>452</v>
      </c>
      <c r="O9" s="152"/>
    </row>
    <row r="10" spans="2:15" ht="27" thickBot="1">
      <c r="B10" s="141" t="s">
        <v>35</v>
      </c>
      <c r="C10" s="142">
        <v>35900.800000000003</v>
      </c>
      <c r="D10" s="142">
        <v>37457.471999999994</v>
      </c>
      <c r="E10" s="142">
        <f>E9*2080</f>
        <v>32302.399999999998</v>
      </c>
      <c r="F10" s="143">
        <f>(D10-E10)/E10</f>
        <v>0.15958789439793938</v>
      </c>
      <c r="G10" s="150"/>
      <c r="H10" s="2116"/>
      <c r="I10" s="144">
        <v>42495</v>
      </c>
      <c r="K10" s="140"/>
      <c r="M10" s="2116"/>
      <c r="N10" s="150"/>
      <c r="O10" s="153">
        <f>(D10-C10)/C10</f>
        <v>4.3360370799536259E-2</v>
      </c>
    </row>
    <row r="11" spans="2:15">
      <c r="B11" s="135" t="s">
        <v>36</v>
      </c>
      <c r="C11" s="136">
        <v>21.814999999999998</v>
      </c>
      <c r="D11" s="137">
        <v>24.3888</v>
      </c>
      <c r="E11" s="137">
        <v>21.14</v>
      </c>
      <c r="F11" s="138"/>
      <c r="G11" s="146" t="s">
        <v>37</v>
      </c>
      <c r="H11" s="2115" t="s">
        <v>38</v>
      </c>
      <c r="I11" s="2120" t="s">
        <v>39</v>
      </c>
      <c r="K11" s="140"/>
      <c r="M11" s="2115" t="s">
        <v>453</v>
      </c>
    </row>
    <row r="12" spans="2:15" ht="27" thickBot="1">
      <c r="B12" s="147" t="s">
        <v>40</v>
      </c>
      <c r="C12" s="148">
        <v>45375.199999999997</v>
      </c>
      <c r="D12" s="148">
        <v>50728.703999999998</v>
      </c>
      <c r="E12" s="148">
        <f>E11*2080</f>
        <v>43971.200000000004</v>
      </c>
      <c r="F12" s="149">
        <f>(D12-E12)/E12</f>
        <v>0.15368022705771034</v>
      </c>
      <c r="G12" s="122" t="s">
        <v>41</v>
      </c>
      <c r="H12" s="2119"/>
      <c r="I12" s="2121"/>
      <c r="K12" s="140"/>
      <c r="M12" s="2119"/>
      <c r="N12" s="150"/>
      <c r="O12" s="145">
        <f>(D12-C12)/C12</f>
        <v>0.11798303919321571</v>
      </c>
    </row>
    <row r="13" spans="2:15" ht="78.75">
      <c r="B13" s="154" t="s">
        <v>42</v>
      </c>
      <c r="C13" s="155">
        <v>26.16</v>
      </c>
      <c r="D13" s="137">
        <v>30.569499999999998</v>
      </c>
      <c r="E13" s="137">
        <v>25.32</v>
      </c>
      <c r="F13" s="138"/>
      <c r="G13" s="146" t="s">
        <v>43</v>
      </c>
      <c r="H13" s="2115" t="s">
        <v>44</v>
      </c>
      <c r="I13" s="139">
        <f>I14/2080</f>
        <v>19.703365384615385</v>
      </c>
      <c r="K13" s="140">
        <f>D13-I13</f>
        <v>10.866134615384613</v>
      </c>
      <c r="M13" s="2115" t="s">
        <v>454</v>
      </c>
    </row>
    <row r="14" spans="2:15" ht="50.25" customHeight="1" thickBot="1">
      <c r="B14" s="156" t="s">
        <v>45</v>
      </c>
      <c r="C14" s="157">
        <v>54412.800000000003</v>
      </c>
      <c r="D14" s="142">
        <v>63584.56</v>
      </c>
      <c r="E14" s="142">
        <f>E13*2080</f>
        <v>52665.599999999999</v>
      </c>
      <c r="F14" s="143">
        <f>(D14-E14)/E14</f>
        <v>0.20732622432859399</v>
      </c>
      <c r="G14" s="150" t="s">
        <v>46</v>
      </c>
      <c r="H14" s="2116"/>
      <c r="I14" s="144">
        <v>40983</v>
      </c>
      <c r="K14" s="140"/>
      <c r="M14" s="2116"/>
      <c r="N14" s="150"/>
      <c r="O14" s="145">
        <f>(D14-C14)/C14</f>
        <v>0.16855886850152896</v>
      </c>
    </row>
    <row r="15" spans="2:15">
      <c r="B15" s="135" t="s">
        <v>53</v>
      </c>
      <c r="C15" s="136">
        <v>28.8</v>
      </c>
      <c r="D15" s="137">
        <v>29.084</v>
      </c>
      <c r="E15" s="137">
        <v>27.62</v>
      </c>
      <c r="F15" s="138"/>
      <c r="G15" s="146"/>
      <c r="H15" s="2115" t="s">
        <v>54</v>
      </c>
      <c r="I15" s="158"/>
      <c r="K15" s="140"/>
      <c r="M15" s="2115" t="s">
        <v>455</v>
      </c>
    </row>
    <row r="16" spans="2:15" ht="27" thickBot="1">
      <c r="B16" s="141" t="s">
        <v>55</v>
      </c>
      <c r="C16" s="142">
        <v>59904</v>
      </c>
      <c r="D16" s="142">
        <v>60494.720000000001</v>
      </c>
      <c r="E16" s="142">
        <f>E15*2080</f>
        <v>57449.599999999999</v>
      </c>
      <c r="F16" s="143">
        <f>(D16-E16)/E16</f>
        <v>5.3005068790731399E-2</v>
      </c>
      <c r="G16" s="150"/>
      <c r="H16" s="2116"/>
      <c r="I16" s="158"/>
      <c r="K16" s="140"/>
      <c r="M16" s="2116"/>
      <c r="O16" s="159">
        <f>(D16-C16)/C16</f>
        <v>9.8611111111111312E-3</v>
      </c>
    </row>
    <row r="17" spans="2:15">
      <c r="B17" s="135" t="s">
        <v>47</v>
      </c>
      <c r="C17" s="136">
        <v>30.59</v>
      </c>
      <c r="D17" s="137">
        <v>35.178200000000004</v>
      </c>
      <c r="E17" s="137">
        <v>29.29</v>
      </c>
      <c r="F17" s="138"/>
      <c r="G17" s="146" t="s">
        <v>48</v>
      </c>
      <c r="H17" s="2115" t="s">
        <v>49</v>
      </c>
      <c r="I17" s="139">
        <f>I18/2080</f>
        <v>27.190865384615385</v>
      </c>
      <c r="K17" s="140">
        <f>D17-I17</f>
        <v>7.9873346153846185</v>
      </c>
      <c r="M17" s="2115" t="s">
        <v>456</v>
      </c>
    </row>
    <row r="18" spans="2:15" ht="27" thickBot="1">
      <c r="B18" s="141" t="s">
        <v>50</v>
      </c>
      <c r="C18" s="142">
        <v>63627.199999999997</v>
      </c>
      <c r="D18" s="142">
        <v>73170.656000000003</v>
      </c>
      <c r="E18" s="142">
        <f>E17*2080</f>
        <v>60923.199999999997</v>
      </c>
      <c r="F18" s="143">
        <f>(D18-E18)/E18</f>
        <v>0.20103106862410389</v>
      </c>
      <c r="G18" s="150"/>
      <c r="H18" s="2116"/>
      <c r="I18" s="144">
        <v>56557</v>
      </c>
      <c r="K18" s="140"/>
      <c r="M18" s="2116"/>
      <c r="N18" s="150"/>
      <c r="O18" s="145">
        <f>(D18-C18)/C18</f>
        <v>0.14999019287348817</v>
      </c>
    </row>
    <row r="19" spans="2:15">
      <c r="B19" s="135" t="s">
        <v>457</v>
      </c>
      <c r="C19" s="136">
        <v>31.99</v>
      </c>
      <c r="D19" s="136">
        <v>30.937200000000001</v>
      </c>
      <c r="E19" s="160"/>
      <c r="F19" s="161"/>
      <c r="G19" s="146"/>
      <c r="H19" s="2115" t="s">
        <v>458</v>
      </c>
      <c r="I19" s="158"/>
      <c r="K19" s="140"/>
      <c r="M19" s="2115" t="s">
        <v>459</v>
      </c>
    </row>
    <row r="20" spans="2:15" ht="27" thickBot="1">
      <c r="B20" s="141" t="s">
        <v>460</v>
      </c>
      <c r="C20" s="142">
        <v>66539.199999999997</v>
      </c>
      <c r="D20" s="142">
        <v>64349.376000000004</v>
      </c>
      <c r="E20" s="142"/>
      <c r="F20" s="162"/>
      <c r="G20" s="150"/>
      <c r="H20" s="2116"/>
      <c r="I20" s="158"/>
      <c r="K20" s="140"/>
      <c r="M20" s="2116"/>
      <c r="N20" s="141"/>
      <c r="O20" s="163">
        <f>(D20-C20)/C20</f>
        <v>-3.2910284463894865E-2</v>
      </c>
    </row>
    <row r="21" spans="2:15">
      <c r="B21" s="147" t="s">
        <v>461</v>
      </c>
      <c r="C21" s="164">
        <v>33.46153846153846</v>
      </c>
      <c r="D21" s="164">
        <v>35.084000000000003</v>
      </c>
      <c r="E21" s="148" t="s">
        <v>39</v>
      </c>
      <c r="F21" s="165"/>
      <c r="G21" s="122" t="s">
        <v>462</v>
      </c>
      <c r="H21" s="2115" t="s">
        <v>463</v>
      </c>
      <c r="I21" s="158"/>
      <c r="K21" s="140"/>
      <c r="M21" s="2122" t="s">
        <v>464</v>
      </c>
      <c r="O21" s="166"/>
    </row>
    <row r="22" spans="2:15" ht="27" thickBot="1">
      <c r="B22" s="141" t="s">
        <v>465</v>
      </c>
      <c r="C22" s="142">
        <v>69600</v>
      </c>
      <c r="D22" s="142">
        <v>72974.720000000001</v>
      </c>
      <c r="E22" s="142" t="s">
        <v>39</v>
      </c>
      <c r="F22" s="167"/>
      <c r="G22" s="150" t="s">
        <v>466</v>
      </c>
      <c r="H22" s="2116"/>
      <c r="I22" s="158"/>
      <c r="K22" s="140"/>
      <c r="M22" s="2123"/>
      <c r="N22" s="141"/>
      <c r="O22" s="168">
        <f>(D22-C22)/C22</f>
        <v>4.8487356321839099E-2</v>
      </c>
    </row>
    <row r="23" spans="2:15">
      <c r="B23" s="147" t="s">
        <v>467</v>
      </c>
      <c r="C23" s="164">
        <v>34.022499999999994</v>
      </c>
      <c r="D23" s="164">
        <v>38.650100000000002</v>
      </c>
      <c r="E23" s="148"/>
      <c r="F23" s="169"/>
      <c r="G23" s="122" t="s">
        <v>468</v>
      </c>
      <c r="H23" s="2115" t="s">
        <v>44</v>
      </c>
      <c r="I23" s="158"/>
      <c r="K23" s="140"/>
      <c r="M23" s="2115" t="s">
        <v>469</v>
      </c>
    </row>
    <row r="24" spans="2:15" ht="27" thickBot="1">
      <c r="B24" s="141" t="s">
        <v>470</v>
      </c>
      <c r="C24" s="142">
        <v>70766.799999999988</v>
      </c>
      <c r="D24" s="142">
        <v>80392.207999999999</v>
      </c>
      <c r="E24" s="142"/>
      <c r="F24" s="162"/>
      <c r="G24" s="150"/>
      <c r="H24" s="2116"/>
      <c r="I24" s="158"/>
      <c r="K24" s="140"/>
      <c r="M24" s="2116"/>
      <c r="N24" s="141"/>
      <c r="O24" s="153">
        <f>(D24-C24)/C24</f>
        <v>0.13601587184951153</v>
      </c>
    </row>
    <row r="25" spans="2:15">
      <c r="B25" s="147" t="s">
        <v>471</v>
      </c>
      <c r="C25" s="164">
        <v>36.380000000000003</v>
      </c>
      <c r="D25" s="164">
        <v>40.563600000000001</v>
      </c>
      <c r="E25" s="148"/>
      <c r="F25" s="169"/>
      <c r="G25" s="122" t="s">
        <v>472</v>
      </c>
      <c r="H25" s="2115" t="s">
        <v>44</v>
      </c>
      <c r="I25" s="158"/>
      <c r="K25" s="140"/>
      <c r="M25" s="2115" t="s">
        <v>473</v>
      </c>
    </row>
    <row r="26" spans="2:15" ht="27" thickBot="1">
      <c r="B26" s="141" t="s">
        <v>474</v>
      </c>
      <c r="C26" s="148">
        <v>75670.400000000009</v>
      </c>
      <c r="D26" s="148">
        <v>84372.288</v>
      </c>
      <c r="E26" s="148"/>
      <c r="F26" s="169"/>
      <c r="H26" s="2116"/>
      <c r="I26" s="158"/>
      <c r="K26" s="140"/>
      <c r="M26" s="2116"/>
      <c r="N26" s="141"/>
      <c r="O26" s="153">
        <f>(D26-C26)/C26</f>
        <v>0.11499725123694325</v>
      </c>
    </row>
    <row r="27" spans="2:15">
      <c r="B27" s="135" t="s">
        <v>475</v>
      </c>
      <c r="C27" s="136">
        <v>40.57</v>
      </c>
      <c r="D27" s="137">
        <v>43.1312</v>
      </c>
      <c r="E27" s="137">
        <v>40.06</v>
      </c>
      <c r="F27" s="138"/>
      <c r="G27" s="2124" t="s">
        <v>51</v>
      </c>
      <c r="H27" s="2115" t="s">
        <v>52</v>
      </c>
      <c r="I27" s="139">
        <f>I28/2080</f>
        <v>33.217788461538461</v>
      </c>
      <c r="K27" s="140">
        <f>D27-I27</f>
        <v>9.9134115384615384</v>
      </c>
      <c r="M27" s="2115" t="s">
        <v>476</v>
      </c>
    </row>
    <row r="28" spans="2:15" ht="61.5" customHeight="1" thickBot="1">
      <c r="B28" s="141" t="s">
        <v>477</v>
      </c>
      <c r="C28" s="142">
        <v>84385.600000000006</v>
      </c>
      <c r="D28" s="142">
        <v>89712.895999999993</v>
      </c>
      <c r="E28" s="142">
        <f>E27*2080</f>
        <v>83324.800000000003</v>
      </c>
      <c r="F28" s="143">
        <f>(D28-E28)/E28</f>
        <v>7.6665002496255505E-2</v>
      </c>
      <c r="G28" s="2125"/>
      <c r="H28" s="2116"/>
      <c r="I28" s="144">
        <v>69093</v>
      </c>
      <c r="K28" s="140"/>
      <c r="M28" s="2116"/>
      <c r="N28" s="141"/>
      <c r="O28" s="153">
        <f>(D28-C28)/C28</f>
        <v>6.3130391915208126E-2</v>
      </c>
    </row>
    <row r="29" spans="2:15">
      <c r="B29" s="135" t="s">
        <v>478</v>
      </c>
      <c r="C29" s="136">
        <v>37.751999999999995</v>
      </c>
      <c r="D29" s="137">
        <v>43.066240000000008</v>
      </c>
      <c r="E29" s="137"/>
      <c r="F29" s="138"/>
      <c r="G29" s="146"/>
      <c r="H29" s="2115" t="s">
        <v>44</v>
      </c>
      <c r="I29" s="139">
        <f>I30/2080</f>
        <v>25.143750000000001</v>
      </c>
      <c r="K29" s="140">
        <f>D29-I29</f>
        <v>17.922490000000007</v>
      </c>
      <c r="M29" s="2115" t="s">
        <v>479</v>
      </c>
    </row>
    <row r="30" spans="2:15" ht="27" thickBot="1">
      <c r="B30" s="141" t="s">
        <v>480</v>
      </c>
      <c r="C30" s="142">
        <v>78524.159999999989</v>
      </c>
      <c r="D30" s="142">
        <v>89577.779200000019</v>
      </c>
      <c r="E30" s="142"/>
      <c r="F30" s="143"/>
      <c r="G30" s="150"/>
      <c r="H30" s="2116"/>
      <c r="I30" s="144">
        <v>52299</v>
      </c>
      <c r="K30" s="140"/>
      <c r="M30" s="2116"/>
      <c r="N30" s="141"/>
      <c r="O30" s="153">
        <f>(D30-C30)/C30</f>
        <v>0.14076711167620298</v>
      </c>
    </row>
    <row r="31" spans="2:15">
      <c r="B31" s="135" t="s">
        <v>56</v>
      </c>
      <c r="C31" s="136">
        <v>43.41</v>
      </c>
      <c r="D31" s="137">
        <v>47.109200000000001</v>
      </c>
      <c r="E31" s="137">
        <v>41.76</v>
      </c>
      <c r="F31" s="138"/>
      <c r="G31" s="146"/>
      <c r="H31" s="2115" t="s">
        <v>57</v>
      </c>
      <c r="I31" s="170">
        <f>I32/2080</f>
        <v>33.460576923076921</v>
      </c>
      <c r="K31" s="140">
        <f>D31-I31</f>
        <v>13.64862307692308</v>
      </c>
      <c r="M31" s="2115" t="s">
        <v>481</v>
      </c>
    </row>
    <row r="32" spans="2:15" ht="48.75" customHeight="1" thickBot="1">
      <c r="B32" s="141" t="s">
        <v>58</v>
      </c>
      <c r="C32" s="142">
        <v>90292.799999999988</v>
      </c>
      <c r="D32" s="142">
        <v>97987.135999999999</v>
      </c>
      <c r="E32" s="142">
        <f>E31*2080</f>
        <v>86860.800000000003</v>
      </c>
      <c r="F32" s="143">
        <f>(D32-E32)/E32</f>
        <v>0.1280938697318007</v>
      </c>
      <c r="G32" s="150"/>
      <c r="H32" s="2116"/>
      <c r="I32" s="144">
        <v>69598</v>
      </c>
      <c r="K32" s="140"/>
      <c r="M32" s="2116"/>
      <c r="N32" s="141"/>
      <c r="O32" s="153">
        <f>(D32-C32)/C32</f>
        <v>8.5215388159410405E-2</v>
      </c>
    </row>
    <row r="33" spans="2:20">
      <c r="B33" s="135" t="s">
        <v>59</v>
      </c>
      <c r="C33" s="136">
        <v>59.6</v>
      </c>
      <c r="D33" s="137">
        <v>62.008800000000001</v>
      </c>
      <c r="E33" s="137">
        <v>57.41</v>
      </c>
      <c r="F33" s="138"/>
      <c r="G33" s="146"/>
      <c r="H33" s="2115" t="s">
        <v>60</v>
      </c>
      <c r="I33" s="139">
        <f>I34/2080</f>
        <v>48.354326923076925</v>
      </c>
      <c r="K33" s="140">
        <f>D33-I33</f>
        <v>13.654473076923075</v>
      </c>
      <c r="M33" s="2115" t="s">
        <v>482</v>
      </c>
    </row>
    <row r="34" spans="2:20" ht="27" thickBot="1">
      <c r="B34" s="141" t="s">
        <v>61</v>
      </c>
      <c r="C34" s="142">
        <v>123968</v>
      </c>
      <c r="D34" s="142">
        <v>128978.304</v>
      </c>
      <c r="E34" s="142">
        <f>E33*2080</f>
        <v>119412.79999999999</v>
      </c>
      <c r="F34" s="143">
        <f>(D34-E34)/E34</f>
        <v>8.0104511409162305E-2</v>
      </c>
      <c r="G34" s="150"/>
      <c r="H34" s="2116"/>
      <c r="I34" s="144">
        <v>100577</v>
      </c>
      <c r="K34" s="140"/>
      <c r="M34" s="2116"/>
      <c r="N34" s="141"/>
      <c r="O34" s="153">
        <f>(D34-C34)/C34</f>
        <v>4.0416107382550366E-2</v>
      </c>
    </row>
    <row r="35" spans="2:20">
      <c r="C35" s="164"/>
    </row>
    <row r="36" spans="2:20" ht="53.25" thickBot="1">
      <c r="B36" s="171" t="s">
        <v>483</v>
      </c>
      <c r="C36" s="172">
        <v>34927.359999999993</v>
      </c>
      <c r="D36" s="148">
        <f>D6</f>
        <v>39521.664000000004</v>
      </c>
    </row>
    <row r="37" spans="2:20">
      <c r="D37" s="173"/>
      <c r="Q37" s="821" t="s">
        <v>543</v>
      </c>
      <c r="R37" s="2114" t="s">
        <v>544</v>
      </c>
      <c r="S37" s="2114"/>
      <c r="T37" s="822"/>
    </row>
    <row r="38" spans="2:20">
      <c r="B38" s="174" t="s">
        <v>484</v>
      </c>
      <c r="C38" s="175">
        <v>0.2422</v>
      </c>
      <c r="D38" s="175">
        <f>23.39%+2%</f>
        <v>0.25390000000000001</v>
      </c>
      <c r="G38" s="122" t="s">
        <v>485</v>
      </c>
      <c r="Q38" s="823"/>
      <c r="R38" s="824" t="s">
        <v>304</v>
      </c>
      <c r="S38" s="825" t="s">
        <v>286</v>
      </c>
      <c r="T38" s="826"/>
    </row>
    <row r="39" spans="2:20" ht="34.35" customHeight="1">
      <c r="B39" s="174"/>
      <c r="D39" s="173"/>
      <c r="G39" s="2126" t="s">
        <v>486</v>
      </c>
      <c r="H39" s="2126"/>
      <c r="M39" s="122"/>
      <c r="Q39" s="827" t="s">
        <v>545</v>
      </c>
      <c r="R39" s="828">
        <v>15</v>
      </c>
      <c r="S39" s="828">
        <f>R39*8</f>
        <v>120</v>
      </c>
      <c r="T39" s="826"/>
    </row>
    <row r="40" spans="2:20">
      <c r="D40" s="173"/>
      <c r="Q40" s="827" t="s">
        <v>546</v>
      </c>
      <c r="R40" s="828">
        <v>10</v>
      </c>
      <c r="S40" s="828">
        <f>R40*8</f>
        <v>80</v>
      </c>
      <c r="T40" s="826"/>
    </row>
    <row r="41" spans="2:20">
      <c r="B41" s="174" t="s">
        <v>322</v>
      </c>
      <c r="C41" s="176">
        <v>0.12</v>
      </c>
      <c r="D41" s="177">
        <v>0.12</v>
      </c>
      <c r="G41" s="122" t="s">
        <v>114</v>
      </c>
      <c r="Q41" s="827" t="s">
        <v>547</v>
      </c>
      <c r="R41" s="828">
        <v>11</v>
      </c>
      <c r="S41" s="828">
        <f>R41*8</f>
        <v>88</v>
      </c>
      <c r="T41" s="826"/>
    </row>
    <row r="42" spans="2:20">
      <c r="B42" s="174"/>
      <c r="D42" s="125"/>
      <c r="Q42" s="829" t="s">
        <v>548</v>
      </c>
      <c r="R42" s="830">
        <v>5</v>
      </c>
      <c r="S42" s="830">
        <f>R42*8</f>
        <v>40</v>
      </c>
      <c r="T42" s="831"/>
    </row>
    <row r="43" spans="2:20">
      <c r="B43" s="2127" t="s">
        <v>487</v>
      </c>
      <c r="C43" s="2127"/>
      <c r="D43" s="2127"/>
      <c r="E43" s="2127"/>
      <c r="F43" s="2127"/>
      <c r="G43" s="2127"/>
      <c r="Q43" s="827"/>
      <c r="R43" s="832" t="s">
        <v>392</v>
      </c>
      <c r="S43" s="828">
        <f>SUM(S39:S42)</f>
        <v>328</v>
      </c>
      <c r="T43" s="833"/>
    </row>
    <row r="44" spans="2:20" ht="27" thickBot="1">
      <c r="B44" s="174" t="s">
        <v>488</v>
      </c>
      <c r="C44" s="148">
        <v>211870</v>
      </c>
      <c r="D44" s="148">
        <v>247150</v>
      </c>
      <c r="G44" s="820" t="s">
        <v>539</v>
      </c>
      <c r="Q44" s="834"/>
      <c r="R44" s="835" t="s">
        <v>549</v>
      </c>
      <c r="S44" s="836">
        <f>S43/(52*40)</f>
        <v>0.15769230769230769</v>
      </c>
      <c r="T44" s="837"/>
    </row>
    <row r="45" spans="2:20">
      <c r="B45" s="174" t="s">
        <v>489</v>
      </c>
      <c r="C45" s="148">
        <v>188350</v>
      </c>
      <c r="D45" s="148">
        <v>206010</v>
      </c>
      <c r="G45" s="820" t="s">
        <v>540</v>
      </c>
    </row>
    <row r="46" spans="2:20">
      <c r="B46" s="174" t="s">
        <v>490</v>
      </c>
      <c r="C46" s="148">
        <v>118660</v>
      </c>
      <c r="D46" s="819">
        <v>133902.08000000002</v>
      </c>
      <c r="G46" s="820" t="s">
        <v>541</v>
      </c>
      <c r="O46" s="166"/>
    </row>
    <row r="49" spans="4:4">
      <c r="D49" s="140"/>
    </row>
    <row r="50" spans="4:4">
      <c r="D50" s="178"/>
    </row>
  </sheetData>
  <mergeCells count="36">
    <mergeCell ref="G39:H39"/>
    <mergeCell ref="B43:G43"/>
    <mergeCell ref="H29:H30"/>
    <mergeCell ref="M29:M30"/>
    <mergeCell ref="H31:H32"/>
    <mergeCell ref="M31:M32"/>
    <mergeCell ref="H33:H34"/>
    <mergeCell ref="M33:M34"/>
    <mergeCell ref="H23:H24"/>
    <mergeCell ref="M23:M24"/>
    <mergeCell ref="H25:H26"/>
    <mergeCell ref="M25:M26"/>
    <mergeCell ref="G27:G28"/>
    <mergeCell ref="H27:H28"/>
    <mergeCell ref="M27:M28"/>
    <mergeCell ref="M17:M18"/>
    <mergeCell ref="H19:H20"/>
    <mergeCell ref="M19:M20"/>
    <mergeCell ref="H21:H22"/>
    <mergeCell ref="M21:M22"/>
    <mergeCell ref="R37:S37"/>
    <mergeCell ref="H15:H16"/>
    <mergeCell ref="M15:M16"/>
    <mergeCell ref="G5:G6"/>
    <mergeCell ref="H5:H6"/>
    <mergeCell ref="M5:M6"/>
    <mergeCell ref="H7:H8"/>
    <mergeCell ref="M7:M8"/>
    <mergeCell ref="H9:H10"/>
    <mergeCell ref="M9:M10"/>
    <mergeCell ref="H11:H12"/>
    <mergeCell ref="I11:I12"/>
    <mergeCell ref="M11:M12"/>
    <mergeCell ref="H13:H14"/>
    <mergeCell ref="M13:M14"/>
    <mergeCell ref="H17:H18"/>
  </mergeCells>
  <pageMargins left="0.7" right="0.7" top="0.75" bottom="0.75" header="0.3" footer="0.3"/>
  <pageSetup scale="59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C78CD-5C97-4522-B206-FAFE73BBF03E}">
  <dimension ref="A1:CT28"/>
  <sheetViews>
    <sheetView topLeftCell="BK1" workbookViewId="0">
      <selection activeCell="BS25" sqref="BS25"/>
    </sheetView>
  </sheetViews>
  <sheetFormatPr defaultRowHeight="12.75"/>
  <cols>
    <col min="1" max="1" width="38.42578125" style="784" customWidth="1"/>
    <col min="2" max="2" width="12.85546875" style="789" customWidth="1"/>
    <col min="3" max="62" width="7.7109375" style="784" hidden="1" customWidth="1"/>
    <col min="63" max="82" width="7.7109375" style="784" customWidth="1"/>
    <col min="83" max="256" width="9.140625" style="784"/>
    <col min="257" max="257" width="38.42578125" style="784" customWidth="1"/>
    <col min="258" max="258" width="12.85546875" style="784" customWidth="1"/>
    <col min="259" max="318" width="0" style="784" hidden="1" customWidth="1"/>
    <col min="319" max="338" width="7.7109375" style="784" customWidth="1"/>
    <col min="339" max="512" width="9.140625" style="784"/>
    <col min="513" max="513" width="38.42578125" style="784" customWidth="1"/>
    <col min="514" max="514" width="12.85546875" style="784" customWidth="1"/>
    <col min="515" max="574" width="0" style="784" hidden="1" customWidth="1"/>
    <col min="575" max="594" width="7.7109375" style="784" customWidth="1"/>
    <col min="595" max="768" width="9.140625" style="784"/>
    <col min="769" max="769" width="38.42578125" style="784" customWidth="1"/>
    <col min="770" max="770" width="12.85546875" style="784" customWidth="1"/>
    <col min="771" max="830" width="0" style="784" hidden="1" customWidth="1"/>
    <col min="831" max="850" width="7.7109375" style="784" customWidth="1"/>
    <col min="851" max="1024" width="9.140625" style="784"/>
    <col min="1025" max="1025" width="38.42578125" style="784" customWidth="1"/>
    <col min="1026" max="1026" width="12.85546875" style="784" customWidth="1"/>
    <col min="1027" max="1086" width="0" style="784" hidden="1" customWidth="1"/>
    <col min="1087" max="1106" width="7.7109375" style="784" customWidth="1"/>
    <col min="1107" max="1280" width="9.140625" style="784"/>
    <col min="1281" max="1281" width="38.42578125" style="784" customWidth="1"/>
    <col min="1282" max="1282" width="12.85546875" style="784" customWidth="1"/>
    <col min="1283" max="1342" width="0" style="784" hidden="1" customWidth="1"/>
    <col min="1343" max="1362" width="7.7109375" style="784" customWidth="1"/>
    <col min="1363" max="1536" width="9.140625" style="784"/>
    <col min="1537" max="1537" width="38.42578125" style="784" customWidth="1"/>
    <col min="1538" max="1538" width="12.85546875" style="784" customWidth="1"/>
    <col min="1539" max="1598" width="0" style="784" hidden="1" customWidth="1"/>
    <col min="1599" max="1618" width="7.7109375" style="784" customWidth="1"/>
    <col min="1619" max="1792" width="9.140625" style="784"/>
    <col min="1793" max="1793" width="38.42578125" style="784" customWidth="1"/>
    <col min="1794" max="1794" width="12.85546875" style="784" customWidth="1"/>
    <col min="1795" max="1854" width="0" style="784" hidden="1" customWidth="1"/>
    <col min="1855" max="1874" width="7.7109375" style="784" customWidth="1"/>
    <col min="1875" max="2048" width="9.140625" style="784"/>
    <col min="2049" max="2049" width="38.42578125" style="784" customWidth="1"/>
    <col min="2050" max="2050" width="12.85546875" style="784" customWidth="1"/>
    <col min="2051" max="2110" width="0" style="784" hidden="1" customWidth="1"/>
    <col min="2111" max="2130" width="7.7109375" style="784" customWidth="1"/>
    <col min="2131" max="2304" width="9.140625" style="784"/>
    <col min="2305" max="2305" width="38.42578125" style="784" customWidth="1"/>
    <col min="2306" max="2306" width="12.85546875" style="784" customWidth="1"/>
    <col min="2307" max="2366" width="0" style="784" hidden="1" customWidth="1"/>
    <col min="2367" max="2386" width="7.7109375" style="784" customWidth="1"/>
    <col min="2387" max="2560" width="9.140625" style="784"/>
    <col min="2561" max="2561" width="38.42578125" style="784" customWidth="1"/>
    <col min="2562" max="2562" width="12.85546875" style="784" customWidth="1"/>
    <col min="2563" max="2622" width="0" style="784" hidden="1" customWidth="1"/>
    <col min="2623" max="2642" width="7.7109375" style="784" customWidth="1"/>
    <col min="2643" max="2816" width="9.140625" style="784"/>
    <col min="2817" max="2817" width="38.42578125" style="784" customWidth="1"/>
    <col min="2818" max="2818" width="12.85546875" style="784" customWidth="1"/>
    <col min="2819" max="2878" width="0" style="784" hidden="1" customWidth="1"/>
    <col min="2879" max="2898" width="7.7109375" style="784" customWidth="1"/>
    <col min="2899" max="3072" width="9.140625" style="784"/>
    <col min="3073" max="3073" width="38.42578125" style="784" customWidth="1"/>
    <col min="3074" max="3074" width="12.85546875" style="784" customWidth="1"/>
    <col min="3075" max="3134" width="0" style="784" hidden="1" customWidth="1"/>
    <col min="3135" max="3154" width="7.7109375" style="784" customWidth="1"/>
    <col min="3155" max="3328" width="9.140625" style="784"/>
    <col min="3329" max="3329" width="38.42578125" style="784" customWidth="1"/>
    <col min="3330" max="3330" width="12.85546875" style="784" customWidth="1"/>
    <col min="3331" max="3390" width="0" style="784" hidden="1" customWidth="1"/>
    <col min="3391" max="3410" width="7.7109375" style="784" customWidth="1"/>
    <col min="3411" max="3584" width="9.140625" style="784"/>
    <col min="3585" max="3585" width="38.42578125" style="784" customWidth="1"/>
    <col min="3586" max="3586" width="12.85546875" style="784" customWidth="1"/>
    <col min="3587" max="3646" width="0" style="784" hidden="1" customWidth="1"/>
    <col min="3647" max="3666" width="7.7109375" style="784" customWidth="1"/>
    <col min="3667" max="3840" width="9.140625" style="784"/>
    <col min="3841" max="3841" width="38.42578125" style="784" customWidth="1"/>
    <col min="3842" max="3842" width="12.85546875" style="784" customWidth="1"/>
    <col min="3843" max="3902" width="0" style="784" hidden="1" customWidth="1"/>
    <col min="3903" max="3922" width="7.7109375" style="784" customWidth="1"/>
    <col min="3923" max="4096" width="9.140625" style="784"/>
    <col min="4097" max="4097" width="38.42578125" style="784" customWidth="1"/>
    <col min="4098" max="4098" width="12.85546875" style="784" customWidth="1"/>
    <col min="4099" max="4158" width="0" style="784" hidden="1" customWidth="1"/>
    <col min="4159" max="4178" width="7.7109375" style="784" customWidth="1"/>
    <col min="4179" max="4352" width="9.140625" style="784"/>
    <col min="4353" max="4353" width="38.42578125" style="784" customWidth="1"/>
    <col min="4354" max="4354" width="12.85546875" style="784" customWidth="1"/>
    <col min="4355" max="4414" width="0" style="784" hidden="1" customWidth="1"/>
    <col min="4415" max="4434" width="7.7109375" style="784" customWidth="1"/>
    <col min="4435" max="4608" width="9.140625" style="784"/>
    <col min="4609" max="4609" width="38.42578125" style="784" customWidth="1"/>
    <col min="4610" max="4610" width="12.85546875" style="784" customWidth="1"/>
    <col min="4611" max="4670" width="0" style="784" hidden="1" customWidth="1"/>
    <col min="4671" max="4690" width="7.7109375" style="784" customWidth="1"/>
    <col min="4691" max="4864" width="9.140625" style="784"/>
    <col min="4865" max="4865" width="38.42578125" style="784" customWidth="1"/>
    <col min="4866" max="4866" width="12.85546875" style="784" customWidth="1"/>
    <col min="4867" max="4926" width="0" style="784" hidden="1" customWidth="1"/>
    <col min="4927" max="4946" width="7.7109375" style="784" customWidth="1"/>
    <col min="4947" max="5120" width="9.140625" style="784"/>
    <col min="5121" max="5121" width="38.42578125" style="784" customWidth="1"/>
    <col min="5122" max="5122" width="12.85546875" style="784" customWidth="1"/>
    <col min="5123" max="5182" width="0" style="784" hidden="1" customWidth="1"/>
    <col min="5183" max="5202" width="7.7109375" style="784" customWidth="1"/>
    <col min="5203" max="5376" width="9.140625" style="784"/>
    <col min="5377" max="5377" width="38.42578125" style="784" customWidth="1"/>
    <col min="5378" max="5378" width="12.85546875" style="784" customWidth="1"/>
    <col min="5379" max="5438" width="0" style="784" hidden="1" customWidth="1"/>
    <col min="5439" max="5458" width="7.7109375" style="784" customWidth="1"/>
    <col min="5459" max="5632" width="9.140625" style="784"/>
    <col min="5633" max="5633" width="38.42578125" style="784" customWidth="1"/>
    <col min="5634" max="5634" width="12.85546875" style="784" customWidth="1"/>
    <col min="5635" max="5694" width="0" style="784" hidden="1" customWidth="1"/>
    <col min="5695" max="5714" width="7.7109375" style="784" customWidth="1"/>
    <col min="5715" max="5888" width="9.140625" style="784"/>
    <col min="5889" max="5889" width="38.42578125" style="784" customWidth="1"/>
    <col min="5890" max="5890" width="12.85546875" style="784" customWidth="1"/>
    <col min="5891" max="5950" width="0" style="784" hidden="1" customWidth="1"/>
    <col min="5951" max="5970" width="7.7109375" style="784" customWidth="1"/>
    <col min="5971" max="6144" width="9.140625" style="784"/>
    <col min="6145" max="6145" width="38.42578125" style="784" customWidth="1"/>
    <col min="6146" max="6146" width="12.85546875" style="784" customWidth="1"/>
    <col min="6147" max="6206" width="0" style="784" hidden="1" customWidth="1"/>
    <col min="6207" max="6226" width="7.7109375" style="784" customWidth="1"/>
    <col min="6227" max="6400" width="9.140625" style="784"/>
    <col min="6401" max="6401" width="38.42578125" style="784" customWidth="1"/>
    <col min="6402" max="6402" width="12.85546875" style="784" customWidth="1"/>
    <col min="6403" max="6462" width="0" style="784" hidden="1" customWidth="1"/>
    <col min="6463" max="6482" width="7.7109375" style="784" customWidth="1"/>
    <col min="6483" max="6656" width="9.140625" style="784"/>
    <col min="6657" max="6657" width="38.42578125" style="784" customWidth="1"/>
    <col min="6658" max="6658" width="12.85546875" style="784" customWidth="1"/>
    <col min="6659" max="6718" width="0" style="784" hidden="1" customWidth="1"/>
    <col min="6719" max="6738" width="7.7109375" style="784" customWidth="1"/>
    <col min="6739" max="6912" width="9.140625" style="784"/>
    <col min="6913" max="6913" width="38.42578125" style="784" customWidth="1"/>
    <col min="6914" max="6914" width="12.85546875" style="784" customWidth="1"/>
    <col min="6915" max="6974" width="0" style="784" hidden="1" customWidth="1"/>
    <col min="6975" max="6994" width="7.7109375" style="784" customWidth="1"/>
    <col min="6995" max="7168" width="9.140625" style="784"/>
    <col min="7169" max="7169" width="38.42578125" style="784" customWidth="1"/>
    <col min="7170" max="7170" width="12.85546875" style="784" customWidth="1"/>
    <col min="7171" max="7230" width="0" style="784" hidden="1" customWidth="1"/>
    <col min="7231" max="7250" width="7.7109375" style="784" customWidth="1"/>
    <col min="7251" max="7424" width="9.140625" style="784"/>
    <col min="7425" max="7425" width="38.42578125" style="784" customWidth="1"/>
    <col min="7426" max="7426" width="12.85546875" style="784" customWidth="1"/>
    <col min="7427" max="7486" width="0" style="784" hidden="1" customWidth="1"/>
    <col min="7487" max="7506" width="7.7109375" style="784" customWidth="1"/>
    <col min="7507" max="7680" width="9.140625" style="784"/>
    <col min="7681" max="7681" width="38.42578125" style="784" customWidth="1"/>
    <col min="7682" max="7682" width="12.85546875" style="784" customWidth="1"/>
    <col min="7683" max="7742" width="0" style="784" hidden="1" customWidth="1"/>
    <col min="7743" max="7762" width="7.7109375" style="784" customWidth="1"/>
    <col min="7763" max="7936" width="9.140625" style="784"/>
    <col min="7937" max="7937" width="38.42578125" style="784" customWidth="1"/>
    <col min="7938" max="7938" width="12.85546875" style="784" customWidth="1"/>
    <col min="7939" max="7998" width="0" style="784" hidden="1" customWidth="1"/>
    <col min="7999" max="8018" width="7.7109375" style="784" customWidth="1"/>
    <col min="8019" max="8192" width="9.140625" style="784"/>
    <col min="8193" max="8193" width="38.42578125" style="784" customWidth="1"/>
    <col min="8194" max="8194" width="12.85546875" style="784" customWidth="1"/>
    <col min="8195" max="8254" width="0" style="784" hidden="1" customWidth="1"/>
    <col min="8255" max="8274" width="7.7109375" style="784" customWidth="1"/>
    <col min="8275" max="8448" width="9.140625" style="784"/>
    <col min="8449" max="8449" width="38.42578125" style="784" customWidth="1"/>
    <col min="8450" max="8450" width="12.85546875" style="784" customWidth="1"/>
    <col min="8451" max="8510" width="0" style="784" hidden="1" customWidth="1"/>
    <col min="8511" max="8530" width="7.7109375" style="784" customWidth="1"/>
    <col min="8531" max="8704" width="9.140625" style="784"/>
    <col min="8705" max="8705" width="38.42578125" style="784" customWidth="1"/>
    <col min="8706" max="8706" width="12.85546875" style="784" customWidth="1"/>
    <col min="8707" max="8766" width="0" style="784" hidden="1" customWidth="1"/>
    <col min="8767" max="8786" width="7.7109375" style="784" customWidth="1"/>
    <col min="8787" max="8960" width="9.140625" style="784"/>
    <col min="8961" max="8961" width="38.42578125" style="784" customWidth="1"/>
    <col min="8962" max="8962" width="12.85546875" style="784" customWidth="1"/>
    <col min="8963" max="9022" width="0" style="784" hidden="1" customWidth="1"/>
    <col min="9023" max="9042" width="7.7109375" style="784" customWidth="1"/>
    <col min="9043" max="9216" width="9.140625" style="784"/>
    <col min="9217" max="9217" width="38.42578125" style="784" customWidth="1"/>
    <col min="9218" max="9218" width="12.85546875" style="784" customWidth="1"/>
    <col min="9219" max="9278" width="0" style="784" hidden="1" customWidth="1"/>
    <col min="9279" max="9298" width="7.7109375" style="784" customWidth="1"/>
    <col min="9299" max="9472" width="9.140625" style="784"/>
    <col min="9473" max="9473" width="38.42578125" style="784" customWidth="1"/>
    <col min="9474" max="9474" width="12.85546875" style="784" customWidth="1"/>
    <col min="9475" max="9534" width="0" style="784" hidden="1" customWidth="1"/>
    <col min="9535" max="9554" width="7.7109375" style="784" customWidth="1"/>
    <col min="9555" max="9728" width="9.140625" style="784"/>
    <col min="9729" max="9729" width="38.42578125" style="784" customWidth="1"/>
    <col min="9730" max="9730" width="12.85546875" style="784" customWidth="1"/>
    <col min="9731" max="9790" width="0" style="784" hidden="1" customWidth="1"/>
    <col min="9791" max="9810" width="7.7109375" style="784" customWidth="1"/>
    <col min="9811" max="9984" width="9.140625" style="784"/>
    <col min="9985" max="9985" width="38.42578125" style="784" customWidth="1"/>
    <col min="9986" max="9986" width="12.85546875" style="784" customWidth="1"/>
    <col min="9987" max="10046" width="0" style="784" hidden="1" customWidth="1"/>
    <col min="10047" max="10066" width="7.7109375" style="784" customWidth="1"/>
    <col min="10067" max="10240" width="9.140625" style="784"/>
    <col min="10241" max="10241" width="38.42578125" style="784" customWidth="1"/>
    <col min="10242" max="10242" width="12.85546875" style="784" customWidth="1"/>
    <col min="10243" max="10302" width="0" style="784" hidden="1" customWidth="1"/>
    <col min="10303" max="10322" width="7.7109375" style="784" customWidth="1"/>
    <col min="10323" max="10496" width="9.140625" style="784"/>
    <col min="10497" max="10497" width="38.42578125" style="784" customWidth="1"/>
    <col min="10498" max="10498" width="12.85546875" style="784" customWidth="1"/>
    <col min="10499" max="10558" width="0" style="784" hidden="1" customWidth="1"/>
    <col min="10559" max="10578" width="7.7109375" style="784" customWidth="1"/>
    <col min="10579" max="10752" width="9.140625" style="784"/>
    <col min="10753" max="10753" width="38.42578125" style="784" customWidth="1"/>
    <col min="10754" max="10754" width="12.85546875" style="784" customWidth="1"/>
    <col min="10755" max="10814" width="0" style="784" hidden="1" customWidth="1"/>
    <col min="10815" max="10834" width="7.7109375" style="784" customWidth="1"/>
    <col min="10835" max="11008" width="9.140625" style="784"/>
    <col min="11009" max="11009" width="38.42578125" style="784" customWidth="1"/>
    <col min="11010" max="11010" width="12.85546875" style="784" customWidth="1"/>
    <col min="11011" max="11070" width="0" style="784" hidden="1" customWidth="1"/>
    <col min="11071" max="11090" width="7.7109375" style="784" customWidth="1"/>
    <col min="11091" max="11264" width="9.140625" style="784"/>
    <col min="11265" max="11265" width="38.42578125" style="784" customWidth="1"/>
    <col min="11266" max="11266" width="12.85546875" style="784" customWidth="1"/>
    <col min="11267" max="11326" width="0" style="784" hidden="1" customWidth="1"/>
    <col min="11327" max="11346" width="7.7109375" style="784" customWidth="1"/>
    <col min="11347" max="11520" width="9.140625" style="784"/>
    <col min="11521" max="11521" width="38.42578125" style="784" customWidth="1"/>
    <col min="11522" max="11522" width="12.85546875" style="784" customWidth="1"/>
    <col min="11523" max="11582" width="0" style="784" hidden="1" customWidth="1"/>
    <col min="11583" max="11602" width="7.7109375" style="784" customWidth="1"/>
    <col min="11603" max="11776" width="9.140625" style="784"/>
    <col min="11777" max="11777" width="38.42578125" style="784" customWidth="1"/>
    <col min="11778" max="11778" width="12.85546875" style="784" customWidth="1"/>
    <col min="11779" max="11838" width="0" style="784" hidden="1" customWidth="1"/>
    <col min="11839" max="11858" width="7.7109375" style="784" customWidth="1"/>
    <col min="11859" max="12032" width="9.140625" style="784"/>
    <col min="12033" max="12033" width="38.42578125" style="784" customWidth="1"/>
    <col min="12034" max="12034" width="12.85546875" style="784" customWidth="1"/>
    <col min="12035" max="12094" width="0" style="784" hidden="1" customWidth="1"/>
    <col min="12095" max="12114" width="7.7109375" style="784" customWidth="1"/>
    <col min="12115" max="12288" width="9.140625" style="784"/>
    <col min="12289" max="12289" width="38.42578125" style="784" customWidth="1"/>
    <col min="12290" max="12290" width="12.85546875" style="784" customWidth="1"/>
    <col min="12291" max="12350" width="0" style="784" hidden="1" customWidth="1"/>
    <col min="12351" max="12370" width="7.7109375" style="784" customWidth="1"/>
    <col min="12371" max="12544" width="9.140625" style="784"/>
    <col min="12545" max="12545" width="38.42578125" style="784" customWidth="1"/>
    <col min="12546" max="12546" width="12.85546875" style="784" customWidth="1"/>
    <col min="12547" max="12606" width="0" style="784" hidden="1" customWidth="1"/>
    <col min="12607" max="12626" width="7.7109375" style="784" customWidth="1"/>
    <col min="12627" max="12800" width="9.140625" style="784"/>
    <col min="12801" max="12801" width="38.42578125" style="784" customWidth="1"/>
    <col min="12802" max="12802" width="12.85546875" style="784" customWidth="1"/>
    <col min="12803" max="12862" width="0" style="784" hidden="1" customWidth="1"/>
    <col min="12863" max="12882" width="7.7109375" style="784" customWidth="1"/>
    <col min="12883" max="13056" width="9.140625" style="784"/>
    <col min="13057" max="13057" width="38.42578125" style="784" customWidth="1"/>
    <col min="13058" max="13058" width="12.85546875" style="784" customWidth="1"/>
    <col min="13059" max="13118" width="0" style="784" hidden="1" customWidth="1"/>
    <col min="13119" max="13138" width="7.7109375" style="784" customWidth="1"/>
    <col min="13139" max="13312" width="9.140625" style="784"/>
    <col min="13313" max="13313" width="38.42578125" style="784" customWidth="1"/>
    <col min="13314" max="13314" width="12.85546875" style="784" customWidth="1"/>
    <col min="13315" max="13374" width="0" style="784" hidden="1" customWidth="1"/>
    <col min="13375" max="13394" width="7.7109375" style="784" customWidth="1"/>
    <col min="13395" max="13568" width="9.140625" style="784"/>
    <col min="13569" max="13569" width="38.42578125" style="784" customWidth="1"/>
    <col min="13570" max="13570" width="12.85546875" style="784" customWidth="1"/>
    <col min="13571" max="13630" width="0" style="784" hidden="1" customWidth="1"/>
    <col min="13631" max="13650" width="7.7109375" style="784" customWidth="1"/>
    <col min="13651" max="13824" width="9.140625" style="784"/>
    <col min="13825" max="13825" width="38.42578125" style="784" customWidth="1"/>
    <col min="13826" max="13826" width="12.85546875" style="784" customWidth="1"/>
    <col min="13827" max="13886" width="0" style="784" hidden="1" customWidth="1"/>
    <col min="13887" max="13906" width="7.7109375" style="784" customWidth="1"/>
    <col min="13907" max="14080" width="9.140625" style="784"/>
    <col min="14081" max="14081" width="38.42578125" style="784" customWidth="1"/>
    <col min="14082" max="14082" width="12.85546875" style="784" customWidth="1"/>
    <col min="14083" max="14142" width="0" style="784" hidden="1" customWidth="1"/>
    <col min="14143" max="14162" width="7.7109375" style="784" customWidth="1"/>
    <col min="14163" max="14336" width="9.140625" style="784"/>
    <col min="14337" max="14337" width="38.42578125" style="784" customWidth="1"/>
    <col min="14338" max="14338" width="12.85546875" style="784" customWidth="1"/>
    <col min="14339" max="14398" width="0" style="784" hidden="1" customWidth="1"/>
    <col min="14399" max="14418" width="7.7109375" style="784" customWidth="1"/>
    <col min="14419" max="14592" width="9.140625" style="784"/>
    <col min="14593" max="14593" width="38.42578125" style="784" customWidth="1"/>
    <col min="14594" max="14594" width="12.85546875" style="784" customWidth="1"/>
    <col min="14595" max="14654" width="0" style="784" hidden="1" customWidth="1"/>
    <col min="14655" max="14674" width="7.7109375" style="784" customWidth="1"/>
    <col min="14675" max="14848" width="9.140625" style="784"/>
    <col min="14849" max="14849" width="38.42578125" style="784" customWidth="1"/>
    <col min="14850" max="14850" width="12.85546875" style="784" customWidth="1"/>
    <col min="14851" max="14910" width="0" style="784" hidden="1" customWidth="1"/>
    <col min="14911" max="14930" width="7.7109375" style="784" customWidth="1"/>
    <col min="14931" max="15104" width="9.140625" style="784"/>
    <col min="15105" max="15105" width="38.42578125" style="784" customWidth="1"/>
    <col min="15106" max="15106" width="12.85546875" style="784" customWidth="1"/>
    <col min="15107" max="15166" width="0" style="784" hidden="1" customWidth="1"/>
    <col min="15167" max="15186" width="7.7109375" style="784" customWidth="1"/>
    <col min="15187" max="15360" width="9.140625" style="784"/>
    <col min="15361" max="15361" width="38.42578125" style="784" customWidth="1"/>
    <col min="15362" max="15362" width="12.85546875" style="784" customWidth="1"/>
    <col min="15363" max="15422" width="0" style="784" hidden="1" customWidth="1"/>
    <col min="15423" max="15442" width="7.7109375" style="784" customWidth="1"/>
    <col min="15443" max="15616" width="9.140625" style="784"/>
    <col min="15617" max="15617" width="38.42578125" style="784" customWidth="1"/>
    <col min="15618" max="15618" width="12.85546875" style="784" customWidth="1"/>
    <col min="15619" max="15678" width="0" style="784" hidden="1" customWidth="1"/>
    <col min="15679" max="15698" width="7.7109375" style="784" customWidth="1"/>
    <col min="15699" max="15872" width="9.140625" style="784"/>
    <col min="15873" max="15873" width="38.42578125" style="784" customWidth="1"/>
    <col min="15874" max="15874" width="12.85546875" style="784" customWidth="1"/>
    <col min="15875" max="15934" width="0" style="784" hidden="1" customWidth="1"/>
    <col min="15935" max="15954" width="7.7109375" style="784" customWidth="1"/>
    <col min="15955" max="16128" width="9.140625" style="784"/>
    <col min="16129" max="16129" width="38.42578125" style="784" customWidth="1"/>
    <col min="16130" max="16130" width="12.85546875" style="784" customWidth="1"/>
    <col min="16131" max="16190" width="0" style="784" hidden="1" customWidth="1"/>
    <col min="16191" max="16210" width="7.7109375" style="784" customWidth="1"/>
    <col min="16211" max="16384" width="9.140625" style="784"/>
  </cols>
  <sheetData>
    <row r="1" spans="1:98" ht="18">
      <c r="A1" s="2128" t="s">
        <v>116</v>
      </c>
      <c r="B1" s="2129"/>
    </row>
    <row r="2" spans="1:98" ht="15.75">
      <c r="A2" s="785" t="s">
        <v>517</v>
      </c>
      <c r="B2" s="786"/>
    </row>
    <row r="3" spans="1:98" ht="15.75" thickBot="1">
      <c r="A3" s="787" t="s">
        <v>118</v>
      </c>
      <c r="B3" s="788"/>
    </row>
    <row r="6" spans="1:98">
      <c r="BQ6" s="12" t="s">
        <v>120</v>
      </c>
      <c r="BR6" s="12" t="s">
        <v>120</v>
      </c>
      <c r="BS6" s="12" t="s">
        <v>120</v>
      </c>
      <c r="BT6" s="12" t="s">
        <v>120</v>
      </c>
      <c r="BU6" s="13" t="s">
        <v>121</v>
      </c>
      <c r="BV6" s="13" t="s">
        <v>121</v>
      </c>
      <c r="BW6" s="13" t="s">
        <v>121</v>
      </c>
      <c r="BX6" s="13" t="s">
        <v>121</v>
      </c>
      <c r="BY6" s="14" t="s">
        <v>122</v>
      </c>
      <c r="BZ6" s="14" t="s">
        <v>122</v>
      </c>
      <c r="CA6" s="14" t="s">
        <v>122</v>
      </c>
      <c r="CB6" s="14" t="s">
        <v>122</v>
      </c>
      <c r="CC6" s="790" t="s">
        <v>518</v>
      </c>
      <c r="CD6" s="790" t="s">
        <v>518</v>
      </c>
      <c r="CE6" s="790" t="s">
        <v>518</v>
      </c>
      <c r="CF6" s="790" t="s">
        <v>518</v>
      </c>
      <c r="CG6" s="791" t="s">
        <v>519</v>
      </c>
      <c r="CH6" s="791" t="s">
        <v>519</v>
      </c>
      <c r="CI6" s="791" t="s">
        <v>519</v>
      </c>
      <c r="CJ6" s="791" t="s">
        <v>519</v>
      </c>
    </row>
    <row r="7" spans="1:98" s="789" customFormat="1">
      <c r="B7" s="789" t="s">
        <v>123</v>
      </c>
      <c r="C7" s="792" t="s">
        <v>124</v>
      </c>
      <c r="D7" s="792" t="s">
        <v>125</v>
      </c>
      <c r="E7" s="792" t="s">
        <v>126</v>
      </c>
      <c r="F7" s="792" t="s">
        <v>127</v>
      </c>
      <c r="G7" s="792" t="s">
        <v>128</v>
      </c>
      <c r="H7" s="792" t="s">
        <v>129</v>
      </c>
      <c r="I7" s="792" t="s">
        <v>130</v>
      </c>
      <c r="J7" s="792" t="s">
        <v>131</v>
      </c>
      <c r="K7" s="792" t="s">
        <v>132</v>
      </c>
      <c r="L7" s="792" t="s">
        <v>133</v>
      </c>
      <c r="M7" s="792" t="s">
        <v>134</v>
      </c>
      <c r="N7" s="792" t="s">
        <v>135</v>
      </c>
      <c r="O7" s="792" t="s">
        <v>136</v>
      </c>
      <c r="P7" s="792" t="s">
        <v>137</v>
      </c>
      <c r="Q7" s="792" t="s">
        <v>138</v>
      </c>
      <c r="R7" s="792" t="s">
        <v>139</v>
      </c>
      <c r="S7" s="792" t="s">
        <v>140</v>
      </c>
      <c r="T7" s="792" t="s">
        <v>141</v>
      </c>
      <c r="U7" s="792" t="s">
        <v>142</v>
      </c>
      <c r="V7" s="792" t="s">
        <v>143</v>
      </c>
      <c r="W7" s="792" t="s">
        <v>144</v>
      </c>
      <c r="X7" s="792" t="s">
        <v>145</v>
      </c>
      <c r="Y7" s="792" t="s">
        <v>146</v>
      </c>
      <c r="Z7" s="792" t="s">
        <v>147</v>
      </c>
      <c r="AA7" s="792" t="s">
        <v>148</v>
      </c>
      <c r="AB7" s="792" t="s">
        <v>149</v>
      </c>
      <c r="AC7" s="792" t="s">
        <v>150</v>
      </c>
      <c r="AD7" s="792" t="s">
        <v>151</v>
      </c>
      <c r="AE7" s="792" t="s">
        <v>152</v>
      </c>
      <c r="AF7" s="792" t="s">
        <v>153</v>
      </c>
      <c r="AG7" s="792" t="s">
        <v>154</v>
      </c>
      <c r="AH7" s="792" t="s">
        <v>155</v>
      </c>
      <c r="AI7" s="792" t="s">
        <v>156</v>
      </c>
      <c r="AJ7" s="792" t="s">
        <v>157</v>
      </c>
      <c r="AK7" s="792" t="s">
        <v>158</v>
      </c>
      <c r="AL7" s="792" t="s">
        <v>159</v>
      </c>
      <c r="AM7" s="792" t="s">
        <v>160</v>
      </c>
      <c r="AN7" s="792" t="s">
        <v>161</v>
      </c>
      <c r="AO7" s="792" t="s">
        <v>162</v>
      </c>
      <c r="AP7" s="792" t="s">
        <v>163</v>
      </c>
      <c r="AQ7" s="792" t="s">
        <v>164</v>
      </c>
      <c r="AR7" s="792" t="s">
        <v>165</v>
      </c>
      <c r="AS7" s="792" t="s">
        <v>166</v>
      </c>
      <c r="AT7" s="792" t="s">
        <v>167</v>
      </c>
      <c r="AU7" s="789" t="s">
        <v>168</v>
      </c>
      <c r="AV7" s="789" t="s">
        <v>169</v>
      </c>
      <c r="AW7" s="789" t="s">
        <v>170</v>
      </c>
      <c r="AX7" s="789" t="s">
        <v>171</v>
      </c>
      <c r="AY7" s="789" t="s">
        <v>172</v>
      </c>
      <c r="AZ7" s="789" t="s">
        <v>173</v>
      </c>
      <c r="BA7" s="789" t="s">
        <v>174</v>
      </c>
      <c r="BB7" s="789" t="s">
        <v>175</v>
      </c>
      <c r="BC7" s="789" t="s">
        <v>176</v>
      </c>
      <c r="BD7" s="789" t="s">
        <v>177</v>
      </c>
      <c r="BE7" s="789" t="s">
        <v>178</v>
      </c>
      <c r="BF7" s="789" t="s">
        <v>179</v>
      </c>
      <c r="BG7" s="789" t="s">
        <v>180</v>
      </c>
      <c r="BH7" s="789" t="s">
        <v>181</v>
      </c>
      <c r="BI7" s="789" t="s">
        <v>182</v>
      </c>
      <c r="BJ7" s="789" t="s">
        <v>183</v>
      </c>
      <c r="BK7" s="789" t="s">
        <v>184</v>
      </c>
      <c r="BL7" s="789" t="s">
        <v>185</v>
      </c>
      <c r="BM7" s="789" t="s">
        <v>186</v>
      </c>
      <c r="BN7" s="789" t="s">
        <v>187</v>
      </c>
      <c r="BO7" s="789" t="s">
        <v>188</v>
      </c>
      <c r="BP7" s="789" t="s">
        <v>189</v>
      </c>
      <c r="BQ7" s="789" t="s">
        <v>190</v>
      </c>
      <c r="BR7" s="789" t="s">
        <v>191</v>
      </c>
      <c r="BS7" s="789" t="s">
        <v>192</v>
      </c>
      <c r="BT7" s="789" t="s">
        <v>193</v>
      </c>
      <c r="BU7" s="789" t="s">
        <v>194</v>
      </c>
      <c r="BV7" s="789" t="s">
        <v>195</v>
      </c>
      <c r="BW7" s="789" t="s">
        <v>196</v>
      </c>
      <c r="BX7" s="789" t="s">
        <v>197</v>
      </c>
      <c r="BY7" s="789" t="s">
        <v>198</v>
      </c>
      <c r="BZ7" s="789" t="s">
        <v>199</v>
      </c>
      <c r="CA7" s="789" t="s">
        <v>200</v>
      </c>
      <c r="CB7" s="789" t="s">
        <v>201</v>
      </c>
      <c r="CC7" s="789" t="s">
        <v>202</v>
      </c>
      <c r="CD7" s="789" t="s">
        <v>203</v>
      </c>
      <c r="CE7" s="789" t="s">
        <v>204</v>
      </c>
      <c r="CF7" s="789" t="s">
        <v>205</v>
      </c>
      <c r="CG7" s="789" t="s">
        <v>206</v>
      </c>
      <c r="CH7" s="789" t="s">
        <v>207</v>
      </c>
      <c r="CI7" s="789" t="s">
        <v>520</v>
      </c>
      <c r="CJ7" s="789" t="s">
        <v>521</v>
      </c>
      <c r="CK7" s="789" t="s">
        <v>522</v>
      </c>
      <c r="CL7" s="789" t="s">
        <v>523</v>
      </c>
      <c r="CM7" s="789" t="s">
        <v>524</v>
      </c>
      <c r="CN7" s="789" t="s">
        <v>525</v>
      </c>
      <c r="CO7" s="789" t="s">
        <v>526</v>
      </c>
      <c r="CP7" s="789" t="s">
        <v>527</v>
      </c>
      <c r="CQ7" s="789" t="s">
        <v>528</v>
      </c>
      <c r="CR7" s="789" t="s">
        <v>529</v>
      </c>
      <c r="CS7" s="789" t="s">
        <v>530</v>
      </c>
      <c r="CT7" s="789" t="s">
        <v>531</v>
      </c>
    </row>
    <row r="8" spans="1:98">
      <c r="A8" s="789" t="s">
        <v>209</v>
      </c>
      <c r="B8" s="789" t="s">
        <v>210</v>
      </c>
      <c r="C8" s="793">
        <v>2.03516971038266</v>
      </c>
      <c r="D8" s="793">
        <v>2.0603243586248499</v>
      </c>
      <c r="E8" s="793">
        <v>2.0653694065802699</v>
      </c>
      <c r="F8" s="793">
        <v>2.0874807762832099</v>
      </c>
      <c r="G8" s="793">
        <v>2.1050400482010199</v>
      </c>
      <c r="H8" s="793">
        <v>2.1154192603458899</v>
      </c>
      <c r="I8" s="793">
        <v>2.1518068200870601</v>
      </c>
      <c r="J8" s="793">
        <v>2.1707783725541501</v>
      </c>
      <c r="K8" s="793">
        <v>2.18783691981761</v>
      </c>
      <c r="L8" s="793">
        <v>2.2132586941521701</v>
      </c>
      <c r="M8" s="793">
        <v>2.2359257447920902</v>
      </c>
      <c r="N8" s="793">
        <v>2.2211869184724802</v>
      </c>
      <c r="O8" s="793">
        <v>2.2326241842019399</v>
      </c>
      <c r="P8" s="793">
        <v>2.25901750728924</v>
      </c>
      <c r="Q8" s="793">
        <v>2.2765164106308</v>
      </c>
      <c r="R8" s="793">
        <v>2.30291395940545</v>
      </c>
      <c r="S8" s="793">
        <v>2.3203732479405201</v>
      </c>
      <c r="T8" s="793">
        <v>2.3642172164480799</v>
      </c>
      <c r="U8" s="793">
        <v>2.4053168355103001</v>
      </c>
      <c r="V8" s="793">
        <v>2.3519755124970101</v>
      </c>
      <c r="W8" s="793">
        <v>2.3408422306286298</v>
      </c>
      <c r="X8" s="793">
        <v>2.3474188487574099</v>
      </c>
      <c r="Y8" s="793">
        <v>2.36722788639723</v>
      </c>
      <c r="Z8" s="793">
        <v>2.38170796623861</v>
      </c>
      <c r="AA8" s="793">
        <v>2.37977560548517</v>
      </c>
      <c r="AB8" s="793">
        <v>2.3845469305921401</v>
      </c>
      <c r="AC8" s="793">
        <v>2.3990494738484398</v>
      </c>
      <c r="AD8" s="793">
        <v>2.4227910394257499</v>
      </c>
      <c r="AE8" s="793">
        <v>2.4330498565991299</v>
      </c>
      <c r="AF8" s="793">
        <v>2.4782592908991101</v>
      </c>
      <c r="AG8" s="793">
        <v>2.48958598393371</v>
      </c>
      <c r="AH8" s="793">
        <v>2.4982528033804701</v>
      </c>
      <c r="AI8" s="793">
        <v>2.5146494553159999</v>
      </c>
      <c r="AJ8" s="793">
        <v>2.52107076869803</v>
      </c>
      <c r="AK8" s="793">
        <v>2.5313114193711401</v>
      </c>
      <c r="AL8" s="793">
        <v>2.5519818070473299</v>
      </c>
      <c r="AM8" s="793">
        <v>2.5588970948066301</v>
      </c>
      <c r="AN8" s="793">
        <v>2.5563607318916199</v>
      </c>
      <c r="AO8" s="793">
        <v>2.5757018498037501</v>
      </c>
      <c r="AP8" s="793">
        <v>2.5903118852466198</v>
      </c>
      <c r="AQ8" s="793">
        <v>2.5984834377108701</v>
      </c>
      <c r="AR8" s="793">
        <v>2.6097667453760698</v>
      </c>
      <c r="AS8" s="793">
        <v>2.6162580136308198</v>
      </c>
      <c r="AT8" s="793">
        <v>2.6185435816407101</v>
      </c>
      <c r="AU8" s="793">
        <v>2.6130742036410601</v>
      </c>
      <c r="AV8" s="793">
        <v>2.6248654931503501</v>
      </c>
      <c r="AW8" s="793">
        <v>2.6210903132751202</v>
      </c>
      <c r="AX8" s="793">
        <v>2.62812001494735</v>
      </c>
      <c r="AY8" s="793">
        <v>2.6195672059792101</v>
      </c>
      <c r="AZ8" s="793">
        <v>2.6445845101286198</v>
      </c>
      <c r="BA8" s="793">
        <v>2.6645119184811499</v>
      </c>
      <c r="BB8" s="793">
        <v>2.6793127669589998</v>
      </c>
      <c r="BC8" s="793">
        <v>2.69196801581622</v>
      </c>
      <c r="BD8" s="793">
        <v>2.6963999173151398</v>
      </c>
      <c r="BE8" s="793">
        <v>2.70820199309592</v>
      </c>
      <c r="BF8" s="793">
        <v>2.7228199938442401</v>
      </c>
      <c r="BG8" s="793">
        <v>2.7581855200157999</v>
      </c>
      <c r="BH8" s="793">
        <v>2.7725868388914199</v>
      </c>
      <c r="BI8" s="793">
        <v>2.7794261240196301</v>
      </c>
      <c r="BJ8" s="793">
        <v>2.79252284616837</v>
      </c>
      <c r="BK8" s="793">
        <v>2.80204068249218</v>
      </c>
      <c r="BL8" s="793">
        <v>2.8122450644763202</v>
      </c>
      <c r="BM8" s="793">
        <v>2.8300584393122699</v>
      </c>
      <c r="BN8" s="793">
        <v>2.84208162724111</v>
      </c>
      <c r="BO8" s="793">
        <v>2.8551686160991401</v>
      </c>
      <c r="BP8" s="793">
        <v>2.8532778182259202</v>
      </c>
      <c r="BQ8" s="793">
        <v>2.8766732544002802</v>
      </c>
      <c r="BR8" s="793">
        <v>2.8982648495135899</v>
      </c>
      <c r="BS8" s="793">
        <v>2.9160216774221999</v>
      </c>
      <c r="BT8" s="793">
        <v>2.9654626403941302</v>
      </c>
      <c r="BU8" s="793">
        <v>3.0081548337632902</v>
      </c>
      <c r="BV8" s="793">
        <v>3.0630482422248799</v>
      </c>
      <c r="BW8" s="793">
        <v>3.1259030163817498</v>
      </c>
      <c r="BX8" s="793">
        <v>3.2014215237569101</v>
      </c>
      <c r="BY8" s="793">
        <v>3.2421852795932899</v>
      </c>
      <c r="BZ8" s="793">
        <v>3.28097034676113</v>
      </c>
      <c r="CA8" s="793">
        <v>3.3147673493876102</v>
      </c>
      <c r="CB8" s="793">
        <v>3.3342442670690202</v>
      </c>
      <c r="CC8" s="793">
        <v>3.3575240050477801</v>
      </c>
      <c r="CD8" s="793">
        <v>3.3819769082909898</v>
      </c>
      <c r="CE8" s="793">
        <v>3.4050737208242499</v>
      </c>
      <c r="CF8" s="793">
        <v>3.4235125377062201</v>
      </c>
      <c r="CG8" s="793">
        <v>3.4450513542515901</v>
      </c>
      <c r="CH8" s="793">
        <v>3.46875440874557</v>
      </c>
      <c r="CI8" s="793">
        <v>3.4882052868706701</v>
      </c>
      <c r="CJ8" s="793">
        <v>3.5079404569764301</v>
      </c>
      <c r="CK8" s="793">
        <v>3.52720160365971</v>
      </c>
      <c r="CL8" s="793">
        <v>3.5476099886222801</v>
      </c>
      <c r="CM8" s="793">
        <v>3.56843780489451</v>
      </c>
      <c r="CN8" s="793">
        <v>3.5885155982193702</v>
      </c>
      <c r="CO8" s="793">
        <v>3.6085155243706</v>
      </c>
      <c r="CP8" s="793">
        <v>3.6288578979966402</v>
      </c>
      <c r="CQ8" s="793">
        <v>3.6502636785569198</v>
      </c>
      <c r="CR8" s="793">
        <v>3.6714830563818301</v>
      </c>
      <c r="CS8" s="793">
        <v>3.6917467571563201</v>
      </c>
      <c r="CT8" s="793">
        <v>3.7124949401037699</v>
      </c>
    </row>
    <row r="9" spans="1:98">
      <c r="A9" s="789" t="s">
        <v>211</v>
      </c>
      <c r="B9" s="789" t="s">
        <v>212</v>
      </c>
      <c r="C9" s="793">
        <v>2.03516971038266</v>
      </c>
      <c r="D9" s="793">
        <v>2.0603243586248499</v>
      </c>
      <c r="E9" s="793">
        <v>2.0653694065802699</v>
      </c>
      <c r="F9" s="793">
        <v>2.0874807762832099</v>
      </c>
      <c r="G9" s="793">
        <v>2.1050400482010199</v>
      </c>
      <c r="H9" s="793">
        <v>2.1154192603458899</v>
      </c>
      <c r="I9" s="793">
        <v>2.1518068200870601</v>
      </c>
      <c r="J9" s="793">
        <v>2.1707783725541501</v>
      </c>
      <c r="K9" s="793">
        <v>2.18783691981761</v>
      </c>
      <c r="L9" s="793">
        <v>2.2132586941521701</v>
      </c>
      <c r="M9" s="793">
        <v>2.2359257447920902</v>
      </c>
      <c r="N9" s="793">
        <v>2.2211869184724802</v>
      </c>
      <c r="O9" s="793">
        <v>2.2326241842019399</v>
      </c>
      <c r="P9" s="793">
        <v>2.25901750728924</v>
      </c>
      <c r="Q9" s="793">
        <v>2.2765164106308</v>
      </c>
      <c r="R9" s="793">
        <v>2.30291395940545</v>
      </c>
      <c r="S9" s="793">
        <v>2.3203732479405201</v>
      </c>
      <c r="T9" s="793">
        <v>2.3642172164480799</v>
      </c>
      <c r="U9" s="793">
        <v>2.4053168355103001</v>
      </c>
      <c r="V9" s="793">
        <v>2.3519755124970101</v>
      </c>
      <c r="W9" s="793">
        <v>2.3408422306286298</v>
      </c>
      <c r="X9" s="793">
        <v>2.3474188487574099</v>
      </c>
      <c r="Y9" s="793">
        <v>2.36722788639723</v>
      </c>
      <c r="Z9" s="793">
        <v>2.38170796623861</v>
      </c>
      <c r="AA9" s="793">
        <v>2.37977560548517</v>
      </c>
      <c r="AB9" s="793">
        <v>2.3845469305921401</v>
      </c>
      <c r="AC9" s="793">
        <v>2.3990494738484398</v>
      </c>
      <c r="AD9" s="793">
        <v>2.4227910394257499</v>
      </c>
      <c r="AE9" s="793">
        <v>2.4330498565991299</v>
      </c>
      <c r="AF9" s="793">
        <v>2.4782592908991101</v>
      </c>
      <c r="AG9" s="793">
        <v>2.48958598393371</v>
      </c>
      <c r="AH9" s="793">
        <v>2.4982528033804701</v>
      </c>
      <c r="AI9" s="793">
        <v>2.5146494553159999</v>
      </c>
      <c r="AJ9" s="793">
        <v>2.52107076869803</v>
      </c>
      <c r="AK9" s="793">
        <v>2.5313114193711401</v>
      </c>
      <c r="AL9" s="793">
        <v>2.5519818070473299</v>
      </c>
      <c r="AM9" s="793">
        <v>2.5588970948066301</v>
      </c>
      <c r="AN9" s="793">
        <v>2.5563607318916199</v>
      </c>
      <c r="AO9" s="793">
        <v>2.5757018498037501</v>
      </c>
      <c r="AP9" s="793">
        <v>2.5903118852466198</v>
      </c>
      <c r="AQ9" s="793">
        <v>2.5984834377108701</v>
      </c>
      <c r="AR9" s="793">
        <v>2.6097667453760698</v>
      </c>
      <c r="AS9" s="793">
        <v>2.6162580136308198</v>
      </c>
      <c r="AT9" s="793">
        <v>2.6185435816407101</v>
      </c>
      <c r="AU9" s="793">
        <v>2.6130742036410601</v>
      </c>
      <c r="AV9" s="793">
        <v>2.6248654931503501</v>
      </c>
      <c r="AW9" s="793">
        <v>2.6210903132751202</v>
      </c>
      <c r="AX9" s="793">
        <v>2.62812001494735</v>
      </c>
      <c r="AY9" s="793">
        <v>2.6195672059792101</v>
      </c>
      <c r="AZ9" s="793">
        <v>2.6445845101286198</v>
      </c>
      <c r="BA9" s="793">
        <v>2.6645119184811499</v>
      </c>
      <c r="BB9" s="793">
        <v>2.6793127669589998</v>
      </c>
      <c r="BC9" s="793">
        <v>2.69196801581622</v>
      </c>
      <c r="BD9" s="793">
        <v>2.6963999173151398</v>
      </c>
      <c r="BE9" s="793">
        <v>2.70820199309592</v>
      </c>
      <c r="BF9" s="793">
        <v>2.7228199938442401</v>
      </c>
      <c r="BG9" s="793">
        <v>2.7581855200157999</v>
      </c>
      <c r="BH9" s="793">
        <v>2.7725868388914199</v>
      </c>
      <c r="BI9" s="793">
        <v>2.7794261240196301</v>
      </c>
      <c r="BJ9" s="793">
        <v>2.79252284616837</v>
      </c>
      <c r="BK9" s="793">
        <v>2.80204068249218</v>
      </c>
      <c r="BL9" s="793">
        <v>2.8122450644763202</v>
      </c>
      <c r="BM9" s="793">
        <v>2.8300584393122699</v>
      </c>
      <c r="BN9" s="793">
        <v>2.84208162724111</v>
      </c>
      <c r="BO9" s="793">
        <v>2.8551686160991401</v>
      </c>
      <c r="BP9" s="793">
        <v>2.8532778182259202</v>
      </c>
      <c r="BQ9" s="793">
        <v>2.8766732544002802</v>
      </c>
      <c r="BR9" s="793">
        <v>2.8982648495135899</v>
      </c>
      <c r="BS9" s="793">
        <v>2.9160216774221999</v>
      </c>
      <c r="BT9" s="793">
        <v>2.9654626403941302</v>
      </c>
      <c r="BU9" s="793">
        <v>3.0081548337632902</v>
      </c>
      <c r="BV9" s="793">
        <v>3.0630482422248799</v>
      </c>
      <c r="BW9" s="793">
        <v>3.1259030163817498</v>
      </c>
      <c r="BX9" s="793">
        <v>3.2014215237569101</v>
      </c>
      <c r="BY9" s="793">
        <v>3.2255363055134101</v>
      </c>
      <c r="BZ9" s="793">
        <v>3.2598916230874599</v>
      </c>
      <c r="CA9" s="793">
        <v>3.2891346677534301</v>
      </c>
      <c r="CB9" s="793">
        <v>3.30621025530152</v>
      </c>
      <c r="CC9" s="793">
        <v>3.3272304548242801</v>
      </c>
      <c r="CD9" s="793">
        <v>3.3506000676307002</v>
      </c>
      <c r="CE9" s="793">
        <v>3.3713855548821599</v>
      </c>
      <c r="CF9" s="793">
        <v>3.3883014039568402</v>
      </c>
      <c r="CG9" s="793">
        <v>3.4080858525713902</v>
      </c>
      <c r="CH9" s="793">
        <v>3.42941797508669</v>
      </c>
      <c r="CI9" s="793">
        <v>3.4464785567767202</v>
      </c>
      <c r="CJ9" s="793">
        <v>3.46378925221474</v>
      </c>
      <c r="CK9" s="793">
        <v>3.4809094361872699</v>
      </c>
      <c r="CL9" s="793">
        <v>3.4992140517661001</v>
      </c>
      <c r="CM9" s="793">
        <v>3.5178797103848898</v>
      </c>
      <c r="CN9" s="793">
        <v>3.53579934508278</v>
      </c>
      <c r="CO9" s="793">
        <v>3.5537903995520801</v>
      </c>
      <c r="CP9" s="793">
        <v>3.5722371267770701</v>
      </c>
      <c r="CQ9" s="793">
        <v>3.5919469703646798</v>
      </c>
      <c r="CR9" s="793">
        <v>3.6114642330203099</v>
      </c>
      <c r="CS9" s="793">
        <v>3.6300819400814999</v>
      </c>
      <c r="CT9" s="793">
        <v>3.6492439952051701</v>
      </c>
    </row>
    <row r="10" spans="1:98">
      <c r="A10" s="789" t="s">
        <v>213</v>
      </c>
      <c r="B10" s="789" t="s">
        <v>214</v>
      </c>
      <c r="C10" s="793">
        <v>2.03516971038266</v>
      </c>
      <c r="D10" s="793">
        <v>2.0603243586248499</v>
      </c>
      <c r="E10" s="793">
        <v>2.0653694065802699</v>
      </c>
      <c r="F10" s="793">
        <v>2.0874807762832099</v>
      </c>
      <c r="G10" s="793">
        <v>2.1050400482010199</v>
      </c>
      <c r="H10" s="793">
        <v>2.1154192603458899</v>
      </c>
      <c r="I10" s="793">
        <v>2.1518068200870601</v>
      </c>
      <c r="J10" s="793">
        <v>2.1707783725541501</v>
      </c>
      <c r="K10" s="793">
        <v>2.18783691981761</v>
      </c>
      <c r="L10" s="793">
        <v>2.2132586941521701</v>
      </c>
      <c r="M10" s="793">
        <v>2.2359257447920902</v>
      </c>
      <c r="N10" s="793">
        <v>2.2211869184724802</v>
      </c>
      <c r="O10" s="793">
        <v>2.2326241842019399</v>
      </c>
      <c r="P10" s="793">
        <v>2.25901750728924</v>
      </c>
      <c r="Q10" s="793">
        <v>2.2765164106308</v>
      </c>
      <c r="R10" s="793">
        <v>2.30291395940545</v>
      </c>
      <c r="S10" s="793">
        <v>2.3203732479405201</v>
      </c>
      <c r="T10" s="793">
        <v>2.3642172164480799</v>
      </c>
      <c r="U10" s="793">
        <v>2.4053168355103001</v>
      </c>
      <c r="V10" s="793">
        <v>2.3519755124970101</v>
      </c>
      <c r="W10" s="793">
        <v>2.3408422306286298</v>
      </c>
      <c r="X10" s="793">
        <v>2.3474188487574099</v>
      </c>
      <c r="Y10" s="793">
        <v>2.36722788639723</v>
      </c>
      <c r="Z10" s="793">
        <v>2.38170796623861</v>
      </c>
      <c r="AA10" s="793">
        <v>2.37977560548517</v>
      </c>
      <c r="AB10" s="793">
        <v>2.3845469305921401</v>
      </c>
      <c r="AC10" s="793">
        <v>2.3990494738484398</v>
      </c>
      <c r="AD10" s="793">
        <v>2.4227910394257499</v>
      </c>
      <c r="AE10" s="793">
        <v>2.4330498565991299</v>
      </c>
      <c r="AF10" s="793">
        <v>2.4782592908991101</v>
      </c>
      <c r="AG10" s="793">
        <v>2.48958598393371</v>
      </c>
      <c r="AH10" s="793">
        <v>2.4982528033804701</v>
      </c>
      <c r="AI10" s="793">
        <v>2.5146494553159999</v>
      </c>
      <c r="AJ10" s="793">
        <v>2.52107076869803</v>
      </c>
      <c r="AK10" s="793">
        <v>2.5313114193711401</v>
      </c>
      <c r="AL10" s="793">
        <v>2.5519818070473299</v>
      </c>
      <c r="AM10" s="793">
        <v>2.5588970948066301</v>
      </c>
      <c r="AN10" s="793">
        <v>2.5563607318916199</v>
      </c>
      <c r="AO10" s="793">
        <v>2.5757018498037501</v>
      </c>
      <c r="AP10" s="793">
        <v>2.5903118852466198</v>
      </c>
      <c r="AQ10" s="793">
        <v>2.5984834377108701</v>
      </c>
      <c r="AR10" s="793">
        <v>2.6097667453760698</v>
      </c>
      <c r="AS10" s="793">
        <v>2.6162580136308198</v>
      </c>
      <c r="AT10" s="793">
        <v>2.6185435816407101</v>
      </c>
      <c r="AU10" s="793">
        <v>2.6130742036410601</v>
      </c>
      <c r="AV10" s="793">
        <v>2.6248654931503501</v>
      </c>
      <c r="AW10" s="793">
        <v>2.6210903132751202</v>
      </c>
      <c r="AX10" s="793">
        <v>2.62812001494735</v>
      </c>
      <c r="AY10" s="793">
        <v>2.6195672059792101</v>
      </c>
      <c r="AZ10" s="793">
        <v>2.6445845101286198</v>
      </c>
      <c r="BA10" s="793">
        <v>2.6645119184811499</v>
      </c>
      <c r="BB10" s="793">
        <v>2.6793127669589998</v>
      </c>
      <c r="BC10" s="793">
        <v>2.69196801581622</v>
      </c>
      <c r="BD10" s="793">
        <v>2.6963999173151398</v>
      </c>
      <c r="BE10" s="793">
        <v>2.70820199309592</v>
      </c>
      <c r="BF10" s="793">
        <v>2.7228199938442401</v>
      </c>
      <c r="BG10" s="793">
        <v>2.7581855200157999</v>
      </c>
      <c r="BH10" s="793">
        <v>2.7725868388914199</v>
      </c>
      <c r="BI10" s="793">
        <v>2.7794261240196301</v>
      </c>
      <c r="BJ10" s="793">
        <v>2.79252284616837</v>
      </c>
      <c r="BK10" s="793">
        <v>2.80204068249218</v>
      </c>
      <c r="BL10" s="793">
        <v>2.8122450644763202</v>
      </c>
      <c r="BM10" s="793">
        <v>2.8300584393122699</v>
      </c>
      <c r="BN10" s="793">
        <v>2.84208162724111</v>
      </c>
      <c r="BO10" s="793">
        <v>2.8551686160991401</v>
      </c>
      <c r="BP10" s="793">
        <v>2.8532778182259202</v>
      </c>
      <c r="BQ10" s="793">
        <v>2.8766732544002802</v>
      </c>
      <c r="BR10" s="793">
        <v>2.8982648495135899</v>
      </c>
      <c r="BS10" s="793">
        <v>2.9160216774221999</v>
      </c>
      <c r="BT10" s="793">
        <v>2.9654626403941302</v>
      </c>
      <c r="BU10" s="793">
        <v>3.0081548337632902</v>
      </c>
      <c r="BV10" s="793">
        <v>3.0630482422248799</v>
      </c>
      <c r="BW10" s="793">
        <v>3.1259030163817498</v>
      </c>
      <c r="BX10" s="793">
        <v>3.2014215237569101</v>
      </c>
      <c r="BY10" s="793">
        <v>3.2538360600876799</v>
      </c>
      <c r="BZ10" s="793">
        <v>3.3031965097870799</v>
      </c>
      <c r="CA10" s="793">
        <v>3.3480395194667398</v>
      </c>
      <c r="CB10" s="793">
        <v>3.3772072582577199</v>
      </c>
      <c r="CC10" s="793">
        <v>3.4094675504554299</v>
      </c>
      <c r="CD10" s="793">
        <v>3.4424749536492398</v>
      </c>
      <c r="CE10" s="793">
        <v>3.4743211894451802</v>
      </c>
      <c r="CF10" s="793">
        <v>3.5006039732964802</v>
      </c>
      <c r="CG10" s="793">
        <v>3.5303989876569202</v>
      </c>
      <c r="CH10" s="793">
        <v>3.5628674447020598</v>
      </c>
      <c r="CI10" s="793">
        <v>3.5914669049492498</v>
      </c>
      <c r="CJ10" s="793">
        <v>3.6209181772272898</v>
      </c>
      <c r="CK10" s="793">
        <v>3.6499561132707901</v>
      </c>
      <c r="CL10" s="793">
        <v>3.6803370088943401</v>
      </c>
      <c r="CM10" s="793">
        <v>3.7115944324369101</v>
      </c>
      <c r="CN10" s="793">
        <v>3.7424449232069499</v>
      </c>
      <c r="CO10" s="793">
        <v>3.7735168503534799</v>
      </c>
      <c r="CP10" s="793">
        <v>3.8051953825342602</v>
      </c>
      <c r="CQ10" s="793">
        <v>3.8381085422962502</v>
      </c>
      <c r="CR10" s="793">
        <v>3.8709313876845499</v>
      </c>
      <c r="CS10" s="793">
        <v>3.9029692393289599</v>
      </c>
      <c r="CT10" s="793">
        <v>3.9358493172804301</v>
      </c>
    </row>
    <row r="12" spans="1:98">
      <c r="C12" s="794"/>
      <c r="D12" s="794"/>
      <c r="E12" s="794"/>
      <c r="F12" s="794"/>
      <c r="G12" s="794"/>
      <c r="H12" s="794"/>
      <c r="I12" s="794"/>
      <c r="J12" s="794"/>
      <c r="K12" s="794"/>
      <c r="L12" s="794"/>
      <c r="M12" s="794"/>
      <c r="N12" s="794"/>
      <c r="O12" s="794"/>
      <c r="P12" s="794"/>
      <c r="Q12" s="794"/>
      <c r="R12" s="794"/>
      <c r="S12" s="794"/>
      <c r="T12" s="794"/>
      <c r="U12" s="794"/>
      <c r="V12" s="794"/>
      <c r="W12" s="794"/>
      <c r="X12" s="794"/>
      <c r="Y12" s="794"/>
      <c r="Z12" s="794"/>
      <c r="AA12" s="794"/>
      <c r="AB12" s="794"/>
      <c r="AC12" s="794"/>
      <c r="AD12" s="794"/>
      <c r="AE12" s="794"/>
      <c r="AF12" s="794"/>
      <c r="AG12" s="794"/>
      <c r="AH12" s="794"/>
      <c r="AI12" s="794"/>
      <c r="AJ12" s="794"/>
      <c r="AK12" s="794"/>
      <c r="AL12" s="794"/>
      <c r="AM12" s="794"/>
      <c r="AN12" s="794"/>
      <c r="AO12" s="794"/>
      <c r="AP12" s="794"/>
      <c r="AQ12" s="794"/>
      <c r="AR12" s="794"/>
      <c r="AS12" s="794"/>
      <c r="AT12" s="794"/>
    </row>
    <row r="13" spans="1:98">
      <c r="C13" s="794"/>
      <c r="D13" s="794"/>
      <c r="E13" s="794"/>
      <c r="F13" s="794"/>
      <c r="G13" s="794"/>
      <c r="H13" s="794"/>
      <c r="I13" s="794"/>
      <c r="J13" s="794"/>
      <c r="K13" s="794"/>
      <c r="L13" s="794"/>
      <c r="M13" s="794"/>
      <c r="N13" s="794"/>
      <c r="O13" s="794"/>
      <c r="P13" s="794"/>
      <c r="Q13" s="794"/>
      <c r="R13" s="794"/>
      <c r="S13" s="794"/>
      <c r="T13" s="794"/>
      <c r="U13" s="794"/>
      <c r="V13" s="794"/>
      <c r="W13" s="794"/>
      <c r="X13" s="794"/>
      <c r="Y13" s="794"/>
      <c r="Z13" s="794"/>
      <c r="AA13" s="794"/>
      <c r="AB13" s="794"/>
      <c r="AC13" s="794"/>
      <c r="AD13" s="794"/>
      <c r="AE13" s="794"/>
      <c r="AF13" s="794"/>
      <c r="AG13" s="794"/>
      <c r="AH13" s="794"/>
      <c r="AI13" s="794"/>
      <c r="AJ13" s="794"/>
      <c r="AK13" s="794"/>
      <c r="AL13" s="794"/>
      <c r="AM13" s="794"/>
      <c r="AN13" s="794"/>
      <c r="AO13" s="794"/>
      <c r="AP13" s="794"/>
      <c r="AQ13" s="794"/>
      <c r="AR13" s="794"/>
      <c r="AS13" s="794"/>
      <c r="AT13" s="794"/>
    </row>
    <row r="14" spans="1:98">
      <c r="C14" s="793"/>
      <c r="D14" s="793"/>
      <c r="E14" s="793"/>
      <c r="F14" s="793"/>
      <c r="G14" s="793"/>
      <c r="H14" s="793"/>
      <c r="I14" s="793"/>
      <c r="J14" s="793"/>
      <c r="K14" s="793"/>
      <c r="L14" s="793"/>
      <c r="M14" s="793"/>
      <c r="N14" s="793"/>
      <c r="O14" s="793"/>
      <c r="P14" s="793"/>
      <c r="Q14" s="793"/>
      <c r="R14" s="793"/>
      <c r="S14" s="793"/>
      <c r="T14" s="793"/>
      <c r="U14" s="793"/>
      <c r="V14" s="793"/>
      <c r="W14" s="793"/>
      <c r="X14" s="793"/>
      <c r="Y14" s="793"/>
      <c r="Z14" s="793"/>
      <c r="AA14" s="793"/>
      <c r="AB14" s="793"/>
      <c r="AC14" s="793"/>
      <c r="AD14" s="793"/>
      <c r="AE14" s="793"/>
      <c r="AF14" s="793"/>
      <c r="AG14" s="793"/>
      <c r="AH14" s="793"/>
      <c r="AI14" s="793"/>
      <c r="AJ14" s="793"/>
      <c r="AK14" s="793"/>
      <c r="AL14" s="793"/>
      <c r="AM14" s="793"/>
      <c r="AN14" s="793"/>
      <c r="AO14" s="793"/>
      <c r="AP14" s="793"/>
      <c r="AQ14" s="793"/>
      <c r="AR14" s="793"/>
      <c r="AS14" s="793"/>
      <c r="AT14" s="793"/>
      <c r="BX14" s="795" t="s">
        <v>215</v>
      </c>
      <c r="BY14" s="796"/>
      <c r="BZ14" s="796"/>
      <c r="CA14" s="797" t="s">
        <v>532</v>
      </c>
      <c r="CB14" s="798"/>
      <c r="CC14" s="798"/>
      <c r="CD14" s="798"/>
      <c r="CE14" s="798"/>
      <c r="CF14" s="798"/>
      <c r="CG14" s="796"/>
      <c r="CH14" s="796"/>
      <c r="CI14" s="796"/>
    </row>
    <row r="15" spans="1:98">
      <c r="C15" s="793"/>
      <c r="D15" s="793"/>
      <c r="E15" s="793"/>
      <c r="F15" s="793"/>
      <c r="G15" s="793"/>
      <c r="H15" s="793"/>
      <c r="I15" s="793"/>
      <c r="J15" s="793"/>
      <c r="K15" s="793"/>
      <c r="L15" s="793"/>
      <c r="M15" s="793"/>
      <c r="N15" s="793"/>
      <c r="O15" s="793"/>
      <c r="P15" s="793"/>
      <c r="Q15" s="793"/>
      <c r="R15" s="793"/>
      <c r="S15" s="793"/>
      <c r="T15" s="793"/>
      <c r="U15" s="793"/>
      <c r="V15" s="793"/>
      <c r="W15" s="793"/>
      <c r="X15" s="793"/>
      <c r="Y15" s="793"/>
      <c r="Z15" s="793"/>
      <c r="AA15" s="793"/>
      <c r="AB15" s="793"/>
      <c r="AC15" s="793"/>
      <c r="AD15" s="793"/>
      <c r="AE15" s="793"/>
      <c r="AF15" s="793"/>
      <c r="AG15" s="793"/>
      <c r="AH15" s="793"/>
      <c r="AI15" s="793"/>
      <c r="AJ15" s="793"/>
      <c r="AK15" s="793"/>
      <c r="AL15" s="793"/>
      <c r="AM15" s="793"/>
      <c r="AN15" s="793"/>
      <c r="AO15" s="793"/>
      <c r="AP15" s="793"/>
      <c r="AQ15" s="793"/>
      <c r="AR15" s="793"/>
      <c r="AS15" s="793"/>
      <c r="AT15" s="793"/>
      <c r="BX15" s="799"/>
      <c r="BY15" s="800"/>
      <c r="BZ15" s="800"/>
      <c r="CA15" s="800"/>
      <c r="CB15" s="800"/>
      <c r="CC15" s="800"/>
      <c r="CD15" s="800"/>
      <c r="CE15" s="800"/>
      <c r="CF15" s="800"/>
      <c r="CG15" s="800"/>
      <c r="CH15" s="800"/>
      <c r="CI15" s="801"/>
    </row>
    <row r="16" spans="1:98">
      <c r="C16" s="793"/>
      <c r="D16" s="793"/>
      <c r="E16" s="793"/>
      <c r="F16" s="793"/>
      <c r="G16" s="793"/>
      <c r="H16" s="793"/>
      <c r="I16" s="793"/>
      <c r="J16" s="793"/>
      <c r="K16" s="793"/>
      <c r="L16" s="793"/>
      <c r="M16" s="793"/>
      <c r="N16" s="793"/>
      <c r="O16" s="793"/>
      <c r="P16" s="793"/>
      <c r="Q16" s="793"/>
      <c r="R16" s="793"/>
      <c r="S16" s="793"/>
      <c r="T16" s="793"/>
      <c r="U16" s="793"/>
      <c r="V16" s="793"/>
      <c r="W16" s="793"/>
      <c r="X16" s="793"/>
      <c r="Y16" s="793"/>
      <c r="Z16" s="793"/>
      <c r="AA16" s="793"/>
      <c r="AB16" s="793"/>
      <c r="AC16" s="793"/>
      <c r="AD16" s="793"/>
      <c r="AE16" s="793"/>
      <c r="AF16" s="793"/>
      <c r="AG16" s="793"/>
      <c r="AH16" s="793"/>
      <c r="AI16" s="793"/>
      <c r="AJ16" s="793"/>
      <c r="AK16" s="793"/>
      <c r="AL16" s="793"/>
      <c r="AM16" s="793"/>
      <c r="AN16" s="793"/>
      <c r="AO16" s="793"/>
      <c r="AP16" s="793"/>
      <c r="AQ16" s="793"/>
      <c r="AR16" s="793"/>
      <c r="AS16" s="793"/>
      <c r="AT16" s="793"/>
      <c r="BX16" s="802"/>
      <c r="BY16" s="803" t="s">
        <v>217</v>
      </c>
      <c r="BZ16" s="804" t="s">
        <v>533</v>
      </c>
      <c r="CA16" s="796"/>
      <c r="CB16" s="796"/>
      <c r="CC16" s="796"/>
      <c r="CD16" s="796"/>
      <c r="CE16" s="796"/>
      <c r="CF16" s="796"/>
      <c r="CG16" s="796"/>
      <c r="CH16" s="796"/>
      <c r="CI16" s="805"/>
    </row>
    <row r="17" spans="3:87">
      <c r="C17" s="806"/>
      <c r="D17" s="806"/>
      <c r="E17" s="806"/>
      <c r="F17" s="806"/>
      <c r="G17" s="806"/>
      <c r="H17" s="806"/>
      <c r="I17" s="806"/>
      <c r="J17" s="806"/>
      <c r="K17" s="806"/>
      <c r="L17" s="806"/>
      <c r="M17" s="806"/>
      <c r="N17" s="806"/>
      <c r="O17" s="806"/>
      <c r="P17" s="806"/>
      <c r="Q17" s="806"/>
      <c r="R17" s="806"/>
      <c r="S17" s="806"/>
      <c r="T17" s="806"/>
      <c r="U17" s="806"/>
      <c r="V17" s="806"/>
      <c r="W17" s="806"/>
      <c r="X17" s="806"/>
      <c r="Y17" s="806"/>
      <c r="Z17" s="806"/>
      <c r="AA17" s="806"/>
      <c r="AB17" s="806"/>
      <c r="AC17" s="806"/>
      <c r="AD17" s="806"/>
      <c r="AE17" s="806"/>
      <c r="AF17" s="806"/>
      <c r="AG17" s="806"/>
      <c r="AH17" s="806"/>
      <c r="AI17" s="806"/>
      <c r="AJ17" s="806"/>
      <c r="AK17" s="806"/>
      <c r="AL17" s="806"/>
      <c r="AM17" s="806"/>
      <c r="AN17" s="806"/>
      <c r="AO17" s="806"/>
      <c r="AP17" s="806"/>
      <c r="BX17" s="802"/>
      <c r="BY17" s="796"/>
      <c r="BZ17" s="807" t="str">
        <f>CB7</f>
        <v>2023Q2</v>
      </c>
      <c r="CA17" s="796"/>
      <c r="CB17" s="796"/>
      <c r="CC17" s="796"/>
      <c r="CD17" s="796"/>
      <c r="CE17" s="796"/>
      <c r="CF17" s="796"/>
      <c r="CG17" s="796"/>
      <c r="CH17" s="796"/>
      <c r="CI17" s="808" t="s">
        <v>219</v>
      </c>
    </row>
    <row r="18" spans="3:87">
      <c r="BX18" s="802"/>
      <c r="BY18" s="796"/>
      <c r="BZ18" s="809">
        <f>CB9</f>
        <v>3.30621025530152</v>
      </c>
      <c r="CA18" s="796"/>
      <c r="CB18" s="796"/>
      <c r="CC18" s="796"/>
      <c r="CD18" s="796"/>
      <c r="CE18" s="796"/>
      <c r="CF18" s="796"/>
      <c r="CG18" s="796"/>
      <c r="CH18" s="796"/>
      <c r="CI18" s="810">
        <f>BZ18</f>
        <v>3.30621025530152</v>
      </c>
    </row>
    <row r="19" spans="3:87">
      <c r="BX19" s="802"/>
      <c r="BY19" s="796"/>
      <c r="BZ19" s="796"/>
      <c r="CA19" s="796"/>
      <c r="CB19" s="796"/>
      <c r="CC19" s="796"/>
      <c r="CD19" s="796"/>
      <c r="CE19" s="796"/>
      <c r="CF19" s="796"/>
      <c r="CG19" s="796"/>
      <c r="CH19" s="796"/>
      <c r="CI19" s="811"/>
    </row>
    <row r="20" spans="3:87">
      <c r="BX20" s="2130" t="s">
        <v>220</v>
      </c>
      <c r="BY20" s="2131"/>
      <c r="BZ20" s="2131"/>
      <c r="CA20" s="796" t="s">
        <v>534</v>
      </c>
      <c r="CB20" s="796"/>
      <c r="CC20" s="796"/>
      <c r="CD20" s="796"/>
      <c r="CE20" s="796"/>
      <c r="CF20" s="796"/>
      <c r="CG20" s="796"/>
      <c r="CH20" s="796"/>
      <c r="CI20" s="811"/>
    </row>
    <row r="21" spans="3:87">
      <c r="BX21" s="812"/>
      <c r="BY21" s="803"/>
      <c r="BZ21" s="789" t="str">
        <f>CC7</f>
        <v>2023Q3</v>
      </c>
      <c r="CA21" s="789" t="str">
        <f t="shared" ref="CA21:CG21" si="0">CD7</f>
        <v>2023Q4</v>
      </c>
      <c r="CB21" s="789" t="str">
        <f t="shared" si="0"/>
        <v>2024Q1</v>
      </c>
      <c r="CC21" s="789" t="str">
        <f t="shared" si="0"/>
        <v>2024Q2</v>
      </c>
      <c r="CD21" s="789" t="str">
        <f t="shared" si="0"/>
        <v>2024Q3</v>
      </c>
      <c r="CE21" s="789" t="str">
        <f t="shared" si="0"/>
        <v>2024Q4</v>
      </c>
      <c r="CF21" s="789" t="str">
        <f t="shared" si="0"/>
        <v>2025Q1</v>
      </c>
      <c r="CG21" s="789" t="str">
        <f t="shared" si="0"/>
        <v>2025Q2</v>
      </c>
      <c r="CH21" s="796"/>
      <c r="CI21" s="811"/>
    </row>
    <row r="22" spans="3:87">
      <c r="BX22" s="802"/>
      <c r="BY22" s="796"/>
      <c r="BZ22" s="793">
        <f>CC9</f>
        <v>3.3272304548242801</v>
      </c>
      <c r="CA22" s="793">
        <f t="shared" ref="CA22:CG22" si="1">CD9</f>
        <v>3.3506000676307002</v>
      </c>
      <c r="CB22" s="793">
        <f t="shared" si="1"/>
        <v>3.3713855548821599</v>
      </c>
      <c r="CC22" s="793">
        <f t="shared" si="1"/>
        <v>3.3883014039568402</v>
      </c>
      <c r="CD22" s="793">
        <f t="shared" si="1"/>
        <v>3.4080858525713902</v>
      </c>
      <c r="CE22" s="793">
        <f t="shared" si="1"/>
        <v>3.42941797508669</v>
      </c>
      <c r="CF22" s="793">
        <f t="shared" si="1"/>
        <v>3.4464785567767202</v>
      </c>
      <c r="CG22" s="793">
        <f t="shared" si="1"/>
        <v>3.46378925221474</v>
      </c>
      <c r="CH22" s="796"/>
      <c r="CI22" s="810">
        <f>AVERAGE(BZ22:CG22)</f>
        <v>3.3981611397429399</v>
      </c>
    </row>
    <row r="23" spans="3:87">
      <c r="BX23" s="802"/>
      <c r="BY23" s="796"/>
      <c r="BZ23" s="796"/>
      <c r="CA23" s="796"/>
      <c r="CB23" s="796"/>
      <c r="CC23" s="796"/>
      <c r="CD23" s="796"/>
      <c r="CE23" s="796"/>
      <c r="CF23" s="796"/>
      <c r="CG23" s="796"/>
      <c r="CH23" s="796"/>
      <c r="CI23" s="811"/>
    </row>
    <row r="24" spans="3:87">
      <c r="BX24" s="802"/>
      <c r="BY24" s="796"/>
      <c r="BZ24" s="796"/>
      <c r="CA24" s="796"/>
      <c r="CB24" s="796"/>
      <c r="CC24" s="796"/>
      <c r="CD24" s="796"/>
      <c r="CE24" s="796"/>
      <c r="CF24" s="796"/>
      <c r="CG24" s="796"/>
      <c r="CH24" s="813" t="s">
        <v>223</v>
      </c>
      <c r="CI24" s="814">
        <f>(CI22-CI18)/CI18</f>
        <v>2.7811565914169036E-2</v>
      </c>
    </row>
    <row r="25" spans="3:87">
      <c r="BX25" s="815"/>
      <c r="BY25" s="816"/>
      <c r="BZ25" s="816"/>
      <c r="CA25" s="816"/>
      <c r="CB25" s="816"/>
      <c r="CC25" s="816"/>
      <c r="CD25" s="816"/>
      <c r="CE25" s="816"/>
      <c r="CF25" s="816"/>
      <c r="CG25" s="816"/>
      <c r="CH25" s="816"/>
      <c r="CI25" s="817"/>
    </row>
    <row r="28" spans="3:87">
      <c r="CD28" s="784" t="s">
        <v>496</v>
      </c>
    </row>
  </sheetData>
  <mergeCells count="2">
    <mergeCell ref="A1:B1"/>
    <mergeCell ref="BX20:BZ20"/>
  </mergeCells>
  <pageMargins left="0.25" right="0.25" top="1" bottom="1" header="0.5" footer="0.5"/>
  <pageSetup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7944D-CBC1-4378-BB37-7F1813E6ADCD}">
  <dimension ref="A1:AXW300"/>
  <sheetViews>
    <sheetView workbookViewId="0">
      <selection activeCell="A9" sqref="A9"/>
    </sheetView>
  </sheetViews>
  <sheetFormatPr defaultRowHeight="15"/>
  <cols>
    <col min="1" max="1" width="10.42578125" customWidth="1"/>
    <col min="2" max="2" width="18.7109375" customWidth="1"/>
    <col min="4" max="43" width="18.7109375" customWidth="1"/>
    <col min="964" max="1003" width="9.140625" style="1"/>
    <col min="1204" max="1323" width="9.140625" style="2"/>
  </cols>
  <sheetData>
    <row r="1" spans="1:43">
      <c r="A1" s="663">
        <v>16</v>
      </c>
      <c r="C1" s="664" t="s">
        <v>340</v>
      </c>
      <c r="E1" s="665">
        <f ca="1">IF(COUNT(E12:E300)=0,"-",AVERAGE(E12:OFFSET(E12,$A$1-1,0)))</f>
        <v>3299.1608380227344</v>
      </c>
      <c r="G1" s="665">
        <f ca="1">IF(COUNT(G12:G300)=0,"-",AVERAGE(G12:OFFSET(G12,$A$1-1,0)))</f>
        <v>1984.1362996699731</v>
      </c>
      <c r="I1" s="665" t="str">
        <f ca="1">IF(COUNT(I12:I300)=0,"-",AVERAGE(I12:OFFSET(I12,$A$1-1,0)))</f>
        <v>-</v>
      </c>
      <c r="K1" s="665">
        <f ca="1">IF(COUNT(K12:K300)=0,"-",AVERAGE(K12:OFFSET(K12,$A$1-1,0)))</f>
        <v>79.049466537342383</v>
      </c>
      <c r="M1" s="665" t="str">
        <f ca="1">IF(COUNT(M12:M300)=0,"-",AVERAGE(M12:OFFSET(M12,$A$1-1,0)))</f>
        <v>-</v>
      </c>
      <c r="O1" s="665">
        <f ca="1">IF(COUNT(O12:O300)=0,"-",AVERAGE(O12:OFFSET(O12,$A$1-1,0)))</f>
        <v>248.94666675927525</v>
      </c>
      <c r="Q1" s="665">
        <f ca="1">IF(COUNT(Q12:Q300)=0,"-",AVERAGE(Q12:OFFSET(Q12,$A$1-1,0)))</f>
        <v>78.531054693411676</v>
      </c>
      <c r="S1" s="665">
        <f ca="1">IF(COUNT(S12:S300)=0,"-",AVERAGE(S12:OFFSET(S12,$A$1-1,0)))</f>
        <v>20.527744782399054</v>
      </c>
      <c r="U1" s="665">
        <f ca="1">IF(COUNT(U12:U300)=0,"-",AVERAGE(U12:OFFSET(U12,$A$1-1,0)))</f>
        <v>235.3367377432746</v>
      </c>
      <c r="W1" s="665" t="str">
        <f ca="1">IF(COUNT(W12:W300)=0,"-",AVERAGE(W12:OFFSET(W12,$A$1-1,0)))</f>
        <v>-</v>
      </c>
      <c r="Y1" s="665" t="str">
        <f ca="1">IF(COUNT(Y12:Y300)=0,"-",AVERAGE(Y12:OFFSET(Y12,$A$1-1,0)))</f>
        <v>-</v>
      </c>
      <c r="AA1" s="665">
        <f ca="1">IF(COUNT(AA12:AA300)=0,"-",AVERAGE(AA12:OFFSET(AA12,$A$1-1,0)))</f>
        <v>2043.2254643519002</v>
      </c>
      <c r="AC1" s="665" t="str">
        <f ca="1">IF(COUNT(AC12:AC300)=0,"-",AVERAGE(AC12:OFFSET(AC12,$A$1-1,0)))</f>
        <v>-</v>
      </c>
      <c r="AE1" s="665">
        <f ca="1">IF(COUNT(AE12:AE300)=0,"-",AVERAGE(AE12:OFFSET(AE12,$A$1-1,0)))</f>
        <v>-64.871581251738746</v>
      </c>
      <c r="AG1" s="665" t="str">
        <f ca="1">IF(COUNT(AG12:AG300)=0,"-",AVERAGE(AG12:OFFSET(AG12,$A$1-1,0)))</f>
        <v>-</v>
      </c>
      <c r="AI1" s="665" t="str">
        <f ca="1">IF(COUNT(AI12:AI300)=0,"-",AVERAGE(AI12:OFFSET(AI12,$A$1-1,0)))</f>
        <v>-</v>
      </c>
      <c r="AK1" s="665">
        <f ca="1">IF(COUNT(AK12:AK300)=0,"-",AVERAGE(AK12:OFFSET(AK12,$A$1-1,0)))</f>
        <v>935.04786201084926</v>
      </c>
      <c r="AM1" s="665" t="str">
        <f ca="1">IF(COUNT(AM12:AM300)=0,"-",AVERAGE(AM12:OFFSET(AM12,$A$1-1,0)))</f>
        <v>-</v>
      </c>
      <c r="AO1" s="665">
        <f ca="1">IF(COUNT(AO12:AO300)=0,"-",AVERAGE(AO12:OFFSET(AO12,$A$1-1,0)))</f>
        <v>3685.7732225040404</v>
      </c>
      <c r="AQ1" s="665">
        <f ca="1">IF(COUNT(AQ12:AQ300)=0,"-",AVERAGE(AQ12:OFFSET(AQ12,$A$1-1,0)))</f>
        <v>2857.25726713422</v>
      </c>
    </row>
    <row r="2" spans="1:43">
      <c r="C2" s="664" t="s">
        <v>341</v>
      </c>
      <c r="E2" s="665">
        <f ca="1">IF(COUNT(E12:E300)=0,"-",E1-(2*_xlfn.STDEV.P(E12:OFFSET(E12,$A$1-1,0))))</f>
        <v>-2376.3815758985402</v>
      </c>
      <c r="G2" s="665">
        <f ca="1">IF(COUNT(G12:G300)=0,"-",G1-(2*_xlfn.STDEV.P(G12:OFFSET(G12,$A$1-1,0))))</f>
        <v>-911.99459274565697</v>
      </c>
      <c r="I2" s="665" t="str">
        <f ca="1">IF(COUNT(I12:I300)=0,"-",I1-(2*_xlfn.STDEV.P(I12:OFFSET(I12,$A$1-1,0))))</f>
        <v>-</v>
      </c>
      <c r="K2" s="665">
        <f ca="1">IF(COUNT(K12:K300)=0,"-",K1-(2*_xlfn.STDEV.P(K12:OFFSET(K12,$A$1-1,0))))</f>
        <v>79.049466537342383</v>
      </c>
      <c r="M2" s="665" t="str">
        <f ca="1">IF(COUNT(M12:M300)=0,"-",M1-(2*_xlfn.STDEV.P(M12:OFFSET(M12,$A$1-1,0))))</f>
        <v>-</v>
      </c>
      <c r="O2" s="665">
        <f ca="1">IF(COUNT(O12:O300)=0,"-",O1-(2*_xlfn.STDEV.P(O12:OFFSET(O12,$A$1-1,0))))</f>
        <v>-176.02975598618113</v>
      </c>
      <c r="Q2" s="665">
        <f ca="1">IF(COUNT(Q12:Q300)=0,"-",Q1-(2*_xlfn.STDEV.P(Q12:OFFSET(Q12,$A$1-1,0))))</f>
        <v>-153.82181416878569</v>
      </c>
      <c r="S2" s="665">
        <f ca="1">IF(COUNT(S12:S300)=0,"-",S1-(2*_xlfn.STDEV.P(S12:OFFSET(S12,$A$1-1,0))))</f>
        <v>-17.762996394458405</v>
      </c>
      <c r="U2" s="665">
        <f ca="1">IF(COUNT(U12:U300)=0,"-",U1-(2*_xlfn.STDEV.P(U12:OFFSET(U12,$A$1-1,0))))</f>
        <v>-172.50535671432854</v>
      </c>
      <c r="W2" s="665" t="str">
        <f ca="1">IF(COUNT(W12:W300)=0,"-",W1-(2*_xlfn.STDEV.P(W12:OFFSET(W12,$A$1-1,0))))</f>
        <v>-</v>
      </c>
      <c r="Y2" s="665" t="str">
        <f ca="1">IF(COUNT(Y12:Y300)=0,"-",Y1-(2*_xlfn.STDEV.P(Y12:OFFSET(Y12,$A$1-1,0))))</f>
        <v>-</v>
      </c>
      <c r="AA2" s="665">
        <f ca="1">IF(COUNT(AA12:AA300)=0,"-",AA1-(2*_xlfn.STDEV.P(AA12:OFFSET(AA12,$A$1-1,0))))</f>
        <v>-3223.2383725705877</v>
      </c>
      <c r="AC2" s="665" t="str">
        <f ca="1">IF(COUNT(AC12:AC300)=0,"-",AC1-(2*_xlfn.STDEV.P(AC12:OFFSET(AC12,$A$1-1,0))))</f>
        <v>-</v>
      </c>
      <c r="AE2" s="665">
        <f ca="1">IF(COUNT(AE12:AE300)=0,"-",AE1-(2*_xlfn.STDEV.P(AE12:OFFSET(AE12,$A$1-1,0))))</f>
        <v>-2109.0339410370175</v>
      </c>
      <c r="AG2" s="665" t="str">
        <f ca="1">IF(COUNT(AG12:AG300)=0,"-",AG1-(2*_xlfn.STDEV.P(AG12:OFFSET(AG12,$A$1-1,0))))</f>
        <v>-</v>
      </c>
      <c r="AI2" s="665" t="str">
        <f ca="1">IF(COUNT(AI12:AI300)=0,"-",AI1-(2*_xlfn.STDEV.P(AI12:OFFSET(AI12,$A$1-1,0))))</f>
        <v>-</v>
      </c>
      <c r="AK2" s="665">
        <f ca="1">IF(COUNT(AK12:AK300)=0,"-",AK1-(2*_xlfn.STDEV.P(AK12:OFFSET(AK12,$A$1-1,0))))</f>
        <v>-2090.0629158535953</v>
      </c>
      <c r="AM2" s="665" t="str">
        <f ca="1">IF(COUNT(AM12:AM300)=0,"-",AM1-(2*_xlfn.STDEV.P(AM12:OFFSET(AM12,$A$1-1,0))))</f>
        <v>-</v>
      </c>
      <c r="AO2" s="665">
        <f ca="1">IF(COUNT(AO12:AO300)=0,"-",AO1-(2*_xlfn.STDEV.P(AO12:OFFSET(AO12,$A$1-1,0))))</f>
        <v>-3766.7354442053688</v>
      </c>
      <c r="AQ2" s="665">
        <f ca="1">IF(COUNT(AQ12:AQ300)=0,"-",AQ1-(2*_xlfn.STDEV.P(AQ12:OFFSET(AQ12,$A$1-1,0))))</f>
        <v>-3203.4669054554147</v>
      </c>
    </row>
    <row r="3" spans="1:43">
      <c r="A3" s="1836" t="s">
        <v>69</v>
      </c>
      <c r="C3" s="664" t="s">
        <v>342</v>
      </c>
      <c r="E3" s="665">
        <f ca="1">IF(COUNT(E12:E300)=0,"-",E1+(2*_xlfn.STDEV.P(E12:OFFSET(E12,$A$1-1,0))))</f>
        <v>8974.703251944009</v>
      </c>
      <c r="G3" s="665">
        <f ca="1">IF(COUNT(G12:G300)=0,"-",G1+(2*_xlfn.STDEV.P(G12:OFFSET(G12,$A$1-1,0))))</f>
        <v>4880.2671920856028</v>
      </c>
      <c r="I3" s="665" t="str">
        <f ca="1">IF(COUNT(I12:I300)=0,"-",I1+(2*_xlfn.STDEV.P(I12:OFFSET(I12,$A$1-1,0))))</f>
        <v>-</v>
      </c>
      <c r="K3" s="665">
        <f ca="1">IF(COUNT(K12:K300)=0,"-",K1+(2*_xlfn.STDEV.P(K12:OFFSET(K12,$A$1-1,0))))</f>
        <v>79.049466537342383</v>
      </c>
      <c r="M3" s="665" t="str">
        <f ca="1">IF(COUNT(M12:M300)=0,"-",M1+(2*_xlfn.STDEV.P(M12:OFFSET(M12,$A$1-1,0))))</f>
        <v>-</v>
      </c>
      <c r="O3" s="665">
        <f ca="1">IF(COUNT(O12:O300)=0,"-",O1+(2*_xlfn.STDEV.P(O12:OFFSET(O12,$A$1-1,0))))</f>
        <v>673.92308950473159</v>
      </c>
      <c r="Q3" s="665">
        <f ca="1">IF(COUNT(Q12:Q300)=0,"-",Q1+(2*_xlfn.STDEV.P(Q12:OFFSET(Q12,$A$1-1,0))))</f>
        <v>310.88392355560904</v>
      </c>
      <c r="S3" s="665">
        <f ca="1">IF(COUNT(S12:S300)=0,"-",S1+(2*_xlfn.STDEV.P(S12:OFFSET(S12,$A$1-1,0))))</f>
        <v>58.818485959256513</v>
      </c>
      <c r="U3" s="665">
        <f ca="1">IF(COUNT(U12:U300)=0,"-",U1+(2*_xlfn.STDEV.P(U12:OFFSET(U12,$A$1-1,0))))</f>
        <v>643.17883220087776</v>
      </c>
      <c r="W3" s="665" t="str">
        <f ca="1">IF(COUNT(W12:W300)=0,"-",W1+(2*_xlfn.STDEV.P(W12:OFFSET(W12,$A$1-1,0))))</f>
        <v>-</v>
      </c>
      <c r="Y3" s="665" t="str">
        <f ca="1">IF(COUNT(Y12:Y300)=0,"-",Y1+(2*_xlfn.STDEV.P(Y12:OFFSET(Y12,$A$1-1,0))))</f>
        <v>-</v>
      </c>
      <c r="AA3" s="665">
        <f ca="1">IF(COUNT(AA12:AA300)=0,"-",AA1+(2*_xlfn.STDEV.P(AA12:OFFSET(AA12,$A$1-1,0))))</f>
        <v>7309.6893012743876</v>
      </c>
      <c r="AC3" s="665" t="str">
        <f ca="1">IF(COUNT(AC12:AC300)=0,"-",AC1+(2*_xlfn.STDEV.P(AC12:OFFSET(AC12,$A$1-1,0))))</f>
        <v>-</v>
      </c>
      <c r="AE3" s="665">
        <f ca="1">IF(COUNT(AE12:AE300)=0,"-",AE1+(2*_xlfn.STDEV.P(AE12:OFFSET(AE12,$A$1-1,0))))</f>
        <v>1979.2907785335399</v>
      </c>
      <c r="AG3" s="665" t="str">
        <f ca="1">IF(COUNT(AG12:AG300)=0,"-",AG1+(2*_xlfn.STDEV.P(AG12:OFFSET(AG12,$A$1-1,0))))</f>
        <v>-</v>
      </c>
      <c r="AI3" s="665" t="str">
        <f ca="1">IF(COUNT(AI12:AI300)=0,"-",AI1+(2*_xlfn.STDEV.P(AI12:OFFSET(AI12,$A$1-1,0))))</f>
        <v>-</v>
      </c>
      <c r="AK3" s="665">
        <f ca="1">IF(COUNT(AK12:AK300)=0,"-",AK1+(2*_xlfn.STDEV.P(AK12:OFFSET(AK12,$A$1-1,0))))</f>
        <v>3960.1586398752938</v>
      </c>
      <c r="AM3" s="665" t="str">
        <f ca="1">IF(COUNT(AM12:AM300)=0,"-",AM1+(2*_xlfn.STDEV.P(AM12:OFFSET(AM12,$A$1-1,0))))</f>
        <v>-</v>
      </c>
      <c r="AO3" s="665">
        <f ca="1">IF(COUNT(AO12:AO300)=0,"-",AO1+(2*_xlfn.STDEV.P(AO12:OFFSET(AO12,$A$1-1,0))))</f>
        <v>11138.281889213449</v>
      </c>
      <c r="AQ3" s="665">
        <f ca="1">IF(COUNT(AQ12:AQ300)=0,"-",AQ1+(2*_xlfn.STDEV.P(AQ12:OFFSET(AQ12,$A$1-1,0))))</f>
        <v>8917.9814397238551</v>
      </c>
    </row>
    <row r="4" spans="1:43">
      <c r="A4" s="1836"/>
      <c r="C4" s="664" t="s">
        <v>343</v>
      </c>
      <c r="E4" s="666">
        <f ca="1">IF(COUNT(E12:E300)=0,"-",AVERAGEIFS(E12:E300, E12:E300, "&gt;="&amp;E2,E12:E300,"&lt;="&amp;E3))</f>
        <v>2289.3139384383662</v>
      </c>
      <c r="G4" s="666">
        <f ca="1">IF(COUNT(G12:G300)=0,"-",AVERAGEIFS(G12:G300, G12:G300, "&gt;="&amp;G2,G12:G300,"&lt;="&amp;G3))</f>
        <v>1984.1362996699731</v>
      </c>
      <c r="I4" s="666" t="str">
        <f>IF(COUNT(I12:I300)=0,"-",AVERAGEIFS(I12:I300, I12:I300, "&gt;="&amp;I2,I12:I300,"&lt;="&amp;I3))</f>
        <v>-</v>
      </c>
      <c r="K4" s="666">
        <f ca="1">IF(COUNT(K12:K300)=0,"-",AVERAGEIFS(K12:K300, K12:K300, "&gt;="&amp;K2,K12:K300,"&lt;="&amp;K3))</f>
        <v>79.049466537342383</v>
      </c>
      <c r="M4" s="666" t="str">
        <f>IF(COUNT(M12:M300)=0,"-",AVERAGEIFS(M12:M300, M12:M300, "&gt;="&amp;M2,M12:M300,"&lt;="&amp;M3))</f>
        <v>-</v>
      </c>
      <c r="O4" s="666">
        <f ca="1">IF(COUNT(O12:O300)=0,"-",AVERAGEIFS(O12:O300, O12:O300, "&gt;="&amp;O2,O12:O300,"&lt;="&amp;O3))</f>
        <v>248.94666675927525</v>
      </c>
      <c r="Q4" s="666">
        <f ca="1">IF(COUNT(Q12:Q300)=0,"-",AVERAGEIFS(Q12:Q300, Q12:Q300, "&gt;="&amp;Q2,Q12:Q300,"&lt;="&amp;Q3))</f>
        <v>78.531054693411676</v>
      </c>
      <c r="S4" s="666">
        <f ca="1">IF(COUNT(S12:S300)=0,"-",AVERAGEIFS(S12:S300, S12:S300, "&gt;="&amp;S2,S12:S300,"&lt;="&amp;S3))</f>
        <v>20.527744782399054</v>
      </c>
      <c r="U4" s="666">
        <f ca="1">IF(COUNT(U12:U300)=0,"-",AVERAGEIFS(U12:U300, U12:U300, "&gt;="&amp;U2,U12:U300,"&lt;="&amp;U3))</f>
        <v>235.3367377432746</v>
      </c>
      <c r="W4" s="666" t="str">
        <f>IF(COUNT(W12:W300)=0,"-",AVERAGEIFS(W12:W300, W12:W300, "&gt;="&amp;W2,W12:W300,"&lt;="&amp;W3))</f>
        <v>-</v>
      </c>
      <c r="Y4" s="666" t="str">
        <f>IF(COUNT(Y12:Y300)=0,"-",AVERAGEIFS(Y12:Y300, Y12:Y300, "&gt;="&amp;Y2,Y12:Y300,"&lt;="&amp;Y3))</f>
        <v>-</v>
      </c>
      <c r="AA4" s="666">
        <f ca="1">IF(COUNT(AA12:AA300)=0,"-",AVERAGEIFS(AA12:AA300, AA12:AA300, "&gt;="&amp;AA2,AA12:AA300,"&lt;="&amp;AA3))</f>
        <v>2043.2254643519002</v>
      </c>
      <c r="AC4" s="666" t="str">
        <f>IF(COUNT(AC12:AC300)=0,"-",AVERAGEIFS(AC12:AC300, AC12:AC300, "&gt;="&amp;AC2,AC12:AC300,"&lt;="&amp;AC3))</f>
        <v>-</v>
      </c>
      <c r="AE4" s="666">
        <f ca="1">IF(COUNT(AE12:AE300)=0,"-",AVERAGEIFS(AE12:AE300, AE12:AE300, "&gt;="&amp;AE2,AE12:AE300,"&lt;="&amp;AE3))</f>
        <v>-64.871581251738746</v>
      </c>
      <c r="AG4" s="666" t="str">
        <f>IF(COUNT(AG12:AG300)=0,"-",AVERAGEIFS(AG12:AG300, AG12:AG300, "&gt;="&amp;AG2,AG12:AG300,"&lt;="&amp;AG3))</f>
        <v>-</v>
      </c>
      <c r="AI4" s="666" t="str">
        <f>IF(COUNT(AI12:AI300)=0,"-",AVERAGEIFS(AI12:AI300, AI12:AI300, "&gt;="&amp;AI2,AI12:AI300,"&lt;="&amp;AI3))</f>
        <v>-</v>
      </c>
      <c r="AK4" s="666">
        <f ca="1">IF(COUNT(AK12:AK300)=0,"-",AVERAGEIFS(AK12:AK300, AK12:AK300, "&gt;="&amp;AK2,AK12:AK300,"&lt;="&amp;AK3))</f>
        <v>379.85374706001812</v>
      </c>
      <c r="AM4" s="666" t="str">
        <f>IF(COUNT(AM12:AM300)=0,"-",AVERAGEIFS(AM12:AM300, AM12:AM300, "&gt;="&amp;AM2,AM12:AM300,"&lt;="&amp;AM3))</f>
        <v>-</v>
      </c>
      <c r="AO4" s="666">
        <f ca="1">IF(COUNT(AO12:AO300)=0,"-",AVERAGEIFS(AO12:AO300, AO12:AO300, "&gt;="&amp;AO2,AO12:AO300,"&lt;="&amp;AO3))</f>
        <v>3685.7732225040404</v>
      </c>
      <c r="AQ4" s="666">
        <f ca="1">IF(COUNT(AQ12:AQ300)=0,"-",AVERAGEIFS(AQ12:AQ300, AQ12:AQ300, "&gt;="&amp;AQ2,AQ12:AQ300,"&lt;="&amp;AQ3))</f>
        <v>2208.2346726205642</v>
      </c>
    </row>
    <row r="5" spans="1:43">
      <c r="A5" s="1836"/>
      <c r="C5" s="664" t="s">
        <v>344</v>
      </c>
      <c r="E5" s="667">
        <f ca="1">IF(COUNT(E12:E300)=0,"-",SUMIFS(D12:D300,E12:E300,"&gt;="&amp;E2,E12:E300,"&lt;="&amp;E3)/SUMIFS($B12:$B300,E12:E300,"&gt;="&amp;E2,E12:E300,"&lt;="&amp;E3))</f>
        <v>1837.7634854460871</v>
      </c>
      <c r="G5" s="667">
        <f ca="1">IF(COUNT(G12:G300)=0,"-",SUMIFS(F12:F300,G12:G300,"&gt;="&amp;G2,G12:G300,"&lt;="&amp;G3)/SUMIFS($B12:$B300,G12:G300,"&gt;="&amp;G2,G12:G300,"&lt;="&amp;G3))</f>
        <v>2343.5230024213074</v>
      </c>
      <c r="I5" s="667" t="str">
        <f>IF(COUNT(I12:I300)=0,"-",SUMIFS(H12:H300,I12:I300,"&gt;="&amp;I2,I12:I300,"&lt;="&amp;I3)/SUMIFS($B12:$B300,I12:I300,"&gt;="&amp;I2,I12:I300,"&lt;="&amp;I3))</f>
        <v>-</v>
      </c>
      <c r="K5" s="667">
        <f ca="1">IF(COUNT(K12:K300)=0,"-",SUMIFS(J12:J300,K12:K300,"&gt;="&amp;K2,K12:K300,"&lt;="&amp;K3)/SUMIFS($B12:$B300,K12:K300,"&gt;="&amp;K2,K12:K300,"&lt;="&amp;K3))</f>
        <v>79.049466537342383</v>
      </c>
      <c r="M5" s="667" t="str">
        <f>IF(COUNT(M12:M300)=0,"-",SUMIFS(L12:L300,M12:M300,"&gt;="&amp;M2,M12:M300,"&lt;="&amp;M3)/SUMIFS($B12:$B300,M12:M300,"&gt;="&amp;M2,M12:M300,"&lt;="&amp;M3))</f>
        <v>-</v>
      </c>
      <c r="O5" s="667">
        <f ca="1">IF(COUNT(O12:O300)=0,"-",SUMIFS(N12:N300,O12:O300,"&gt;="&amp;O2,O12:O300,"&lt;="&amp;O3)/SUMIFS($B12:$B300,O12:O300,"&gt;="&amp;O2,O12:O300,"&lt;="&amp;O3))</f>
        <v>190.3677447192934</v>
      </c>
      <c r="Q5" s="667">
        <f ca="1">IF(COUNT(Q12:Q300)=0,"-",SUMIFS(P12:P300,Q12:Q300,"&gt;="&amp;Q2,Q12:Q300,"&lt;="&amp;Q3)/SUMIFS($B12:$B300,Q12:Q300,"&gt;="&amp;Q2,Q12:Q300,"&lt;="&amp;Q3))</f>
        <v>38.625608908473218</v>
      </c>
      <c r="S5" s="667">
        <f ca="1">IF(COUNT(S12:S300)=0,"-",SUMIFS(R12:R300,S12:S300,"&gt;="&amp;S2,S12:S300,"&lt;="&amp;S3)/SUMIFS($B12:$B300,S12:S300,"&gt;="&amp;S2,S12:S300,"&lt;="&amp;S3))</f>
        <v>10.969733509513397</v>
      </c>
      <c r="U5" s="667">
        <f ca="1">IF(COUNT(U12:U300)=0,"-",SUMIFS(T12:T300,U12:U300,"&gt;="&amp;U2,U12:U300,"&lt;="&amp;U3)/SUMIFS($B12:$B300,U12:U300,"&gt;="&amp;U2,U12:U300,"&lt;="&amp;U3))</f>
        <v>140.70276497695852</v>
      </c>
      <c r="W5" s="667" t="str">
        <f>IF(COUNT(W12:W300)=0,"-",SUMIFS(V12:V300,W12:W300,"&gt;="&amp;W2,W12:W300,"&lt;="&amp;W3)/SUMIFS($B12:$B300,W12:W300,"&gt;="&amp;W2,W12:W300,"&lt;="&amp;W3))</f>
        <v>-</v>
      </c>
      <c r="Y5" s="667" t="str">
        <f>IF(COUNT(Y12:Y300)=0,"-",SUMIFS(X12:X300,Y12:Y300,"&gt;="&amp;Y2,Y12:Y300,"&lt;="&amp;Y3)/SUMIFS($B12:$B300,Y12:Y300,"&gt;="&amp;Y2,Y12:Y300,"&lt;="&amp;Y3))</f>
        <v>-</v>
      </c>
      <c r="AA5" s="667">
        <f ca="1">IF(COUNT(AA12:AA300)=0,"-",SUMIFS(Z12:Z300,AA12:AA300,"&gt;="&amp;AA2,AA12:AA300,"&lt;="&amp;AA3)/SUMIFS($B12:$B300,AA12:AA300,"&gt;="&amp;AA2,AA12:AA300,"&lt;="&amp;AA3))</f>
        <v>3311.6938979414917</v>
      </c>
      <c r="AC5" s="667" t="str">
        <f>IF(COUNT(AC12:AC300)=0,"-",SUMIFS(AB12:AB300,AC12:AC300,"&gt;="&amp;AC2,AC12:AC300,"&lt;="&amp;AC3)/SUMIFS($B12:$B300,AC12:AC300,"&gt;="&amp;AC2,AC12:AC300,"&lt;="&amp;AC3))</f>
        <v>-</v>
      </c>
      <c r="AE5" s="667">
        <f ca="1">IF(COUNT(AE12:AE300)=0,"-",SUMIFS(AD12:AD300,AE12:AE300,"&gt;="&amp;AE2,AE12:AE300,"&lt;="&amp;AE3)/SUMIFS($B12:$B300,AE12:AE300,"&gt;="&amp;AE2,AE12:AE300,"&lt;="&amp;AE3))</f>
        <v>-859.30257307728698</v>
      </c>
      <c r="AG5" s="667" t="str">
        <f>IF(COUNT(AG12:AG300)=0,"-",SUMIFS(AF12:AF300,AG12:AG300,"&gt;="&amp;AG2,AG12:AG300,"&lt;="&amp;AG3)/SUMIFS($B12:$B300,AG12:AG300,"&gt;="&amp;AG2,AG12:AG300,"&lt;="&amp;AG3))</f>
        <v>-</v>
      </c>
      <c r="AI5" s="667" t="str">
        <f>IF(COUNT(AI12:AI300)=0,"-",SUMIFS(AH12:AH300,AI12:AI300,"&gt;="&amp;AI2,AI12:AI300,"&lt;="&amp;AI3)/SUMIFS($B12:$B300,AI12:AI300,"&gt;="&amp;AI2,AI12:AI300,"&lt;="&amp;AI3))</f>
        <v>-</v>
      </c>
      <c r="AK5" s="667">
        <f ca="1">IF(COUNT(AK12:AK300)=0,"-",SUMIFS(AJ12:AJ300,AK12:AK300,"&gt;="&amp;AK2,AK12:AK300,"&lt;="&amp;AK3)/SUMIFS($B12:$B300,AK12:AK300,"&gt;="&amp;AK2,AK12:AK300,"&lt;="&amp;AK3))</f>
        <v>356.06839100156827</v>
      </c>
      <c r="AM5" s="667" t="str">
        <f>IF(COUNT(AM12:AM300)=0,"-",SUMIFS(AL12:AL300,AM12:AM300,"&gt;="&amp;AM2,AM12:AM300,"&lt;="&amp;AM3)/SUMIFS($B12:$B300,AM12:AM300,"&gt;="&amp;AM2,AM12:AM300,"&lt;="&amp;AM3))</f>
        <v>-</v>
      </c>
      <c r="AO5" s="667">
        <f ca="1">IF(COUNT(AO12:AO300)=0,"-",SUMIFS(AN12:AN300,AO12:AO300,"&gt;="&amp;AO2,AO12:AO300,"&lt;="&amp;AO3)/SUMIFS($B12:$B300,AO12:AO300,"&gt;="&amp;AO2,AO12:AO300,"&lt;="&amp;AO3))</f>
        <v>2047.6524431558846</v>
      </c>
      <c r="AQ5" s="667">
        <f ca="1">IF(COUNT(AQ12:AQ300)=0,"-",SUMIFS(AP12:AP300,AQ12:AQ300,"&gt;="&amp;AQ2,AQ12:AQ300,"&lt;="&amp;AQ3)/SUMIFS($B12:$B300,AQ12:AQ300,"&gt;="&amp;AQ2,AQ12:AQ300,"&lt;="&amp;AQ3))</f>
        <v>2570.1112580647914</v>
      </c>
    </row>
    <row r="6" spans="1:43">
      <c r="A6" s="1836"/>
      <c r="C6" s="664" t="s">
        <v>345</v>
      </c>
      <c r="E6" s="668">
        <f ca="1">IF(COUNT(E12:E300)=0,"-",SUMIFS(E12:E300, E12:E300, "&gt;="&amp;E2,E12:E300,"&lt;="&amp;E3)/($A$1-COUNTIF(E12:E300,"&lt;"&amp;E$2)-COUNTIF(E12:E300,"&gt;"&amp;E$3)))</f>
        <v>915.72557537534647</v>
      </c>
      <c r="G6" s="668">
        <f ca="1">IF(COUNT(G12:G300)=0,"-",SUMIFS(G12:G300, G12:G300, "&gt;="&amp;G2,G12:G300,"&lt;="&amp;G3)/($A$1-COUNTIF(G12:G300,"&lt;"&amp;G$2)-COUNTIF(G12:G300,"&gt;"&amp;G$3)))</f>
        <v>248.01703745874664</v>
      </c>
      <c r="I6" s="668" t="str">
        <f>IF(COUNT(I12:I300)=0,"-",SUMIFS(I12:I300, I12:I300, "&gt;="&amp;I2,I12:I300,"&lt;="&amp;I3)/($A$1-COUNTIF(I12:I300,"&lt;"&amp;I$2)-COUNTIF(I12:I300,"&gt;"&amp;I$3)))</f>
        <v>-</v>
      </c>
      <c r="K6" s="668">
        <f ca="1">IF(COUNT(K12:K300)=0,"-",SUMIFS(K12:K300, K12:K300, "&gt;="&amp;K2,K12:K300,"&lt;="&amp;K3)/($A$1-COUNTIF(K12:K300,"&lt;"&amp;K$2)-COUNTIF(K12:K300,"&gt;"&amp;K$3)))</f>
        <v>4.9405916585838989</v>
      </c>
      <c r="M6" s="668" t="str">
        <f>IF(COUNT(M12:M300)=0,"-",SUMIFS(M12:M300, M12:M300, "&gt;="&amp;M2,M12:M300,"&lt;="&amp;M3)/($A$1-COUNTIF(M12:M300,"&lt;"&amp;M$2)-COUNTIF(M12:M300,"&gt;"&amp;M$3)))</f>
        <v>-</v>
      </c>
      <c r="O6" s="668">
        <f ca="1">IF(COUNT(O12:O300)=0,"-",SUMIFS(O12:O300, O12:O300, "&gt;="&amp;O2,O12:O300,"&lt;="&amp;O3)/($A$1-COUNTIF(O12:O300,"&lt;"&amp;O$2)-COUNTIF(O12:O300,"&gt;"&amp;O$3)))</f>
        <v>108.91416670718291</v>
      </c>
      <c r="Q6" s="668">
        <f ca="1">IF(COUNT(Q12:Q300)=0,"-",SUMIFS(Q12:Q300, Q12:Q300, "&gt;="&amp;Q2,Q12:Q300,"&lt;="&amp;Q3)/($A$1-COUNTIF(Q12:Q300,"&lt;"&amp;Q$2)-COUNTIF(Q12:Q300,"&gt;"&amp;Q$3)))</f>
        <v>19.632763673352919</v>
      </c>
      <c r="S6" s="668">
        <f ca="1">IF(COUNT(S12:S300)=0,"-",SUMIFS(S12:S300, S12:S300, "&gt;="&amp;S2,S12:S300,"&lt;="&amp;S3)/($A$1-COUNTIF(S12:S300,"&lt;"&amp;S$2)-COUNTIF(S12:S300,"&gt;"&amp;S$3)))</f>
        <v>5.1319361955997636</v>
      </c>
      <c r="U6" s="668">
        <f ca="1">IF(COUNT(U12:U300)=0,"-",SUMIFS(U12:U300, U12:U300, "&gt;="&amp;U2,U12:U300,"&lt;="&amp;U3)/($A$1-COUNTIF(U12:U300,"&lt;"&amp;U$2)-COUNTIF(U12:U300,"&gt;"&amp;U$3)))</f>
        <v>44.125638326863985</v>
      </c>
      <c r="W6" s="668" t="str">
        <f>IF(COUNT(W12:W300)=0,"-",SUMIFS(W12:W300, W12:W300, "&gt;="&amp;W2,W12:W300,"&lt;="&amp;W3)/($A$1-COUNTIF(W12:W300,"&lt;"&amp;W$2)-COUNTIF(W12:W300,"&gt;"&amp;W$3)))</f>
        <v>-</v>
      </c>
      <c r="Y6" s="668" t="str">
        <f>IF(COUNT(Y12:Y300)=0,"-",SUMIFS(Y12:Y300, Y12:Y300, "&gt;="&amp;Y2,Y12:Y300,"&lt;="&amp;Y3)/($A$1-COUNTIF(Y12:Y300,"&lt;"&amp;Y$2)-COUNTIF(Y12:Y300,"&gt;"&amp;Y$3)))</f>
        <v>-</v>
      </c>
      <c r="AA6" s="668">
        <f ca="1">IF(COUNT(AA12:AA300)=0,"-",SUMIFS(AA12:AA300, AA12:AA300, "&gt;="&amp;AA2,AA12:AA300,"&lt;="&amp;AA3)/($A$1-COUNTIF(AA12:AA300,"&lt;"&amp;AA$2)-COUNTIF(AA12:AA300,"&gt;"&amp;AA$3)))</f>
        <v>383.1047745659813</v>
      </c>
      <c r="AC6" s="668" t="str">
        <f>IF(COUNT(AC12:AC300)=0,"-",SUMIFS(AC12:AC300, AC12:AC300, "&gt;="&amp;AC2,AC12:AC300,"&lt;="&amp;AC3)/($A$1-COUNTIF(AC12:AC300,"&lt;"&amp;AC$2)-COUNTIF(AC12:AC300,"&gt;"&amp;AC$3)))</f>
        <v>-</v>
      </c>
      <c r="AE6" s="668">
        <f ca="1">IF(COUNT(AE12:AE300)=0,"-",SUMIFS(AE12:AE300, AE12:AE300, "&gt;="&amp;AE2,AE12:AE300,"&lt;="&amp;AE3)/($A$1-COUNTIF(AE12:AE300,"&lt;"&amp;AE$2)-COUNTIF(AE12:AE300,"&gt;"&amp;AE$3)))</f>
        <v>-8.1089476564673433</v>
      </c>
      <c r="AG6" s="668" t="str">
        <f>IF(COUNT(AG12:AG300)=0,"-",SUMIFS(AG12:AG300, AG12:AG300, "&gt;="&amp;AG2,AG12:AG300,"&lt;="&amp;AG3)/($A$1-COUNTIF(AG12:AG300,"&lt;"&amp;AG$2)-COUNTIF(AG12:AG300,"&gt;"&amp;AG$3)))</f>
        <v>-</v>
      </c>
      <c r="AI6" s="668" t="str">
        <f>IF(COUNT(AI12:AI300)=0,"-",SUMIFS(AI12:AI300, AI12:AI300, "&gt;="&amp;AI2,AI12:AI300,"&lt;="&amp;AI3)/($A$1-COUNTIF(AI12:AI300,"&lt;"&amp;AI$2)-COUNTIF(AI12:AI300,"&gt;"&amp;AI$3)))</f>
        <v>-</v>
      </c>
      <c r="AK6" s="668">
        <f ca="1">IF(COUNT(AK12:AK300)=0,"-",SUMIFS(AK12:AK300, AK12:AK300, "&gt;="&amp;AK2,AK12:AK300,"&lt;="&amp;AK3)/($A$1-COUNTIF(AK12:AK300,"&lt;"&amp;AK$2)-COUNTIF(AK12:AK300,"&gt;"&amp;AK$3)))</f>
        <v>177.26508196134179</v>
      </c>
      <c r="AM6" s="668" t="str">
        <f>IF(COUNT(AM12:AM300)=0,"-",SUMIFS(AM12:AM300, AM12:AM300, "&gt;="&amp;AM2,AM12:AM300,"&lt;="&amp;AM3)/($A$1-COUNTIF(AM12:AM300,"&lt;"&amp;AM$2)-COUNTIF(AM12:AM300,"&gt;"&amp;AM$3)))</f>
        <v>-</v>
      </c>
      <c r="AO6" s="668">
        <f ca="1">IF(COUNT(AO12:AO300)=0,"-",SUMIFS(AO12:AO300, AO12:AO300, "&gt;="&amp;AO2,AO12:AO300,"&lt;="&amp;AO3)/($A$1-COUNTIF(AO12:AO300,"&lt;"&amp;AO$2)-COUNTIF(AO12:AO300,"&gt;"&amp;AO$3)))</f>
        <v>691.0824792195076</v>
      </c>
      <c r="AQ6" s="668">
        <f ca="1">IF(COUNT(AQ12:AQ300)=0,"-",SUMIFS(AQ12:AQ300, AQ12:AQ300, "&gt;="&amp;AQ2,AQ12:AQ300,"&lt;="&amp;AQ3)/($A$1-COUNTIF(AQ12:AQ300,"&lt;"&amp;AQ$2)-COUNTIF(AQ12:AQ300,"&gt;"&amp;AQ$3)))</f>
        <v>1472.1564484137095</v>
      </c>
    </row>
    <row r="9" spans="1:43">
      <c r="D9" t="s">
        <v>70</v>
      </c>
      <c r="E9" s="669"/>
      <c r="F9" t="s">
        <v>71</v>
      </c>
      <c r="G9" s="669"/>
      <c r="H9" t="s">
        <v>72</v>
      </c>
      <c r="I9" s="669"/>
      <c r="J9" t="s">
        <v>73</v>
      </c>
      <c r="K9" s="669"/>
      <c r="L9" t="s">
        <v>74</v>
      </c>
      <c r="M9" s="669"/>
      <c r="N9" t="s">
        <v>75</v>
      </c>
      <c r="O9" s="669"/>
      <c r="P9" t="s">
        <v>76</v>
      </c>
      <c r="Q9" s="669"/>
      <c r="R9" t="s">
        <v>77</v>
      </c>
      <c r="S9" s="669"/>
      <c r="T9" t="s">
        <v>78</v>
      </c>
      <c r="U9" s="669"/>
      <c r="V9" t="s">
        <v>79</v>
      </c>
      <c r="W9" s="669"/>
      <c r="X9" t="s">
        <v>80</v>
      </c>
      <c r="Y9" s="669"/>
      <c r="Z9" t="s">
        <v>81</v>
      </c>
      <c r="AA9" s="669"/>
      <c r="AB9" t="s">
        <v>82</v>
      </c>
      <c r="AC9" s="669"/>
      <c r="AD9" t="s">
        <v>83</v>
      </c>
      <c r="AE9" s="669"/>
      <c r="AF9" t="s">
        <v>84</v>
      </c>
      <c r="AG9" s="669"/>
      <c r="AH9" t="s">
        <v>85</v>
      </c>
      <c r="AI9" s="669"/>
      <c r="AJ9" t="s">
        <v>86</v>
      </c>
      <c r="AK9" s="669"/>
      <c r="AL9" t="s">
        <v>87</v>
      </c>
      <c r="AM9" s="669"/>
      <c r="AN9" t="s">
        <v>88</v>
      </c>
      <c r="AO9" s="669"/>
      <c r="AP9" t="s">
        <v>89</v>
      </c>
      <c r="AQ9" s="669"/>
    </row>
    <row r="10" spans="1:43" ht="75">
      <c r="A10" s="670"/>
      <c r="B10" s="670"/>
      <c r="D10" s="670" t="s">
        <v>90</v>
      </c>
      <c r="E10" s="671" t="str">
        <f>D10&amp;"
per FTE"</f>
        <v>Total Occupancy
per FTE</v>
      </c>
      <c r="F10" s="670" t="s">
        <v>91</v>
      </c>
      <c r="G10" s="671" t="str">
        <f>F10&amp;"
per FTE"</f>
        <v>Direct Care Consultant 201
per FTE</v>
      </c>
      <c r="H10" s="670" t="s">
        <v>92</v>
      </c>
      <c r="I10" s="671" t="str">
        <f>H10&amp;"
per FTE"</f>
        <v>Temporary Help 202
per FTE</v>
      </c>
      <c r="J10" s="670" t="s">
        <v>93</v>
      </c>
      <c r="K10" s="671" t="str">
        <f>J10&amp;"
per FTE"</f>
        <v>Clients and Caregivers Reimb./Stipends 203
per FTE</v>
      </c>
      <c r="L10" s="670" t="s">
        <v>94</v>
      </c>
      <c r="M10" s="671" t="str">
        <f>L10&amp;"
per FTE"</f>
        <v>Subcontracted Direct Care 206
per FTE</v>
      </c>
      <c r="N10" s="670" t="s">
        <v>95</v>
      </c>
      <c r="O10" s="671" t="str">
        <f>N10&amp;"
per FTE"</f>
        <v>Staff Training 204
per FTE</v>
      </c>
      <c r="P10" s="670" t="s">
        <v>96</v>
      </c>
      <c r="Q10" s="671" t="str">
        <f>P10&amp;"
per FTE"</f>
        <v>Staff Mileage / Travel 205
per FTE</v>
      </c>
      <c r="R10" s="670" t="s">
        <v>97</v>
      </c>
      <c r="S10" s="671" t="str">
        <f>R10&amp;"
per FTE"</f>
        <v>Meals 207
per FTE</v>
      </c>
      <c r="T10" s="670" t="s">
        <v>98</v>
      </c>
      <c r="U10" s="671" t="str">
        <f>T10&amp;"
per FTE"</f>
        <v>Client Transportation 208
per FTE</v>
      </c>
      <c r="V10" s="670" t="s">
        <v>99</v>
      </c>
      <c r="W10" s="671" t="str">
        <f>V10&amp;"
per FTE"</f>
        <v>Vehicle Expenses 208
per FTE</v>
      </c>
      <c r="X10" s="670" t="s">
        <v>100</v>
      </c>
      <c r="Y10" s="671" t="str">
        <f>X10&amp;"
per FTE"</f>
        <v>Vehicle Depreciation 208
per FTE</v>
      </c>
      <c r="Z10" s="670" t="s">
        <v>101</v>
      </c>
      <c r="AA10" s="671" t="str">
        <f>Z10&amp;"
per FTE"</f>
        <v>Incidental Medical /Medicine/Pharmacy 209
per FTE</v>
      </c>
      <c r="AB10" s="670" t="s">
        <v>102</v>
      </c>
      <c r="AC10" s="671" t="str">
        <f>AB10&amp;"
per FTE"</f>
        <v>Client Personal Allowances 211
per FTE</v>
      </c>
      <c r="AD10" s="670" t="s">
        <v>103</v>
      </c>
      <c r="AE10" s="671" t="str">
        <f>AD10&amp;"
per FTE"</f>
        <v>Provision Material Goods/Svs./Benefits 212
per FTE</v>
      </c>
      <c r="AF10" s="670" t="s">
        <v>104</v>
      </c>
      <c r="AG10" s="671" t="str">
        <f>AF10&amp;"
per FTE"</f>
        <v>Direct Client Wages 214
per FTE</v>
      </c>
      <c r="AH10" s="670" t="s">
        <v>105</v>
      </c>
      <c r="AI10" s="671" t="str">
        <f>AH10&amp;"
per FTE"</f>
        <v>Other Commercial Prod. &amp; Svs. 214
per FTE</v>
      </c>
      <c r="AJ10" s="670" t="s">
        <v>106</v>
      </c>
      <c r="AK10" s="671" t="str">
        <f>AJ10&amp;"
per FTE"</f>
        <v>Program Supplies &amp; Materials 215
per FTE</v>
      </c>
      <c r="AL10" s="670" t="s">
        <v>107</v>
      </c>
      <c r="AM10" s="671" t="str">
        <f>AL10&amp;"
per FTE"</f>
        <v>Non Charitable Expenses
per FTE</v>
      </c>
      <c r="AN10" s="670" t="s">
        <v>108</v>
      </c>
      <c r="AO10" s="671" t="str">
        <f>AN10&amp;"
per FTE"</f>
        <v>Other Expense
per FTE</v>
      </c>
      <c r="AP10" s="670" t="s">
        <v>109</v>
      </c>
      <c r="AQ10" s="671" t="str">
        <f>AP10&amp;"
per FTE"</f>
        <v>Total Other Program Expense
per FTE</v>
      </c>
    </row>
    <row r="11" spans="1:43">
      <c r="B11" t="s">
        <v>110</v>
      </c>
      <c r="D11" t="s">
        <v>111</v>
      </c>
      <c r="E11" s="669"/>
      <c r="F11" t="s">
        <v>111</v>
      </c>
      <c r="G11" s="669"/>
      <c r="H11" t="s">
        <v>111</v>
      </c>
      <c r="I11" s="669"/>
      <c r="J11" t="s">
        <v>111</v>
      </c>
      <c r="K11" s="669"/>
      <c r="L11" t="s">
        <v>111</v>
      </c>
      <c r="M11" s="669"/>
      <c r="N11" t="s">
        <v>111</v>
      </c>
      <c r="O11" s="669"/>
      <c r="P11" t="s">
        <v>111</v>
      </c>
      <c r="Q11" s="669"/>
      <c r="R11" t="s">
        <v>111</v>
      </c>
      <c r="S11" s="669"/>
      <c r="T11" t="s">
        <v>111</v>
      </c>
      <c r="U11" s="669"/>
      <c r="V11" t="s">
        <v>111</v>
      </c>
      <c r="W11" s="669"/>
      <c r="X11" t="s">
        <v>111</v>
      </c>
      <c r="Y11" s="669"/>
      <c r="Z11" t="s">
        <v>111</v>
      </c>
      <c r="AA11" s="669"/>
      <c r="AB11" t="s">
        <v>111</v>
      </c>
      <c r="AC11" s="669"/>
      <c r="AD11" t="s">
        <v>111</v>
      </c>
      <c r="AE11" s="669"/>
      <c r="AF11" t="s">
        <v>111</v>
      </c>
      <c r="AG11" s="669"/>
      <c r="AH11" t="s">
        <v>111</v>
      </c>
      <c r="AI11" s="669"/>
      <c r="AJ11" t="s">
        <v>111</v>
      </c>
      <c r="AK11" s="669"/>
      <c r="AL11" t="s">
        <v>111</v>
      </c>
      <c r="AM11" s="669"/>
      <c r="AN11" t="s">
        <v>111</v>
      </c>
      <c r="AO11" s="669"/>
      <c r="AP11" t="s">
        <v>111</v>
      </c>
      <c r="AQ11" s="669"/>
    </row>
    <row r="12" spans="1:43">
      <c r="B12">
        <v>3</v>
      </c>
      <c r="E12" s="672" t="str">
        <f>IF(OR($B12=0,D12=0),"",D12/$B12)</f>
        <v/>
      </c>
      <c r="G12" s="672" t="str">
        <f>IF(OR($B12=0,F12=0),"",F12/$B12)</f>
        <v/>
      </c>
      <c r="I12" s="672" t="str">
        <f>IF(OR($B12=0,H12=0),"",H12/$B12)</f>
        <v/>
      </c>
      <c r="K12" s="672" t="str">
        <f>IF(OR($B12=0,J12=0),"",J12/$B12)</f>
        <v/>
      </c>
      <c r="M12" s="672" t="str">
        <f>IF(OR($B12=0,L12=0),"",L12/$B12)</f>
        <v/>
      </c>
      <c r="N12">
        <v>1209.32</v>
      </c>
      <c r="O12" s="672">
        <f>IF(OR($B12=0,N12=0),"",N12/$B12)</f>
        <v>403.10666666666663</v>
      </c>
      <c r="P12">
        <v>838</v>
      </c>
      <c r="Q12" s="672">
        <f>IF(OR($B12=0,P12=0),"",P12/$B12)</f>
        <v>279.33333333333331</v>
      </c>
      <c r="S12" s="672" t="str">
        <f>IF(OR($B12=0,R12=0),"",R12/$B12)</f>
        <v/>
      </c>
      <c r="U12" s="672" t="str">
        <f>IF(OR($B12=0,T12=0),"",T12/$B12)</f>
        <v/>
      </c>
      <c r="W12" s="672" t="str">
        <f>IF(OR($B12=0,V12=0),"",V12/$B12)</f>
        <v/>
      </c>
      <c r="Y12" s="672" t="str">
        <f>IF(OR($B12=0,X12=0),"",X12/$B12)</f>
        <v/>
      </c>
      <c r="AA12" s="672" t="str">
        <f>IF(OR($B12=0,Z12=0),"",Z12/$B12)</f>
        <v/>
      </c>
      <c r="AC12" s="672" t="str">
        <f>IF(OR($B12=0,AB12=0),"",AB12/$B12)</f>
        <v/>
      </c>
      <c r="AE12" s="672" t="str">
        <f>IF(OR($B12=0,AD12=0),"",AD12/$B12)</f>
        <v/>
      </c>
      <c r="AG12" s="672" t="str">
        <f>IF(OR($B12=0,AF12=0),"",AF12/$B12)</f>
        <v/>
      </c>
      <c r="AI12" s="672" t="str">
        <f>IF(OR($B12=0,AH12=0),"",AH12/$B12)</f>
        <v/>
      </c>
      <c r="AJ12">
        <v>14464.22</v>
      </c>
      <c r="AK12" s="672">
        <f>IF(OR($B12=0,AJ12=0),"",AJ12/$B12)</f>
        <v>4821.4066666666668</v>
      </c>
      <c r="AM12" s="672" t="str">
        <f>IF(OR($B12=0,AL12=0),"",AL12/$B12)</f>
        <v/>
      </c>
      <c r="AN12">
        <v>4581.97</v>
      </c>
      <c r="AO12" s="672">
        <f>IF(OR($B12=0,AN12=0),"",AN12/$B12)</f>
        <v>1527.3233333333335</v>
      </c>
      <c r="AP12">
        <v>21093.51</v>
      </c>
      <c r="AQ12" s="672">
        <f>IF(OR($B12=0,AP12=0),"",AP12/$B12)</f>
        <v>7031.1699999999992</v>
      </c>
    </row>
    <row r="13" spans="1:43">
      <c r="B13">
        <v>2.68</v>
      </c>
      <c r="E13" s="672" t="str">
        <f t="shared" ref="E13:G28" si="0">IF(OR($B13=0,D13=0),"",D13/$B13)</f>
        <v/>
      </c>
      <c r="G13" s="672" t="str">
        <f t="shared" si="0"/>
        <v/>
      </c>
      <c r="I13" s="672" t="str">
        <f t="shared" ref="I13:I76" si="1">IF(OR($B13=0,H13=0),"",H13/$B13)</f>
        <v/>
      </c>
      <c r="K13" s="672" t="str">
        <f t="shared" ref="K13:K76" si="2">IF(OR($B13=0,J13=0),"",J13/$B13)</f>
        <v/>
      </c>
      <c r="M13" s="672" t="str">
        <f t="shared" ref="M13:M76" si="3">IF(OR($B13=0,L13=0),"",L13/$B13)</f>
        <v/>
      </c>
      <c r="N13">
        <v>1644</v>
      </c>
      <c r="O13" s="672">
        <f t="shared" ref="O13:O76" si="4">IF(OR($B13=0,N13=0),"",N13/$B13)</f>
        <v>613.43283582089543</v>
      </c>
      <c r="Q13" s="672" t="str">
        <f t="shared" ref="Q13:Q76" si="5">IF(OR($B13=0,P13=0),"",P13/$B13)</f>
        <v/>
      </c>
      <c r="S13" s="672" t="str">
        <f t="shared" ref="S13:S76" si="6">IF(OR($B13=0,R13=0),"",R13/$B13)</f>
        <v/>
      </c>
      <c r="U13" s="672" t="str">
        <f t="shared" ref="U13:U76" si="7">IF(OR($B13=0,T13=0),"",T13/$B13)</f>
        <v/>
      </c>
      <c r="W13" s="672" t="str">
        <f t="shared" ref="W13:W76" si="8">IF(OR($B13=0,V13=0),"",V13/$B13)</f>
        <v/>
      </c>
      <c r="Y13" s="672" t="str">
        <f t="shared" ref="Y13:Y76" si="9">IF(OR($B13=0,X13=0),"",X13/$B13)</f>
        <v/>
      </c>
      <c r="AA13" s="672" t="str">
        <f t="shared" ref="AA13:AA76" si="10">IF(OR($B13=0,Z13=0),"",Z13/$B13)</f>
        <v/>
      </c>
      <c r="AC13" s="672" t="str">
        <f t="shared" ref="AC13:AC76" si="11">IF(OR($B13=0,AB13=0),"",AB13/$B13)</f>
        <v/>
      </c>
      <c r="AE13" s="672" t="str">
        <f t="shared" ref="AE13:AE76" si="12">IF(OR($B13=0,AD13=0),"",AD13/$B13)</f>
        <v/>
      </c>
      <c r="AG13" s="672" t="str">
        <f t="shared" ref="AG13:AG76" si="13">IF(OR($B13=0,AF13=0),"",AF13/$B13)</f>
        <v/>
      </c>
      <c r="AI13" s="672" t="str">
        <f t="shared" ref="AI13:AI76" si="14">IF(OR($B13=0,AH13=0),"",AH13/$B13)</f>
        <v/>
      </c>
      <c r="AK13" s="672" t="str">
        <f t="shared" ref="AK13:AK76" si="15">IF(OR($B13=0,AJ13=0),"",AJ13/$B13)</f>
        <v/>
      </c>
      <c r="AM13" s="672" t="str">
        <f t="shared" ref="AM13:AM76" si="16">IF(OR($B13=0,AL13=0),"",AL13/$B13)</f>
        <v/>
      </c>
      <c r="AO13" s="672" t="str">
        <f t="shared" ref="AO13:AO76" si="17">IF(OR($B13=0,AN13=0),"",AN13/$B13)</f>
        <v/>
      </c>
      <c r="AP13">
        <v>1644</v>
      </c>
      <c r="AQ13" s="672">
        <f t="shared" ref="AQ13:AQ76" si="18">IF(OR($B13=0,AP13=0),"",AP13/$B13)</f>
        <v>613.43283582089543</v>
      </c>
    </row>
    <row r="14" spans="1:43">
      <c r="B14">
        <v>1.35747769873956</v>
      </c>
      <c r="E14" s="672" t="str">
        <f t="shared" si="0"/>
        <v/>
      </c>
      <c r="G14" s="672" t="str">
        <f t="shared" si="0"/>
        <v/>
      </c>
      <c r="I14" s="672" t="str">
        <f t="shared" si="1"/>
        <v/>
      </c>
      <c r="K14" s="672" t="str">
        <f t="shared" si="2"/>
        <v/>
      </c>
      <c r="M14" s="672" t="str">
        <f t="shared" si="3"/>
        <v/>
      </c>
      <c r="N14">
        <v>569</v>
      </c>
      <c r="O14" s="672">
        <f t="shared" si="4"/>
        <v>419.15974054551737</v>
      </c>
      <c r="Q14" s="672" t="str">
        <f t="shared" si="5"/>
        <v/>
      </c>
      <c r="S14" s="672" t="str">
        <f t="shared" si="6"/>
        <v/>
      </c>
      <c r="U14" s="672" t="str">
        <f t="shared" si="7"/>
        <v/>
      </c>
      <c r="W14" s="672" t="str">
        <f t="shared" si="8"/>
        <v/>
      </c>
      <c r="Y14" s="672" t="str">
        <f t="shared" si="9"/>
        <v/>
      </c>
      <c r="AA14" s="672" t="str">
        <f t="shared" si="10"/>
        <v/>
      </c>
      <c r="AC14" s="672" t="str">
        <f t="shared" si="11"/>
        <v/>
      </c>
      <c r="AE14" s="672" t="str">
        <f t="shared" si="12"/>
        <v/>
      </c>
      <c r="AG14" s="672" t="str">
        <f t="shared" si="13"/>
        <v/>
      </c>
      <c r="AI14" s="672" t="str">
        <f t="shared" si="14"/>
        <v/>
      </c>
      <c r="AK14" s="672" t="str">
        <f t="shared" si="15"/>
        <v/>
      </c>
      <c r="AM14" s="672" t="str">
        <f t="shared" si="16"/>
        <v/>
      </c>
      <c r="AN14">
        <v>12120</v>
      </c>
      <c r="AO14" s="672">
        <f t="shared" si="17"/>
        <v>8928.3234717252562</v>
      </c>
      <c r="AP14">
        <v>12689</v>
      </c>
      <c r="AQ14" s="672">
        <f t="shared" si="18"/>
        <v>9347.4832122707739</v>
      </c>
    </row>
    <row r="15" spans="1:43">
      <c r="B15">
        <v>6.21</v>
      </c>
      <c r="D15">
        <v>15921</v>
      </c>
      <c r="E15" s="672">
        <f t="shared" si="0"/>
        <v>2563.768115942029</v>
      </c>
      <c r="F15">
        <v>3329</v>
      </c>
      <c r="G15" s="672">
        <f t="shared" si="0"/>
        <v>536.07085346215786</v>
      </c>
      <c r="I15" s="672" t="str">
        <f t="shared" si="1"/>
        <v/>
      </c>
      <c r="K15" s="672" t="str">
        <f t="shared" si="2"/>
        <v/>
      </c>
      <c r="M15" s="672" t="str">
        <f t="shared" si="3"/>
        <v/>
      </c>
      <c r="N15">
        <v>440</v>
      </c>
      <c r="O15" s="672">
        <f t="shared" si="4"/>
        <v>70.853462157809986</v>
      </c>
      <c r="Q15" s="672" t="str">
        <f t="shared" si="5"/>
        <v/>
      </c>
      <c r="S15" s="672" t="str">
        <f t="shared" si="6"/>
        <v/>
      </c>
      <c r="U15" s="672" t="str">
        <f t="shared" si="7"/>
        <v/>
      </c>
      <c r="W15" s="672" t="str">
        <f t="shared" si="8"/>
        <v/>
      </c>
      <c r="Y15" s="672" t="str">
        <f t="shared" si="9"/>
        <v/>
      </c>
      <c r="AA15" s="672" t="str">
        <f t="shared" si="10"/>
        <v/>
      </c>
      <c r="AC15" s="672" t="str">
        <f t="shared" si="11"/>
        <v/>
      </c>
      <c r="AE15" s="672" t="str">
        <f t="shared" si="12"/>
        <v/>
      </c>
      <c r="AG15" s="672" t="str">
        <f t="shared" si="13"/>
        <v/>
      </c>
      <c r="AI15" s="672" t="str">
        <f t="shared" si="14"/>
        <v/>
      </c>
      <c r="AJ15">
        <v>720</v>
      </c>
      <c r="AK15" s="672">
        <f t="shared" si="15"/>
        <v>115.94202898550725</v>
      </c>
      <c r="AM15" s="672" t="str">
        <f t="shared" si="16"/>
        <v/>
      </c>
      <c r="AO15" s="672" t="str">
        <f t="shared" si="17"/>
        <v/>
      </c>
      <c r="AP15">
        <v>4489</v>
      </c>
      <c r="AQ15" s="672">
        <f t="shared" si="18"/>
        <v>722.86634460547509</v>
      </c>
    </row>
    <row r="16" spans="1:43">
      <c r="B16">
        <v>3.46</v>
      </c>
      <c r="E16" s="672" t="str">
        <f t="shared" si="0"/>
        <v/>
      </c>
      <c r="G16" s="672" t="str">
        <f t="shared" si="0"/>
        <v/>
      </c>
      <c r="I16" s="672" t="str">
        <f t="shared" si="1"/>
        <v/>
      </c>
      <c r="K16" s="672" t="str">
        <f t="shared" si="2"/>
        <v/>
      </c>
      <c r="M16" s="672" t="str">
        <f t="shared" si="3"/>
        <v/>
      </c>
      <c r="N16">
        <v>22</v>
      </c>
      <c r="O16" s="672">
        <f t="shared" si="4"/>
        <v>6.3583815028901736</v>
      </c>
      <c r="Q16" s="672" t="str">
        <f t="shared" si="5"/>
        <v/>
      </c>
      <c r="S16" s="672" t="str">
        <f t="shared" si="6"/>
        <v/>
      </c>
      <c r="U16" s="672" t="str">
        <f t="shared" si="7"/>
        <v/>
      </c>
      <c r="W16" s="672" t="str">
        <f t="shared" si="8"/>
        <v/>
      </c>
      <c r="Y16" s="672" t="str">
        <f t="shared" si="9"/>
        <v/>
      </c>
      <c r="AA16" s="672" t="str">
        <f t="shared" si="10"/>
        <v/>
      </c>
      <c r="AC16" s="672" t="str">
        <f t="shared" si="11"/>
        <v/>
      </c>
      <c r="AE16" s="672" t="str">
        <f t="shared" si="12"/>
        <v/>
      </c>
      <c r="AG16" s="672" t="str">
        <f t="shared" si="13"/>
        <v/>
      </c>
      <c r="AI16" s="672" t="str">
        <f t="shared" si="14"/>
        <v/>
      </c>
      <c r="AJ16">
        <v>1167</v>
      </c>
      <c r="AK16" s="672">
        <f t="shared" si="15"/>
        <v>337.28323699421964</v>
      </c>
      <c r="AM16" s="672" t="str">
        <f t="shared" si="16"/>
        <v/>
      </c>
      <c r="AO16" s="672" t="str">
        <f t="shared" si="17"/>
        <v/>
      </c>
      <c r="AP16">
        <v>1189</v>
      </c>
      <c r="AQ16" s="672">
        <f t="shared" si="18"/>
        <v>343.64161849710985</v>
      </c>
    </row>
    <row r="17" spans="2:43">
      <c r="B17">
        <v>1.0017487179487199</v>
      </c>
      <c r="E17" s="672" t="str">
        <f t="shared" si="0"/>
        <v/>
      </c>
      <c r="G17" s="672" t="str">
        <f t="shared" si="0"/>
        <v/>
      </c>
      <c r="I17" s="672" t="str">
        <f t="shared" si="1"/>
        <v/>
      </c>
      <c r="K17" s="672" t="str">
        <f t="shared" si="2"/>
        <v/>
      </c>
      <c r="M17" s="672" t="str">
        <f t="shared" si="3"/>
        <v/>
      </c>
      <c r="O17" s="672" t="str">
        <f t="shared" si="4"/>
        <v/>
      </c>
      <c r="Q17" s="672" t="str">
        <f t="shared" si="5"/>
        <v/>
      </c>
      <c r="S17" s="672" t="str">
        <f t="shared" si="6"/>
        <v/>
      </c>
      <c r="U17" s="672" t="str">
        <f t="shared" si="7"/>
        <v/>
      </c>
      <c r="W17" s="672" t="str">
        <f t="shared" si="8"/>
        <v/>
      </c>
      <c r="Y17" s="672" t="str">
        <f t="shared" si="9"/>
        <v/>
      </c>
      <c r="AA17" s="672" t="str">
        <f t="shared" si="10"/>
        <v/>
      </c>
      <c r="AC17" s="672" t="str">
        <f t="shared" si="11"/>
        <v/>
      </c>
      <c r="AE17" s="672" t="str">
        <f t="shared" si="12"/>
        <v/>
      </c>
      <c r="AG17" s="672" t="str">
        <f t="shared" si="13"/>
        <v/>
      </c>
      <c r="AI17" s="672" t="str">
        <f t="shared" si="14"/>
        <v/>
      </c>
      <c r="AK17" s="672" t="str">
        <f t="shared" si="15"/>
        <v/>
      </c>
      <c r="AM17" s="672" t="str">
        <f t="shared" si="16"/>
        <v/>
      </c>
      <c r="AO17" s="672" t="str">
        <f t="shared" si="17"/>
        <v/>
      </c>
      <c r="AQ17" s="672" t="str">
        <f t="shared" si="18"/>
        <v/>
      </c>
    </row>
    <row r="18" spans="2:43">
      <c r="B18">
        <v>1.67</v>
      </c>
      <c r="D18">
        <v>935</v>
      </c>
      <c r="E18" s="672">
        <f t="shared" si="0"/>
        <v>559.88023952095807</v>
      </c>
      <c r="G18" s="672" t="str">
        <f t="shared" si="0"/>
        <v/>
      </c>
      <c r="I18" s="672" t="str">
        <f t="shared" si="1"/>
        <v/>
      </c>
      <c r="K18" s="672" t="str">
        <f t="shared" si="2"/>
        <v/>
      </c>
      <c r="M18" s="672" t="str">
        <f t="shared" si="3"/>
        <v/>
      </c>
      <c r="O18" s="672" t="str">
        <f t="shared" si="4"/>
        <v/>
      </c>
      <c r="Q18" s="672" t="str">
        <f t="shared" si="5"/>
        <v/>
      </c>
      <c r="S18" s="672" t="str">
        <f t="shared" si="6"/>
        <v/>
      </c>
      <c r="T18">
        <v>872</v>
      </c>
      <c r="U18" s="672">
        <f t="shared" si="7"/>
        <v>522.1556886227545</v>
      </c>
      <c r="W18" s="672" t="str">
        <f t="shared" si="8"/>
        <v/>
      </c>
      <c r="Y18" s="672" t="str">
        <f t="shared" si="9"/>
        <v/>
      </c>
      <c r="AA18" s="672" t="str">
        <f t="shared" si="10"/>
        <v/>
      </c>
      <c r="AC18" s="672" t="str">
        <f t="shared" si="11"/>
        <v/>
      </c>
      <c r="AE18" s="672" t="str">
        <f t="shared" si="12"/>
        <v/>
      </c>
      <c r="AG18" s="672" t="str">
        <f t="shared" si="13"/>
        <v/>
      </c>
      <c r="AI18" s="672" t="str">
        <f t="shared" si="14"/>
        <v/>
      </c>
      <c r="AK18" s="672" t="str">
        <f t="shared" si="15"/>
        <v/>
      </c>
      <c r="AM18" s="672" t="str">
        <f t="shared" si="16"/>
        <v/>
      </c>
      <c r="AO18" s="672" t="str">
        <f t="shared" si="17"/>
        <v/>
      </c>
      <c r="AP18">
        <v>872</v>
      </c>
      <c r="AQ18" s="672">
        <f t="shared" si="18"/>
        <v>522.1556886227545</v>
      </c>
    </row>
    <row r="19" spans="2:43">
      <c r="B19">
        <v>0.69</v>
      </c>
      <c r="E19" s="672" t="str">
        <f t="shared" si="0"/>
        <v/>
      </c>
      <c r="G19" s="672" t="str">
        <f t="shared" si="0"/>
        <v/>
      </c>
      <c r="I19" s="672" t="str">
        <f t="shared" si="1"/>
        <v/>
      </c>
      <c r="K19" s="672" t="str">
        <f t="shared" si="2"/>
        <v/>
      </c>
      <c r="M19" s="672" t="str">
        <f t="shared" si="3"/>
        <v/>
      </c>
      <c r="O19" s="672" t="str">
        <f t="shared" si="4"/>
        <v/>
      </c>
      <c r="Q19" s="672" t="str">
        <f t="shared" si="5"/>
        <v/>
      </c>
      <c r="S19" s="672" t="str">
        <f t="shared" si="6"/>
        <v/>
      </c>
      <c r="U19" s="672" t="str">
        <f t="shared" si="7"/>
        <v/>
      </c>
      <c r="W19" s="672" t="str">
        <f t="shared" si="8"/>
        <v/>
      </c>
      <c r="Y19" s="672" t="str">
        <f t="shared" si="9"/>
        <v/>
      </c>
      <c r="AA19" s="672" t="str">
        <f t="shared" si="10"/>
        <v/>
      </c>
      <c r="AC19" s="672" t="str">
        <f t="shared" si="11"/>
        <v/>
      </c>
      <c r="AE19" s="672" t="str">
        <f t="shared" si="12"/>
        <v/>
      </c>
      <c r="AG19" s="672" t="str">
        <f t="shared" si="13"/>
        <v/>
      </c>
      <c r="AI19" s="672" t="str">
        <f t="shared" si="14"/>
        <v/>
      </c>
      <c r="AK19" s="672" t="str">
        <f t="shared" si="15"/>
        <v/>
      </c>
      <c r="AM19" s="672" t="str">
        <f t="shared" si="16"/>
        <v/>
      </c>
      <c r="AO19" s="672" t="str">
        <f t="shared" si="17"/>
        <v/>
      </c>
      <c r="AQ19" s="672" t="str">
        <f t="shared" si="18"/>
        <v/>
      </c>
    </row>
    <row r="20" spans="2:43">
      <c r="B20">
        <v>0.65114559976074704</v>
      </c>
      <c r="E20" s="672" t="str">
        <f t="shared" si="0"/>
        <v/>
      </c>
      <c r="G20" s="672" t="str">
        <f t="shared" si="0"/>
        <v/>
      </c>
      <c r="I20" s="672" t="str">
        <f t="shared" si="1"/>
        <v/>
      </c>
      <c r="K20" s="672" t="str">
        <f t="shared" si="2"/>
        <v/>
      </c>
      <c r="M20" s="672" t="str">
        <f t="shared" si="3"/>
        <v/>
      </c>
      <c r="O20" s="672" t="str">
        <f t="shared" si="4"/>
        <v/>
      </c>
      <c r="Q20" s="672" t="str">
        <f t="shared" si="5"/>
        <v/>
      </c>
      <c r="S20" s="672" t="str">
        <f t="shared" si="6"/>
        <v/>
      </c>
      <c r="U20" s="672" t="str">
        <f t="shared" si="7"/>
        <v/>
      </c>
      <c r="W20" s="672" t="str">
        <f t="shared" si="8"/>
        <v/>
      </c>
      <c r="Y20" s="672" t="str">
        <f t="shared" si="9"/>
        <v/>
      </c>
      <c r="AA20" s="672" t="str">
        <f t="shared" si="10"/>
        <v/>
      </c>
      <c r="AC20" s="672" t="str">
        <f t="shared" si="11"/>
        <v/>
      </c>
      <c r="AE20" s="672" t="str">
        <f t="shared" si="12"/>
        <v/>
      </c>
      <c r="AG20" s="672" t="str">
        <f t="shared" si="13"/>
        <v/>
      </c>
      <c r="AI20" s="672" t="str">
        <f t="shared" si="14"/>
        <v/>
      </c>
      <c r="AK20" s="672" t="str">
        <f t="shared" si="15"/>
        <v/>
      </c>
      <c r="AM20" s="672" t="str">
        <f t="shared" si="16"/>
        <v/>
      </c>
      <c r="AO20" s="672" t="str">
        <f t="shared" si="17"/>
        <v/>
      </c>
      <c r="AQ20" s="672" t="str">
        <f t="shared" si="18"/>
        <v/>
      </c>
    </row>
    <row r="21" spans="2:43">
      <c r="E21" s="672" t="str">
        <f t="shared" si="0"/>
        <v/>
      </c>
      <c r="G21" s="672" t="str">
        <f t="shared" si="0"/>
        <v/>
      </c>
      <c r="I21" s="672" t="str">
        <f t="shared" si="1"/>
        <v/>
      </c>
      <c r="K21" s="672" t="str">
        <f t="shared" si="2"/>
        <v/>
      </c>
      <c r="M21" s="672" t="str">
        <f t="shared" si="3"/>
        <v/>
      </c>
      <c r="O21" s="672" t="str">
        <f t="shared" si="4"/>
        <v/>
      </c>
      <c r="Q21" s="672" t="str">
        <f t="shared" si="5"/>
        <v/>
      </c>
      <c r="S21" s="672" t="str">
        <f t="shared" si="6"/>
        <v/>
      </c>
      <c r="U21" s="672" t="str">
        <f t="shared" si="7"/>
        <v/>
      </c>
      <c r="W21" s="672" t="str">
        <f t="shared" si="8"/>
        <v/>
      </c>
      <c r="Y21" s="672" t="str">
        <f t="shared" si="9"/>
        <v/>
      </c>
      <c r="AA21" s="672" t="str">
        <f t="shared" si="10"/>
        <v/>
      </c>
      <c r="AC21" s="672" t="str">
        <f t="shared" si="11"/>
        <v/>
      </c>
      <c r="AE21" s="672" t="str">
        <f t="shared" si="12"/>
        <v/>
      </c>
      <c r="AG21" s="672" t="str">
        <f t="shared" si="13"/>
        <v/>
      </c>
      <c r="AI21" s="672" t="str">
        <f t="shared" si="14"/>
        <v/>
      </c>
      <c r="AK21" s="672" t="str">
        <f t="shared" si="15"/>
        <v/>
      </c>
      <c r="AM21" s="672" t="str">
        <f t="shared" si="16"/>
        <v/>
      </c>
      <c r="AO21" s="672" t="str">
        <f t="shared" si="17"/>
        <v/>
      </c>
      <c r="AQ21" s="672" t="str">
        <f t="shared" si="18"/>
        <v/>
      </c>
    </row>
    <row r="22" spans="2:43">
      <c r="B22">
        <v>5.38</v>
      </c>
      <c r="D22">
        <v>13698</v>
      </c>
      <c r="E22" s="672">
        <f t="shared" si="0"/>
        <v>2546.096654275093</v>
      </c>
      <c r="G22" s="672" t="str">
        <f t="shared" si="0"/>
        <v/>
      </c>
      <c r="I22" s="672" t="str">
        <f t="shared" si="1"/>
        <v/>
      </c>
      <c r="K22" s="672" t="str">
        <f t="shared" si="2"/>
        <v/>
      </c>
      <c r="M22" s="672" t="str">
        <f t="shared" si="3"/>
        <v/>
      </c>
      <c r="N22">
        <v>379</v>
      </c>
      <c r="O22" s="672">
        <f t="shared" si="4"/>
        <v>70.446096654275095</v>
      </c>
      <c r="P22">
        <v>47</v>
      </c>
      <c r="Q22" s="672">
        <f t="shared" si="5"/>
        <v>8.7360594795539033</v>
      </c>
      <c r="S22" s="672" t="str">
        <f t="shared" si="6"/>
        <v/>
      </c>
      <c r="T22">
        <v>354.6</v>
      </c>
      <c r="U22" s="672">
        <f t="shared" si="7"/>
        <v>65.910780669144984</v>
      </c>
      <c r="W22" s="672" t="str">
        <f t="shared" si="8"/>
        <v/>
      </c>
      <c r="Y22" s="672" t="str">
        <f t="shared" si="9"/>
        <v/>
      </c>
      <c r="AA22" s="672" t="str">
        <f t="shared" si="10"/>
        <v/>
      </c>
      <c r="AC22" s="672" t="str">
        <f t="shared" si="11"/>
        <v/>
      </c>
      <c r="AE22" s="672" t="str">
        <f t="shared" si="12"/>
        <v/>
      </c>
      <c r="AG22" s="672" t="str">
        <f t="shared" si="13"/>
        <v/>
      </c>
      <c r="AI22" s="672" t="str">
        <f t="shared" si="14"/>
        <v/>
      </c>
      <c r="AJ22">
        <v>5567</v>
      </c>
      <c r="AK22" s="672">
        <f t="shared" si="15"/>
        <v>1034.7583643122678</v>
      </c>
      <c r="AM22" s="672" t="str">
        <f t="shared" si="16"/>
        <v/>
      </c>
      <c r="AN22">
        <v>3237</v>
      </c>
      <c r="AO22" s="672">
        <f t="shared" si="17"/>
        <v>601.67286245353159</v>
      </c>
      <c r="AP22">
        <v>9584.6</v>
      </c>
      <c r="AQ22" s="672">
        <f t="shared" si="18"/>
        <v>1781.5241635687732</v>
      </c>
    </row>
    <row r="23" spans="2:43">
      <c r="B23">
        <v>2.5100000000000001E-2</v>
      </c>
      <c r="E23" s="672" t="str">
        <f t="shared" si="0"/>
        <v/>
      </c>
      <c r="G23" s="672" t="str">
        <f t="shared" si="0"/>
        <v/>
      </c>
      <c r="I23" s="672" t="str">
        <f t="shared" si="1"/>
        <v/>
      </c>
      <c r="K23" s="672" t="str">
        <f t="shared" si="2"/>
        <v/>
      </c>
      <c r="M23" s="672" t="str">
        <f t="shared" si="3"/>
        <v/>
      </c>
      <c r="O23" s="672" t="str">
        <f t="shared" si="4"/>
        <v/>
      </c>
      <c r="Q23" s="672" t="str">
        <f t="shared" si="5"/>
        <v/>
      </c>
      <c r="S23" s="672" t="str">
        <f t="shared" si="6"/>
        <v/>
      </c>
      <c r="U23" s="672" t="str">
        <f t="shared" si="7"/>
        <v/>
      </c>
      <c r="W23" s="672" t="str">
        <f t="shared" si="8"/>
        <v/>
      </c>
      <c r="Y23" s="672" t="str">
        <f t="shared" si="9"/>
        <v/>
      </c>
      <c r="AA23" s="672" t="str">
        <f t="shared" si="10"/>
        <v/>
      </c>
      <c r="AC23" s="672" t="str">
        <f t="shared" si="11"/>
        <v/>
      </c>
      <c r="AE23" s="672" t="str">
        <f t="shared" si="12"/>
        <v/>
      </c>
      <c r="AG23" s="672" t="str">
        <f t="shared" si="13"/>
        <v/>
      </c>
      <c r="AI23" s="672" t="str">
        <f t="shared" si="14"/>
        <v/>
      </c>
      <c r="AK23" s="672" t="str">
        <f t="shared" si="15"/>
        <v/>
      </c>
      <c r="AM23" s="672" t="str">
        <f t="shared" si="16"/>
        <v/>
      </c>
      <c r="AO23" s="672" t="str">
        <f t="shared" si="17"/>
        <v/>
      </c>
      <c r="AQ23" s="672" t="str">
        <f t="shared" si="18"/>
        <v/>
      </c>
    </row>
    <row r="24" spans="2:43">
      <c r="B24">
        <v>15.03</v>
      </c>
      <c r="D24">
        <v>140654.38080000001</v>
      </c>
      <c r="E24" s="672">
        <f t="shared" si="0"/>
        <v>9358.2422355289436</v>
      </c>
      <c r="G24" s="672" t="str">
        <f t="shared" si="0"/>
        <v/>
      </c>
      <c r="I24" s="672" t="str">
        <f t="shared" si="1"/>
        <v/>
      </c>
      <c r="K24" s="672" t="str">
        <f t="shared" si="2"/>
        <v/>
      </c>
      <c r="M24" s="672" t="str">
        <f t="shared" si="3"/>
        <v/>
      </c>
      <c r="O24" s="672" t="str">
        <f t="shared" si="4"/>
        <v/>
      </c>
      <c r="Q24" s="672" t="str">
        <f t="shared" si="5"/>
        <v/>
      </c>
      <c r="R24">
        <v>105.58</v>
      </c>
      <c r="S24" s="672">
        <f t="shared" si="6"/>
        <v>7.024617431803061</v>
      </c>
      <c r="U24" s="672" t="str">
        <f t="shared" si="7"/>
        <v/>
      </c>
      <c r="W24" s="672" t="str">
        <f t="shared" si="8"/>
        <v/>
      </c>
      <c r="Y24" s="672" t="str">
        <f t="shared" si="9"/>
        <v/>
      </c>
      <c r="Z24">
        <v>86616.23</v>
      </c>
      <c r="AA24" s="672">
        <f t="shared" si="10"/>
        <v>5762.8895542248838</v>
      </c>
      <c r="AC24" s="672" t="str">
        <f t="shared" si="11"/>
        <v/>
      </c>
      <c r="AD24">
        <v>-16336.9</v>
      </c>
      <c r="AE24" s="672">
        <f t="shared" si="12"/>
        <v>-1086.952761144378</v>
      </c>
      <c r="AG24" s="672" t="str">
        <f t="shared" si="13"/>
        <v/>
      </c>
      <c r="AI24" s="672" t="str">
        <f t="shared" si="14"/>
        <v/>
      </c>
      <c r="AJ24">
        <v>3365.1</v>
      </c>
      <c r="AK24" s="672">
        <f t="shared" si="15"/>
        <v>223.89221556886227</v>
      </c>
      <c r="AM24" s="672" t="str">
        <f t="shared" si="16"/>
        <v/>
      </c>
      <c r="AO24" s="672" t="str">
        <f t="shared" si="17"/>
        <v/>
      </c>
      <c r="AP24">
        <v>73750.009999999995</v>
      </c>
      <c r="AQ24" s="672">
        <f t="shared" si="18"/>
        <v>4906.8536260811707</v>
      </c>
    </row>
    <row r="25" spans="2:43">
      <c r="B25">
        <v>14.822088676028701</v>
      </c>
      <c r="D25">
        <v>8772.19</v>
      </c>
      <c r="E25" s="672">
        <f t="shared" si="0"/>
        <v>591.83224387174175</v>
      </c>
      <c r="G25" s="672" t="str">
        <f t="shared" si="0"/>
        <v/>
      </c>
      <c r="I25" s="672" t="str">
        <f t="shared" si="1"/>
        <v/>
      </c>
      <c r="K25" s="672" t="str">
        <f t="shared" si="2"/>
        <v/>
      </c>
      <c r="M25" s="672" t="str">
        <f t="shared" si="3"/>
        <v/>
      </c>
      <c r="O25" s="672" t="str">
        <f t="shared" si="4"/>
        <v/>
      </c>
      <c r="P25">
        <v>39.950000000000003</v>
      </c>
      <c r="Q25" s="672">
        <f t="shared" si="5"/>
        <v>2.6953016456182648</v>
      </c>
      <c r="R25">
        <v>6.65</v>
      </c>
      <c r="S25" s="672">
        <f t="shared" si="6"/>
        <v>0.44865471698026183</v>
      </c>
      <c r="U25" s="672" t="str">
        <f t="shared" si="7"/>
        <v/>
      </c>
      <c r="W25" s="672" t="str">
        <f t="shared" si="8"/>
        <v/>
      </c>
      <c r="Y25" s="672" t="str">
        <f t="shared" si="9"/>
        <v/>
      </c>
      <c r="AA25" s="672" t="str">
        <f t="shared" si="10"/>
        <v/>
      </c>
      <c r="AC25" s="672" t="str">
        <f t="shared" si="11"/>
        <v/>
      </c>
      <c r="AE25" s="672" t="str">
        <f t="shared" si="12"/>
        <v/>
      </c>
      <c r="AG25" s="672" t="str">
        <f t="shared" si="13"/>
        <v/>
      </c>
      <c r="AI25" s="672" t="str">
        <f t="shared" si="14"/>
        <v/>
      </c>
      <c r="AJ25">
        <v>209.87</v>
      </c>
      <c r="AK25" s="672">
        <f t="shared" si="15"/>
        <v>14.159273000398127</v>
      </c>
      <c r="AM25" s="672" t="str">
        <f t="shared" si="16"/>
        <v/>
      </c>
      <c r="AO25" s="672" t="str">
        <f t="shared" si="17"/>
        <v/>
      </c>
      <c r="AP25">
        <v>256.47000000000003</v>
      </c>
      <c r="AQ25" s="672">
        <f t="shared" si="18"/>
        <v>17.303229362996657</v>
      </c>
    </row>
    <row r="26" spans="2:43">
      <c r="B26">
        <v>10.31</v>
      </c>
      <c r="D26">
        <v>25220</v>
      </c>
      <c r="E26" s="672">
        <f t="shared" si="0"/>
        <v>2446.1687681862268</v>
      </c>
      <c r="F26">
        <v>35386</v>
      </c>
      <c r="G26" s="672">
        <f t="shared" si="0"/>
        <v>3432.2017458777882</v>
      </c>
      <c r="I26" s="672" t="str">
        <f t="shared" si="1"/>
        <v/>
      </c>
      <c r="J26">
        <v>815</v>
      </c>
      <c r="K26" s="672">
        <f t="shared" si="2"/>
        <v>79.049466537342383</v>
      </c>
      <c r="M26" s="672" t="str">
        <f t="shared" si="3"/>
        <v/>
      </c>
      <c r="O26" s="672" t="str">
        <f t="shared" si="4"/>
        <v/>
      </c>
      <c r="Q26" s="672" t="str">
        <f t="shared" si="5"/>
        <v/>
      </c>
      <c r="R26">
        <v>255</v>
      </c>
      <c r="S26" s="672">
        <f t="shared" si="6"/>
        <v>24.733268671193017</v>
      </c>
      <c r="T26">
        <v>1216</v>
      </c>
      <c r="U26" s="672">
        <f t="shared" si="7"/>
        <v>117.94374393792434</v>
      </c>
      <c r="W26" s="672" t="str">
        <f t="shared" si="8"/>
        <v/>
      </c>
      <c r="Y26" s="672" t="str">
        <f t="shared" si="9"/>
        <v/>
      </c>
      <c r="Z26">
        <v>3486</v>
      </c>
      <c r="AA26" s="672">
        <f t="shared" si="10"/>
        <v>338.11833171677984</v>
      </c>
      <c r="AC26" s="672" t="str">
        <f t="shared" si="11"/>
        <v/>
      </c>
      <c r="AE26" s="672" t="str">
        <f t="shared" si="12"/>
        <v/>
      </c>
      <c r="AG26" s="672" t="str">
        <f t="shared" si="13"/>
        <v/>
      </c>
      <c r="AI26" s="672" t="str">
        <f t="shared" si="14"/>
        <v/>
      </c>
      <c r="AJ26">
        <v>9230</v>
      </c>
      <c r="AK26" s="672">
        <f t="shared" si="15"/>
        <v>895.24733268671184</v>
      </c>
      <c r="AM26" s="672" t="str">
        <f t="shared" si="16"/>
        <v/>
      </c>
      <c r="AO26" s="672" t="str">
        <f t="shared" si="17"/>
        <v/>
      </c>
      <c r="AP26">
        <v>50388</v>
      </c>
      <c r="AQ26" s="672">
        <f t="shared" si="18"/>
        <v>4887.2938894277395</v>
      </c>
    </row>
    <row r="27" spans="2:43">
      <c r="B27">
        <v>1.8835999999999999</v>
      </c>
      <c r="D27">
        <v>9471</v>
      </c>
      <c r="E27" s="672">
        <f t="shared" si="0"/>
        <v>5028.1376088341476</v>
      </c>
      <c r="G27" s="672" t="str">
        <f t="shared" si="0"/>
        <v/>
      </c>
      <c r="I27" s="672" t="str">
        <f t="shared" si="1"/>
        <v/>
      </c>
      <c r="K27" s="672" t="str">
        <f t="shared" si="2"/>
        <v/>
      </c>
      <c r="M27" s="672" t="str">
        <f t="shared" si="3"/>
        <v/>
      </c>
      <c r="N27">
        <v>300</v>
      </c>
      <c r="O27" s="672">
        <f t="shared" si="4"/>
        <v>159.26948396687195</v>
      </c>
      <c r="P27">
        <v>44</v>
      </c>
      <c r="Q27" s="672">
        <f t="shared" si="5"/>
        <v>23.359524315141218</v>
      </c>
      <c r="R27">
        <v>94</v>
      </c>
      <c r="S27" s="672">
        <f t="shared" si="6"/>
        <v>49.904438309619877</v>
      </c>
      <c r="U27" s="672" t="str">
        <f t="shared" si="7"/>
        <v/>
      </c>
      <c r="W27" s="672" t="str">
        <f t="shared" si="8"/>
        <v/>
      </c>
      <c r="Y27" s="672" t="str">
        <f t="shared" si="9"/>
        <v/>
      </c>
      <c r="Z27">
        <v>54</v>
      </c>
      <c r="AA27" s="672">
        <f t="shared" si="10"/>
        <v>28.668507114036952</v>
      </c>
      <c r="AC27" s="672" t="str">
        <f t="shared" si="11"/>
        <v/>
      </c>
      <c r="AD27">
        <v>1803</v>
      </c>
      <c r="AE27" s="672">
        <f t="shared" si="12"/>
        <v>957.20959864090048</v>
      </c>
      <c r="AG27" s="672" t="str">
        <f t="shared" si="13"/>
        <v/>
      </c>
      <c r="AI27" s="672" t="str">
        <f t="shared" si="14"/>
        <v/>
      </c>
      <c r="AJ27">
        <v>71</v>
      </c>
      <c r="AK27" s="672">
        <f t="shared" si="15"/>
        <v>37.693777872159693</v>
      </c>
      <c r="AM27" s="672" t="str">
        <f t="shared" si="16"/>
        <v/>
      </c>
      <c r="AO27" s="672" t="str">
        <f t="shared" si="17"/>
        <v/>
      </c>
      <c r="AP27">
        <v>2366</v>
      </c>
      <c r="AQ27" s="672">
        <f t="shared" si="18"/>
        <v>1256.1053302187302</v>
      </c>
    </row>
    <row r="28" spans="2:43">
      <c r="E28" s="672" t="str">
        <f t="shared" si="0"/>
        <v/>
      </c>
      <c r="G28" s="672" t="str">
        <f t="shared" si="0"/>
        <v/>
      </c>
      <c r="I28" s="672" t="str">
        <f t="shared" si="1"/>
        <v/>
      </c>
      <c r="K28" s="672" t="str">
        <f t="shared" si="2"/>
        <v/>
      </c>
      <c r="M28" s="672" t="str">
        <f t="shared" si="3"/>
        <v/>
      </c>
      <c r="O28" s="672" t="str">
        <f t="shared" si="4"/>
        <v/>
      </c>
      <c r="Q28" s="672" t="str">
        <f t="shared" si="5"/>
        <v/>
      </c>
      <c r="S28" s="672" t="str">
        <f t="shared" si="6"/>
        <v/>
      </c>
      <c r="U28" s="672" t="str">
        <f t="shared" si="7"/>
        <v/>
      </c>
      <c r="W28" s="672" t="str">
        <f t="shared" si="8"/>
        <v/>
      </c>
      <c r="Y28" s="672" t="str">
        <f t="shared" si="9"/>
        <v/>
      </c>
      <c r="AA28" s="672" t="str">
        <f t="shared" si="10"/>
        <v/>
      </c>
      <c r="AC28" s="672" t="str">
        <f t="shared" si="11"/>
        <v/>
      </c>
      <c r="AE28" s="672" t="str">
        <f t="shared" si="12"/>
        <v/>
      </c>
      <c r="AG28" s="672" t="str">
        <f t="shared" si="13"/>
        <v/>
      </c>
      <c r="AI28" s="672" t="str">
        <f t="shared" si="14"/>
        <v/>
      </c>
      <c r="AK28" s="672" t="str">
        <f t="shared" si="15"/>
        <v/>
      </c>
      <c r="AM28" s="672" t="str">
        <f t="shared" si="16"/>
        <v/>
      </c>
      <c r="AO28" s="672" t="str">
        <f t="shared" si="17"/>
        <v/>
      </c>
      <c r="AQ28" s="672" t="str">
        <f t="shared" si="18"/>
        <v/>
      </c>
    </row>
    <row r="29" spans="2:43">
      <c r="B29">
        <f>SUM(B12:B27)</f>
        <v>68.171160692477713</v>
      </c>
      <c r="E29" s="672" t="str">
        <f t="shared" ref="E29:G44" si="19">IF(OR($B29=0,D29=0),"",D29/$B29)</f>
        <v/>
      </c>
      <c r="G29" s="672" t="str">
        <f t="shared" si="19"/>
        <v/>
      </c>
      <c r="I29" s="672" t="str">
        <f t="shared" si="1"/>
        <v/>
      </c>
      <c r="K29" s="672" t="str">
        <f t="shared" si="2"/>
        <v/>
      </c>
      <c r="M29" s="672" t="str">
        <f t="shared" si="3"/>
        <v/>
      </c>
      <c r="O29" s="672" t="str">
        <f t="shared" si="4"/>
        <v/>
      </c>
      <c r="Q29" s="672" t="str">
        <f t="shared" si="5"/>
        <v/>
      </c>
      <c r="S29" s="672" t="str">
        <f t="shared" si="6"/>
        <v/>
      </c>
      <c r="U29" s="672" t="str">
        <f t="shared" si="7"/>
        <v/>
      </c>
      <c r="W29" s="672" t="str">
        <f t="shared" si="8"/>
        <v/>
      </c>
      <c r="Y29" s="672" t="str">
        <f t="shared" si="9"/>
        <v/>
      </c>
      <c r="AA29" s="672" t="str">
        <f t="shared" si="10"/>
        <v/>
      </c>
      <c r="AC29" s="672" t="str">
        <f t="shared" si="11"/>
        <v/>
      </c>
      <c r="AE29" s="672" t="str">
        <f t="shared" si="12"/>
        <v/>
      </c>
      <c r="AG29" s="672" t="str">
        <f t="shared" si="13"/>
        <v/>
      </c>
      <c r="AI29" s="672" t="str">
        <f t="shared" si="14"/>
        <v/>
      </c>
      <c r="AJ29">
        <f>SUM(AJ12:AJ27)</f>
        <v>34794.19</v>
      </c>
      <c r="AK29" s="672"/>
      <c r="AM29" s="672" t="str">
        <f t="shared" si="16"/>
        <v/>
      </c>
      <c r="AO29" s="672" t="str">
        <f t="shared" si="17"/>
        <v/>
      </c>
      <c r="AQ29" s="672" t="str">
        <f t="shared" si="18"/>
        <v/>
      </c>
    </row>
    <row r="30" spans="2:43">
      <c r="E30" s="672" t="str">
        <f t="shared" si="19"/>
        <v/>
      </c>
      <c r="G30" s="672" t="str">
        <f t="shared" si="19"/>
        <v/>
      </c>
      <c r="I30" s="672" t="str">
        <f t="shared" si="1"/>
        <v/>
      </c>
      <c r="K30" s="672" t="str">
        <f t="shared" si="2"/>
        <v/>
      </c>
      <c r="M30" s="672" t="str">
        <f t="shared" si="3"/>
        <v/>
      </c>
      <c r="O30" s="672" t="str">
        <f t="shared" si="4"/>
        <v/>
      </c>
      <c r="Q30" s="672" t="str">
        <f t="shared" si="5"/>
        <v/>
      </c>
      <c r="S30" s="672" t="str">
        <f t="shared" si="6"/>
        <v/>
      </c>
      <c r="U30" s="672" t="str">
        <f t="shared" si="7"/>
        <v/>
      </c>
      <c r="W30" s="672" t="str">
        <f t="shared" si="8"/>
        <v/>
      </c>
      <c r="Y30" s="672" t="str">
        <f t="shared" si="9"/>
        <v/>
      </c>
      <c r="AA30" s="672" t="str">
        <f t="shared" si="10"/>
        <v/>
      </c>
      <c r="AC30" s="672" t="str">
        <f t="shared" si="11"/>
        <v/>
      </c>
      <c r="AE30" s="672" t="str">
        <f t="shared" si="12"/>
        <v/>
      </c>
      <c r="AG30" s="672" t="str">
        <f t="shared" si="13"/>
        <v/>
      </c>
      <c r="AI30" s="672" t="str">
        <f t="shared" si="14"/>
        <v/>
      </c>
      <c r="AJ30">
        <f>AJ29/B29</f>
        <v>510.39456636153972</v>
      </c>
      <c r="AK30" s="672" t="str">
        <f t="shared" si="15"/>
        <v/>
      </c>
      <c r="AM30" s="672" t="str">
        <f t="shared" si="16"/>
        <v/>
      </c>
      <c r="AO30" s="672" t="str">
        <f t="shared" si="17"/>
        <v/>
      </c>
      <c r="AQ30" s="672" t="str">
        <f t="shared" si="18"/>
        <v/>
      </c>
    </row>
    <row r="31" spans="2:43">
      <c r="E31" s="672" t="str">
        <f t="shared" si="19"/>
        <v/>
      </c>
      <c r="G31" s="672" t="str">
        <f t="shared" si="19"/>
        <v/>
      </c>
      <c r="I31" s="672" t="str">
        <f t="shared" si="1"/>
        <v/>
      </c>
      <c r="K31" s="672" t="str">
        <f t="shared" si="2"/>
        <v/>
      </c>
      <c r="M31" s="672" t="str">
        <f t="shared" si="3"/>
        <v/>
      </c>
      <c r="O31" s="672" t="str">
        <f t="shared" si="4"/>
        <v/>
      </c>
      <c r="Q31" s="672" t="str">
        <f t="shared" si="5"/>
        <v/>
      </c>
      <c r="S31" s="672" t="str">
        <f t="shared" si="6"/>
        <v/>
      </c>
      <c r="U31" s="672" t="str">
        <f t="shared" si="7"/>
        <v/>
      </c>
      <c r="W31" s="672" t="str">
        <f t="shared" si="8"/>
        <v/>
      </c>
      <c r="Y31" s="672" t="str">
        <f t="shared" si="9"/>
        <v/>
      </c>
      <c r="AA31" s="672" t="str">
        <f t="shared" si="10"/>
        <v/>
      </c>
      <c r="AC31" s="672" t="str">
        <f t="shared" si="11"/>
        <v/>
      </c>
      <c r="AE31" s="672" t="str">
        <f t="shared" si="12"/>
        <v/>
      </c>
      <c r="AG31" s="672" t="str">
        <f t="shared" si="13"/>
        <v/>
      </c>
      <c r="AI31" s="672" t="str">
        <f t="shared" si="14"/>
        <v/>
      </c>
      <c r="AK31" s="672" t="str">
        <f t="shared" si="15"/>
        <v/>
      </c>
      <c r="AM31" s="672" t="str">
        <f t="shared" si="16"/>
        <v/>
      </c>
      <c r="AO31" s="672" t="str">
        <f t="shared" si="17"/>
        <v/>
      </c>
      <c r="AQ31" s="672" t="str">
        <f t="shared" si="18"/>
        <v/>
      </c>
    </row>
    <row r="32" spans="2:43">
      <c r="E32" s="672" t="str">
        <f t="shared" si="19"/>
        <v/>
      </c>
      <c r="G32" s="672" t="str">
        <f t="shared" si="19"/>
        <v/>
      </c>
      <c r="I32" s="672" t="str">
        <f t="shared" si="1"/>
        <v/>
      </c>
      <c r="K32" s="672" t="str">
        <f t="shared" si="2"/>
        <v/>
      </c>
      <c r="M32" s="672" t="str">
        <f t="shared" si="3"/>
        <v/>
      </c>
      <c r="O32" s="672" t="str">
        <f t="shared" si="4"/>
        <v/>
      </c>
      <c r="Q32" s="672" t="str">
        <f t="shared" si="5"/>
        <v/>
      </c>
      <c r="S32" s="672" t="str">
        <f t="shared" si="6"/>
        <v/>
      </c>
      <c r="U32" s="672" t="str">
        <f t="shared" si="7"/>
        <v/>
      </c>
      <c r="W32" s="672" t="str">
        <f t="shared" si="8"/>
        <v/>
      </c>
      <c r="Y32" s="672" t="str">
        <f t="shared" si="9"/>
        <v/>
      </c>
      <c r="AA32" s="672" t="str">
        <f t="shared" si="10"/>
        <v/>
      </c>
      <c r="AC32" s="672" t="str">
        <f t="shared" si="11"/>
        <v/>
      </c>
      <c r="AE32" s="672" t="str">
        <f t="shared" si="12"/>
        <v/>
      </c>
      <c r="AG32" s="672" t="str">
        <f t="shared" si="13"/>
        <v/>
      </c>
      <c r="AI32" s="672" t="str">
        <f t="shared" si="14"/>
        <v/>
      </c>
      <c r="AK32" s="672" t="str">
        <f t="shared" si="15"/>
        <v/>
      </c>
      <c r="AM32" s="672" t="str">
        <f t="shared" si="16"/>
        <v/>
      </c>
      <c r="AO32" s="672" t="str">
        <f t="shared" si="17"/>
        <v/>
      </c>
      <c r="AQ32" s="672" t="str">
        <f t="shared" si="18"/>
        <v/>
      </c>
    </row>
    <row r="33" spans="5:43">
      <c r="E33" s="672" t="str">
        <f t="shared" si="19"/>
        <v/>
      </c>
      <c r="G33" s="672" t="str">
        <f t="shared" si="19"/>
        <v/>
      </c>
      <c r="I33" s="672" t="str">
        <f t="shared" si="1"/>
        <v/>
      </c>
      <c r="K33" s="672" t="str">
        <f t="shared" si="2"/>
        <v/>
      </c>
      <c r="M33" s="672" t="str">
        <f t="shared" si="3"/>
        <v/>
      </c>
      <c r="O33" s="672" t="str">
        <f t="shared" si="4"/>
        <v/>
      </c>
      <c r="Q33" s="672" t="str">
        <f t="shared" si="5"/>
        <v/>
      </c>
      <c r="S33" s="672" t="str">
        <f t="shared" si="6"/>
        <v/>
      </c>
      <c r="U33" s="672" t="str">
        <f t="shared" si="7"/>
        <v/>
      </c>
      <c r="W33" s="672" t="str">
        <f t="shared" si="8"/>
        <v/>
      </c>
      <c r="Y33" s="672" t="str">
        <f t="shared" si="9"/>
        <v/>
      </c>
      <c r="AA33" s="672" t="str">
        <f t="shared" si="10"/>
        <v/>
      </c>
      <c r="AC33" s="672" t="str">
        <f t="shared" si="11"/>
        <v/>
      </c>
      <c r="AE33" s="672" t="str">
        <f t="shared" si="12"/>
        <v/>
      </c>
      <c r="AG33" s="672" t="str">
        <f t="shared" si="13"/>
        <v/>
      </c>
      <c r="AI33" s="672" t="str">
        <f t="shared" si="14"/>
        <v/>
      </c>
      <c r="AK33" s="672" t="str">
        <f t="shared" si="15"/>
        <v/>
      </c>
      <c r="AM33" s="672" t="str">
        <f t="shared" si="16"/>
        <v/>
      </c>
      <c r="AO33" s="672" t="str">
        <f t="shared" si="17"/>
        <v/>
      </c>
      <c r="AQ33" s="672" t="str">
        <f t="shared" si="18"/>
        <v/>
      </c>
    </row>
    <row r="34" spans="5:43">
      <c r="E34" s="672" t="str">
        <f t="shared" si="19"/>
        <v/>
      </c>
      <c r="G34" s="672" t="str">
        <f t="shared" si="19"/>
        <v/>
      </c>
      <c r="I34" s="672" t="str">
        <f t="shared" si="1"/>
        <v/>
      </c>
      <c r="K34" s="672" t="str">
        <f t="shared" si="2"/>
        <v/>
      </c>
      <c r="M34" s="672" t="str">
        <f t="shared" si="3"/>
        <v/>
      </c>
      <c r="O34" s="672" t="str">
        <f t="shared" si="4"/>
        <v/>
      </c>
      <c r="Q34" s="672" t="str">
        <f t="shared" si="5"/>
        <v/>
      </c>
      <c r="S34" s="672" t="str">
        <f t="shared" si="6"/>
        <v/>
      </c>
      <c r="U34" s="672" t="str">
        <f t="shared" si="7"/>
        <v/>
      </c>
      <c r="W34" s="672" t="str">
        <f t="shared" si="8"/>
        <v/>
      </c>
      <c r="Y34" s="672" t="str">
        <f t="shared" si="9"/>
        <v/>
      </c>
      <c r="AA34" s="672" t="str">
        <f t="shared" si="10"/>
        <v/>
      </c>
      <c r="AC34" s="672" t="str">
        <f t="shared" si="11"/>
        <v/>
      </c>
      <c r="AE34" s="672" t="str">
        <f t="shared" si="12"/>
        <v/>
      </c>
      <c r="AG34" s="672" t="str">
        <f t="shared" si="13"/>
        <v/>
      </c>
      <c r="AI34" s="672" t="str">
        <f t="shared" si="14"/>
        <v/>
      </c>
      <c r="AK34" s="672" t="str">
        <f t="shared" si="15"/>
        <v/>
      </c>
      <c r="AM34" s="672" t="str">
        <f t="shared" si="16"/>
        <v/>
      </c>
      <c r="AO34" s="672" t="str">
        <f t="shared" si="17"/>
        <v/>
      </c>
      <c r="AQ34" s="672" t="str">
        <f t="shared" si="18"/>
        <v/>
      </c>
    </row>
    <row r="35" spans="5:43">
      <c r="E35" s="672" t="str">
        <f t="shared" si="19"/>
        <v/>
      </c>
      <c r="G35" s="672" t="str">
        <f t="shared" si="19"/>
        <v/>
      </c>
      <c r="I35" s="672" t="str">
        <f t="shared" si="1"/>
        <v/>
      </c>
      <c r="K35" s="672" t="str">
        <f t="shared" si="2"/>
        <v/>
      </c>
      <c r="M35" s="672" t="str">
        <f t="shared" si="3"/>
        <v/>
      </c>
      <c r="O35" s="672" t="str">
        <f t="shared" si="4"/>
        <v/>
      </c>
      <c r="Q35" s="672" t="str">
        <f t="shared" si="5"/>
        <v/>
      </c>
      <c r="S35" s="672" t="str">
        <f t="shared" si="6"/>
        <v/>
      </c>
      <c r="U35" s="672" t="str">
        <f t="shared" si="7"/>
        <v/>
      </c>
      <c r="W35" s="672" t="str">
        <f t="shared" si="8"/>
        <v/>
      </c>
      <c r="Y35" s="672" t="str">
        <f t="shared" si="9"/>
        <v/>
      </c>
      <c r="AA35" s="672" t="str">
        <f t="shared" si="10"/>
        <v/>
      </c>
      <c r="AC35" s="672" t="str">
        <f t="shared" si="11"/>
        <v/>
      </c>
      <c r="AE35" s="672" t="str">
        <f t="shared" si="12"/>
        <v/>
      </c>
      <c r="AG35" s="672" t="str">
        <f t="shared" si="13"/>
        <v/>
      </c>
      <c r="AI35" s="672" t="str">
        <f t="shared" si="14"/>
        <v/>
      </c>
      <c r="AK35" s="672" t="str">
        <f t="shared" si="15"/>
        <v/>
      </c>
      <c r="AM35" s="672" t="str">
        <f t="shared" si="16"/>
        <v/>
      </c>
      <c r="AO35" s="672" t="str">
        <f t="shared" si="17"/>
        <v/>
      </c>
      <c r="AQ35" s="672" t="str">
        <f t="shared" si="18"/>
        <v/>
      </c>
    </row>
    <row r="36" spans="5:43">
      <c r="E36" s="672" t="str">
        <f t="shared" si="19"/>
        <v/>
      </c>
      <c r="G36" s="672" t="str">
        <f t="shared" si="19"/>
        <v/>
      </c>
      <c r="I36" s="672" t="str">
        <f t="shared" si="1"/>
        <v/>
      </c>
      <c r="K36" s="672" t="str">
        <f t="shared" si="2"/>
        <v/>
      </c>
      <c r="M36" s="672" t="str">
        <f t="shared" si="3"/>
        <v/>
      </c>
      <c r="O36" s="672" t="str">
        <f t="shared" si="4"/>
        <v/>
      </c>
      <c r="Q36" s="672" t="str">
        <f t="shared" si="5"/>
        <v/>
      </c>
      <c r="S36" s="672" t="str">
        <f t="shared" si="6"/>
        <v/>
      </c>
      <c r="U36" s="672" t="str">
        <f t="shared" si="7"/>
        <v/>
      </c>
      <c r="W36" s="672" t="str">
        <f t="shared" si="8"/>
        <v/>
      </c>
      <c r="Y36" s="672" t="str">
        <f t="shared" si="9"/>
        <v/>
      </c>
      <c r="AA36" s="672" t="str">
        <f t="shared" si="10"/>
        <v/>
      </c>
      <c r="AC36" s="672" t="str">
        <f t="shared" si="11"/>
        <v/>
      </c>
      <c r="AE36" s="672" t="str">
        <f t="shared" si="12"/>
        <v/>
      </c>
      <c r="AG36" s="672" t="str">
        <f t="shared" si="13"/>
        <v/>
      </c>
      <c r="AI36" s="672" t="str">
        <f t="shared" si="14"/>
        <v/>
      </c>
      <c r="AK36" s="672" t="str">
        <f t="shared" si="15"/>
        <v/>
      </c>
      <c r="AM36" s="672" t="str">
        <f t="shared" si="16"/>
        <v/>
      </c>
      <c r="AO36" s="672" t="str">
        <f t="shared" si="17"/>
        <v/>
      </c>
      <c r="AQ36" s="672" t="str">
        <f t="shared" si="18"/>
        <v/>
      </c>
    </row>
    <row r="37" spans="5:43">
      <c r="E37" s="672" t="str">
        <f t="shared" si="19"/>
        <v/>
      </c>
      <c r="G37" s="672" t="str">
        <f t="shared" si="19"/>
        <v/>
      </c>
      <c r="I37" s="672" t="str">
        <f t="shared" si="1"/>
        <v/>
      </c>
      <c r="K37" s="672" t="str">
        <f t="shared" si="2"/>
        <v/>
      </c>
      <c r="M37" s="672" t="str">
        <f t="shared" si="3"/>
        <v/>
      </c>
      <c r="O37" s="672" t="str">
        <f t="shared" si="4"/>
        <v/>
      </c>
      <c r="Q37" s="672" t="str">
        <f t="shared" si="5"/>
        <v/>
      </c>
      <c r="S37" s="672" t="str">
        <f t="shared" si="6"/>
        <v/>
      </c>
      <c r="U37" s="672" t="str">
        <f t="shared" si="7"/>
        <v/>
      </c>
      <c r="W37" s="672" t="str">
        <f t="shared" si="8"/>
        <v/>
      </c>
      <c r="Y37" s="672" t="str">
        <f t="shared" si="9"/>
        <v/>
      </c>
      <c r="AA37" s="672" t="str">
        <f t="shared" si="10"/>
        <v/>
      </c>
      <c r="AC37" s="672" t="str">
        <f t="shared" si="11"/>
        <v/>
      </c>
      <c r="AE37" s="672" t="str">
        <f t="shared" si="12"/>
        <v/>
      </c>
      <c r="AG37" s="672" t="str">
        <f t="shared" si="13"/>
        <v/>
      </c>
      <c r="AI37" s="672" t="str">
        <f t="shared" si="14"/>
        <v/>
      </c>
      <c r="AK37" s="672" t="str">
        <f t="shared" si="15"/>
        <v/>
      </c>
      <c r="AM37" s="672" t="str">
        <f t="shared" si="16"/>
        <v/>
      </c>
      <c r="AO37" s="672" t="str">
        <f t="shared" si="17"/>
        <v/>
      </c>
      <c r="AQ37" s="672" t="str">
        <f t="shared" si="18"/>
        <v/>
      </c>
    </row>
    <row r="38" spans="5:43">
      <c r="E38" s="672" t="str">
        <f t="shared" si="19"/>
        <v/>
      </c>
      <c r="G38" s="672" t="str">
        <f t="shared" si="19"/>
        <v/>
      </c>
      <c r="I38" s="672" t="str">
        <f t="shared" si="1"/>
        <v/>
      </c>
      <c r="K38" s="672" t="str">
        <f t="shared" si="2"/>
        <v/>
      </c>
      <c r="M38" s="672" t="str">
        <f t="shared" si="3"/>
        <v/>
      </c>
      <c r="O38" s="672" t="str">
        <f t="shared" si="4"/>
        <v/>
      </c>
      <c r="Q38" s="672" t="str">
        <f t="shared" si="5"/>
        <v/>
      </c>
      <c r="S38" s="672" t="str">
        <f t="shared" si="6"/>
        <v/>
      </c>
      <c r="U38" s="672" t="str">
        <f t="shared" si="7"/>
        <v/>
      </c>
      <c r="W38" s="672" t="str">
        <f t="shared" si="8"/>
        <v/>
      </c>
      <c r="Y38" s="672" t="str">
        <f t="shared" si="9"/>
        <v/>
      </c>
      <c r="AA38" s="672" t="str">
        <f t="shared" si="10"/>
        <v/>
      </c>
      <c r="AC38" s="672" t="str">
        <f t="shared" si="11"/>
        <v/>
      </c>
      <c r="AE38" s="672" t="str">
        <f t="shared" si="12"/>
        <v/>
      </c>
      <c r="AG38" s="672" t="str">
        <f t="shared" si="13"/>
        <v/>
      </c>
      <c r="AI38" s="672" t="str">
        <f t="shared" si="14"/>
        <v/>
      </c>
      <c r="AK38" s="672" t="str">
        <f t="shared" si="15"/>
        <v/>
      </c>
      <c r="AM38" s="672" t="str">
        <f t="shared" si="16"/>
        <v/>
      </c>
      <c r="AO38" s="672" t="str">
        <f t="shared" si="17"/>
        <v/>
      </c>
      <c r="AQ38" s="672" t="str">
        <f t="shared" si="18"/>
        <v/>
      </c>
    </row>
    <row r="39" spans="5:43">
      <c r="E39" s="672" t="str">
        <f t="shared" si="19"/>
        <v/>
      </c>
      <c r="G39" s="672" t="str">
        <f t="shared" si="19"/>
        <v/>
      </c>
      <c r="I39" s="672" t="str">
        <f t="shared" si="1"/>
        <v/>
      </c>
      <c r="K39" s="672" t="str">
        <f t="shared" si="2"/>
        <v/>
      </c>
      <c r="M39" s="672" t="str">
        <f t="shared" si="3"/>
        <v/>
      </c>
      <c r="O39" s="672" t="str">
        <f t="shared" si="4"/>
        <v/>
      </c>
      <c r="Q39" s="672" t="str">
        <f t="shared" si="5"/>
        <v/>
      </c>
      <c r="S39" s="672" t="str">
        <f t="shared" si="6"/>
        <v/>
      </c>
      <c r="U39" s="672" t="str">
        <f t="shared" si="7"/>
        <v/>
      </c>
      <c r="W39" s="672" t="str">
        <f t="shared" si="8"/>
        <v/>
      </c>
      <c r="Y39" s="672" t="str">
        <f t="shared" si="9"/>
        <v/>
      </c>
      <c r="AA39" s="672" t="str">
        <f t="shared" si="10"/>
        <v/>
      </c>
      <c r="AC39" s="672" t="str">
        <f t="shared" si="11"/>
        <v/>
      </c>
      <c r="AE39" s="672" t="str">
        <f t="shared" si="12"/>
        <v/>
      </c>
      <c r="AG39" s="672" t="str">
        <f t="shared" si="13"/>
        <v/>
      </c>
      <c r="AI39" s="672" t="str">
        <f t="shared" si="14"/>
        <v/>
      </c>
      <c r="AK39" s="672" t="str">
        <f t="shared" si="15"/>
        <v/>
      </c>
      <c r="AM39" s="672" t="str">
        <f t="shared" si="16"/>
        <v/>
      </c>
      <c r="AO39" s="672" t="str">
        <f t="shared" si="17"/>
        <v/>
      </c>
      <c r="AQ39" s="672" t="str">
        <f t="shared" si="18"/>
        <v/>
      </c>
    </row>
    <row r="40" spans="5:43">
      <c r="E40" s="672" t="str">
        <f t="shared" si="19"/>
        <v/>
      </c>
      <c r="G40" s="672" t="str">
        <f t="shared" si="19"/>
        <v/>
      </c>
      <c r="I40" s="672" t="str">
        <f t="shared" si="1"/>
        <v/>
      </c>
      <c r="K40" s="672" t="str">
        <f t="shared" si="2"/>
        <v/>
      </c>
      <c r="M40" s="672" t="str">
        <f t="shared" si="3"/>
        <v/>
      </c>
      <c r="O40" s="672" t="str">
        <f t="shared" si="4"/>
        <v/>
      </c>
      <c r="Q40" s="672" t="str">
        <f t="shared" si="5"/>
        <v/>
      </c>
      <c r="S40" s="672" t="str">
        <f t="shared" si="6"/>
        <v/>
      </c>
      <c r="U40" s="672" t="str">
        <f t="shared" si="7"/>
        <v/>
      </c>
      <c r="W40" s="672" t="str">
        <f t="shared" si="8"/>
        <v/>
      </c>
      <c r="Y40" s="672" t="str">
        <f t="shared" si="9"/>
        <v/>
      </c>
      <c r="AA40" s="672" t="str">
        <f t="shared" si="10"/>
        <v/>
      </c>
      <c r="AC40" s="672" t="str">
        <f t="shared" si="11"/>
        <v/>
      </c>
      <c r="AE40" s="672" t="str">
        <f t="shared" si="12"/>
        <v/>
      </c>
      <c r="AG40" s="672" t="str">
        <f t="shared" si="13"/>
        <v/>
      </c>
      <c r="AI40" s="672" t="str">
        <f t="shared" si="14"/>
        <v/>
      </c>
      <c r="AK40" s="672" t="str">
        <f t="shared" si="15"/>
        <v/>
      </c>
      <c r="AM40" s="672" t="str">
        <f t="shared" si="16"/>
        <v/>
      </c>
      <c r="AO40" s="672" t="str">
        <f t="shared" si="17"/>
        <v/>
      </c>
      <c r="AQ40" s="672" t="str">
        <f t="shared" si="18"/>
        <v/>
      </c>
    </row>
    <row r="41" spans="5:43">
      <c r="E41" s="672" t="str">
        <f t="shared" si="19"/>
        <v/>
      </c>
      <c r="G41" s="672" t="str">
        <f t="shared" si="19"/>
        <v/>
      </c>
      <c r="I41" s="672" t="str">
        <f t="shared" si="1"/>
        <v/>
      </c>
      <c r="K41" s="672" t="str">
        <f t="shared" si="2"/>
        <v/>
      </c>
      <c r="M41" s="672" t="str">
        <f t="shared" si="3"/>
        <v/>
      </c>
      <c r="O41" s="672" t="str">
        <f t="shared" si="4"/>
        <v/>
      </c>
      <c r="Q41" s="672" t="str">
        <f t="shared" si="5"/>
        <v/>
      </c>
      <c r="S41" s="672" t="str">
        <f t="shared" si="6"/>
        <v/>
      </c>
      <c r="U41" s="672" t="str">
        <f t="shared" si="7"/>
        <v/>
      </c>
      <c r="W41" s="672" t="str">
        <f t="shared" si="8"/>
        <v/>
      </c>
      <c r="Y41" s="672" t="str">
        <f t="shared" si="9"/>
        <v/>
      </c>
      <c r="AA41" s="672" t="str">
        <f t="shared" si="10"/>
        <v/>
      </c>
      <c r="AC41" s="672" t="str">
        <f t="shared" si="11"/>
        <v/>
      </c>
      <c r="AE41" s="672" t="str">
        <f t="shared" si="12"/>
        <v/>
      </c>
      <c r="AG41" s="672" t="str">
        <f t="shared" si="13"/>
        <v/>
      </c>
      <c r="AI41" s="672" t="str">
        <f t="shared" si="14"/>
        <v/>
      </c>
      <c r="AK41" s="672" t="str">
        <f t="shared" si="15"/>
        <v/>
      </c>
      <c r="AM41" s="672" t="str">
        <f t="shared" si="16"/>
        <v/>
      </c>
      <c r="AO41" s="672" t="str">
        <f t="shared" si="17"/>
        <v/>
      </c>
      <c r="AQ41" s="672" t="str">
        <f t="shared" si="18"/>
        <v/>
      </c>
    </row>
    <row r="42" spans="5:43">
      <c r="E42" s="672" t="str">
        <f t="shared" si="19"/>
        <v/>
      </c>
      <c r="G42" s="672" t="str">
        <f t="shared" si="19"/>
        <v/>
      </c>
      <c r="I42" s="672" t="str">
        <f t="shared" si="1"/>
        <v/>
      </c>
      <c r="K42" s="672" t="str">
        <f t="shared" si="2"/>
        <v/>
      </c>
      <c r="M42" s="672" t="str">
        <f t="shared" si="3"/>
        <v/>
      </c>
      <c r="O42" s="672" t="str">
        <f t="shared" si="4"/>
        <v/>
      </c>
      <c r="Q42" s="672" t="str">
        <f t="shared" si="5"/>
        <v/>
      </c>
      <c r="S42" s="672" t="str">
        <f t="shared" si="6"/>
        <v/>
      </c>
      <c r="U42" s="672" t="str">
        <f t="shared" si="7"/>
        <v/>
      </c>
      <c r="W42" s="672" t="str">
        <f t="shared" si="8"/>
        <v/>
      </c>
      <c r="Y42" s="672" t="str">
        <f t="shared" si="9"/>
        <v/>
      </c>
      <c r="AA42" s="672" t="str">
        <f t="shared" si="10"/>
        <v/>
      </c>
      <c r="AC42" s="672" t="str">
        <f t="shared" si="11"/>
        <v/>
      </c>
      <c r="AE42" s="672" t="str">
        <f t="shared" si="12"/>
        <v/>
      </c>
      <c r="AG42" s="672" t="str">
        <f t="shared" si="13"/>
        <v/>
      </c>
      <c r="AI42" s="672" t="str">
        <f t="shared" si="14"/>
        <v/>
      </c>
      <c r="AK42" s="672" t="str">
        <f t="shared" si="15"/>
        <v/>
      </c>
      <c r="AM42" s="672" t="str">
        <f t="shared" si="16"/>
        <v/>
      </c>
      <c r="AO42" s="672" t="str">
        <f t="shared" si="17"/>
        <v/>
      </c>
      <c r="AQ42" s="672" t="str">
        <f t="shared" si="18"/>
        <v/>
      </c>
    </row>
    <row r="43" spans="5:43">
      <c r="E43" s="672" t="str">
        <f t="shared" si="19"/>
        <v/>
      </c>
      <c r="G43" s="672" t="str">
        <f t="shared" si="19"/>
        <v/>
      </c>
      <c r="I43" s="672" t="str">
        <f t="shared" si="1"/>
        <v/>
      </c>
      <c r="K43" s="672" t="str">
        <f t="shared" si="2"/>
        <v/>
      </c>
      <c r="M43" s="672" t="str">
        <f t="shared" si="3"/>
        <v/>
      </c>
      <c r="O43" s="672" t="str">
        <f t="shared" si="4"/>
        <v/>
      </c>
      <c r="Q43" s="672" t="str">
        <f t="shared" si="5"/>
        <v/>
      </c>
      <c r="S43" s="672" t="str">
        <f t="shared" si="6"/>
        <v/>
      </c>
      <c r="U43" s="672" t="str">
        <f t="shared" si="7"/>
        <v/>
      </c>
      <c r="W43" s="672" t="str">
        <f t="shared" si="8"/>
        <v/>
      </c>
      <c r="Y43" s="672" t="str">
        <f t="shared" si="9"/>
        <v/>
      </c>
      <c r="AA43" s="672" t="str">
        <f t="shared" si="10"/>
        <v/>
      </c>
      <c r="AC43" s="672" t="str">
        <f t="shared" si="11"/>
        <v/>
      </c>
      <c r="AE43" s="672" t="str">
        <f t="shared" si="12"/>
        <v/>
      </c>
      <c r="AG43" s="672" t="str">
        <f t="shared" si="13"/>
        <v/>
      </c>
      <c r="AI43" s="672" t="str">
        <f t="shared" si="14"/>
        <v/>
      </c>
      <c r="AK43" s="672" t="str">
        <f t="shared" si="15"/>
        <v/>
      </c>
      <c r="AM43" s="672" t="str">
        <f t="shared" si="16"/>
        <v/>
      </c>
      <c r="AO43" s="672" t="str">
        <f t="shared" si="17"/>
        <v/>
      </c>
      <c r="AQ43" s="672" t="str">
        <f t="shared" si="18"/>
        <v/>
      </c>
    </row>
    <row r="44" spans="5:43">
      <c r="E44" s="672" t="str">
        <f t="shared" si="19"/>
        <v/>
      </c>
      <c r="G44" s="672" t="str">
        <f t="shared" si="19"/>
        <v/>
      </c>
      <c r="I44" s="672" t="str">
        <f t="shared" si="1"/>
        <v/>
      </c>
      <c r="K44" s="672" t="str">
        <f t="shared" si="2"/>
        <v/>
      </c>
      <c r="M44" s="672" t="str">
        <f t="shared" si="3"/>
        <v/>
      </c>
      <c r="O44" s="672" t="str">
        <f t="shared" si="4"/>
        <v/>
      </c>
      <c r="Q44" s="672" t="str">
        <f t="shared" si="5"/>
        <v/>
      </c>
      <c r="S44" s="672" t="str">
        <f t="shared" si="6"/>
        <v/>
      </c>
      <c r="U44" s="672" t="str">
        <f t="shared" si="7"/>
        <v/>
      </c>
      <c r="W44" s="672" t="str">
        <f t="shared" si="8"/>
        <v/>
      </c>
      <c r="Y44" s="672" t="str">
        <f t="shared" si="9"/>
        <v/>
      </c>
      <c r="AA44" s="672" t="str">
        <f t="shared" si="10"/>
        <v/>
      </c>
      <c r="AC44" s="672" t="str">
        <f t="shared" si="11"/>
        <v/>
      </c>
      <c r="AE44" s="672" t="str">
        <f t="shared" si="12"/>
        <v/>
      </c>
      <c r="AG44" s="672" t="str">
        <f t="shared" si="13"/>
        <v/>
      </c>
      <c r="AI44" s="672" t="str">
        <f t="shared" si="14"/>
        <v/>
      </c>
      <c r="AK44" s="672" t="str">
        <f t="shared" si="15"/>
        <v/>
      </c>
      <c r="AM44" s="672" t="str">
        <f t="shared" si="16"/>
        <v/>
      </c>
      <c r="AO44" s="672" t="str">
        <f t="shared" si="17"/>
        <v/>
      </c>
      <c r="AQ44" s="672" t="str">
        <f t="shared" si="18"/>
        <v/>
      </c>
    </row>
    <row r="45" spans="5:43">
      <c r="E45" s="672" t="str">
        <f t="shared" ref="E45:G60" si="20">IF(OR($B45=0,D45=0),"",D45/$B45)</f>
        <v/>
      </c>
      <c r="G45" s="672" t="str">
        <f t="shared" si="20"/>
        <v/>
      </c>
      <c r="I45" s="672" t="str">
        <f t="shared" si="1"/>
        <v/>
      </c>
      <c r="K45" s="672" t="str">
        <f t="shared" si="2"/>
        <v/>
      </c>
      <c r="M45" s="672" t="str">
        <f t="shared" si="3"/>
        <v/>
      </c>
      <c r="O45" s="672" t="str">
        <f t="shared" si="4"/>
        <v/>
      </c>
      <c r="Q45" s="672" t="str">
        <f t="shared" si="5"/>
        <v/>
      </c>
      <c r="S45" s="672" t="str">
        <f t="shared" si="6"/>
        <v/>
      </c>
      <c r="U45" s="672" t="str">
        <f t="shared" si="7"/>
        <v/>
      </c>
      <c r="W45" s="672" t="str">
        <f t="shared" si="8"/>
        <v/>
      </c>
      <c r="Y45" s="672" t="str">
        <f t="shared" si="9"/>
        <v/>
      </c>
      <c r="AA45" s="672" t="str">
        <f t="shared" si="10"/>
        <v/>
      </c>
      <c r="AC45" s="672" t="str">
        <f t="shared" si="11"/>
        <v/>
      </c>
      <c r="AE45" s="672" t="str">
        <f t="shared" si="12"/>
        <v/>
      </c>
      <c r="AG45" s="672" t="str">
        <f t="shared" si="13"/>
        <v/>
      </c>
      <c r="AI45" s="672" t="str">
        <f t="shared" si="14"/>
        <v/>
      </c>
      <c r="AK45" s="672" t="str">
        <f t="shared" si="15"/>
        <v/>
      </c>
      <c r="AM45" s="672" t="str">
        <f t="shared" si="16"/>
        <v/>
      </c>
      <c r="AO45" s="672" t="str">
        <f t="shared" si="17"/>
        <v/>
      </c>
      <c r="AQ45" s="672" t="str">
        <f t="shared" si="18"/>
        <v/>
      </c>
    </row>
    <row r="46" spans="5:43">
      <c r="E46" s="672" t="str">
        <f t="shared" si="20"/>
        <v/>
      </c>
      <c r="G46" s="672" t="str">
        <f t="shared" si="20"/>
        <v/>
      </c>
      <c r="I46" s="672" t="str">
        <f t="shared" si="1"/>
        <v/>
      </c>
      <c r="K46" s="672" t="str">
        <f t="shared" si="2"/>
        <v/>
      </c>
      <c r="M46" s="672" t="str">
        <f t="shared" si="3"/>
        <v/>
      </c>
      <c r="O46" s="672" t="str">
        <f t="shared" si="4"/>
        <v/>
      </c>
      <c r="Q46" s="672" t="str">
        <f t="shared" si="5"/>
        <v/>
      </c>
      <c r="S46" s="672" t="str">
        <f t="shared" si="6"/>
        <v/>
      </c>
      <c r="U46" s="672" t="str">
        <f t="shared" si="7"/>
        <v/>
      </c>
      <c r="W46" s="672" t="str">
        <f t="shared" si="8"/>
        <v/>
      </c>
      <c r="Y46" s="672" t="str">
        <f t="shared" si="9"/>
        <v/>
      </c>
      <c r="AA46" s="672" t="str">
        <f t="shared" si="10"/>
        <v/>
      </c>
      <c r="AC46" s="672" t="str">
        <f t="shared" si="11"/>
        <v/>
      </c>
      <c r="AE46" s="672" t="str">
        <f t="shared" si="12"/>
        <v/>
      </c>
      <c r="AG46" s="672" t="str">
        <f t="shared" si="13"/>
        <v/>
      </c>
      <c r="AI46" s="672" t="str">
        <f t="shared" si="14"/>
        <v/>
      </c>
      <c r="AK46" s="672" t="str">
        <f t="shared" si="15"/>
        <v/>
      </c>
      <c r="AM46" s="672" t="str">
        <f t="shared" si="16"/>
        <v/>
      </c>
      <c r="AO46" s="672" t="str">
        <f t="shared" si="17"/>
        <v/>
      </c>
      <c r="AQ46" s="672" t="str">
        <f t="shared" si="18"/>
        <v/>
      </c>
    </row>
    <row r="47" spans="5:43">
      <c r="E47" s="672" t="str">
        <f t="shared" si="20"/>
        <v/>
      </c>
      <c r="G47" s="672" t="str">
        <f t="shared" si="20"/>
        <v/>
      </c>
      <c r="I47" s="672" t="str">
        <f t="shared" si="1"/>
        <v/>
      </c>
      <c r="K47" s="672" t="str">
        <f t="shared" si="2"/>
        <v/>
      </c>
      <c r="M47" s="672" t="str">
        <f t="shared" si="3"/>
        <v/>
      </c>
      <c r="O47" s="672" t="str">
        <f t="shared" si="4"/>
        <v/>
      </c>
      <c r="Q47" s="672" t="str">
        <f t="shared" si="5"/>
        <v/>
      </c>
      <c r="S47" s="672" t="str">
        <f t="shared" si="6"/>
        <v/>
      </c>
      <c r="U47" s="672" t="str">
        <f t="shared" si="7"/>
        <v/>
      </c>
      <c r="W47" s="672" t="str">
        <f t="shared" si="8"/>
        <v/>
      </c>
      <c r="Y47" s="672" t="str">
        <f t="shared" si="9"/>
        <v/>
      </c>
      <c r="AA47" s="672" t="str">
        <f t="shared" si="10"/>
        <v/>
      </c>
      <c r="AC47" s="672" t="str">
        <f t="shared" si="11"/>
        <v/>
      </c>
      <c r="AE47" s="672" t="str">
        <f t="shared" si="12"/>
        <v/>
      </c>
      <c r="AG47" s="672" t="str">
        <f t="shared" si="13"/>
        <v/>
      </c>
      <c r="AI47" s="672" t="str">
        <f t="shared" si="14"/>
        <v/>
      </c>
      <c r="AK47" s="672" t="str">
        <f t="shared" si="15"/>
        <v/>
      </c>
      <c r="AM47" s="672" t="str">
        <f t="shared" si="16"/>
        <v/>
      </c>
      <c r="AO47" s="672" t="str">
        <f t="shared" si="17"/>
        <v/>
      </c>
      <c r="AQ47" s="672" t="str">
        <f t="shared" si="18"/>
        <v/>
      </c>
    </row>
    <row r="48" spans="5:43">
      <c r="E48" s="672" t="str">
        <f t="shared" si="20"/>
        <v/>
      </c>
      <c r="G48" s="672" t="str">
        <f t="shared" si="20"/>
        <v/>
      </c>
      <c r="I48" s="672" t="str">
        <f t="shared" si="1"/>
        <v/>
      </c>
      <c r="K48" s="672" t="str">
        <f t="shared" si="2"/>
        <v/>
      </c>
      <c r="M48" s="672" t="str">
        <f t="shared" si="3"/>
        <v/>
      </c>
      <c r="O48" s="672" t="str">
        <f t="shared" si="4"/>
        <v/>
      </c>
      <c r="Q48" s="672" t="str">
        <f t="shared" si="5"/>
        <v/>
      </c>
      <c r="S48" s="672" t="str">
        <f t="shared" si="6"/>
        <v/>
      </c>
      <c r="U48" s="672" t="str">
        <f t="shared" si="7"/>
        <v/>
      </c>
      <c r="W48" s="672" t="str">
        <f t="shared" si="8"/>
        <v/>
      </c>
      <c r="Y48" s="672" t="str">
        <f t="shared" si="9"/>
        <v/>
      </c>
      <c r="AA48" s="672" t="str">
        <f t="shared" si="10"/>
        <v/>
      </c>
      <c r="AC48" s="672" t="str">
        <f t="shared" si="11"/>
        <v/>
      </c>
      <c r="AE48" s="672" t="str">
        <f t="shared" si="12"/>
        <v/>
      </c>
      <c r="AG48" s="672" t="str">
        <f t="shared" si="13"/>
        <v/>
      </c>
      <c r="AI48" s="672" t="str">
        <f t="shared" si="14"/>
        <v/>
      </c>
      <c r="AK48" s="672" t="str">
        <f t="shared" si="15"/>
        <v/>
      </c>
      <c r="AM48" s="672" t="str">
        <f t="shared" si="16"/>
        <v/>
      </c>
      <c r="AO48" s="672" t="str">
        <f t="shared" si="17"/>
        <v/>
      </c>
      <c r="AQ48" s="672" t="str">
        <f t="shared" si="18"/>
        <v/>
      </c>
    </row>
    <row r="49" spans="5:43">
      <c r="E49" s="672" t="str">
        <f t="shared" si="20"/>
        <v/>
      </c>
      <c r="G49" s="672" t="str">
        <f t="shared" si="20"/>
        <v/>
      </c>
      <c r="I49" s="672" t="str">
        <f t="shared" si="1"/>
        <v/>
      </c>
      <c r="K49" s="672" t="str">
        <f t="shared" si="2"/>
        <v/>
      </c>
      <c r="M49" s="672" t="str">
        <f t="shared" si="3"/>
        <v/>
      </c>
      <c r="O49" s="672" t="str">
        <f t="shared" si="4"/>
        <v/>
      </c>
      <c r="Q49" s="672" t="str">
        <f t="shared" si="5"/>
        <v/>
      </c>
      <c r="S49" s="672" t="str">
        <f t="shared" si="6"/>
        <v/>
      </c>
      <c r="U49" s="672" t="str">
        <f t="shared" si="7"/>
        <v/>
      </c>
      <c r="W49" s="672" t="str">
        <f t="shared" si="8"/>
        <v/>
      </c>
      <c r="Y49" s="672" t="str">
        <f t="shared" si="9"/>
        <v/>
      </c>
      <c r="AA49" s="672" t="str">
        <f t="shared" si="10"/>
        <v/>
      </c>
      <c r="AC49" s="672" t="str">
        <f t="shared" si="11"/>
        <v/>
      </c>
      <c r="AE49" s="672" t="str">
        <f t="shared" si="12"/>
        <v/>
      </c>
      <c r="AG49" s="672" t="str">
        <f t="shared" si="13"/>
        <v/>
      </c>
      <c r="AI49" s="672" t="str">
        <f t="shared" si="14"/>
        <v/>
      </c>
      <c r="AK49" s="672" t="str">
        <f t="shared" si="15"/>
        <v/>
      </c>
      <c r="AM49" s="672" t="str">
        <f t="shared" si="16"/>
        <v/>
      </c>
      <c r="AO49" s="672" t="str">
        <f t="shared" si="17"/>
        <v/>
      </c>
      <c r="AQ49" s="672" t="str">
        <f t="shared" si="18"/>
        <v/>
      </c>
    </row>
    <row r="50" spans="5:43">
      <c r="E50" s="672" t="str">
        <f t="shared" si="20"/>
        <v/>
      </c>
      <c r="G50" s="672" t="str">
        <f t="shared" si="20"/>
        <v/>
      </c>
      <c r="I50" s="672" t="str">
        <f t="shared" si="1"/>
        <v/>
      </c>
      <c r="K50" s="672" t="str">
        <f t="shared" si="2"/>
        <v/>
      </c>
      <c r="M50" s="672" t="str">
        <f t="shared" si="3"/>
        <v/>
      </c>
      <c r="O50" s="672" t="str">
        <f t="shared" si="4"/>
        <v/>
      </c>
      <c r="Q50" s="672" t="str">
        <f t="shared" si="5"/>
        <v/>
      </c>
      <c r="S50" s="672" t="str">
        <f t="shared" si="6"/>
        <v/>
      </c>
      <c r="U50" s="672" t="str">
        <f t="shared" si="7"/>
        <v/>
      </c>
      <c r="W50" s="672" t="str">
        <f t="shared" si="8"/>
        <v/>
      </c>
      <c r="Y50" s="672" t="str">
        <f t="shared" si="9"/>
        <v/>
      </c>
      <c r="AA50" s="672" t="str">
        <f t="shared" si="10"/>
        <v/>
      </c>
      <c r="AC50" s="672" t="str">
        <f t="shared" si="11"/>
        <v/>
      </c>
      <c r="AE50" s="672" t="str">
        <f t="shared" si="12"/>
        <v/>
      </c>
      <c r="AG50" s="672" t="str">
        <f t="shared" si="13"/>
        <v/>
      </c>
      <c r="AI50" s="672" t="str">
        <f t="shared" si="14"/>
        <v/>
      </c>
      <c r="AK50" s="672" t="str">
        <f t="shared" si="15"/>
        <v/>
      </c>
      <c r="AM50" s="672" t="str">
        <f t="shared" si="16"/>
        <v/>
      </c>
      <c r="AO50" s="672" t="str">
        <f t="shared" si="17"/>
        <v/>
      </c>
      <c r="AQ50" s="672" t="str">
        <f t="shared" si="18"/>
        <v/>
      </c>
    </row>
    <row r="51" spans="5:43">
      <c r="E51" s="672" t="str">
        <f t="shared" si="20"/>
        <v/>
      </c>
      <c r="G51" s="672" t="str">
        <f t="shared" si="20"/>
        <v/>
      </c>
      <c r="I51" s="672" t="str">
        <f t="shared" si="1"/>
        <v/>
      </c>
      <c r="K51" s="672" t="str">
        <f t="shared" si="2"/>
        <v/>
      </c>
      <c r="M51" s="672" t="str">
        <f t="shared" si="3"/>
        <v/>
      </c>
      <c r="O51" s="672" t="str">
        <f t="shared" si="4"/>
        <v/>
      </c>
      <c r="Q51" s="672" t="str">
        <f t="shared" si="5"/>
        <v/>
      </c>
      <c r="S51" s="672" t="str">
        <f t="shared" si="6"/>
        <v/>
      </c>
      <c r="U51" s="672" t="str">
        <f t="shared" si="7"/>
        <v/>
      </c>
      <c r="W51" s="672" t="str">
        <f t="shared" si="8"/>
        <v/>
      </c>
      <c r="Y51" s="672" t="str">
        <f t="shared" si="9"/>
        <v/>
      </c>
      <c r="AA51" s="672" t="str">
        <f t="shared" si="10"/>
        <v/>
      </c>
      <c r="AC51" s="672" t="str">
        <f t="shared" si="11"/>
        <v/>
      </c>
      <c r="AE51" s="672" t="str">
        <f t="shared" si="12"/>
        <v/>
      </c>
      <c r="AG51" s="672" t="str">
        <f t="shared" si="13"/>
        <v/>
      </c>
      <c r="AI51" s="672" t="str">
        <f t="shared" si="14"/>
        <v/>
      </c>
      <c r="AK51" s="672" t="str">
        <f t="shared" si="15"/>
        <v/>
      </c>
      <c r="AM51" s="672" t="str">
        <f t="shared" si="16"/>
        <v/>
      </c>
      <c r="AO51" s="672" t="str">
        <f t="shared" si="17"/>
        <v/>
      </c>
      <c r="AQ51" s="672" t="str">
        <f t="shared" si="18"/>
        <v/>
      </c>
    </row>
    <row r="52" spans="5:43">
      <c r="E52" s="672" t="str">
        <f t="shared" si="20"/>
        <v/>
      </c>
      <c r="G52" s="672" t="str">
        <f t="shared" si="20"/>
        <v/>
      </c>
      <c r="I52" s="672" t="str">
        <f t="shared" si="1"/>
        <v/>
      </c>
      <c r="K52" s="672" t="str">
        <f t="shared" si="2"/>
        <v/>
      </c>
      <c r="M52" s="672" t="str">
        <f t="shared" si="3"/>
        <v/>
      </c>
      <c r="O52" s="672" t="str">
        <f t="shared" si="4"/>
        <v/>
      </c>
      <c r="Q52" s="672" t="str">
        <f t="shared" si="5"/>
        <v/>
      </c>
      <c r="S52" s="672" t="str">
        <f t="shared" si="6"/>
        <v/>
      </c>
      <c r="U52" s="672" t="str">
        <f t="shared" si="7"/>
        <v/>
      </c>
      <c r="W52" s="672" t="str">
        <f t="shared" si="8"/>
        <v/>
      </c>
      <c r="Y52" s="672" t="str">
        <f t="shared" si="9"/>
        <v/>
      </c>
      <c r="AA52" s="672" t="str">
        <f t="shared" si="10"/>
        <v/>
      </c>
      <c r="AC52" s="672" t="str">
        <f t="shared" si="11"/>
        <v/>
      </c>
      <c r="AE52" s="672" t="str">
        <f t="shared" si="12"/>
        <v/>
      </c>
      <c r="AG52" s="672" t="str">
        <f t="shared" si="13"/>
        <v/>
      </c>
      <c r="AI52" s="672" t="str">
        <f t="shared" si="14"/>
        <v/>
      </c>
      <c r="AK52" s="672" t="str">
        <f t="shared" si="15"/>
        <v/>
      </c>
      <c r="AM52" s="672" t="str">
        <f t="shared" si="16"/>
        <v/>
      </c>
      <c r="AO52" s="672" t="str">
        <f t="shared" si="17"/>
        <v/>
      </c>
      <c r="AQ52" s="672" t="str">
        <f t="shared" si="18"/>
        <v/>
      </c>
    </row>
    <row r="53" spans="5:43">
      <c r="E53" s="672" t="str">
        <f t="shared" si="20"/>
        <v/>
      </c>
      <c r="G53" s="672" t="str">
        <f t="shared" si="20"/>
        <v/>
      </c>
      <c r="I53" s="672" t="str">
        <f t="shared" si="1"/>
        <v/>
      </c>
      <c r="K53" s="672" t="str">
        <f t="shared" si="2"/>
        <v/>
      </c>
      <c r="M53" s="672" t="str">
        <f t="shared" si="3"/>
        <v/>
      </c>
      <c r="O53" s="672" t="str">
        <f t="shared" si="4"/>
        <v/>
      </c>
      <c r="Q53" s="672" t="str">
        <f t="shared" si="5"/>
        <v/>
      </c>
      <c r="S53" s="672" t="str">
        <f t="shared" si="6"/>
        <v/>
      </c>
      <c r="U53" s="672" t="str">
        <f t="shared" si="7"/>
        <v/>
      </c>
      <c r="W53" s="672" t="str">
        <f t="shared" si="8"/>
        <v/>
      </c>
      <c r="Y53" s="672" t="str">
        <f t="shared" si="9"/>
        <v/>
      </c>
      <c r="AA53" s="672" t="str">
        <f t="shared" si="10"/>
        <v/>
      </c>
      <c r="AC53" s="672" t="str">
        <f t="shared" si="11"/>
        <v/>
      </c>
      <c r="AE53" s="672" t="str">
        <f t="shared" si="12"/>
        <v/>
      </c>
      <c r="AG53" s="672" t="str">
        <f t="shared" si="13"/>
        <v/>
      </c>
      <c r="AI53" s="672" t="str">
        <f t="shared" si="14"/>
        <v/>
      </c>
      <c r="AK53" s="672" t="str">
        <f t="shared" si="15"/>
        <v/>
      </c>
      <c r="AM53" s="672" t="str">
        <f t="shared" si="16"/>
        <v/>
      </c>
      <c r="AO53" s="672" t="str">
        <f t="shared" si="17"/>
        <v/>
      </c>
      <c r="AQ53" s="672" t="str">
        <f t="shared" si="18"/>
        <v/>
      </c>
    </row>
    <row r="54" spans="5:43">
      <c r="E54" s="672" t="str">
        <f t="shared" si="20"/>
        <v/>
      </c>
      <c r="G54" s="672" t="str">
        <f t="shared" si="20"/>
        <v/>
      </c>
      <c r="I54" s="672" t="str">
        <f t="shared" si="1"/>
        <v/>
      </c>
      <c r="K54" s="672" t="str">
        <f t="shared" si="2"/>
        <v/>
      </c>
      <c r="M54" s="672" t="str">
        <f t="shared" si="3"/>
        <v/>
      </c>
      <c r="O54" s="672" t="str">
        <f t="shared" si="4"/>
        <v/>
      </c>
      <c r="Q54" s="672" t="str">
        <f t="shared" si="5"/>
        <v/>
      </c>
      <c r="S54" s="672" t="str">
        <f t="shared" si="6"/>
        <v/>
      </c>
      <c r="U54" s="672" t="str">
        <f t="shared" si="7"/>
        <v/>
      </c>
      <c r="W54" s="672" t="str">
        <f t="shared" si="8"/>
        <v/>
      </c>
      <c r="Y54" s="672" t="str">
        <f t="shared" si="9"/>
        <v/>
      </c>
      <c r="AA54" s="672" t="str">
        <f t="shared" si="10"/>
        <v/>
      </c>
      <c r="AC54" s="672" t="str">
        <f t="shared" si="11"/>
        <v/>
      </c>
      <c r="AE54" s="672" t="str">
        <f t="shared" si="12"/>
        <v/>
      </c>
      <c r="AG54" s="672" t="str">
        <f t="shared" si="13"/>
        <v/>
      </c>
      <c r="AI54" s="672" t="str">
        <f t="shared" si="14"/>
        <v/>
      </c>
      <c r="AK54" s="672" t="str">
        <f t="shared" si="15"/>
        <v/>
      </c>
      <c r="AM54" s="672" t="str">
        <f t="shared" si="16"/>
        <v/>
      </c>
      <c r="AO54" s="672" t="str">
        <f t="shared" si="17"/>
        <v/>
      </c>
      <c r="AQ54" s="672" t="str">
        <f t="shared" si="18"/>
        <v/>
      </c>
    </row>
    <row r="55" spans="5:43">
      <c r="E55" s="672" t="str">
        <f t="shared" si="20"/>
        <v/>
      </c>
      <c r="G55" s="672" t="str">
        <f t="shared" si="20"/>
        <v/>
      </c>
      <c r="I55" s="672" t="str">
        <f t="shared" si="1"/>
        <v/>
      </c>
      <c r="K55" s="672" t="str">
        <f t="shared" si="2"/>
        <v/>
      </c>
      <c r="M55" s="672" t="str">
        <f t="shared" si="3"/>
        <v/>
      </c>
      <c r="O55" s="672" t="str">
        <f t="shared" si="4"/>
        <v/>
      </c>
      <c r="Q55" s="672" t="str">
        <f t="shared" si="5"/>
        <v/>
      </c>
      <c r="S55" s="672" t="str">
        <f t="shared" si="6"/>
        <v/>
      </c>
      <c r="U55" s="672" t="str">
        <f t="shared" si="7"/>
        <v/>
      </c>
      <c r="W55" s="672" t="str">
        <f t="shared" si="8"/>
        <v/>
      </c>
      <c r="Y55" s="672" t="str">
        <f t="shared" si="9"/>
        <v/>
      </c>
      <c r="AA55" s="672" t="str">
        <f t="shared" si="10"/>
        <v/>
      </c>
      <c r="AC55" s="672" t="str">
        <f t="shared" si="11"/>
        <v/>
      </c>
      <c r="AE55" s="672" t="str">
        <f t="shared" si="12"/>
        <v/>
      </c>
      <c r="AG55" s="672" t="str">
        <f t="shared" si="13"/>
        <v/>
      </c>
      <c r="AI55" s="672" t="str">
        <f t="shared" si="14"/>
        <v/>
      </c>
      <c r="AK55" s="672" t="str">
        <f t="shared" si="15"/>
        <v/>
      </c>
      <c r="AM55" s="672" t="str">
        <f t="shared" si="16"/>
        <v/>
      </c>
      <c r="AO55" s="672" t="str">
        <f t="shared" si="17"/>
        <v/>
      </c>
      <c r="AQ55" s="672" t="str">
        <f t="shared" si="18"/>
        <v/>
      </c>
    </row>
    <row r="56" spans="5:43">
      <c r="E56" s="672" t="str">
        <f t="shared" si="20"/>
        <v/>
      </c>
      <c r="G56" s="672" t="str">
        <f t="shared" si="20"/>
        <v/>
      </c>
      <c r="I56" s="672" t="str">
        <f t="shared" si="1"/>
        <v/>
      </c>
      <c r="K56" s="672" t="str">
        <f t="shared" si="2"/>
        <v/>
      </c>
      <c r="M56" s="672" t="str">
        <f t="shared" si="3"/>
        <v/>
      </c>
      <c r="O56" s="672" t="str">
        <f t="shared" si="4"/>
        <v/>
      </c>
      <c r="Q56" s="672" t="str">
        <f t="shared" si="5"/>
        <v/>
      </c>
      <c r="S56" s="672" t="str">
        <f t="shared" si="6"/>
        <v/>
      </c>
      <c r="U56" s="672" t="str">
        <f t="shared" si="7"/>
        <v/>
      </c>
      <c r="W56" s="672" t="str">
        <f t="shared" si="8"/>
        <v/>
      </c>
      <c r="Y56" s="672" t="str">
        <f t="shared" si="9"/>
        <v/>
      </c>
      <c r="AA56" s="672" t="str">
        <f t="shared" si="10"/>
        <v/>
      </c>
      <c r="AC56" s="672" t="str">
        <f t="shared" si="11"/>
        <v/>
      </c>
      <c r="AE56" s="672" t="str">
        <f t="shared" si="12"/>
        <v/>
      </c>
      <c r="AG56" s="672" t="str">
        <f t="shared" si="13"/>
        <v/>
      </c>
      <c r="AI56" s="672" t="str">
        <f t="shared" si="14"/>
        <v/>
      </c>
      <c r="AK56" s="672" t="str">
        <f t="shared" si="15"/>
        <v/>
      </c>
      <c r="AM56" s="672" t="str">
        <f t="shared" si="16"/>
        <v/>
      </c>
      <c r="AO56" s="672" t="str">
        <f t="shared" si="17"/>
        <v/>
      </c>
      <c r="AQ56" s="672" t="str">
        <f t="shared" si="18"/>
        <v/>
      </c>
    </row>
    <row r="57" spans="5:43">
      <c r="E57" s="672" t="str">
        <f t="shared" si="20"/>
        <v/>
      </c>
      <c r="G57" s="672" t="str">
        <f t="shared" si="20"/>
        <v/>
      </c>
      <c r="I57" s="672" t="str">
        <f t="shared" si="1"/>
        <v/>
      </c>
      <c r="K57" s="672" t="str">
        <f t="shared" si="2"/>
        <v/>
      </c>
      <c r="M57" s="672" t="str">
        <f t="shared" si="3"/>
        <v/>
      </c>
      <c r="O57" s="672" t="str">
        <f t="shared" si="4"/>
        <v/>
      </c>
      <c r="Q57" s="672" t="str">
        <f t="shared" si="5"/>
        <v/>
      </c>
      <c r="S57" s="672" t="str">
        <f t="shared" si="6"/>
        <v/>
      </c>
      <c r="U57" s="672" t="str">
        <f t="shared" si="7"/>
        <v/>
      </c>
      <c r="W57" s="672" t="str">
        <f t="shared" si="8"/>
        <v/>
      </c>
      <c r="Y57" s="672" t="str">
        <f t="shared" si="9"/>
        <v/>
      </c>
      <c r="AA57" s="672" t="str">
        <f t="shared" si="10"/>
        <v/>
      </c>
      <c r="AC57" s="672" t="str">
        <f t="shared" si="11"/>
        <v/>
      </c>
      <c r="AE57" s="672" t="str">
        <f t="shared" si="12"/>
        <v/>
      </c>
      <c r="AG57" s="672" t="str">
        <f t="shared" si="13"/>
        <v/>
      </c>
      <c r="AI57" s="672" t="str">
        <f t="shared" si="14"/>
        <v/>
      </c>
      <c r="AK57" s="672" t="str">
        <f t="shared" si="15"/>
        <v/>
      </c>
      <c r="AM57" s="672" t="str">
        <f t="shared" si="16"/>
        <v/>
      </c>
      <c r="AO57" s="672" t="str">
        <f t="shared" si="17"/>
        <v/>
      </c>
      <c r="AQ57" s="672" t="str">
        <f t="shared" si="18"/>
        <v/>
      </c>
    </row>
    <row r="58" spans="5:43">
      <c r="E58" s="672" t="str">
        <f t="shared" si="20"/>
        <v/>
      </c>
      <c r="G58" s="672" t="str">
        <f t="shared" si="20"/>
        <v/>
      </c>
      <c r="I58" s="672" t="str">
        <f t="shared" si="1"/>
        <v/>
      </c>
      <c r="K58" s="672" t="str">
        <f t="shared" si="2"/>
        <v/>
      </c>
      <c r="M58" s="672" t="str">
        <f t="shared" si="3"/>
        <v/>
      </c>
      <c r="O58" s="672" t="str">
        <f t="shared" si="4"/>
        <v/>
      </c>
      <c r="Q58" s="672" t="str">
        <f t="shared" si="5"/>
        <v/>
      </c>
      <c r="S58" s="672" t="str">
        <f t="shared" si="6"/>
        <v/>
      </c>
      <c r="U58" s="672" t="str">
        <f t="shared" si="7"/>
        <v/>
      </c>
      <c r="W58" s="672" t="str">
        <f t="shared" si="8"/>
        <v/>
      </c>
      <c r="Y58" s="672" t="str">
        <f t="shared" si="9"/>
        <v/>
      </c>
      <c r="AA58" s="672" t="str">
        <f t="shared" si="10"/>
        <v/>
      </c>
      <c r="AC58" s="672" t="str">
        <f t="shared" si="11"/>
        <v/>
      </c>
      <c r="AE58" s="672" t="str">
        <f t="shared" si="12"/>
        <v/>
      </c>
      <c r="AG58" s="672" t="str">
        <f t="shared" si="13"/>
        <v/>
      </c>
      <c r="AI58" s="672" t="str">
        <f t="shared" si="14"/>
        <v/>
      </c>
      <c r="AK58" s="672" t="str">
        <f t="shared" si="15"/>
        <v/>
      </c>
      <c r="AM58" s="672" t="str">
        <f t="shared" si="16"/>
        <v/>
      </c>
      <c r="AO58" s="672" t="str">
        <f t="shared" si="17"/>
        <v/>
      </c>
      <c r="AQ58" s="672" t="str">
        <f t="shared" si="18"/>
        <v/>
      </c>
    </row>
    <row r="59" spans="5:43">
      <c r="E59" s="672" t="str">
        <f t="shared" si="20"/>
        <v/>
      </c>
      <c r="G59" s="672" t="str">
        <f t="shared" si="20"/>
        <v/>
      </c>
      <c r="I59" s="672" t="str">
        <f t="shared" si="1"/>
        <v/>
      </c>
      <c r="K59" s="672" t="str">
        <f t="shared" si="2"/>
        <v/>
      </c>
      <c r="M59" s="672" t="str">
        <f t="shared" si="3"/>
        <v/>
      </c>
      <c r="O59" s="672" t="str">
        <f t="shared" si="4"/>
        <v/>
      </c>
      <c r="Q59" s="672" t="str">
        <f t="shared" si="5"/>
        <v/>
      </c>
      <c r="S59" s="672" t="str">
        <f t="shared" si="6"/>
        <v/>
      </c>
      <c r="U59" s="672" t="str">
        <f t="shared" si="7"/>
        <v/>
      </c>
      <c r="W59" s="672" t="str">
        <f t="shared" si="8"/>
        <v/>
      </c>
      <c r="Y59" s="672" t="str">
        <f t="shared" si="9"/>
        <v/>
      </c>
      <c r="AA59" s="672" t="str">
        <f t="shared" si="10"/>
        <v/>
      </c>
      <c r="AC59" s="672" t="str">
        <f t="shared" si="11"/>
        <v/>
      </c>
      <c r="AE59" s="672" t="str">
        <f t="shared" si="12"/>
        <v/>
      </c>
      <c r="AG59" s="672" t="str">
        <f t="shared" si="13"/>
        <v/>
      </c>
      <c r="AI59" s="672" t="str">
        <f t="shared" si="14"/>
        <v/>
      </c>
      <c r="AK59" s="672" t="str">
        <f t="shared" si="15"/>
        <v/>
      </c>
      <c r="AM59" s="672" t="str">
        <f t="shared" si="16"/>
        <v/>
      </c>
      <c r="AO59" s="672" t="str">
        <f t="shared" si="17"/>
        <v/>
      </c>
      <c r="AQ59" s="672" t="str">
        <f t="shared" si="18"/>
        <v/>
      </c>
    </row>
    <row r="60" spans="5:43">
      <c r="E60" s="672" t="str">
        <f t="shared" si="20"/>
        <v/>
      </c>
      <c r="G60" s="672" t="str">
        <f t="shared" si="20"/>
        <v/>
      </c>
      <c r="I60" s="672" t="str">
        <f t="shared" si="1"/>
        <v/>
      </c>
      <c r="K60" s="672" t="str">
        <f t="shared" si="2"/>
        <v/>
      </c>
      <c r="M60" s="672" t="str">
        <f t="shared" si="3"/>
        <v/>
      </c>
      <c r="O60" s="672" t="str">
        <f t="shared" si="4"/>
        <v/>
      </c>
      <c r="Q60" s="672" t="str">
        <f t="shared" si="5"/>
        <v/>
      </c>
      <c r="S60" s="672" t="str">
        <f t="shared" si="6"/>
        <v/>
      </c>
      <c r="U60" s="672" t="str">
        <f t="shared" si="7"/>
        <v/>
      </c>
      <c r="W60" s="672" t="str">
        <f t="shared" si="8"/>
        <v/>
      </c>
      <c r="Y60" s="672" t="str">
        <f t="shared" si="9"/>
        <v/>
      </c>
      <c r="AA60" s="672" t="str">
        <f t="shared" si="10"/>
        <v/>
      </c>
      <c r="AC60" s="672" t="str">
        <f t="shared" si="11"/>
        <v/>
      </c>
      <c r="AE60" s="672" t="str">
        <f t="shared" si="12"/>
        <v/>
      </c>
      <c r="AG60" s="672" t="str">
        <f t="shared" si="13"/>
        <v/>
      </c>
      <c r="AI60" s="672" t="str">
        <f t="shared" si="14"/>
        <v/>
      </c>
      <c r="AK60" s="672" t="str">
        <f t="shared" si="15"/>
        <v/>
      </c>
      <c r="AM60" s="672" t="str">
        <f t="shared" si="16"/>
        <v/>
      </c>
      <c r="AO60" s="672" t="str">
        <f t="shared" si="17"/>
        <v/>
      </c>
      <c r="AQ60" s="672" t="str">
        <f t="shared" si="18"/>
        <v/>
      </c>
    </row>
    <row r="61" spans="5:43">
      <c r="E61" s="672" t="str">
        <f t="shared" ref="E61:G76" si="21">IF(OR($B61=0,D61=0),"",D61/$B61)</f>
        <v/>
      </c>
      <c r="G61" s="672" t="str">
        <f t="shared" si="21"/>
        <v/>
      </c>
      <c r="I61" s="672" t="str">
        <f t="shared" si="1"/>
        <v/>
      </c>
      <c r="K61" s="672" t="str">
        <f t="shared" si="2"/>
        <v/>
      </c>
      <c r="M61" s="672" t="str">
        <f t="shared" si="3"/>
        <v/>
      </c>
      <c r="O61" s="672" t="str">
        <f t="shared" si="4"/>
        <v/>
      </c>
      <c r="Q61" s="672" t="str">
        <f t="shared" si="5"/>
        <v/>
      </c>
      <c r="S61" s="672" t="str">
        <f t="shared" si="6"/>
        <v/>
      </c>
      <c r="U61" s="672" t="str">
        <f t="shared" si="7"/>
        <v/>
      </c>
      <c r="W61" s="672" t="str">
        <f t="shared" si="8"/>
        <v/>
      </c>
      <c r="Y61" s="672" t="str">
        <f t="shared" si="9"/>
        <v/>
      </c>
      <c r="AA61" s="672" t="str">
        <f t="shared" si="10"/>
        <v/>
      </c>
      <c r="AC61" s="672" t="str">
        <f t="shared" si="11"/>
        <v/>
      </c>
      <c r="AE61" s="672" t="str">
        <f t="shared" si="12"/>
        <v/>
      </c>
      <c r="AG61" s="672" t="str">
        <f t="shared" si="13"/>
        <v/>
      </c>
      <c r="AI61" s="672" t="str">
        <f t="shared" si="14"/>
        <v/>
      </c>
      <c r="AK61" s="672" t="str">
        <f t="shared" si="15"/>
        <v/>
      </c>
      <c r="AM61" s="672" t="str">
        <f t="shared" si="16"/>
        <v/>
      </c>
      <c r="AO61" s="672" t="str">
        <f t="shared" si="17"/>
        <v/>
      </c>
      <c r="AQ61" s="672" t="str">
        <f t="shared" si="18"/>
        <v/>
      </c>
    </row>
    <row r="62" spans="5:43">
      <c r="E62" s="672" t="str">
        <f t="shared" si="21"/>
        <v/>
      </c>
      <c r="G62" s="672" t="str">
        <f t="shared" si="21"/>
        <v/>
      </c>
      <c r="I62" s="672" t="str">
        <f t="shared" si="1"/>
        <v/>
      </c>
      <c r="K62" s="672" t="str">
        <f t="shared" si="2"/>
        <v/>
      </c>
      <c r="M62" s="672" t="str">
        <f t="shared" si="3"/>
        <v/>
      </c>
      <c r="O62" s="672" t="str">
        <f t="shared" si="4"/>
        <v/>
      </c>
      <c r="Q62" s="672" t="str">
        <f t="shared" si="5"/>
        <v/>
      </c>
      <c r="S62" s="672" t="str">
        <f t="shared" si="6"/>
        <v/>
      </c>
      <c r="U62" s="672" t="str">
        <f t="shared" si="7"/>
        <v/>
      </c>
      <c r="W62" s="672" t="str">
        <f t="shared" si="8"/>
        <v/>
      </c>
      <c r="Y62" s="672" t="str">
        <f t="shared" si="9"/>
        <v/>
      </c>
      <c r="AA62" s="672" t="str">
        <f t="shared" si="10"/>
        <v/>
      </c>
      <c r="AC62" s="672" t="str">
        <f t="shared" si="11"/>
        <v/>
      </c>
      <c r="AE62" s="672" t="str">
        <f t="shared" si="12"/>
        <v/>
      </c>
      <c r="AG62" s="672" t="str">
        <f t="shared" si="13"/>
        <v/>
      </c>
      <c r="AI62" s="672" t="str">
        <f t="shared" si="14"/>
        <v/>
      </c>
      <c r="AK62" s="672" t="str">
        <f t="shared" si="15"/>
        <v/>
      </c>
      <c r="AM62" s="672" t="str">
        <f t="shared" si="16"/>
        <v/>
      </c>
      <c r="AO62" s="672" t="str">
        <f t="shared" si="17"/>
        <v/>
      </c>
      <c r="AQ62" s="672" t="str">
        <f t="shared" si="18"/>
        <v/>
      </c>
    </row>
    <row r="63" spans="5:43">
      <c r="E63" s="672" t="str">
        <f t="shared" si="21"/>
        <v/>
      </c>
      <c r="G63" s="672" t="str">
        <f t="shared" si="21"/>
        <v/>
      </c>
      <c r="I63" s="672" t="str">
        <f t="shared" si="1"/>
        <v/>
      </c>
      <c r="K63" s="672" t="str">
        <f t="shared" si="2"/>
        <v/>
      </c>
      <c r="M63" s="672" t="str">
        <f t="shared" si="3"/>
        <v/>
      </c>
      <c r="O63" s="672" t="str">
        <f t="shared" si="4"/>
        <v/>
      </c>
      <c r="Q63" s="672" t="str">
        <f t="shared" si="5"/>
        <v/>
      </c>
      <c r="S63" s="672" t="str">
        <f t="shared" si="6"/>
        <v/>
      </c>
      <c r="U63" s="672" t="str">
        <f t="shared" si="7"/>
        <v/>
      </c>
      <c r="W63" s="672" t="str">
        <f t="shared" si="8"/>
        <v/>
      </c>
      <c r="Y63" s="672" t="str">
        <f t="shared" si="9"/>
        <v/>
      </c>
      <c r="AA63" s="672" t="str">
        <f t="shared" si="10"/>
        <v/>
      </c>
      <c r="AC63" s="672" t="str">
        <f t="shared" si="11"/>
        <v/>
      </c>
      <c r="AE63" s="672" t="str">
        <f t="shared" si="12"/>
        <v/>
      </c>
      <c r="AG63" s="672" t="str">
        <f t="shared" si="13"/>
        <v/>
      </c>
      <c r="AI63" s="672" t="str">
        <f t="shared" si="14"/>
        <v/>
      </c>
      <c r="AK63" s="672" t="str">
        <f t="shared" si="15"/>
        <v/>
      </c>
      <c r="AM63" s="672" t="str">
        <f t="shared" si="16"/>
        <v/>
      </c>
      <c r="AO63" s="672" t="str">
        <f t="shared" si="17"/>
        <v/>
      </c>
      <c r="AQ63" s="672" t="str">
        <f t="shared" si="18"/>
        <v/>
      </c>
    </row>
    <row r="64" spans="5:43">
      <c r="E64" s="672" t="str">
        <f t="shared" si="21"/>
        <v/>
      </c>
      <c r="G64" s="672" t="str">
        <f t="shared" si="21"/>
        <v/>
      </c>
      <c r="I64" s="672" t="str">
        <f t="shared" si="1"/>
        <v/>
      </c>
      <c r="K64" s="672" t="str">
        <f t="shared" si="2"/>
        <v/>
      </c>
      <c r="M64" s="672" t="str">
        <f t="shared" si="3"/>
        <v/>
      </c>
      <c r="O64" s="672" t="str">
        <f t="shared" si="4"/>
        <v/>
      </c>
      <c r="Q64" s="672" t="str">
        <f t="shared" si="5"/>
        <v/>
      </c>
      <c r="S64" s="672" t="str">
        <f t="shared" si="6"/>
        <v/>
      </c>
      <c r="U64" s="672" t="str">
        <f t="shared" si="7"/>
        <v/>
      </c>
      <c r="W64" s="672" t="str">
        <f t="shared" si="8"/>
        <v/>
      </c>
      <c r="Y64" s="672" t="str">
        <f t="shared" si="9"/>
        <v/>
      </c>
      <c r="AA64" s="672" t="str">
        <f t="shared" si="10"/>
        <v/>
      </c>
      <c r="AC64" s="672" t="str">
        <f t="shared" si="11"/>
        <v/>
      </c>
      <c r="AE64" s="672" t="str">
        <f t="shared" si="12"/>
        <v/>
      </c>
      <c r="AG64" s="672" t="str">
        <f t="shared" si="13"/>
        <v/>
      </c>
      <c r="AI64" s="672" t="str">
        <f t="shared" si="14"/>
        <v/>
      </c>
      <c r="AK64" s="672" t="str">
        <f t="shared" si="15"/>
        <v/>
      </c>
      <c r="AM64" s="672" t="str">
        <f t="shared" si="16"/>
        <v/>
      </c>
      <c r="AO64" s="672" t="str">
        <f t="shared" si="17"/>
        <v/>
      </c>
      <c r="AQ64" s="672" t="str">
        <f t="shared" si="18"/>
        <v/>
      </c>
    </row>
    <row r="65" spans="5:43">
      <c r="E65" s="672" t="str">
        <f t="shared" si="21"/>
        <v/>
      </c>
      <c r="G65" s="672" t="str">
        <f t="shared" si="21"/>
        <v/>
      </c>
      <c r="I65" s="672" t="str">
        <f t="shared" si="1"/>
        <v/>
      </c>
      <c r="K65" s="672" t="str">
        <f t="shared" si="2"/>
        <v/>
      </c>
      <c r="M65" s="672" t="str">
        <f t="shared" si="3"/>
        <v/>
      </c>
      <c r="O65" s="672" t="str">
        <f t="shared" si="4"/>
        <v/>
      </c>
      <c r="Q65" s="672" t="str">
        <f t="shared" si="5"/>
        <v/>
      </c>
      <c r="S65" s="672" t="str">
        <f t="shared" si="6"/>
        <v/>
      </c>
      <c r="U65" s="672" t="str">
        <f t="shared" si="7"/>
        <v/>
      </c>
      <c r="W65" s="672" t="str">
        <f t="shared" si="8"/>
        <v/>
      </c>
      <c r="Y65" s="672" t="str">
        <f t="shared" si="9"/>
        <v/>
      </c>
      <c r="AA65" s="672" t="str">
        <f t="shared" si="10"/>
        <v/>
      </c>
      <c r="AC65" s="672" t="str">
        <f t="shared" si="11"/>
        <v/>
      </c>
      <c r="AE65" s="672" t="str">
        <f t="shared" si="12"/>
        <v/>
      </c>
      <c r="AG65" s="672" t="str">
        <f t="shared" si="13"/>
        <v/>
      </c>
      <c r="AI65" s="672" t="str">
        <f t="shared" si="14"/>
        <v/>
      </c>
      <c r="AK65" s="672" t="str">
        <f t="shared" si="15"/>
        <v/>
      </c>
      <c r="AM65" s="672" t="str">
        <f t="shared" si="16"/>
        <v/>
      </c>
      <c r="AO65" s="672" t="str">
        <f t="shared" si="17"/>
        <v/>
      </c>
      <c r="AQ65" s="672" t="str">
        <f t="shared" si="18"/>
        <v/>
      </c>
    </row>
    <row r="66" spans="5:43">
      <c r="E66" s="672" t="str">
        <f t="shared" si="21"/>
        <v/>
      </c>
      <c r="G66" s="672" t="str">
        <f t="shared" si="21"/>
        <v/>
      </c>
      <c r="I66" s="672" t="str">
        <f t="shared" si="1"/>
        <v/>
      </c>
      <c r="K66" s="672" t="str">
        <f t="shared" si="2"/>
        <v/>
      </c>
      <c r="M66" s="672" t="str">
        <f t="shared" si="3"/>
        <v/>
      </c>
      <c r="O66" s="672" t="str">
        <f t="shared" si="4"/>
        <v/>
      </c>
      <c r="Q66" s="672" t="str">
        <f t="shared" si="5"/>
        <v/>
      </c>
      <c r="S66" s="672" t="str">
        <f t="shared" si="6"/>
        <v/>
      </c>
      <c r="U66" s="672" t="str">
        <f t="shared" si="7"/>
        <v/>
      </c>
      <c r="W66" s="672" t="str">
        <f t="shared" si="8"/>
        <v/>
      </c>
      <c r="Y66" s="672" t="str">
        <f t="shared" si="9"/>
        <v/>
      </c>
      <c r="AA66" s="672" t="str">
        <f t="shared" si="10"/>
        <v/>
      </c>
      <c r="AC66" s="672" t="str">
        <f t="shared" si="11"/>
        <v/>
      </c>
      <c r="AE66" s="672" t="str">
        <f t="shared" si="12"/>
        <v/>
      </c>
      <c r="AG66" s="672" t="str">
        <f t="shared" si="13"/>
        <v/>
      </c>
      <c r="AI66" s="672" t="str">
        <f t="shared" si="14"/>
        <v/>
      </c>
      <c r="AK66" s="672" t="str">
        <f t="shared" si="15"/>
        <v/>
      </c>
      <c r="AM66" s="672" t="str">
        <f t="shared" si="16"/>
        <v/>
      </c>
      <c r="AO66" s="672" t="str">
        <f t="shared" si="17"/>
        <v/>
      </c>
      <c r="AQ66" s="672" t="str">
        <f t="shared" si="18"/>
        <v/>
      </c>
    </row>
    <row r="67" spans="5:43">
      <c r="E67" s="672" t="str">
        <f t="shared" si="21"/>
        <v/>
      </c>
      <c r="G67" s="672" t="str">
        <f t="shared" si="21"/>
        <v/>
      </c>
      <c r="I67" s="672" t="str">
        <f t="shared" si="1"/>
        <v/>
      </c>
      <c r="K67" s="672" t="str">
        <f t="shared" si="2"/>
        <v/>
      </c>
      <c r="M67" s="672" t="str">
        <f t="shared" si="3"/>
        <v/>
      </c>
      <c r="O67" s="672" t="str">
        <f t="shared" si="4"/>
        <v/>
      </c>
      <c r="Q67" s="672" t="str">
        <f t="shared" si="5"/>
        <v/>
      </c>
      <c r="S67" s="672" t="str">
        <f t="shared" si="6"/>
        <v/>
      </c>
      <c r="U67" s="672" t="str">
        <f t="shared" si="7"/>
        <v/>
      </c>
      <c r="W67" s="672" t="str">
        <f t="shared" si="8"/>
        <v/>
      </c>
      <c r="Y67" s="672" t="str">
        <f t="shared" si="9"/>
        <v/>
      </c>
      <c r="AA67" s="672" t="str">
        <f t="shared" si="10"/>
        <v/>
      </c>
      <c r="AC67" s="672" t="str">
        <f t="shared" si="11"/>
        <v/>
      </c>
      <c r="AE67" s="672" t="str">
        <f t="shared" si="12"/>
        <v/>
      </c>
      <c r="AG67" s="672" t="str">
        <f t="shared" si="13"/>
        <v/>
      </c>
      <c r="AI67" s="672" t="str">
        <f t="shared" si="14"/>
        <v/>
      </c>
      <c r="AK67" s="672" t="str">
        <f t="shared" si="15"/>
        <v/>
      </c>
      <c r="AM67" s="672" t="str">
        <f t="shared" si="16"/>
        <v/>
      </c>
      <c r="AO67" s="672" t="str">
        <f t="shared" si="17"/>
        <v/>
      </c>
      <c r="AQ67" s="672" t="str">
        <f t="shared" si="18"/>
        <v/>
      </c>
    </row>
    <row r="68" spans="5:43">
      <c r="E68" s="672" t="str">
        <f t="shared" si="21"/>
        <v/>
      </c>
      <c r="G68" s="672" t="str">
        <f t="shared" si="21"/>
        <v/>
      </c>
      <c r="I68" s="672" t="str">
        <f t="shared" si="1"/>
        <v/>
      </c>
      <c r="K68" s="672" t="str">
        <f t="shared" si="2"/>
        <v/>
      </c>
      <c r="M68" s="672" t="str">
        <f t="shared" si="3"/>
        <v/>
      </c>
      <c r="O68" s="672" t="str">
        <f t="shared" si="4"/>
        <v/>
      </c>
      <c r="Q68" s="672" t="str">
        <f t="shared" si="5"/>
        <v/>
      </c>
      <c r="S68" s="672" t="str">
        <f t="shared" si="6"/>
        <v/>
      </c>
      <c r="U68" s="672" t="str">
        <f t="shared" si="7"/>
        <v/>
      </c>
      <c r="W68" s="672" t="str">
        <f t="shared" si="8"/>
        <v/>
      </c>
      <c r="Y68" s="672" t="str">
        <f t="shared" si="9"/>
        <v/>
      </c>
      <c r="AA68" s="672" t="str">
        <f t="shared" si="10"/>
        <v/>
      </c>
      <c r="AC68" s="672" t="str">
        <f t="shared" si="11"/>
        <v/>
      </c>
      <c r="AE68" s="672" t="str">
        <f t="shared" si="12"/>
        <v/>
      </c>
      <c r="AG68" s="672" t="str">
        <f t="shared" si="13"/>
        <v/>
      </c>
      <c r="AI68" s="672" t="str">
        <f t="shared" si="14"/>
        <v/>
      </c>
      <c r="AK68" s="672" t="str">
        <f t="shared" si="15"/>
        <v/>
      </c>
      <c r="AM68" s="672" t="str">
        <f t="shared" si="16"/>
        <v/>
      </c>
      <c r="AO68" s="672" t="str">
        <f t="shared" si="17"/>
        <v/>
      </c>
      <c r="AQ68" s="672" t="str">
        <f t="shared" si="18"/>
        <v/>
      </c>
    </row>
    <row r="69" spans="5:43">
      <c r="E69" s="672" t="str">
        <f t="shared" si="21"/>
        <v/>
      </c>
      <c r="G69" s="672" t="str">
        <f t="shared" si="21"/>
        <v/>
      </c>
      <c r="I69" s="672" t="str">
        <f t="shared" si="1"/>
        <v/>
      </c>
      <c r="K69" s="672" t="str">
        <f t="shared" si="2"/>
        <v/>
      </c>
      <c r="M69" s="672" t="str">
        <f t="shared" si="3"/>
        <v/>
      </c>
      <c r="O69" s="672" t="str">
        <f t="shared" si="4"/>
        <v/>
      </c>
      <c r="Q69" s="672" t="str">
        <f t="shared" si="5"/>
        <v/>
      </c>
      <c r="S69" s="672" t="str">
        <f t="shared" si="6"/>
        <v/>
      </c>
      <c r="U69" s="672" t="str">
        <f t="shared" si="7"/>
        <v/>
      </c>
      <c r="W69" s="672" t="str">
        <f t="shared" si="8"/>
        <v/>
      </c>
      <c r="Y69" s="672" t="str">
        <f t="shared" si="9"/>
        <v/>
      </c>
      <c r="AA69" s="672" t="str">
        <f t="shared" si="10"/>
        <v/>
      </c>
      <c r="AC69" s="672" t="str">
        <f t="shared" si="11"/>
        <v/>
      </c>
      <c r="AE69" s="672" t="str">
        <f t="shared" si="12"/>
        <v/>
      </c>
      <c r="AG69" s="672" t="str">
        <f t="shared" si="13"/>
        <v/>
      </c>
      <c r="AI69" s="672" t="str">
        <f t="shared" si="14"/>
        <v/>
      </c>
      <c r="AK69" s="672" t="str">
        <f t="shared" si="15"/>
        <v/>
      </c>
      <c r="AM69" s="672" t="str">
        <f t="shared" si="16"/>
        <v/>
      </c>
      <c r="AO69" s="672" t="str">
        <f t="shared" si="17"/>
        <v/>
      </c>
      <c r="AQ69" s="672" t="str">
        <f t="shared" si="18"/>
        <v/>
      </c>
    </row>
    <row r="70" spans="5:43">
      <c r="E70" s="672" t="str">
        <f t="shared" si="21"/>
        <v/>
      </c>
      <c r="G70" s="672" t="str">
        <f t="shared" si="21"/>
        <v/>
      </c>
      <c r="I70" s="672" t="str">
        <f t="shared" si="1"/>
        <v/>
      </c>
      <c r="K70" s="672" t="str">
        <f t="shared" si="2"/>
        <v/>
      </c>
      <c r="M70" s="672" t="str">
        <f t="shared" si="3"/>
        <v/>
      </c>
      <c r="O70" s="672" t="str">
        <f t="shared" si="4"/>
        <v/>
      </c>
      <c r="Q70" s="672" t="str">
        <f t="shared" si="5"/>
        <v/>
      </c>
      <c r="S70" s="672" t="str">
        <f t="shared" si="6"/>
        <v/>
      </c>
      <c r="U70" s="672" t="str">
        <f t="shared" si="7"/>
        <v/>
      </c>
      <c r="W70" s="672" t="str">
        <f t="shared" si="8"/>
        <v/>
      </c>
      <c r="Y70" s="672" t="str">
        <f t="shared" si="9"/>
        <v/>
      </c>
      <c r="AA70" s="672" t="str">
        <f t="shared" si="10"/>
        <v/>
      </c>
      <c r="AC70" s="672" t="str">
        <f t="shared" si="11"/>
        <v/>
      </c>
      <c r="AE70" s="672" t="str">
        <f t="shared" si="12"/>
        <v/>
      </c>
      <c r="AG70" s="672" t="str">
        <f t="shared" si="13"/>
        <v/>
      </c>
      <c r="AI70" s="672" t="str">
        <f t="shared" si="14"/>
        <v/>
      </c>
      <c r="AK70" s="672" t="str">
        <f t="shared" si="15"/>
        <v/>
      </c>
      <c r="AM70" s="672" t="str">
        <f t="shared" si="16"/>
        <v/>
      </c>
      <c r="AO70" s="672" t="str">
        <f t="shared" si="17"/>
        <v/>
      </c>
      <c r="AQ70" s="672" t="str">
        <f t="shared" si="18"/>
        <v/>
      </c>
    </row>
    <row r="71" spans="5:43">
      <c r="E71" s="672" t="str">
        <f t="shared" si="21"/>
        <v/>
      </c>
      <c r="G71" s="672" t="str">
        <f t="shared" si="21"/>
        <v/>
      </c>
      <c r="I71" s="672" t="str">
        <f t="shared" si="1"/>
        <v/>
      </c>
      <c r="K71" s="672" t="str">
        <f t="shared" si="2"/>
        <v/>
      </c>
      <c r="M71" s="672" t="str">
        <f t="shared" si="3"/>
        <v/>
      </c>
      <c r="O71" s="672" t="str">
        <f t="shared" si="4"/>
        <v/>
      </c>
      <c r="Q71" s="672" t="str">
        <f t="shared" si="5"/>
        <v/>
      </c>
      <c r="S71" s="672" t="str">
        <f t="shared" si="6"/>
        <v/>
      </c>
      <c r="U71" s="672" t="str">
        <f t="shared" si="7"/>
        <v/>
      </c>
      <c r="W71" s="672" t="str">
        <f t="shared" si="8"/>
        <v/>
      </c>
      <c r="Y71" s="672" t="str">
        <f t="shared" si="9"/>
        <v/>
      </c>
      <c r="AA71" s="672" t="str">
        <f t="shared" si="10"/>
        <v/>
      </c>
      <c r="AC71" s="672" t="str">
        <f t="shared" si="11"/>
        <v/>
      </c>
      <c r="AE71" s="672" t="str">
        <f t="shared" si="12"/>
        <v/>
      </c>
      <c r="AG71" s="672" t="str">
        <f t="shared" si="13"/>
        <v/>
      </c>
      <c r="AI71" s="672" t="str">
        <f t="shared" si="14"/>
        <v/>
      </c>
      <c r="AK71" s="672" t="str">
        <f t="shared" si="15"/>
        <v/>
      </c>
      <c r="AM71" s="672" t="str">
        <f t="shared" si="16"/>
        <v/>
      </c>
      <c r="AO71" s="672" t="str">
        <f t="shared" si="17"/>
        <v/>
      </c>
      <c r="AQ71" s="672" t="str">
        <f t="shared" si="18"/>
        <v/>
      </c>
    </row>
    <row r="72" spans="5:43">
      <c r="E72" s="672" t="str">
        <f t="shared" si="21"/>
        <v/>
      </c>
      <c r="G72" s="672" t="str">
        <f t="shared" si="21"/>
        <v/>
      </c>
      <c r="I72" s="672" t="str">
        <f t="shared" si="1"/>
        <v/>
      </c>
      <c r="K72" s="672" t="str">
        <f t="shared" si="2"/>
        <v/>
      </c>
      <c r="M72" s="672" t="str">
        <f t="shared" si="3"/>
        <v/>
      </c>
      <c r="O72" s="672" t="str">
        <f t="shared" si="4"/>
        <v/>
      </c>
      <c r="Q72" s="672" t="str">
        <f t="shared" si="5"/>
        <v/>
      </c>
      <c r="S72" s="672" t="str">
        <f t="shared" si="6"/>
        <v/>
      </c>
      <c r="U72" s="672" t="str">
        <f t="shared" si="7"/>
        <v/>
      </c>
      <c r="W72" s="672" t="str">
        <f t="shared" si="8"/>
        <v/>
      </c>
      <c r="Y72" s="672" t="str">
        <f t="shared" si="9"/>
        <v/>
      </c>
      <c r="AA72" s="672" t="str">
        <f t="shared" si="10"/>
        <v/>
      </c>
      <c r="AC72" s="672" t="str">
        <f t="shared" si="11"/>
        <v/>
      </c>
      <c r="AE72" s="672" t="str">
        <f t="shared" si="12"/>
        <v/>
      </c>
      <c r="AG72" s="672" t="str">
        <f t="shared" si="13"/>
        <v/>
      </c>
      <c r="AI72" s="672" t="str">
        <f t="shared" si="14"/>
        <v/>
      </c>
      <c r="AK72" s="672" t="str">
        <f t="shared" si="15"/>
        <v/>
      </c>
      <c r="AM72" s="672" t="str">
        <f t="shared" si="16"/>
        <v/>
      </c>
      <c r="AO72" s="672" t="str">
        <f t="shared" si="17"/>
        <v/>
      </c>
      <c r="AQ72" s="672" t="str">
        <f t="shared" si="18"/>
        <v/>
      </c>
    </row>
    <row r="73" spans="5:43">
      <c r="E73" s="672" t="str">
        <f t="shared" si="21"/>
        <v/>
      </c>
      <c r="G73" s="672" t="str">
        <f t="shared" si="21"/>
        <v/>
      </c>
      <c r="I73" s="672" t="str">
        <f t="shared" si="1"/>
        <v/>
      </c>
      <c r="K73" s="672" t="str">
        <f t="shared" si="2"/>
        <v/>
      </c>
      <c r="M73" s="672" t="str">
        <f t="shared" si="3"/>
        <v/>
      </c>
      <c r="O73" s="672" t="str">
        <f t="shared" si="4"/>
        <v/>
      </c>
      <c r="Q73" s="672" t="str">
        <f t="shared" si="5"/>
        <v/>
      </c>
      <c r="S73" s="672" t="str">
        <f t="shared" si="6"/>
        <v/>
      </c>
      <c r="U73" s="672" t="str">
        <f t="shared" si="7"/>
        <v/>
      </c>
      <c r="W73" s="672" t="str">
        <f t="shared" si="8"/>
        <v/>
      </c>
      <c r="Y73" s="672" t="str">
        <f t="shared" si="9"/>
        <v/>
      </c>
      <c r="AA73" s="672" t="str">
        <f t="shared" si="10"/>
        <v/>
      </c>
      <c r="AC73" s="672" t="str">
        <f t="shared" si="11"/>
        <v/>
      </c>
      <c r="AE73" s="672" t="str">
        <f t="shared" si="12"/>
        <v/>
      </c>
      <c r="AG73" s="672" t="str">
        <f t="shared" si="13"/>
        <v/>
      </c>
      <c r="AI73" s="672" t="str">
        <f t="shared" si="14"/>
        <v/>
      </c>
      <c r="AK73" s="672" t="str">
        <f t="shared" si="15"/>
        <v/>
      </c>
      <c r="AM73" s="672" t="str">
        <f t="shared" si="16"/>
        <v/>
      </c>
      <c r="AO73" s="672" t="str">
        <f t="shared" si="17"/>
        <v/>
      </c>
      <c r="AQ73" s="672" t="str">
        <f t="shared" si="18"/>
        <v/>
      </c>
    </row>
    <row r="74" spans="5:43">
      <c r="E74" s="672" t="str">
        <f t="shared" si="21"/>
        <v/>
      </c>
      <c r="G74" s="672" t="str">
        <f t="shared" si="21"/>
        <v/>
      </c>
      <c r="I74" s="672" t="str">
        <f t="shared" si="1"/>
        <v/>
      </c>
      <c r="K74" s="672" t="str">
        <f t="shared" si="2"/>
        <v/>
      </c>
      <c r="M74" s="672" t="str">
        <f t="shared" si="3"/>
        <v/>
      </c>
      <c r="O74" s="672" t="str">
        <f t="shared" si="4"/>
        <v/>
      </c>
      <c r="Q74" s="672" t="str">
        <f t="shared" si="5"/>
        <v/>
      </c>
      <c r="S74" s="672" t="str">
        <f t="shared" si="6"/>
        <v/>
      </c>
      <c r="U74" s="672" t="str">
        <f t="shared" si="7"/>
        <v/>
      </c>
      <c r="W74" s="672" t="str">
        <f t="shared" si="8"/>
        <v/>
      </c>
      <c r="Y74" s="672" t="str">
        <f t="shared" si="9"/>
        <v/>
      </c>
      <c r="AA74" s="672" t="str">
        <f t="shared" si="10"/>
        <v/>
      </c>
      <c r="AC74" s="672" t="str">
        <f t="shared" si="11"/>
        <v/>
      </c>
      <c r="AE74" s="672" t="str">
        <f t="shared" si="12"/>
        <v/>
      </c>
      <c r="AG74" s="672" t="str">
        <f t="shared" si="13"/>
        <v/>
      </c>
      <c r="AI74" s="672" t="str">
        <f t="shared" si="14"/>
        <v/>
      </c>
      <c r="AK74" s="672" t="str">
        <f t="shared" si="15"/>
        <v/>
      </c>
      <c r="AM74" s="672" t="str">
        <f t="shared" si="16"/>
        <v/>
      </c>
      <c r="AO74" s="672" t="str">
        <f t="shared" si="17"/>
        <v/>
      </c>
      <c r="AQ74" s="672" t="str">
        <f t="shared" si="18"/>
        <v/>
      </c>
    </row>
    <row r="75" spans="5:43">
      <c r="E75" s="672" t="str">
        <f t="shared" si="21"/>
        <v/>
      </c>
      <c r="G75" s="672" t="str">
        <f t="shared" si="21"/>
        <v/>
      </c>
      <c r="I75" s="672" t="str">
        <f t="shared" si="1"/>
        <v/>
      </c>
      <c r="K75" s="672" t="str">
        <f t="shared" si="2"/>
        <v/>
      </c>
      <c r="M75" s="672" t="str">
        <f t="shared" si="3"/>
        <v/>
      </c>
      <c r="O75" s="672" t="str">
        <f t="shared" si="4"/>
        <v/>
      </c>
      <c r="Q75" s="672" t="str">
        <f t="shared" si="5"/>
        <v/>
      </c>
      <c r="S75" s="672" t="str">
        <f t="shared" si="6"/>
        <v/>
      </c>
      <c r="U75" s="672" t="str">
        <f t="shared" si="7"/>
        <v/>
      </c>
      <c r="W75" s="672" t="str">
        <f t="shared" si="8"/>
        <v/>
      </c>
      <c r="Y75" s="672" t="str">
        <f t="shared" si="9"/>
        <v/>
      </c>
      <c r="AA75" s="672" t="str">
        <f t="shared" si="10"/>
        <v/>
      </c>
      <c r="AC75" s="672" t="str">
        <f t="shared" si="11"/>
        <v/>
      </c>
      <c r="AE75" s="672" t="str">
        <f t="shared" si="12"/>
        <v/>
      </c>
      <c r="AG75" s="672" t="str">
        <f t="shared" si="13"/>
        <v/>
      </c>
      <c r="AI75" s="672" t="str">
        <f t="shared" si="14"/>
        <v/>
      </c>
      <c r="AK75" s="672" t="str">
        <f t="shared" si="15"/>
        <v/>
      </c>
      <c r="AM75" s="672" t="str">
        <f t="shared" si="16"/>
        <v/>
      </c>
      <c r="AO75" s="672" t="str">
        <f t="shared" si="17"/>
        <v/>
      </c>
      <c r="AQ75" s="672" t="str">
        <f t="shared" si="18"/>
        <v/>
      </c>
    </row>
    <row r="76" spans="5:43">
      <c r="E76" s="672" t="str">
        <f t="shared" si="21"/>
        <v/>
      </c>
      <c r="G76" s="672" t="str">
        <f t="shared" si="21"/>
        <v/>
      </c>
      <c r="I76" s="672" t="str">
        <f t="shared" si="1"/>
        <v/>
      </c>
      <c r="K76" s="672" t="str">
        <f t="shared" si="2"/>
        <v/>
      </c>
      <c r="M76" s="672" t="str">
        <f t="shared" si="3"/>
        <v/>
      </c>
      <c r="O76" s="672" t="str">
        <f t="shared" si="4"/>
        <v/>
      </c>
      <c r="Q76" s="672" t="str">
        <f t="shared" si="5"/>
        <v/>
      </c>
      <c r="S76" s="672" t="str">
        <f t="shared" si="6"/>
        <v/>
      </c>
      <c r="U76" s="672" t="str">
        <f t="shared" si="7"/>
        <v/>
      </c>
      <c r="W76" s="672" t="str">
        <f t="shared" si="8"/>
        <v/>
      </c>
      <c r="Y76" s="672" t="str">
        <f t="shared" si="9"/>
        <v/>
      </c>
      <c r="AA76" s="672" t="str">
        <f t="shared" si="10"/>
        <v/>
      </c>
      <c r="AC76" s="672" t="str">
        <f t="shared" si="11"/>
        <v/>
      </c>
      <c r="AE76" s="672" t="str">
        <f t="shared" si="12"/>
        <v/>
      </c>
      <c r="AG76" s="672" t="str">
        <f t="shared" si="13"/>
        <v/>
      </c>
      <c r="AI76" s="672" t="str">
        <f t="shared" si="14"/>
        <v/>
      </c>
      <c r="AK76" s="672" t="str">
        <f t="shared" si="15"/>
        <v/>
      </c>
      <c r="AM76" s="672" t="str">
        <f t="shared" si="16"/>
        <v/>
      </c>
      <c r="AO76" s="672" t="str">
        <f t="shared" si="17"/>
        <v/>
      </c>
      <c r="AQ76" s="672" t="str">
        <f t="shared" si="18"/>
        <v/>
      </c>
    </row>
    <row r="77" spans="5:43">
      <c r="E77" s="672" t="str">
        <f t="shared" ref="E77:G92" si="22">IF(OR($B77=0,D77=0),"",D77/$B77)</f>
        <v/>
      </c>
      <c r="G77" s="672" t="str">
        <f t="shared" si="22"/>
        <v/>
      </c>
      <c r="I77" s="672" t="str">
        <f t="shared" ref="I77:I140" si="23">IF(OR($B77=0,H77=0),"",H77/$B77)</f>
        <v/>
      </c>
      <c r="K77" s="672" t="str">
        <f t="shared" ref="K77:K140" si="24">IF(OR($B77=0,J77=0),"",J77/$B77)</f>
        <v/>
      </c>
      <c r="M77" s="672" t="str">
        <f t="shared" ref="M77:M140" si="25">IF(OR($B77=0,L77=0),"",L77/$B77)</f>
        <v/>
      </c>
      <c r="O77" s="672" t="str">
        <f t="shared" ref="O77:O140" si="26">IF(OR($B77=0,N77=0),"",N77/$B77)</f>
        <v/>
      </c>
      <c r="Q77" s="672" t="str">
        <f t="shared" ref="Q77:Q140" si="27">IF(OR($B77=0,P77=0),"",P77/$B77)</f>
        <v/>
      </c>
      <c r="S77" s="672" t="str">
        <f t="shared" ref="S77:S140" si="28">IF(OR($B77=0,R77=0),"",R77/$B77)</f>
        <v/>
      </c>
      <c r="U77" s="672" t="str">
        <f t="shared" ref="U77:U140" si="29">IF(OR($B77=0,T77=0),"",T77/$B77)</f>
        <v/>
      </c>
      <c r="W77" s="672" t="str">
        <f t="shared" ref="W77:W140" si="30">IF(OR($B77=0,V77=0),"",V77/$B77)</f>
        <v/>
      </c>
      <c r="Y77" s="672" t="str">
        <f t="shared" ref="Y77:Y140" si="31">IF(OR($B77=0,X77=0),"",X77/$B77)</f>
        <v/>
      </c>
      <c r="AA77" s="672" t="str">
        <f t="shared" ref="AA77:AA140" si="32">IF(OR($B77=0,Z77=0),"",Z77/$B77)</f>
        <v/>
      </c>
      <c r="AC77" s="672" t="str">
        <f t="shared" ref="AC77:AC140" si="33">IF(OR($B77=0,AB77=0),"",AB77/$B77)</f>
        <v/>
      </c>
      <c r="AE77" s="672" t="str">
        <f t="shared" ref="AE77:AE140" si="34">IF(OR($B77=0,AD77=0),"",AD77/$B77)</f>
        <v/>
      </c>
      <c r="AG77" s="672" t="str">
        <f t="shared" ref="AG77:AG140" si="35">IF(OR($B77=0,AF77=0),"",AF77/$B77)</f>
        <v/>
      </c>
      <c r="AI77" s="672" t="str">
        <f t="shared" ref="AI77:AI140" si="36">IF(OR($B77=0,AH77=0),"",AH77/$B77)</f>
        <v/>
      </c>
      <c r="AK77" s="672" t="str">
        <f t="shared" ref="AK77:AK140" si="37">IF(OR($B77=0,AJ77=0),"",AJ77/$B77)</f>
        <v/>
      </c>
      <c r="AM77" s="672" t="str">
        <f t="shared" ref="AM77:AM140" si="38">IF(OR($B77=0,AL77=0),"",AL77/$B77)</f>
        <v/>
      </c>
      <c r="AO77" s="672" t="str">
        <f t="shared" ref="AO77:AO140" si="39">IF(OR($B77=0,AN77=0),"",AN77/$B77)</f>
        <v/>
      </c>
      <c r="AQ77" s="672" t="str">
        <f t="shared" ref="AQ77:AQ140" si="40">IF(OR($B77=0,AP77=0),"",AP77/$B77)</f>
        <v/>
      </c>
    </row>
    <row r="78" spans="5:43">
      <c r="E78" s="672" t="str">
        <f t="shared" si="22"/>
        <v/>
      </c>
      <c r="G78" s="672" t="str">
        <f t="shared" si="22"/>
        <v/>
      </c>
      <c r="I78" s="672" t="str">
        <f t="shared" si="23"/>
        <v/>
      </c>
      <c r="K78" s="672" t="str">
        <f t="shared" si="24"/>
        <v/>
      </c>
      <c r="M78" s="672" t="str">
        <f t="shared" si="25"/>
        <v/>
      </c>
      <c r="O78" s="672" t="str">
        <f t="shared" si="26"/>
        <v/>
      </c>
      <c r="Q78" s="672" t="str">
        <f t="shared" si="27"/>
        <v/>
      </c>
      <c r="S78" s="672" t="str">
        <f t="shared" si="28"/>
        <v/>
      </c>
      <c r="U78" s="672" t="str">
        <f t="shared" si="29"/>
        <v/>
      </c>
      <c r="W78" s="672" t="str">
        <f t="shared" si="30"/>
        <v/>
      </c>
      <c r="Y78" s="672" t="str">
        <f t="shared" si="31"/>
        <v/>
      </c>
      <c r="AA78" s="672" t="str">
        <f t="shared" si="32"/>
        <v/>
      </c>
      <c r="AC78" s="672" t="str">
        <f t="shared" si="33"/>
        <v/>
      </c>
      <c r="AE78" s="672" t="str">
        <f t="shared" si="34"/>
        <v/>
      </c>
      <c r="AG78" s="672" t="str">
        <f t="shared" si="35"/>
        <v/>
      </c>
      <c r="AI78" s="672" t="str">
        <f t="shared" si="36"/>
        <v/>
      </c>
      <c r="AK78" s="672" t="str">
        <f t="shared" si="37"/>
        <v/>
      </c>
      <c r="AM78" s="672" t="str">
        <f t="shared" si="38"/>
        <v/>
      </c>
      <c r="AO78" s="672" t="str">
        <f t="shared" si="39"/>
        <v/>
      </c>
      <c r="AQ78" s="672" t="str">
        <f t="shared" si="40"/>
        <v/>
      </c>
    </row>
    <row r="79" spans="5:43">
      <c r="E79" s="672" t="str">
        <f t="shared" si="22"/>
        <v/>
      </c>
      <c r="G79" s="672" t="str">
        <f t="shared" si="22"/>
        <v/>
      </c>
      <c r="I79" s="672" t="str">
        <f t="shared" si="23"/>
        <v/>
      </c>
      <c r="K79" s="672" t="str">
        <f t="shared" si="24"/>
        <v/>
      </c>
      <c r="M79" s="672" t="str">
        <f t="shared" si="25"/>
        <v/>
      </c>
      <c r="O79" s="672" t="str">
        <f t="shared" si="26"/>
        <v/>
      </c>
      <c r="Q79" s="672" t="str">
        <f t="shared" si="27"/>
        <v/>
      </c>
      <c r="S79" s="672" t="str">
        <f t="shared" si="28"/>
        <v/>
      </c>
      <c r="U79" s="672" t="str">
        <f t="shared" si="29"/>
        <v/>
      </c>
      <c r="W79" s="672" t="str">
        <f t="shared" si="30"/>
        <v/>
      </c>
      <c r="Y79" s="672" t="str">
        <f t="shared" si="31"/>
        <v/>
      </c>
      <c r="AA79" s="672" t="str">
        <f t="shared" si="32"/>
        <v/>
      </c>
      <c r="AC79" s="672" t="str">
        <f t="shared" si="33"/>
        <v/>
      </c>
      <c r="AE79" s="672" t="str">
        <f t="shared" si="34"/>
        <v/>
      </c>
      <c r="AG79" s="672" t="str">
        <f t="shared" si="35"/>
        <v/>
      </c>
      <c r="AI79" s="672" t="str">
        <f t="shared" si="36"/>
        <v/>
      </c>
      <c r="AK79" s="672" t="str">
        <f t="shared" si="37"/>
        <v/>
      </c>
      <c r="AM79" s="672" t="str">
        <f t="shared" si="38"/>
        <v/>
      </c>
      <c r="AO79" s="672" t="str">
        <f t="shared" si="39"/>
        <v/>
      </c>
      <c r="AQ79" s="672" t="str">
        <f t="shared" si="40"/>
        <v/>
      </c>
    </row>
    <row r="80" spans="5:43">
      <c r="E80" s="672" t="str">
        <f t="shared" si="22"/>
        <v/>
      </c>
      <c r="G80" s="672" t="str">
        <f t="shared" si="22"/>
        <v/>
      </c>
      <c r="I80" s="672" t="str">
        <f t="shared" si="23"/>
        <v/>
      </c>
      <c r="K80" s="672" t="str">
        <f t="shared" si="24"/>
        <v/>
      </c>
      <c r="M80" s="672" t="str">
        <f t="shared" si="25"/>
        <v/>
      </c>
      <c r="O80" s="672" t="str">
        <f t="shared" si="26"/>
        <v/>
      </c>
      <c r="Q80" s="672" t="str">
        <f t="shared" si="27"/>
        <v/>
      </c>
      <c r="S80" s="672" t="str">
        <f t="shared" si="28"/>
        <v/>
      </c>
      <c r="U80" s="672" t="str">
        <f t="shared" si="29"/>
        <v/>
      </c>
      <c r="W80" s="672" t="str">
        <f t="shared" si="30"/>
        <v/>
      </c>
      <c r="Y80" s="672" t="str">
        <f t="shared" si="31"/>
        <v/>
      </c>
      <c r="AA80" s="672" t="str">
        <f t="shared" si="32"/>
        <v/>
      </c>
      <c r="AC80" s="672" t="str">
        <f t="shared" si="33"/>
        <v/>
      </c>
      <c r="AE80" s="672" t="str">
        <f t="shared" si="34"/>
        <v/>
      </c>
      <c r="AG80" s="672" t="str">
        <f t="shared" si="35"/>
        <v/>
      </c>
      <c r="AI80" s="672" t="str">
        <f t="shared" si="36"/>
        <v/>
      </c>
      <c r="AK80" s="672" t="str">
        <f t="shared" si="37"/>
        <v/>
      </c>
      <c r="AM80" s="672" t="str">
        <f t="shared" si="38"/>
        <v/>
      </c>
      <c r="AO80" s="672" t="str">
        <f t="shared" si="39"/>
        <v/>
      </c>
      <c r="AQ80" s="672" t="str">
        <f t="shared" si="40"/>
        <v/>
      </c>
    </row>
    <row r="81" spans="5:43">
      <c r="E81" s="672" t="str">
        <f t="shared" si="22"/>
        <v/>
      </c>
      <c r="G81" s="672" t="str">
        <f t="shared" si="22"/>
        <v/>
      </c>
      <c r="I81" s="672" t="str">
        <f t="shared" si="23"/>
        <v/>
      </c>
      <c r="K81" s="672" t="str">
        <f t="shared" si="24"/>
        <v/>
      </c>
      <c r="M81" s="672" t="str">
        <f t="shared" si="25"/>
        <v/>
      </c>
      <c r="O81" s="672" t="str">
        <f t="shared" si="26"/>
        <v/>
      </c>
      <c r="Q81" s="672" t="str">
        <f t="shared" si="27"/>
        <v/>
      </c>
      <c r="S81" s="672" t="str">
        <f t="shared" si="28"/>
        <v/>
      </c>
      <c r="U81" s="672" t="str">
        <f t="shared" si="29"/>
        <v/>
      </c>
      <c r="W81" s="672" t="str">
        <f t="shared" si="30"/>
        <v/>
      </c>
      <c r="Y81" s="672" t="str">
        <f t="shared" si="31"/>
        <v/>
      </c>
      <c r="AA81" s="672" t="str">
        <f t="shared" si="32"/>
        <v/>
      </c>
      <c r="AC81" s="672" t="str">
        <f t="shared" si="33"/>
        <v/>
      </c>
      <c r="AE81" s="672" t="str">
        <f t="shared" si="34"/>
        <v/>
      </c>
      <c r="AG81" s="672" t="str">
        <f t="shared" si="35"/>
        <v/>
      </c>
      <c r="AI81" s="672" t="str">
        <f t="shared" si="36"/>
        <v/>
      </c>
      <c r="AK81" s="672" t="str">
        <f t="shared" si="37"/>
        <v/>
      </c>
      <c r="AM81" s="672" t="str">
        <f t="shared" si="38"/>
        <v/>
      </c>
      <c r="AO81" s="672" t="str">
        <f t="shared" si="39"/>
        <v/>
      </c>
      <c r="AQ81" s="672" t="str">
        <f t="shared" si="40"/>
        <v/>
      </c>
    </row>
    <row r="82" spans="5:43">
      <c r="E82" s="672" t="str">
        <f t="shared" si="22"/>
        <v/>
      </c>
      <c r="G82" s="672" t="str">
        <f t="shared" si="22"/>
        <v/>
      </c>
      <c r="I82" s="672" t="str">
        <f t="shared" si="23"/>
        <v/>
      </c>
      <c r="K82" s="672" t="str">
        <f t="shared" si="24"/>
        <v/>
      </c>
      <c r="M82" s="672" t="str">
        <f t="shared" si="25"/>
        <v/>
      </c>
      <c r="O82" s="672" t="str">
        <f t="shared" si="26"/>
        <v/>
      </c>
      <c r="Q82" s="672" t="str">
        <f t="shared" si="27"/>
        <v/>
      </c>
      <c r="S82" s="672" t="str">
        <f t="shared" si="28"/>
        <v/>
      </c>
      <c r="U82" s="672" t="str">
        <f t="shared" si="29"/>
        <v/>
      </c>
      <c r="W82" s="672" t="str">
        <f t="shared" si="30"/>
        <v/>
      </c>
      <c r="Y82" s="672" t="str">
        <f t="shared" si="31"/>
        <v/>
      </c>
      <c r="AA82" s="672" t="str">
        <f t="shared" si="32"/>
        <v/>
      </c>
      <c r="AC82" s="672" t="str">
        <f t="shared" si="33"/>
        <v/>
      </c>
      <c r="AE82" s="672" t="str">
        <f t="shared" si="34"/>
        <v/>
      </c>
      <c r="AG82" s="672" t="str">
        <f t="shared" si="35"/>
        <v/>
      </c>
      <c r="AI82" s="672" t="str">
        <f t="shared" si="36"/>
        <v/>
      </c>
      <c r="AK82" s="672" t="str">
        <f t="shared" si="37"/>
        <v/>
      </c>
      <c r="AM82" s="672" t="str">
        <f t="shared" si="38"/>
        <v/>
      </c>
      <c r="AO82" s="672" t="str">
        <f t="shared" si="39"/>
        <v/>
      </c>
      <c r="AQ82" s="672" t="str">
        <f t="shared" si="40"/>
        <v/>
      </c>
    </row>
    <row r="83" spans="5:43">
      <c r="E83" s="672" t="str">
        <f t="shared" si="22"/>
        <v/>
      </c>
      <c r="G83" s="672" t="str">
        <f t="shared" si="22"/>
        <v/>
      </c>
      <c r="I83" s="672" t="str">
        <f t="shared" si="23"/>
        <v/>
      </c>
      <c r="K83" s="672" t="str">
        <f t="shared" si="24"/>
        <v/>
      </c>
      <c r="M83" s="672" t="str">
        <f t="shared" si="25"/>
        <v/>
      </c>
      <c r="O83" s="672" t="str">
        <f t="shared" si="26"/>
        <v/>
      </c>
      <c r="Q83" s="672" t="str">
        <f t="shared" si="27"/>
        <v/>
      </c>
      <c r="S83" s="672" t="str">
        <f t="shared" si="28"/>
        <v/>
      </c>
      <c r="U83" s="672" t="str">
        <f t="shared" si="29"/>
        <v/>
      </c>
      <c r="W83" s="672" t="str">
        <f t="shared" si="30"/>
        <v/>
      </c>
      <c r="Y83" s="672" t="str">
        <f t="shared" si="31"/>
        <v/>
      </c>
      <c r="AA83" s="672" t="str">
        <f t="shared" si="32"/>
        <v/>
      </c>
      <c r="AC83" s="672" t="str">
        <f t="shared" si="33"/>
        <v/>
      </c>
      <c r="AE83" s="672" t="str">
        <f t="shared" si="34"/>
        <v/>
      </c>
      <c r="AG83" s="672" t="str">
        <f t="shared" si="35"/>
        <v/>
      </c>
      <c r="AI83" s="672" t="str">
        <f t="shared" si="36"/>
        <v/>
      </c>
      <c r="AK83" s="672" t="str">
        <f t="shared" si="37"/>
        <v/>
      </c>
      <c r="AM83" s="672" t="str">
        <f t="shared" si="38"/>
        <v/>
      </c>
      <c r="AO83" s="672" t="str">
        <f t="shared" si="39"/>
        <v/>
      </c>
      <c r="AQ83" s="672" t="str">
        <f t="shared" si="40"/>
        <v/>
      </c>
    </row>
    <row r="84" spans="5:43">
      <c r="E84" s="672" t="str">
        <f t="shared" si="22"/>
        <v/>
      </c>
      <c r="G84" s="672" t="str">
        <f t="shared" si="22"/>
        <v/>
      </c>
      <c r="I84" s="672" t="str">
        <f t="shared" si="23"/>
        <v/>
      </c>
      <c r="K84" s="672" t="str">
        <f t="shared" si="24"/>
        <v/>
      </c>
      <c r="M84" s="672" t="str">
        <f t="shared" si="25"/>
        <v/>
      </c>
      <c r="O84" s="672" t="str">
        <f t="shared" si="26"/>
        <v/>
      </c>
      <c r="Q84" s="672" t="str">
        <f t="shared" si="27"/>
        <v/>
      </c>
      <c r="S84" s="672" t="str">
        <f t="shared" si="28"/>
        <v/>
      </c>
      <c r="U84" s="672" t="str">
        <f t="shared" si="29"/>
        <v/>
      </c>
      <c r="W84" s="672" t="str">
        <f t="shared" si="30"/>
        <v/>
      </c>
      <c r="Y84" s="672" t="str">
        <f t="shared" si="31"/>
        <v/>
      </c>
      <c r="AA84" s="672" t="str">
        <f t="shared" si="32"/>
        <v/>
      </c>
      <c r="AC84" s="672" t="str">
        <f t="shared" si="33"/>
        <v/>
      </c>
      <c r="AE84" s="672" t="str">
        <f t="shared" si="34"/>
        <v/>
      </c>
      <c r="AG84" s="672" t="str">
        <f t="shared" si="35"/>
        <v/>
      </c>
      <c r="AI84" s="672" t="str">
        <f t="shared" si="36"/>
        <v/>
      </c>
      <c r="AK84" s="672" t="str">
        <f t="shared" si="37"/>
        <v/>
      </c>
      <c r="AM84" s="672" t="str">
        <f t="shared" si="38"/>
        <v/>
      </c>
      <c r="AO84" s="672" t="str">
        <f t="shared" si="39"/>
        <v/>
      </c>
      <c r="AQ84" s="672" t="str">
        <f t="shared" si="40"/>
        <v/>
      </c>
    </row>
    <row r="85" spans="5:43">
      <c r="E85" s="672" t="str">
        <f t="shared" si="22"/>
        <v/>
      </c>
      <c r="G85" s="672" t="str">
        <f t="shared" si="22"/>
        <v/>
      </c>
      <c r="I85" s="672" t="str">
        <f t="shared" si="23"/>
        <v/>
      </c>
      <c r="K85" s="672" t="str">
        <f t="shared" si="24"/>
        <v/>
      </c>
      <c r="M85" s="672" t="str">
        <f t="shared" si="25"/>
        <v/>
      </c>
      <c r="O85" s="672" t="str">
        <f t="shared" si="26"/>
        <v/>
      </c>
      <c r="Q85" s="672" t="str">
        <f t="shared" si="27"/>
        <v/>
      </c>
      <c r="S85" s="672" t="str">
        <f t="shared" si="28"/>
        <v/>
      </c>
      <c r="U85" s="672" t="str">
        <f t="shared" si="29"/>
        <v/>
      </c>
      <c r="W85" s="672" t="str">
        <f t="shared" si="30"/>
        <v/>
      </c>
      <c r="Y85" s="672" t="str">
        <f t="shared" si="31"/>
        <v/>
      </c>
      <c r="AA85" s="672" t="str">
        <f t="shared" si="32"/>
        <v/>
      </c>
      <c r="AC85" s="672" t="str">
        <f t="shared" si="33"/>
        <v/>
      </c>
      <c r="AE85" s="672" t="str">
        <f t="shared" si="34"/>
        <v/>
      </c>
      <c r="AG85" s="672" t="str">
        <f t="shared" si="35"/>
        <v/>
      </c>
      <c r="AI85" s="672" t="str">
        <f t="shared" si="36"/>
        <v/>
      </c>
      <c r="AK85" s="672" t="str">
        <f t="shared" si="37"/>
        <v/>
      </c>
      <c r="AM85" s="672" t="str">
        <f t="shared" si="38"/>
        <v/>
      </c>
      <c r="AO85" s="672" t="str">
        <f t="shared" si="39"/>
        <v/>
      </c>
      <c r="AQ85" s="672" t="str">
        <f t="shared" si="40"/>
        <v/>
      </c>
    </row>
    <row r="86" spans="5:43">
      <c r="E86" s="672" t="str">
        <f t="shared" si="22"/>
        <v/>
      </c>
      <c r="G86" s="672" t="str">
        <f t="shared" si="22"/>
        <v/>
      </c>
      <c r="I86" s="672" t="str">
        <f t="shared" si="23"/>
        <v/>
      </c>
      <c r="K86" s="672" t="str">
        <f t="shared" si="24"/>
        <v/>
      </c>
      <c r="M86" s="672" t="str">
        <f t="shared" si="25"/>
        <v/>
      </c>
      <c r="O86" s="672" t="str">
        <f t="shared" si="26"/>
        <v/>
      </c>
      <c r="Q86" s="672" t="str">
        <f t="shared" si="27"/>
        <v/>
      </c>
      <c r="S86" s="672" t="str">
        <f t="shared" si="28"/>
        <v/>
      </c>
      <c r="U86" s="672" t="str">
        <f t="shared" si="29"/>
        <v/>
      </c>
      <c r="W86" s="672" t="str">
        <f t="shared" si="30"/>
        <v/>
      </c>
      <c r="Y86" s="672" t="str">
        <f t="shared" si="31"/>
        <v/>
      </c>
      <c r="AA86" s="672" t="str">
        <f t="shared" si="32"/>
        <v/>
      </c>
      <c r="AC86" s="672" t="str">
        <f t="shared" si="33"/>
        <v/>
      </c>
      <c r="AE86" s="672" t="str">
        <f t="shared" si="34"/>
        <v/>
      </c>
      <c r="AG86" s="672" t="str">
        <f t="shared" si="35"/>
        <v/>
      </c>
      <c r="AI86" s="672" t="str">
        <f t="shared" si="36"/>
        <v/>
      </c>
      <c r="AK86" s="672" t="str">
        <f t="shared" si="37"/>
        <v/>
      </c>
      <c r="AM86" s="672" t="str">
        <f t="shared" si="38"/>
        <v/>
      </c>
      <c r="AO86" s="672" t="str">
        <f t="shared" si="39"/>
        <v/>
      </c>
      <c r="AQ86" s="672" t="str">
        <f t="shared" si="40"/>
        <v/>
      </c>
    </row>
    <row r="87" spans="5:43">
      <c r="E87" s="672" t="str">
        <f t="shared" si="22"/>
        <v/>
      </c>
      <c r="G87" s="672" t="str">
        <f t="shared" si="22"/>
        <v/>
      </c>
      <c r="I87" s="672" t="str">
        <f t="shared" si="23"/>
        <v/>
      </c>
      <c r="K87" s="672" t="str">
        <f t="shared" si="24"/>
        <v/>
      </c>
      <c r="M87" s="672" t="str">
        <f t="shared" si="25"/>
        <v/>
      </c>
      <c r="O87" s="672" t="str">
        <f t="shared" si="26"/>
        <v/>
      </c>
      <c r="Q87" s="672" t="str">
        <f t="shared" si="27"/>
        <v/>
      </c>
      <c r="S87" s="672" t="str">
        <f t="shared" si="28"/>
        <v/>
      </c>
      <c r="U87" s="672" t="str">
        <f t="shared" si="29"/>
        <v/>
      </c>
      <c r="W87" s="672" t="str">
        <f t="shared" si="30"/>
        <v/>
      </c>
      <c r="Y87" s="672" t="str">
        <f t="shared" si="31"/>
        <v/>
      </c>
      <c r="AA87" s="672" t="str">
        <f t="shared" si="32"/>
        <v/>
      </c>
      <c r="AC87" s="672" t="str">
        <f t="shared" si="33"/>
        <v/>
      </c>
      <c r="AE87" s="672" t="str">
        <f t="shared" si="34"/>
        <v/>
      </c>
      <c r="AG87" s="672" t="str">
        <f t="shared" si="35"/>
        <v/>
      </c>
      <c r="AI87" s="672" t="str">
        <f t="shared" si="36"/>
        <v/>
      </c>
      <c r="AK87" s="672" t="str">
        <f t="shared" si="37"/>
        <v/>
      </c>
      <c r="AM87" s="672" t="str">
        <f t="shared" si="38"/>
        <v/>
      </c>
      <c r="AO87" s="672" t="str">
        <f t="shared" si="39"/>
        <v/>
      </c>
      <c r="AQ87" s="672" t="str">
        <f t="shared" si="40"/>
        <v/>
      </c>
    </row>
    <row r="88" spans="5:43">
      <c r="E88" s="672" t="str">
        <f t="shared" si="22"/>
        <v/>
      </c>
      <c r="G88" s="672" t="str">
        <f t="shared" si="22"/>
        <v/>
      </c>
      <c r="I88" s="672" t="str">
        <f t="shared" si="23"/>
        <v/>
      </c>
      <c r="K88" s="672" t="str">
        <f t="shared" si="24"/>
        <v/>
      </c>
      <c r="M88" s="672" t="str">
        <f t="shared" si="25"/>
        <v/>
      </c>
      <c r="O88" s="672" t="str">
        <f t="shared" si="26"/>
        <v/>
      </c>
      <c r="Q88" s="672" t="str">
        <f t="shared" si="27"/>
        <v/>
      </c>
      <c r="S88" s="672" t="str">
        <f t="shared" si="28"/>
        <v/>
      </c>
      <c r="U88" s="672" t="str">
        <f t="shared" si="29"/>
        <v/>
      </c>
      <c r="W88" s="672" t="str">
        <f t="shared" si="30"/>
        <v/>
      </c>
      <c r="Y88" s="672" t="str">
        <f t="shared" si="31"/>
        <v/>
      </c>
      <c r="AA88" s="672" t="str">
        <f t="shared" si="32"/>
        <v/>
      </c>
      <c r="AC88" s="672" t="str">
        <f t="shared" si="33"/>
        <v/>
      </c>
      <c r="AE88" s="672" t="str">
        <f t="shared" si="34"/>
        <v/>
      </c>
      <c r="AG88" s="672" t="str">
        <f t="shared" si="35"/>
        <v/>
      </c>
      <c r="AI88" s="672" t="str">
        <f t="shared" si="36"/>
        <v/>
      </c>
      <c r="AK88" s="672" t="str">
        <f t="shared" si="37"/>
        <v/>
      </c>
      <c r="AM88" s="672" t="str">
        <f t="shared" si="38"/>
        <v/>
      </c>
      <c r="AO88" s="672" t="str">
        <f t="shared" si="39"/>
        <v/>
      </c>
      <c r="AQ88" s="672" t="str">
        <f t="shared" si="40"/>
        <v/>
      </c>
    </row>
    <row r="89" spans="5:43">
      <c r="E89" s="672" t="str">
        <f t="shared" si="22"/>
        <v/>
      </c>
      <c r="G89" s="672" t="str">
        <f t="shared" si="22"/>
        <v/>
      </c>
      <c r="I89" s="672" t="str">
        <f t="shared" si="23"/>
        <v/>
      </c>
      <c r="K89" s="672" t="str">
        <f t="shared" si="24"/>
        <v/>
      </c>
      <c r="M89" s="672" t="str">
        <f t="shared" si="25"/>
        <v/>
      </c>
      <c r="O89" s="672" t="str">
        <f t="shared" si="26"/>
        <v/>
      </c>
      <c r="Q89" s="672" t="str">
        <f t="shared" si="27"/>
        <v/>
      </c>
      <c r="S89" s="672" t="str">
        <f t="shared" si="28"/>
        <v/>
      </c>
      <c r="U89" s="672" t="str">
        <f t="shared" si="29"/>
        <v/>
      </c>
      <c r="W89" s="672" t="str">
        <f t="shared" si="30"/>
        <v/>
      </c>
      <c r="Y89" s="672" t="str">
        <f t="shared" si="31"/>
        <v/>
      </c>
      <c r="AA89" s="672" t="str">
        <f t="shared" si="32"/>
        <v/>
      </c>
      <c r="AC89" s="672" t="str">
        <f t="shared" si="33"/>
        <v/>
      </c>
      <c r="AE89" s="672" t="str">
        <f t="shared" si="34"/>
        <v/>
      </c>
      <c r="AG89" s="672" t="str">
        <f t="shared" si="35"/>
        <v/>
      </c>
      <c r="AI89" s="672" t="str">
        <f t="shared" si="36"/>
        <v/>
      </c>
      <c r="AK89" s="672" t="str">
        <f t="shared" si="37"/>
        <v/>
      </c>
      <c r="AM89" s="672" t="str">
        <f t="shared" si="38"/>
        <v/>
      </c>
      <c r="AO89" s="672" t="str">
        <f t="shared" si="39"/>
        <v/>
      </c>
      <c r="AQ89" s="672" t="str">
        <f t="shared" si="40"/>
        <v/>
      </c>
    </row>
    <row r="90" spans="5:43">
      <c r="E90" s="672" t="str">
        <f t="shared" si="22"/>
        <v/>
      </c>
      <c r="G90" s="672" t="str">
        <f t="shared" si="22"/>
        <v/>
      </c>
      <c r="I90" s="672" t="str">
        <f t="shared" si="23"/>
        <v/>
      </c>
      <c r="K90" s="672" t="str">
        <f t="shared" si="24"/>
        <v/>
      </c>
      <c r="M90" s="672" t="str">
        <f t="shared" si="25"/>
        <v/>
      </c>
      <c r="O90" s="672" t="str">
        <f t="shared" si="26"/>
        <v/>
      </c>
      <c r="Q90" s="672" t="str">
        <f t="shared" si="27"/>
        <v/>
      </c>
      <c r="S90" s="672" t="str">
        <f t="shared" si="28"/>
        <v/>
      </c>
      <c r="U90" s="672" t="str">
        <f t="shared" si="29"/>
        <v/>
      </c>
      <c r="W90" s="672" t="str">
        <f t="shared" si="30"/>
        <v/>
      </c>
      <c r="Y90" s="672" t="str">
        <f t="shared" si="31"/>
        <v/>
      </c>
      <c r="AA90" s="672" t="str">
        <f t="shared" si="32"/>
        <v/>
      </c>
      <c r="AC90" s="672" t="str">
        <f t="shared" si="33"/>
        <v/>
      </c>
      <c r="AE90" s="672" t="str">
        <f t="shared" si="34"/>
        <v/>
      </c>
      <c r="AG90" s="672" t="str">
        <f t="shared" si="35"/>
        <v/>
      </c>
      <c r="AI90" s="672" t="str">
        <f t="shared" si="36"/>
        <v/>
      </c>
      <c r="AK90" s="672" t="str">
        <f t="shared" si="37"/>
        <v/>
      </c>
      <c r="AM90" s="672" t="str">
        <f t="shared" si="38"/>
        <v/>
      </c>
      <c r="AO90" s="672" t="str">
        <f t="shared" si="39"/>
        <v/>
      </c>
      <c r="AQ90" s="672" t="str">
        <f t="shared" si="40"/>
        <v/>
      </c>
    </row>
    <row r="91" spans="5:43">
      <c r="E91" s="672" t="str">
        <f t="shared" si="22"/>
        <v/>
      </c>
      <c r="G91" s="672" t="str">
        <f t="shared" si="22"/>
        <v/>
      </c>
      <c r="I91" s="672" t="str">
        <f t="shared" si="23"/>
        <v/>
      </c>
      <c r="K91" s="672" t="str">
        <f t="shared" si="24"/>
        <v/>
      </c>
      <c r="M91" s="672" t="str">
        <f t="shared" si="25"/>
        <v/>
      </c>
      <c r="O91" s="672" t="str">
        <f t="shared" si="26"/>
        <v/>
      </c>
      <c r="Q91" s="672" t="str">
        <f t="shared" si="27"/>
        <v/>
      </c>
      <c r="S91" s="672" t="str">
        <f t="shared" si="28"/>
        <v/>
      </c>
      <c r="U91" s="672" t="str">
        <f t="shared" si="29"/>
        <v/>
      </c>
      <c r="W91" s="672" t="str">
        <f t="shared" si="30"/>
        <v/>
      </c>
      <c r="Y91" s="672" t="str">
        <f t="shared" si="31"/>
        <v/>
      </c>
      <c r="AA91" s="672" t="str">
        <f t="shared" si="32"/>
        <v/>
      </c>
      <c r="AC91" s="672" t="str">
        <f t="shared" si="33"/>
        <v/>
      </c>
      <c r="AE91" s="672" t="str">
        <f t="shared" si="34"/>
        <v/>
      </c>
      <c r="AG91" s="672" t="str">
        <f t="shared" si="35"/>
        <v/>
      </c>
      <c r="AI91" s="672" t="str">
        <f t="shared" si="36"/>
        <v/>
      </c>
      <c r="AK91" s="672" t="str">
        <f t="shared" si="37"/>
        <v/>
      </c>
      <c r="AM91" s="672" t="str">
        <f t="shared" si="38"/>
        <v/>
      </c>
      <c r="AO91" s="672" t="str">
        <f t="shared" si="39"/>
        <v/>
      </c>
      <c r="AQ91" s="672" t="str">
        <f t="shared" si="40"/>
        <v/>
      </c>
    </row>
    <row r="92" spans="5:43">
      <c r="E92" s="672" t="str">
        <f t="shared" si="22"/>
        <v/>
      </c>
      <c r="G92" s="672" t="str">
        <f t="shared" si="22"/>
        <v/>
      </c>
      <c r="I92" s="672" t="str">
        <f t="shared" si="23"/>
        <v/>
      </c>
      <c r="K92" s="672" t="str">
        <f t="shared" si="24"/>
        <v/>
      </c>
      <c r="M92" s="672" t="str">
        <f t="shared" si="25"/>
        <v/>
      </c>
      <c r="O92" s="672" t="str">
        <f t="shared" si="26"/>
        <v/>
      </c>
      <c r="Q92" s="672" t="str">
        <f t="shared" si="27"/>
        <v/>
      </c>
      <c r="S92" s="672" t="str">
        <f t="shared" si="28"/>
        <v/>
      </c>
      <c r="U92" s="672" t="str">
        <f t="shared" si="29"/>
        <v/>
      </c>
      <c r="W92" s="672" t="str">
        <f t="shared" si="30"/>
        <v/>
      </c>
      <c r="Y92" s="672" t="str">
        <f t="shared" si="31"/>
        <v/>
      </c>
      <c r="AA92" s="672" t="str">
        <f t="shared" si="32"/>
        <v/>
      </c>
      <c r="AC92" s="672" t="str">
        <f t="shared" si="33"/>
        <v/>
      </c>
      <c r="AE92" s="672" t="str">
        <f t="shared" si="34"/>
        <v/>
      </c>
      <c r="AG92" s="672" t="str">
        <f t="shared" si="35"/>
        <v/>
      </c>
      <c r="AI92" s="672" t="str">
        <f t="shared" si="36"/>
        <v/>
      </c>
      <c r="AK92" s="672" t="str">
        <f t="shared" si="37"/>
        <v/>
      </c>
      <c r="AM92" s="672" t="str">
        <f t="shared" si="38"/>
        <v/>
      </c>
      <c r="AO92" s="672" t="str">
        <f t="shared" si="39"/>
        <v/>
      </c>
      <c r="AQ92" s="672" t="str">
        <f t="shared" si="40"/>
        <v/>
      </c>
    </row>
    <row r="93" spans="5:43">
      <c r="E93" s="672" t="str">
        <f t="shared" ref="E93:G108" si="41">IF(OR($B93=0,D93=0),"",D93/$B93)</f>
        <v/>
      </c>
      <c r="G93" s="672" t="str">
        <f t="shared" si="41"/>
        <v/>
      </c>
      <c r="I93" s="672" t="str">
        <f t="shared" si="23"/>
        <v/>
      </c>
      <c r="K93" s="672" t="str">
        <f t="shared" si="24"/>
        <v/>
      </c>
      <c r="M93" s="672" t="str">
        <f t="shared" si="25"/>
        <v/>
      </c>
      <c r="O93" s="672" t="str">
        <f t="shared" si="26"/>
        <v/>
      </c>
      <c r="Q93" s="672" t="str">
        <f t="shared" si="27"/>
        <v/>
      </c>
      <c r="S93" s="672" t="str">
        <f t="shared" si="28"/>
        <v/>
      </c>
      <c r="U93" s="672" t="str">
        <f t="shared" si="29"/>
        <v/>
      </c>
      <c r="W93" s="672" t="str">
        <f t="shared" si="30"/>
        <v/>
      </c>
      <c r="Y93" s="672" t="str">
        <f t="shared" si="31"/>
        <v/>
      </c>
      <c r="AA93" s="672" t="str">
        <f t="shared" si="32"/>
        <v/>
      </c>
      <c r="AC93" s="672" t="str">
        <f t="shared" si="33"/>
        <v/>
      </c>
      <c r="AE93" s="672" t="str">
        <f t="shared" si="34"/>
        <v/>
      </c>
      <c r="AG93" s="672" t="str">
        <f t="shared" si="35"/>
        <v/>
      </c>
      <c r="AI93" s="672" t="str">
        <f t="shared" si="36"/>
        <v/>
      </c>
      <c r="AK93" s="672" t="str">
        <f t="shared" si="37"/>
        <v/>
      </c>
      <c r="AM93" s="672" t="str">
        <f t="shared" si="38"/>
        <v/>
      </c>
      <c r="AO93" s="672" t="str">
        <f t="shared" si="39"/>
        <v/>
      </c>
      <c r="AQ93" s="672" t="str">
        <f t="shared" si="40"/>
        <v/>
      </c>
    </row>
    <row r="94" spans="5:43">
      <c r="E94" s="672" t="str">
        <f t="shared" si="41"/>
        <v/>
      </c>
      <c r="G94" s="672" t="str">
        <f t="shared" si="41"/>
        <v/>
      </c>
      <c r="I94" s="672" t="str">
        <f t="shared" si="23"/>
        <v/>
      </c>
      <c r="K94" s="672" t="str">
        <f t="shared" si="24"/>
        <v/>
      </c>
      <c r="M94" s="672" t="str">
        <f t="shared" si="25"/>
        <v/>
      </c>
      <c r="O94" s="672" t="str">
        <f t="shared" si="26"/>
        <v/>
      </c>
      <c r="Q94" s="672" t="str">
        <f t="shared" si="27"/>
        <v/>
      </c>
      <c r="S94" s="672" t="str">
        <f t="shared" si="28"/>
        <v/>
      </c>
      <c r="U94" s="672" t="str">
        <f t="shared" si="29"/>
        <v/>
      </c>
      <c r="W94" s="672" t="str">
        <f t="shared" si="30"/>
        <v/>
      </c>
      <c r="Y94" s="672" t="str">
        <f t="shared" si="31"/>
        <v/>
      </c>
      <c r="AA94" s="672" t="str">
        <f t="shared" si="32"/>
        <v/>
      </c>
      <c r="AC94" s="672" t="str">
        <f t="shared" si="33"/>
        <v/>
      </c>
      <c r="AE94" s="672" t="str">
        <f t="shared" si="34"/>
        <v/>
      </c>
      <c r="AG94" s="672" t="str">
        <f t="shared" si="35"/>
        <v/>
      </c>
      <c r="AI94" s="672" t="str">
        <f t="shared" si="36"/>
        <v/>
      </c>
      <c r="AK94" s="672" t="str">
        <f t="shared" si="37"/>
        <v/>
      </c>
      <c r="AM94" s="672" t="str">
        <f t="shared" si="38"/>
        <v/>
      </c>
      <c r="AO94" s="672" t="str">
        <f t="shared" si="39"/>
        <v/>
      </c>
      <c r="AQ94" s="672" t="str">
        <f t="shared" si="40"/>
        <v/>
      </c>
    </row>
    <row r="95" spans="5:43">
      <c r="E95" s="672" t="str">
        <f t="shared" si="41"/>
        <v/>
      </c>
      <c r="G95" s="672" t="str">
        <f t="shared" si="41"/>
        <v/>
      </c>
      <c r="I95" s="672" t="str">
        <f t="shared" si="23"/>
        <v/>
      </c>
      <c r="K95" s="672" t="str">
        <f t="shared" si="24"/>
        <v/>
      </c>
      <c r="M95" s="672" t="str">
        <f t="shared" si="25"/>
        <v/>
      </c>
      <c r="O95" s="672" t="str">
        <f t="shared" si="26"/>
        <v/>
      </c>
      <c r="Q95" s="672" t="str">
        <f t="shared" si="27"/>
        <v/>
      </c>
      <c r="S95" s="672" t="str">
        <f t="shared" si="28"/>
        <v/>
      </c>
      <c r="U95" s="672" t="str">
        <f t="shared" si="29"/>
        <v/>
      </c>
      <c r="W95" s="672" t="str">
        <f t="shared" si="30"/>
        <v/>
      </c>
      <c r="Y95" s="672" t="str">
        <f t="shared" si="31"/>
        <v/>
      </c>
      <c r="AA95" s="672" t="str">
        <f t="shared" si="32"/>
        <v/>
      </c>
      <c r="AC95" s="672" t="str">
        <f t="shared" si="33"/>
        <v/>
      </c>
      <c r="AE95" s="672" t="str">
        <f t="shared" si="34"/>
        <v/>
      </c>
      <c r="AG95" s="672" t="str">
        <f t="shared" si="35"/>
        <v/>
      </c>
      <c r="AI95" s="672" t="str">
        <f t="shared" si="36"/>
        <v/>
      </c>
      <c r="AK95" s="672" t="str">
        <f t="shared" si="37"/>
        <v/>
      </c>
      <c r="AM95" s="672" t="str">
        <f t="shared" si="38"/>
        <v/>
      </c>
      <c r="AO95" s="672" t="str">
        <f t="shared" si="39"/>
        <v/>
      </c>
      <c r="AQ95" s="672" t="str">
        <f t="shared" si="40"/>
        <v/>
      </c>
    </row>
    <row r="96" spans="5:43">
      <c r="E96" s="672" t="str">
        <f t="shared" si="41"/>
        <v/>
      </c>
      <c r="G96" s="672" t="str">
        <f t="shared" si="41"/>
        <v/>
      </c>
      <c r="I96" s="672" t="str">
        <f t="shared" si="23"/>
        <v/>
      </c>
      <c r="K96" s="672" t="str">
        <f t="shared" si="24"/>
        <v/>
      </c>
      <c r="M96" s="672" t="str">
        <f t="shared" si="25"/>
        <v/>
      </c>
      <c r="O96" s="672" t="str">
        <f t="shared" si="26"/>
        <v/>
      </c>
      <c r="Q96" s="672" t="str">
        <f t="shared" si="27"/>
        <v/>
      </c>
      <c r="S96" s="672" t="str">
        <f t="shared" si="28"/>
        <v/>
      </c>
      <c r="U96" s="672" t="str">
        <f t="shared" si="29"/>
        <v/>
      </c>
      <c r="W96" s="672" t="str">
        <f t="shared" si="30"/>
        <v/>
      </c>
      <c r="Y96" s="672" t="str">
        <f t="shared" si="31"/>
        <v/>
      </c>
      <c r="AA96" s="672" t="str">
        <f t="shared" si="32"/>
        <v/>
      </c>
      <c r="AC96" s="672" t="str">
        <f t="shared" si="33"/>
        <v/>
      </c>
      <c r="AE96" s="672" t="str">
        <f t="shared" si="34"/>
        <v/>
      </c>
      <c r="AG96" s="672" t="str">
        <f t="shared" si="35"/>
        <v/>
      </c>
      <c r="AI96" s="672" t="str">
        <f t="shared" si="36"/>
        <v/>
      </c>
      <c r="AK96" s="672" t="str">
        <f t="shared" si="37"/>
        <v/>
      </c>
      <c r="AM96" s="672" t="str">
        <f t="shared" si="38"/>
        <v/>
      </c>
      <c r="AO96" s="672" t="str">
        <f t="shared" si="39"/>
        <v/>
      </c>
      <c r="AQ96" s="672" t="str">
        <f t="shared" si="40"/>
        <v/>
      </c>
    </row>
    <row r="97" spans="5:43">
      <c r="E97" s="672" t="str">
        <f t="shared" si="41"/>
        <v/>
      </c>
      <c r="G97" s="672" t="str">
        <f t="shared" si="41"/>
        <v/>
      </c>
      <c r="I97" s="672" t="str">
        <f t="shared" si="23"/>
        <v/>
      </c>
      <c r="K97" s="672" t="str">
        <f t="shared" si="24"/>
        <v/>
      </c>
      <c r="M97" s="672" t="str">
        <f t="shared" si="25"/>
        <v/>
      </c>
      <c r="O97" s="672" t="str">
        <f t="shared" si="26"/>
        <v/>
      </c>
      <c r="Q97" s="672" t="str">
        <f t="shared" si="27"/>
        <v/>
      </c>
      <c r="S97" s="672" t="str">
        <f t="shared" si="28"/>
        <v/>
      </c>
      <c r="U97" s="672" t="str">
        <f t="shared" si="29"/>
        <v/>
      </c>
      <c r="W97" s="672" t="str">
        <f t="shared" si="30"/>
        <v/>
      </c>
      <c r="Y97" s="672" t="str">
        <f t="shared" si="31"/>
        <v/>
      </c>
      <c r="AA97" s="672" t="str">
        <f t="shared" si="32"/>
        <v/>
      </c>
      <c r="AC97" s="672" t="str">
        <f t="shared" si="33"/>
        <v/>
      </c>
      <c r="AE97" s="672" t="str">
        <f t="shared" si="34"/>
        <v/>
      </c>
      <c r="AG97" s="672" t="str">
        <f t="shared" si="35"/>
        <v/>
      </c>
      <c r="AI97" s="672" t="str">
        <f t="shared" si="36"/>
        <v/>
      </c>
      <c r="AK97" s="672" t="str">
        <f t="shared" si="37"/>
        <v/>
      </c>
      <c r="AM97" s="672" t="str">
        <f t="shared" si="38"/>
        <v/>
      </c>
      <c r="AO97" s="672" t="str">
        <f t="shared" si="39"/>
        <v/>
      </c>
      <c r="AQ97" s="672" t="str">
        <f t="shared" si="40"/>
        <v/>
      </c>
    </row>
    <row r="98" spans="5:43">
      <c r="E98" s="672" t="str">
        <f t="shared" si="41"/>
        <v/>
      </c>
      <c r="G98" s="672" t="str">
        <f t="shared" si="41"/>
        <v/>
      </c>
      <c r="I98" s="672" t="str">
        <f t="shared" si="23"/>
        <v/>
      </c>
      <c r="K98" s="672" t="str">
        <f t="shared" si="24"/>
        <v/>
      </c>
      <c r="M98" s="672" t="str">
        <f t="shared" si="25"/>
        <v/>
      </c>
      <c r="O98" s="672" t="str">
        <f t="shared" si="26"/>
        <v/>
      </c>
      <c r="Q98" s="672" t="str">
        <f t="shared" si="27"/>
        <v/>
      </c>
      <c r="S98" s="672" t="str">
        <f t="shared" si="28"/>
        <v/>
      </c>
      <c r="U98" s="672" t="str">
        <f t="shared" si="29"/>
        <v/>
      </c>
      <c r="W98" s="672" t="str">
        <f t="shared" si="30"/>
        <v/>
      </c>
      <c r="Y98" s="672" t="str">
        <f t="shared" si="31"/>
        <v/>
      </c>
      <c r="AA98" s="672" t="str">
        <f t="shared" si="32"/>
        <v/>
      </c>
      <c r="AC98" s="672" t="str">
        <f t="shared" si="33"/>
        <v/>
      </c>
      <c r="AE98" s="672" t="str">
        <f t="shared" si="34"/>
        <v/>
      </c>
      <c r="AG98" s="672" t="str">
        <f t="shared" si="35"/>
        <v/>
      </c>
      <c r="AI98" s="672" t="str">
        <f t="shared" si="36"/>
        <v/>
      </c>
      <c r="AK98" s="672" t="str">
        <f t="shared" si="37"/>
        <v/>
      </c>
      <c r="AM98" s="672" t="str">
        <f t="shared" si="38"/>
        <v/>
      </c>
      <c r="AO98" s="672" t="str">
        <f t="shared" si="39"/>
        <v/>
      </c>
      <c r="AQ98" s="672" t="str">
        <f t="shared" si="40"/>
        <v/>
      </c>
    </row>
    <row r="99" spans="5:43">
      <c r="E99" s="672" t="str">
        <f t="shared" si="41"/>
        <v/>
      </c>
      <c r="G99" s="672" t="str">
        <f t="shared" si="41"/>
        <v/>
      </c>
      <c r="I99" s="672" t="str">
        <f t="shared" si="23"/>
        <v/>
      </c>
      <c r="K99" s="672" t="str">
        <f t="shared" si="24"/>
        <v/>
      </c>
      <c r="M99" s="672" t="str">
        <f t="shared" si="25"/>
        <v/>
      </c>
      <c r="O99" s="672" t="str">
        <f t="shared" si="26"/>
        <v/>
      </c>
      <c r="Q99" s="672" t="str">
        <f t="shared" si="27"/>
        <v/>
      </c>
      <c r="S99" s="672" t="str">
        <f t="shared" si="28"/>
        <v/>
      </c>
      <c r="U99" s="672" t="str">
        <f t="shared" si="29"/>
        <v/>
      </c>
      <c r="W99" s="672" t="str">
        <f t="shared" si="30"/>
        <v/>
      </c>
      <c r="Y99" s="672" t="str">
        <f t="shared" si="31"/>
        <v/>
      </c>
      <c r="AA99" s="672" t="str">
        <f t="shared" si="32"/>
        <v/>
      </c>
      <c r="AC99" s="672" t="str">
        <f t="shared" si="33"/>
        <v/>
      </c>
      <c r="AE99" s="672" t="str">
        <f t="shared" si="34"/>
        <v/>
      </c>
      <c r="AG99" s="672" t="str">
        <f t="shared" si="35"/>
        <v/>
      </c>
      <c r="AI99" s="672" t="str">
        <f t="shared" si="36"/>
        <v/>
      </c>
      <c r="AK99" s="672" t="str">
        <f t="shared" si="37"/>
        <v/>
      </c>
      <c r="AM99" s="672" t="str">
        <f t="shared" si="38"/>
        <v/>
      </c>
      <c r="AO99" s="672" t="str">
        <f t="shared" si="39"/>
        <v/>
      </c>
      <c r="AQ99" s="672" t="str">
        <f t="shared" si="40"/>
        <v/>
      </c>
    </row>
    <row r="100" spans="5:43">
      <c r="E100" s="672" t="str">
        <f t="shared" si="41"/>
        <v/>
      </c>
      <c r="G100" s="672" t="str">
        <f t="shared" si="41"/>
        <v/>
      </c>
      <c r="I100" s="672" t="str">
        <f t="shared" si="23"/>
        <v/>
      </c>
      <c r="K100" s="672" t="str">
        <f t="shared" si="24"/>
        <v/>
      </c>
      <c r="M100" s="672" t="str">
        <f t="shared" si="25"/>
        <v/>
      </c>
      <c r="O100" s="672" t="str">
        <f t="shared" si="26"/>
        <v/>
      </c>
      <c r="Q100" s="672" t="str">
        <f t="shared" si="27"/>
        <v/>
      </c>
      <c r="S100" s="672" t="str">
        <f t="shared" si="28"/>
        <v/>
      </c>
      <c r="U100" s="672" t="str">
        <f t="shared" si="29"/>
        <v/>
      </c>
      <c r="W100" s="672" t="str">
        <f t="shared" si="30"/>
        <v/>
      </c>
      <c r="Y100" s="672" t="str">
        <f t="shared" si="31"/>
        <v/>
      </c>
      <c r="AA100" s="672" t="str">
        <f t="shared" si="32"/>
        <v/>
      </c>
      <c r="AC100" s="672" t="str">
        <f t="shared" si="33"/>
        <v/>
      </c>
      <c r="AE100" s="672" t="str">
        <f t="shared" si="34"/>
        <v/>
      </c>
      <c r="AG100" s="672" t="str">
        <f t="shared" si="35"/>
        <v/>
      </c>
      <c r="AI100" s="672" t="str">
        <f t="shared" si="36"/>
        <v/>
      </c>
      <c r="AK100" s="672" t="str">
        <f t="shared" si="37"/>
        <v/>
      </c>
      <c r="AM100" s="672" t="str">
        <f t="shared" si="38"/>
        <v/>
      </c>
      <c r="AO100" s="672" t="str">
        <f t="shared" si="39"/>
        <v/>
      </c>
      <c r="AQ100" s="672" t="str">
        <f t="shared" si="40"/>
        <v/>
      </c>
    </row>
    <row r="101" spans="5:43">
      <c r="E101" s="672" t="str">
        <f t="shared" si="41"/>
        <v/>
      </c>
      <c r="G101" s="672" t="str">
        <f t="shared" si="41"/>
        <v/>
      </c>
      <c r="I101" s="672" t="str">
        <f t="shared" si="23"/>
        <v/>
      </c>
      <c r="K101" s="672" t="str">
        <f t="shared" si="24"/>
        <v/>
      </c>
      <c r="M101" s="672" t="str">
        <f t="shared" si="25"/>
        <v/>
      </c>
      <c r="O101" s="672" t="str">
        <f t="shared" si="26"/>
        <v/>
      </c>
      <c r="Q101" s="672" t="str">
        <f t="shared" si="27"/>
        <v/>
      </c>
      <c r="S101" s="672" t="str">
        <f t="shared" si="28"/>
        <v/>
      </c>
      <c r="U101" s="672" t="str">
        <f t="shared" si="29"/>
        <v/>
      </c>
      <c r="W101" s="672" t="str">
        <f t="shared" si="30"/>
        <v/>
      </c>
      <c r="Y101" s="672" t="str">
        <f t="shared" si="31"/>
        <v/>
      </c>
      <c r="AA101" s="672" t="str">
        <f t="shared" si="32"/>
        <v/>
      </c>
      <c r="AC101" s="672" t="str">
        <f t="shared" si="33"/>
        <v/>
      </c>
      <c r="AE101" s="672" t="str">
        <f t="shared" si="34"/>
        <v/>
      </c>
      <c r="AG101" s="672" t="str">
        <f t="shared" si="35"/>
        <v/>
      </c>
      <c r="AI101" s="672" t="str">
        <f t="shared" si="36"/>
        <v/>
      </c>
      <c r="AK101" s="672" t="str">
        <f t="shared" si="37"/>
        <v/>
      </c>
      <c r="AM101" s="672" t="str">
        <f t="shared" si="38"/>
        <v/>
      </c>
      <c r="AO101" s="672" t="str">
        <f t="shared" si="39"/>
        <v/>
      </c>
      <c r="AQ101" s="672" t="str">
        <f t="shared" si="40"/>
        <v/>
      </c>
    </row>
    <row r="102" spans="5:43">
      <c r="E102" s="672" t="str">
        <f t="shared" si="41"/>
        <v/>
      </c>
      <c r="G102" s="672" t="str">
        <f t="shared" si="41"/>
        <v/>
      </c>
      <c r="I102" s="672" t="str">
        <f t="shared" si="23"/>
        <v/>
      </c>
      <c r="K102" s="672" t="str">
        <f t="shared" si="24"/>
        <v/>
      </c>
      <c r="M102" s="672" t="str">
        <f t="shared" si="25"/>
        <v/>
      </c>
      <c r="O102" s="672" t="str">
        <f t="shared" si="26"/>
        <v/>
      </c>
      <c r="Q102" s="672" t="str">
        <f t="shared" si="27"/>
        <v/>
      </c>
      <c r="S102" s="672" t="str">
        <f t="shared" si="28"/>
        <v/>
      </c>
      <c r="U102" s="672" t="str">
        <f t="shared" si="29"/>
        <v/>
      </c>
      <c r="W102" s="672" t="str">
        <f t="shared" si="30"/>
        <v/>
      </c>
      <c r="Y102" s="672" t="str">
        <f t="shared" si="31"/>
        <v/>
      </c>
      <c r="AA102" s="672" t="str">
        <f t="shared" si="32"/>
        <v/>
      </c>
      <c r="AC102" s="672" t="str">
        <f t="shared" si="33"/>
        <v/>
      </c>
      <c r="AE102" s="672" t="str">
        <f t="shared" si="34"/>
        <v/>
      </c>
      <c r="AG102" s="672" t="str">
        <f t="shared" si="35"/>
        <v/>
      </c>
      <c r="AI102" s="672" t="str">
        <f t="shared" si="36"/>
        <v/>
      </c>
      <c r="AK102" s="672" t="str">
        <f t="shared" si="37"/>
        <v/>
      </c>
      <c r="AM102" s="672" t="str">
        <f t="shared" si="38"/>
        <v/>
      </c>
      <c r="AO102" s="672" t="str">
        <f t="shared" si="39"/>
        <v/>
      </c>
      <c r="AQ102" s="672" t="str">
        <f t="shared" si="40"/>
        <v/>
      </c>
    </row>
    <row r="103" spans="5:43">
      <c r="E103" s="672" t="str">
        <f t="shared" si="41"/>
        <v/>
      </c>
      <c r="G103" s="672" t="str">
        <f t="shared" si="41"/>
        <v/>
      </c>
      <c r="I103" s="672" t="str">
        <f t="shared" si="23"/>
        <v/>
      </c>
      <c r="K103" s="672" t="str">
        <f t="shared" si="24"/>
        <v/>
      </c>
      <c r="M103" s="672" t="str">
        <f t="shared" si="25"/>
        <v/>
      </c>
      <c r="O103" s="672" t="str">
        <f t="shared" si="26"/>
        <v/>
      </c>
      <c r="Q103" s="672" t="str">
        <f t="shared" si="27"/>
        <v/>
      </c>
      <c r="S103" s="672" t="str">
        <f t="shared" si="28"/>
        <v/>
      </c>
      <c r="U103" s="672" t="str">
        <f t="shared" si="29"/>
        <v/>
      </c>
      <c r="W103" s="672" t="str">
        <f t="shared" si="30"/>
        <v/>
      </c>
      <c r="Y103" s="672" t="str">
        <f t="shared" si="31"/>
        <v/>
      </c>
      <c r="AA103" s="672" t="str">
        <f t="shared" si="32"/>
        <v/>
      </c>
      <c r="AC103" s="672" t="str">
        <f t="shared" si="33"/>
        <v/>
      </c>
      <c r="AE103" s="672" t="str">
        <f t="shared" si="34"/>
        <v/>
      </c>
      <c r="AG103" s="672" t="str">
        <f t="shared" si="35"/>
        <v/>
      </c>
      <c r="AI103" s="672" t="str">
        <f t="shared" si="36"/>
        <v/>
      </c>
      <c r="AK103" s="672" t="str">
        <f t="shared" si="37"/>
        <v/>
      </c>
      <c r="AM103" s="672" t="str">
        <f t="shared" si="38"/>
        <v/>
      </c>
      <c r="AO103" s="672" t="str">
        <f t="shared" si="39"/>
        <v/>
      </c>
      <c r="AQ103" s="672" t="str">
        <f t="shared" si="40"/>
        <v/>
      </c>
    </row>
    <row r="104" spans="5:43">
      <c r="E104" s="672" t="str">
        <f t="shared" si="41"/>
        <v/>
      </c>
      <c r="G104" s="672" t="str">
        <f t="shared" si="41"/>
        <v/>
      </c>
      <c r="I104" s="672" t="str">
        <f t="shared" si="23"/>
        <v/>
      </c>
      <c r="K104" s="672" t="str">
        <f t="shared" si="24"/>
        <v/>
      </c>
      <c r="M104" s="672" t="str">
        <f t="shared" si="25"/>
        <v/>
      </c>
      <c r="O104" s="672" t="str">
        <f t="shared" si="26"/>
        <v/>
      </c>
      <c r="Q104" s="672" t="str">
        <f t="shared" si="27"/>
        <v/>
      </c>
      <c r="S104" s="672" t="str">
        <f t="shared" si="28"/>
        <v/>
      </c>
      <c r="U104" s="672" t="str">
        <f t="shared" si="29"/>
        <v/>
      </c>
      <c r="W104" s="672" t="str">
        <f t="shared" si="30"/>
        <v/>
      </c>
      <c r="Y104" s="672" t="str">
        <f t="shared" si="31"/>
        <v/>
      </c>
      <c r="AA104" s="672" t="str">
        <f t="shared" si="32"/>
        <v/>
      </c>
      <c r="AC104" s="672" t="str">
        <f t="shared" si="33"/>
        <v/>
      </c>
      <c r="AE104" s="672" t="str">
        <f t="shared" si="34"/>
        <v/>
      </c>
      <c r="AG104" s="672" t="str">
        <f t="shared" si="35"/>
        <v/>
      </c>
      <c r="AI104" s="672" t="str">
        <f t="shared" si="36"/>
        <v/>
      </c>
      <c r="AK104" s="672" t="str">
        <f t="shared" si="37"/>
        <v/>
      </c>
      <c r="AM104" s="672" t="str">
        <f t="shared" si="38"/>
        <v/>
      </c>
      <c r="AO104" s="672" t="str">
        <f t="shared" si="39"/>
        <v/>
      </c>
      <c r="AQ104" s="672" t="str">
        <f t="shared" si="40"/>
        <v/>
      </c>
    </row>
    <row r="105" spans="5:43">
      <c r="E105" s="672" t="str">
        <f t="shared" si="41"/>
        <v/>
      </c>
      <c r="G105" s="672" t="str">
        <f t="shared" si="41"/>
        <v/>
      </c>
      <c r="I105" s="672" t="str">
        <f t="shared" si="23"/>
        <v/>
      </c>
      <c r="K105" s="672" t="str">
        <f t="shared" si="24"/>
        <v/>
      </c>
      <c r="M105" s="672" t="str">
        <f t="shared" si="25"/>
        <v/>
      </c>
      <c r="O105" s="672" t="str">
        <f t="shared" si="26"/>
        <v/>
      </c>
      <c r="Q105" s="672" t="str">
        <f t="shared" si="27"/>
        <v/>
      </c>
      <c r="S105" s="672" t="str">
        <f t="shared" si="28"/>
        <v/>
      </c>
      <c r="U105" s="672" t="str">
        <f t="shared" si="29"/>
        <v/>
      </c>
      <c r="W105" s="672" t="str">
        <f t="shared" si="30"/>
        <v/>
      </c>
      <c r="Y105" s="672" t="str">
        <f t="shared" si="31"/>
        <v/>
      </c>
      <c r="AA105" s="672" t="str">
        <f t="shared" si="32"/>
        <v/>
      </c>
      <c r="AC105" s="672" t="str">
        <f t="shared" si="33"/>
        <v/>
      </c>
      <c r="AE105" s="672" t="str">
        <f t="shared" si="34"/>
        <v/>
      </c>
      <c r="AG105" s="672" t="str">
        <f t="shared" si="35"/>
        <v/>
      </c>
      <c r="AI105" s="672" t="str">
        <f t="shared" si="36"/>
        <v/>
      </c>
      <c r="AK105" s="672" t="str">
        <f t="shared" si="37"/>
        <v/>
      </c>
      <c r="AM105" s="672" t="str">
        <f t="shared" si="38"/>
        <v/>
      </c>
      <c r="AO105" s="672" t="str">
        <f t="shared" si="39"/>
        <v/>
      </c>
      <c r="AQ105" s="672" t="str">
        <f t="shared" si="40"/>
        <v/>
      </c>
    </row>
    <row r="106" spans="5:43">
      <c r="E106" s="672" t="str">
        <f t="shared" si="41"/>
        <v/>
      </c>
      <c r="G106" s="672" t="str">
        <f t="shared" si="41"/>
        <v/>
      </c>
      <c r="I106" s="672" t="str">
        <f t="shared" si="23"/>
        <v/>
      </c>
      <c r="K106" s="672" t="str">
        <f t="shared" si="24"/>
        <v/>
      </c>
      <c r="M106" s="672" t="str">
        <f t="shared" si="25"/>
        <v/>
      </c>
      <c r="O106" s="672" t="str">
        <f t="shared" si="26"/>
        <v/>
      </c>
      <c r="Q106" s="672" t="str">
        <f t="shared" si="27"/>
        <v/>
      </c>
      <c r="S106" s="672" t="str">
        <f t="shared" si="28"/>
        <v/>
      </c>
      <c r="U106" s="672" t="str">
        <f t="shared" si="29"/>
        <v/>
      </c>
      <c r="W106" s="672" t="str">
        <f t="shared" si="30"/>
        <v/>
      </c>
      <c r="Y106" s="672" t="str">
        <f t="shared" si="31"/>
        <v/>
      </c>
      <c r="AA106" s="672" t="str">
        <f t="shared" si="32"/>
        <v/>
      </c>
      <c r="AC106" s="672" t="str">
        <f t="shared" si="33"/>
        <v/>
      </c>
      <c r="AE106" s="672" t="str">
        <f t="shared" si="34"/>
        <v/>
      </c>
      <c r="AG106" s="672" t="str">
        <f t="shared" si="35"/>
        <v/>
      </c>
      <c r="AI106" s="672" t="str">
        <f t="shared" si="36"/>
        <v/>
      </c>
      <c r="AK106" s="672" t="str">
        <f t="shared" si="37"/>
        <v/>
      </c>
      <c r="AM106" s="672" t="str">
        <f t="shared" si="38"/>
        <v/>
      </c>
      <c r="AO106" s="672" t="str">
        <f t="shared" si="39"/>
        <v/>
      </c>
      <c r="AQ106" s="672" t="str">
        <f t="shared" si="40"/>
        <v/>
      </c>
    </row>
    <row r="107" spans="5:43">
      <c r="E107" s="672" t="str">
        <f t="shared" si="41"/>
        <v/>
      </c>
      <c r="G107" s="672" t="str">
        <f t="shared" si="41"/>
        <v/>
      </c>
      <c r="I107" s="672" t="str">
        <f t="shared" si="23"/>
        <v/>
      </c>
      <c r="K107" s="672" t="str">
        <f t="shared" si="24"/>
        <v/>
      </c>
      <c r="M107" s="672" t="str">
        <f t="shared" si="25"/>
        <v/>
      </c>
      <c r="O107" s="672" t="str">
        <f t="shared" si="26"/>
        <v/>
      </c>
      <c r="Q107" s="672" t="str">
        <f t="shared" si="27"/>
        <v/>
      </c>
      <c r="S107" s="672" t="str">
        <f t="shared" si="28"/>
        <v/>
      </c>
      <c r="U107" s="672" t="str">
        <f t="shared" si="29"/>
        <v/>
      </c>
      <c r="W107" s="672" t="str">
        <f t="shared" si="30"/>
        <v/>
      </c>
      <c r="Y107" s="672" t="str">
        <f t="shared" si="31"/>
        <v/>
      </c>
      <c r="AA107" s="672" t="str">
        <f t="shared" si="32"/>
        <v/>
      </c>
      <c r="AC107" s="672" t="str">
        <f t="shared" si="33"/>
        <v/>
      </c>
      <c r="AE107" s="672" t="str">
        <f t="shared" si="34"/>
        <v/>
      </c>
      <c r="AG107" s="672" t="str">
        <f t="shared" si="35"/>
        <v/>
      </c>
      <c r="AI107" s="672" t="str">
        <f t="shared" si="36"/>
        <v/>
      </c>
      <c r="AK107" s="672" t="str">
        <f t="shared" si="37"/>
        <v/>
      </c>
      <c r="AM107" s="672" t="str">
        <f t="shared" si="38"/>
        <v/>
      </c>
      <c r="AO107" s="672" t="str">
        <f t="shared" si="39"/>
        <v/>
      </c>
      <c r="AQ107" s="672" t="str">
        <f t="shared" si="40"/>
        <v/>
      </c>
    </row>
    <row r="108" spans="5:43">
      <c r="E108" s="672" t="str">
        <f t="shared" si="41"/>
        <v/>
      </c>
      <c r="G108" s="672" t="str">
        <f t="shared" si="41"/>
        <v/>
      </c>
      <c r="I108" s="672" t="str">
        <f t="shared" si="23"/>
        <v/>
      </c>
      <c r="K108" s="672" t="str">
        <f t="shared" si="24"/>
        <v/>
      </c>
      <c r="M108" s="672" t="str">
        <f t="shared" si="25"/>
        <v/>
      </c>
      <c r="O108" s="672" t="str">
        <f t="shared" si="26"/>
        <v/>
      </c>
      <c r="Q108" s="672" t="str">
        <f t="shared" si="27"/>
        <v/>
      </c>
      <c r="S108" s="672" t="str">
        <f t="shared" si="28"/>
        <v/>
      </c>
      <c r="U108" s="672" t="str">
        <f t="shared" si="29"/>
        <v/>
      </c>
      <c r="W108" s="672" t="str">
        <f t="shared" si="30"/>
        <v/>
      </c>
      <c r="Y108" s="672" t="str">
        <f t="shared" si="31"/>
        <v/>
      </c>
      <c r="AA108" s="672" t="str">
        <f t="shared" si="32"/>
        <v/>
      </c>
      <c r="AC108" s="672" t="str">
        <f t="shared" si="33"/>
        <v/>
      </c>
      <c r="AE108" s="672" t="str">
        <f t="shared" si="34"/>
        <v/>
      </c>
      <c r="AG108" s="672" t="str">
        <f t="shared" si="35"/>
        <v/>
      </c>
      <c r="AI108" s="672" t="str">
        <f t="shared" si="36"/>
        <v/>
      </c>
      <c r="AK108" s="672" t="str">
        <f t="shared" si="37"/>
        <v/>
      </c>
      <c r="AM108" s="672" t="str">
        <f t="shared" si="38"/>
        <v/>
      </c>
      <c r="AO108" s="672" t="str">
        <f t="shared" si="39"/>
        <v/>
      </c>
      <c r="AQ108" s="672" t="str">
        <f t="shared" si="40"/>
        <v/>
      </c>
    </row>
    <row r="109" spans="5:43">
      <c r="E109" s="672" t="str">
        <f t="shared" ref="E109:G124" si="42">IF(OR($B109=0,D109=0),"",D109/$B109)</f>
        <v/>
      </c>
      <c r="G109" s="672" t="str">
        <f t="shared" si="42"/>
        <v/>
      </c>
      <c r="I109" s="672" t="str">
        <f t="shared" si="23"/>
        <v/>
      </c>
      <c r="K109" s="672" t="str">
        <f t="shared" si="24"/>
        <v/>
      </c>
      <c r="M109" s="672" t="str">
        <f t="shared" si="25"/>
        <v/>
      </c>
      <c r="O109" s="672" t="str">
        <f t="shared" si="26"/>
        <v/>
      </c>
      <c r="Q109" s="672" t="str">
        <f t="shared" si="27"/>
        <v/>
      </c>
      <c r="S109" s="672" t="str">
        <f t="shared" si="28"/>
        <v/>
      </c>
      <c r="U109" s="672" t="str">
        <f t="shared" si="29"/>
        <v/>
      </c>
      <c r="W109" s="672" t="str">
        <f t="shared" si="30"/>
        <v/>
      </c>
      <c r="Y109" s="672" t="str">
        <f t="shared" si="31"/>
        <v/>
      </c>
      <c r="AA109" s="672" t="str">
        <f t="shared" si="32"/>
        <v/>
      </c>
      <c r="AC109" s="672" t="str">
        <f t="shared" si="33"/>
        <v/>
      </c>
      <c r="AE109" s="672" t="str">
        <f t="shared" si="34"/>
        <v/>
      </c>
      <c r="AG109" s="672" t="str">
        <f t="shared" si="35"/>
        <v/>
      </c>
      <c r="AI109" s="672" t="str">
        <f t="shared" si="36"/>
        <v/>
      </c>
      <c r="AK109" s="672" t="str">
        <f t="shared" si="37"/>
        <v/>
      </c>
      <c r="AM109" s="672" t="str">
        <f t="shared" si="38"/>
        <v/>
      </c>
      <c r="AO109" s="672" t="str">
        <f t="shared" si="39"/>
        <v/>
      </c>
      <c r="AQ109" s="672" t="str">
        <f t="shared" si="40"/>
        <v/>
      </c>
    </row>
    <row r="110" spans="5:43">
      <c r="E110" s="672" t="str">
        <f t="shared" si="42"/>
        <v/>
      </c>
      <c r="G110" s="672" t="str">
        <f t="shared" si="42"/>
        <v/>
      </c>
      <c r="I110" s="672" t="str">
        <f t="shared" si="23"/>
        <v/>
      </c>
      <c r="K110" s="672" t="str">
        <f t="shared" si="24"/>
        <v/>
      </c>
      <c r="M110" s="672" t="str">
        <f t="shared" si="25"/>
        <v/>
      </c>
      <c r="O110" s="672" t="str">
        <f t="shared" si="26"/>
        <v/>
      </c>
      <c r="Q110" s="672" t="str">
        <f t="shared" si="27"/>
        <v/>
      </c>
      <c r="S110" s="672" t="str">
        <f t="shared" si="28"/>
        <v/>
      </c>
      <c r="U110" s="672" t="str">
        <f t="shared" si="29"/>
        <v/>
      </c>
      <c r="W110" s="672" t="str">
        <f t="shared" si="30"/>
        <v/>
      </c>
      <c r="Y110" s="672" t="str">
        <f t="shared" si="31"/>
        <v/>
      </c>
      <c r="AA110" s="672" t="str">
        <f t="shared" si="32"/>
        <v/>
      </c>
      <c r="AC110" s="672" t="str">
        <f t="shared" si="33"/>
        <v/>
      </c>
      <c r="AE110" s="672" t="str">
        <f t="shared" si="34"/>
        <v/>
      </c>
      <c r="AG110" s="672" t="str">
        <f t="shared" si="35"/>
        <v/>
      </c>
      <c r="AI110" s="672" t="str">
        <f t="shared" si="36"/>
        <v/>
      </c>
      <c r="AK110" s="672" t="str">
        <f t="shared" si="37"/>
        <v/>
      </c>
      <c r="AM110" s="672" t="str">
        <f t="shared" si="38"/>
        <v/>
      </c>
      <c r="AO110" s="672" t="str">
        <f t="shared" si="39"/>
        <v/>
      </c>
      <c r="AQ110" s="672" t="str">
        <f t="shared" si="40"/>
        <v/>
      </c>
    </row>
    <row r="111" spans="5:43">
      <c r="E111" s="672" t="str">
        <f t="shared" si="42"/>
        <v/>
      </c>
      <c r="G111" s="672" t="str">
        <f t="shared" si="42"/>
        <v/>
      </c>
      <c r="I111" s="672" t="str">
        <f t="shared" si="23"/>
        <v/>
      </c>
      <c r="K111" s="672" t="str">
        <f t="shared" si="24"/>
        <v/>
      </c>
      <c r="M111" s="672" t="str">
        <f t="shared" si="25"/>
        <v/>
      </c>
      <c r="O111" s="672" t="str">
        <f t="shared" si="26"/>
        <v/>
      </c>
      <c r="Q111" s="672" t="str">
        <f t="shared" si="27"/>
        <v/>
      </c>
      <c r="S111" s="672" t="str">
        <f t="shared" si="28"/>
        <v/>
      </c>
      <c r="U111" s="672" t="str">
        <f t="shared" si="29"/>
        <v/>
      </c>
      <c r="W111" s="672" t="str">
        <f t="shared" si="30"/>
        <v/>
      </c>
      <c r="Y111" s="672" t="str">
        <f t="shared" si="31"/>
        <v/>
      </c>
      <c r="AA111" s="672" t="str">
        <f t="shared" si="32"/>
        <v/>
      </c>
      <c r="AC111" s="672" t="str">
        <f t="shared" si="33"/>
        <v/>
      </c>
      <c r="AE111" s="672" t="str">
        <f t="shared" si="34"/>
        <v/>
      </c>
      <c r="AG111" s="672" t="str">
        <f t="shared" si="35"/>
        <v/>
      </c>
      <c r="AI111" s="672" t="str">
        <f t="shared" si="36"/>
        <v/>
      </c>
      <c r="AK111" s="672" t="str">
        <f t="shared" si="37"/>
        <v/>
      </c>
      <c r="AM111" s="672" t="str">
        <f t="shared" si="38"/>
        <v/>
      </c>
      <c r="AO111" s="672" t="str">
        <f t="shared" si="39"/>
        <v/>
      </c>
      <c r="AQ111" s="672" t="str">
        <f t="shared" si="40"/>
        <v/>
      </c>
    </row>
    <row r="112" spans="5:43">
      <c r="E112" s="672" t="str">
        <f t="shared" si="42"/>
        <v/>
      </c>
      <c r="G112" s="672" t="str">
        <f t="shared" si="42"/>
        <v/>
      </c>
      <c r="I112" s="672" t="str">
        <f t="shared" si="23"/>
        <v/>
      </c>
      <c r="K112" s="672" t="str">
        <f t="shared" si="24"/>
        <v/>
      </c>
      <c r="M112" s="672" t="str">
        <f t="shared" si="25"/>
        <v/>
      </c>
      <c r="O112" s="672" t="str">
        <f t="shared" si="26"/>
        <v/>
      </c>
      <c r="Q112" s="672" t="str">
        <f t="shared" si="27"/>
        <v/>
      </c>
      <c r="S112" s="672" t="str">
        <f t="shared" si="28"/>
        <v/>
      </c>
      <c r="U112" s="672" t="str">
        <f t="shared" si="29"/>
        <v/>
      </c>
      <c r="W112" s="672" t="str">
        <f t="shared" si="30"/>
        <v/>
      </c>
      <c r="Y112" s="672" t="str">
        <f t="shared" si="31"/>
        <v/>
      </c>
      <c r="AA112" s="672" t="str">
        <f t="shared" si="32"/>
        <v/>
      </c>
      <c r="AC112" s="672" t="str">
        <f t="shared" si="33"/>
        <v/>
      </c>
      <c r="AE112" s="672" t="str">
        <f t="shared" si="34"/>
        <v/>
      </c>
      <c r="AG112" s="672" t="str">
        <f t="shared" si="35"/>
        <v/>
      </c>
      <c r="AI112" s="672" t="str">
        <f t="shared" si="36"/>
        <v/>
      </c>
      <c r="AK112" s="672" t="str">
        <f t="shared" si="37"/>
        <v/>
      </c>
      <c r="AM112" s="672" t="str">
        <f t="shared" si="38"/>
        <v/>
      </c>
      <c r="AO112" s="672" t="str">
        <f t="shared" si="39"/>
        <v/>
      </c>
      <c r="AQ112" s="672" t="str">
        <f t="shared" si="40"/>
        <v/>
      </c>
    </row>
    <row r="113" spans="5:43">
      <c r="E113" s="672" t="str">
        <f t="shared" si="42"/>
        <v/>
      </c>
      <c r="G113" s="672" t="str">
        <f t="shared" si="42"/>
        <v/>
      </c>
      <c r="I113" s="672" t="str">
        <f t="shared" si="23"/>
        <v/>
      </c>
      <c r="K113" s="672" t="str">
        <f t="shared" si="24"/>
        <v/>
      </c>
      <c r="M113" s="672" t="str">
        <f t="shared" si="25"/>
        <v/>
      </c>
      <c r="O113" s="672" t="str">
        <f t="shared" si="26"/>
        <v/>
      </c>
      <c r="Q113" s="672" t="str">
        <f t="shared" si="27"/>
        <v/>
      </c>
      <c r="S113" s="672" t="str">
        <f t="shared" si="28"/>
        <v/>
      </c>
      <c r="U113" s="672" t="str">
        <f t="shared" si="29"/>
        <v/>
      </c>
      <c r="W113" s="672" t="str">
        <f t="shared" si="30"/>
        <v/>
      </c>
      <c r="Y113" s="672" t="str">
        <f t="shared" si="31"/>
        <v/>
      </c>
      <c r="AA113" s="672" t="str">
        <f t="shared" si="32"/>
        <v/>
      </c>
      <c r="AC113" s="672" t="str">
        <f t="shared" si="33"/>
        <v/>
      </c>
      <c r="AE113" s="672" t="str">
        <f t="shared" si="34"/>
        <v/>
      </c>
      <c r="AG113" s="672" t="str">
        <f t="shared" si="35"/>
        <v/>
      </c>
      <c r="AI113" s="672" t="str">
        <f t="shared" si="36"/>
        <v/>
      </c>
      <c r="AK113" s="672" t="str">
        <f t="shared" si="37"/>
        <v/>
      </c>
      <c r="AM113" s="672" t="str">
        <f t="shared" si="38"/>
        <v/>
      </c>
      <c r="AO113" s="672" t="str">
        <f t="shared" si="39"/>
        <v/>
      </c>
      <c r="AQ113" s="672" t="str">
        <f t="shared" si="40"/>
        <v/>
      </c>
    </row>
    <row r="114" spans="5:43">
      <c r="E114" s="672" t="str">
        <f t="shared" si="42"/>
        <v/>
      </c>
      <c r="G114" s="672" t="str">
        <f t="shared" si="42"/>
        <v/>
      </c>
      <c r="I114" s="672" t="str">
        <f t="shared" si="23"/>
        <v/>
      </c>
      <c r="K114" s="672" t="str">
        <f t="shared" si="24"/>
        <v/>
      </c>
      <c r="M114" s="672" t="str">
        <f t="shared" si="25"/>
        <v/>
      </c>
      <c r="O114" s="672" t="str">
        <f t="shared" si="26"/>
        <v/>
      </c>
      <c r="Q114" s="672" t="str">
        <f t="shared" si="27"/>
        <v/>
      </c>
      <c r="S114" s="672" t="str">
        <f t="shared" si="28"/>
        <v/>
      </c>
      <c r="U114" s="672" t="str">
        <f t="shared" si="29"/>
        <v/>
      </c>
      <c r="W114" s="672" t="str">
        <f t="shared" si="30"/>
        <v/>
      </c>
      <c r="Y114" s="672" t="str">
        <f t="shared" si="31"/>
        <v/>
      </c>
      <c r="AA114" s="672" t="str">
        <f t="shared" si="32"/>
        <v/>
      </c>
      <c r="AC114" s="672" t="str">
        <f t="shared" si="33"/>
        <v/>
      </c>
      <c r="AE114" s="672" t="str">
        <f t="shared" si="34"/>
        <v/>
      </c>
      <c r="AG114" s="672" t="str">
        <f t="shared" si="35"/>
        <v/>
      </c>
      <c r="AI114" s="672" t="str">
        <f t="shared" si="36"/>
        <v/>
      </c>
      <c r="AK114" s="672" t="str">
        <f t="shared" si="37"/>
        <v/>
      </c>
      <c r="AM114" s="672" t="str">
        <f t="shared" si="38"/>
        <v/>
      </c>
      <c r="AO114" s="672" t="str">
        <f t="shared" si="39"/>
        <v/>
      </c>
      <c r="AQ114" s="672" t="str">
        <f t="shared" si="40"/>
        <v/>
      </c>
    </row>
    <row r="115" spans="5:43">
      <c r="E115" s="672" t="str">
        <f t="shared" si="42"/>
        <v/>
      </c>
      <c r="G115" s="672" t="str">
        <f t="shared" si="42"/>
        <v/>
      </c>
      <c r="I115" s="672" t="str">
        <f t="shared" si="23"/>
        <v/>
      </c>
      <c r="K115" s="672" t="str">
        <f t="shared" si="24"/>
        <v/>
      </c>
      <c r="M115" s="672" t="str">
        <f t="shared" si="25"/>
        <v/>
      </c>
      <c r="O115" s="672" t="str">
        <f t="shared" si="26"/>
        <v/>
      </c>
      <c r="Q115" s="672" t="str">
        <f t="shared" si="27"/>
        <v/>
      </c>
      <c r="S115" s="672" t="str">
        <f t="shared" si="28"/>
        <v/>
      </c>
      <c r="U115" s="672" t="str">
        <f t="shared" si="29"/>
        <v/>
      </c>
      <c r="W115" s="672" t="str">
        <f t="shared" si="30"/>
        <v/>
      </c>
      <c r="Y115" s="672" t="str">
        <f t="shared" si="31"/>
        <v/>
      </c>
      <c r="AA115" s="672" t="str">
        <f t="shared" si="32"/>
        <v/>
      </c>
      <c r="AC115" s="672" t="str">
        <f t="shared" si="33"/>
        <v/>
      </c>
      <c r="AE115" s="672" t="str">
        <f t="shared" si="34"/>
        <v/>
      </c>
      <c r="AG115" s="672" t="str">
        <f t="shared" si="35"/>
        <v/>
      </c>
      <c r="AI115" s="672" t="str">
        <f t="shared" si="36"/>
        <v/>
      </c>
      <c r="AK115" s="672" t="str">
        <f t="shared" si="37"/>
        <v/>
      </c>
      <c r="AM115" s="672" t="str">
        <f t="shared" si="38"/>
        <v/>
      </c>
      <c r="AO115" s="672" t="str">
        <f t="shared" si="39"/>
        <v/>
      </c>
      <c r="AQ115" s="672" t="str">
        <f t="shared" si="40"/>
        <v/>
      </c>
    </row>
    <row r="116" spans="5:43">
      <c r="E116" s="672" t="str">
        <f t="shared" si="42"/>
        <v/>
      </c>
      <c r="G116" s="672" t="str">
        <f t="shared" si="42"/>
        <v/>
      </c>
      <c r="I116" s="672" t="str">
        <f t="shared" si="23"/>
        <v/>
      </c>
      <c r="K116" s="672" t="str">
        <f t="shared" si="24"/>
        <v/>
      </c>
      <c r="M116" s="672" t="str">
        <f t="shared" si="25"/>
        <v/>
      </c>
      <c r="O116" s="672" t="str">
        <f t="shared" si="26"/>
        <v/>
      </c>
      <c r="Q116" s="672" t="str">
        <f t="shared" si="27"/>
        <v/>
      </c>
      <c r="S116" s="672" t="str">
        <f t="shared" si="28"/>
        <v/>
      </c>
      <c r="U116" s="672" t="str">
        <f t="shared" si="29"/>
        <v/>
      </c>
      <c r="W116" s="672" t="str">
        <f t="shared" si="30"/>
        <v/>
      </c>
      <c r="Y116" s="672" t="str">
        <f t="shared" si="31"/>
        <v/>
      </c>
      <c r="AA116" s="672" t="str">
        <f t="shared" si="32"/>
        <v/>
      </c>
      <c r="AC116" s="672" t="str">
        <f t="shared" si="33"/>
        <v/>
      </c>
      <c r="AE116" s="672" t="str">
        <f t="shared" si="34"/>
        <v/>
      </c>
      <c r="AG116" s="672" t="str">
        <f t="shared" si="35"/>
        <v/>
      </c>
      <c r="AI116" s="672" t="str">
        <f t="shared" si="36"/>
        <v/>
      </c>
      <c r="AK116" s="672" t="str">
        <f t="shared" si="37"/>
        <v/>
      </c>
      <c r="AM116" s="672" t="str">
        <f t="shared" si="38"/>
        <v/>
      </c>
      <c r="AO116" s="672" t="str">
        <f t="shared" si="39"/>
        <v/>
      </c>
      <c r="AQ116" s="672" t="str">
        <f t="shared" si="40"/>
        <v/>
      </c>
    </row>
    <row r="117" spans="5:43">
      <c r="E117" s="672" t="str">
        <f t="shared" si="42"/>
        <v/>
      </c>
      <c r="G117" s="672" t="str">
        <f t="shared" si="42"/>
        <v/>
      </c>
      <c r="I117" s="672" t="str">
        <f t="shared" si="23"/>
        <v/>
      </c>
      <c r="K117" s="672" t="str">
        <f t="shared" si="24"/>
        <v/>
      </c>
      <c r="M117" s="672" t="str">
        <f t="shared" si="25"/>
        <v/>
      </c>
      <c r="O117" s="672" t="str">
        <f t="shared" si="26"/>
        <v/>
      </c>
      <c r="Q117" s="672" t="str">
        <f t="shared" si="27"/>
        <v/>
      </c>
      <c r="S117" s="672" t="str">
        <f t="shared" si="28"/>
        <v/>
      </c>
      <c r="U117" s="672" t="str">
        <f t="shared" si="29"/>
        <v/>
      </c>
      <c r="W117" s="672" t="str">
        <f t="shared" si="30"/>
        <v/>
      </c>
      <c r="Y117" s="672" t="str">
        <f t="shared" si="31"/>
        <v/>
      </c>
      <c r="AA117" s="672" t="str">
        <f t="shared" si="32"/>
        <v/>
      </c>
      <c r="AC117" s="672" t="str">
        <f t="shared" si="33"/>
        <v/>
      </c>
      <c r="AE117" s="672" t="str">
        <f t="shared" si="34"/>
        <v/>
      </c>
      <c r="AG117" s="672" t="str">
        <f t="shared" si="35"/>
        <v/>
      </c>
      <c r="AI117" s="672" t="str">
        <f t="shared" si="36"/>
        <v/>
      </c>
      <c r="AK117" s="672" t="str">
        <f t="shared" si="37"/>
        <v/>
      </c>
      <c r="AM117" s="672" t="str">
        <f t="shared" si="38"/>
        <v/>
      </c>
      <c r="AO117" s="672" t="str">
        <f t="shared" si="39"/>
        <v/>
      </c>
      <c r="AQ117" s="672" t="str">
        <f t="shared" si="40"/>
        <v/>
      </c>
    </row>
    <row r="118" spans="5:43">
      <c r="E118" s="672" t="str">
        <f t="shared" si="42"/>
        <v/>
      </c>
      <c r="G118" s="672" t="str">
        <f t="shared" si="42"/>
        <v/>
      </c>
      <c r="I118" s="672" t="str">
        <f t="shared" si="23"/>
        <v/>
      </c>
      <c r="K118" s="672" t="str">
        <f t="shared" si="24"/>
        <v/>
      </c>
      <c r="M118" s="672" t="str">
        <f t="shared" si="25"/>
        <v/>
      </c>
      <c r="O118" s="672" t="str">
        <f t="shared" si="26"/>
        <v/>
      </c>
      <c r="Q118" s="672" t="str">
        <f t="shared" si="27"/>
        <v/>
      </c>
      <c r="S118" s="672" t="str">
        <f t="shared" si="28"/>
        <v/>
      </c>
      <c r="U118" s="672" t="str">
        <f t="shared" si="29"/>
        <v/>
      </c>
      <c r="W118" s="672" t="str">
        <f t="shared" si="30"/>
        <v/>
      </c>
      <c r="Y118" s="672" t="str">
        <f t="shared" si="31"/>
        <v/>
      </c>
      <c r="AA118" s="672" t="str">
        <f t="shared" si="32"/>
        <v/>
      </c>
      <c r="AC118" s="672" t="str">
        <f t="shared" si="33"/>
        <v/>
      </c>
      <c r="AE118" s="672" t="str">
        <f t="shared" si="34"/>
        <v/>
      </c>
      <c r="AG118" s="672" t="str">
        <f t="shared" si="35"/>
        <v/>
      </c>
      <c r="AI118" s="672" t="str">
        <f t="shared" si="36"/>
        <v/>
      </c>
      <c r="AK118" s="672" t="str">
        <f t="shared" si="37"/>
        <v/>
      </c>
      <c r="AM118" s="672" t="str">
        <f t="shared" si="38"/>
        <v/>
      </c>
      <c r="AO118" s="672" t="str">
        <f t="shared" si="39"/>
        <v/>
      </c>
      <c r="AQ118" s="672" t="str">
        <f t="shared" si="40"/>
        <v/>
      </c>
    </row>
    <row r="119" spans="5:43">
      <c r="E119" s="672" t="str">
        <f t="shared" si="42"/>
        <v/>
      </c>
      <c r="G119" s="672" t="str">
        <f t="shared" si="42"/>
        <v/>
      </c>
      <c r="I119" s="672" t="str">
        <f t="shared" si="23"/>
        <v/>
      </c>
      <c r="K119" s="672" t="str">
        <f t="shared" si="24"/>
        <v/>
      </c>
      <c r="M119" s="672" t="str">
        <f t="shared" si="25"/>
        <v/>
      </c>
      <c r="O119" s="672" t="str">
        <f t="shared" si="26"/>
        <v/>
      </c>
      <c r="Q119" s="672" t="str">
        <f t="shared" si="27"/>
        <v/>
      </c>
      <c r="S119" s="672" t="str">
        <f t="shared" si="28"/>
        <v/>
      </c>
      <c r="U119" s="672" t="str">
        <f t="shared" si="29"/>
        <v/>
      </c>
      <c r="W119" s="672" t="str">
        <f t="shared" si="30"/>
        <v/>
      </c>
      <c r="Y119" s="672" t="str">
        <f t="shared" si="31"/>
        <v/>
      </c>
      <c r="AA119" s="672" t="str">
        <f t="shared" si="32"/>
        <v/>
      </c>
      <c r="AC119" s="672" t="str">
        <f t="shared" si="33"/>
        <v/>
      </c>
      <c r="AE119" s="672" t="str">
        <f t="shared" si="34"/>
        <v/>
      </c>
      <c r="AG119" s="672" t="str">
        <f t="shared" si="35"/>
        <v/>
      </c>
      <c r="AI119" s="672" t="str">
        <f t="shared" si="36"/>
        <v/>
      </c>
      <c r="AK119" s="672" t="str">
        <f t="shared" si="37"/>
        <v/>
      </c>
      <c r="AM119" s="672" t="str">
        <f t="shared" si="38"/>
        <v/>
      </c>
      <c r="AO119" s="672" t="str">
        <f t="shared" si="39"/>
        <v/>
      </c>
      <c r="AQ119" s="672" t="str">
        <f t="shared" si="40"/>
        <v/>
      </c>
    </row>
    <row r="120" spans="5:43">
      <c r="E120" s="672" t="str">
        <f t="shared" si="42"/>
        <v/>
      </c>
      <c r="G120" s="672" t="str">
        <f t="shared" si="42"/>
        <v/>
      </c>
      <c r="I120" s="672" t="str">
        <f t="shared" si="23"/>
        <v/>
      </c>
      <c r="K120" s="672" t="str">
        <f t="shared" si="24"/>
        <v/>
      </c>
      <c r="M120" s="672" t="str">
        <f t="shared" si="25"/>
        <v/>
      </c>
      <c r="O120" s="672" t="str">
        <f t="shared" si="26"/>
        <v/>
      </c>
      <c r="Q120" s="672" t="str">
        <f t="shared" si="27"/>
        <v/>
      </c>
      <c r="S120" s="672" t="str">
        <f t="shared" si="28"/>
        <v/>
      </c>
      <c r="U120" s="672" t="str">
        <f t="shared" si="29"/>
        <v/>
      </c>
      <c r="W120" s="672" t="str">
        <f t="shared" si="30"/>
        <v/>
      </c>
      <c r="Y120" s="672" t="str">
        <f t="shared" si="31"/>
        <v/>
      </c>
      <c r="AA120" s="672" t="str">
        <f t="shared" si="32"/>
        <v/>
      </c>
      <c r="AC120" s="672" t="str">
        <f t="shared" si="33"/>
        <v/>
      </c>
      <c r="AE120" s="672" t="str">
        <f t="shared" si="34"/>
        <v/>
      </c>
      <c r="AG120" s="672" t="str">
        <f t="shared" si="35"/>
        <v/>
      </c>
      <c r="AI120" s="672" t="str">
        <f t="shared" si="36"/>
        <v/>
      </c>
      <c r="AK120" s="672" t="str">
        <f t="shared" si="37"/>
        <v/>
      </c>
      <c r="AM120" s="672" t="str">
        <f t="shared" si="38"/>
        <v/>
      </c>
      <c r="AO120" s="672" t="str">
        <f t="shared" si="39"/>
        <v/>
      </c>
      <c r="AQ120" s="672" t="str">
        <f t="shared" si="40"/>
        <v/>
      </c>
    </row>
    <row r="121" spans="5:43">
      <c r="E121" s="672" t="str">
        <f t="shared" si="42"/>
        <v/>
      </c>
      <c r="G121" s="672" t="str">
        <f t="shared" si="42"/>
        <v/>
      </c>
      <c r="I121" s="672" t="str">
        <f t="shared" si="23"/>
        <v/>
      </c>
      <c r="K121" s="672" t="str">
        <f t="shared" si="24"/>
        <v/>
      </c>
      <c r="M121" s="672" t="str">
        <f t="shared" si="25"/>
        <v/>
      </c>
      <c r="O121" s="672" t="str">
        <f t="shared" si="26"/>
        <v/>
      </c>
      <c r="Q121" s="672" t="str">
        <f t="shared" si="27"/>
        <v/>
      </c>
      <c r="S121" s="672" t="str">
        <f t="shared" si="28"/>
        <v/>
      </c>
      <c r="U121" s="672" t="str">
        <f t="shared" si="29"/>
        <v/>
      </c>
      <c r="W121" s="672" t="str">
        <f t="shared" si="30"/>
        <v/>
      </c>
      <c r="Y121" s="672" t="str">
        <f t="shared" si="31"/>
        <v/>
      </c>
      <c r="AA121" s="672" t="str">
        <f t="shared" si="32"/>
        <v/>
      </c>
      <c r="AC121" s="672" t="str">
        <f t="shared" si="33"/>
        <v/>
      </c>
      <c r="AE121" s="672" t="str">
        <f t="shared" si="34"/>
        <v/>
      </c>
      <c r="AG121" s="672" t="str">
        <f t="shared" si="35"/>
        <v/>
      </c>
      <c r="AI121" s="672" t="str">
        <f t="shared" si="36"/>
        <v/>
      </c>
      <c r="AK121" s="672" t="str">
        <f t="shared" si="37"/>
        <v/>
      </c>
      <c r="AM121" s="672" t="str">
        <f t="shared" si="38"/>
        <v/>
      </c>
      <c r="AO121" s="672" t="str">
        <f t="shared" si="39"/>
        <v/>
      </c>
      <c r="AQ121" s="672" t="str">
        <f t="shared" si="40"/>
        <v/>
      </c>
    </row>
    <row r="122" spans="5:43">
      <c r="E122" s="672" t="str">
        <f t="shared" si="42"/>
        <v/>
      </c>
      <c r="G122" s="672" t="str">
        <f t="shared" si="42"/>
        <v/>
      </c>
      <c r="I122" s="672" t="str">
        <f t="shared" si="23"/>
        <v/>
      </c>
      <c r="K122" s="672" t="str">
        <f t="shared" si="24"/>
        <v/>
      </c>
      <c r="M122" s="672" t="str">
        <f t="shared" si="25"/>
        <v/>
      </c>
      <c r="O122" s="672" t="str">
        <f t="shared" si="26"/>
        <v/>
      </c>
      <c r="Q122" s="672" t="str">
        <f t="shared" si="27"/>
        <v/>
      </c>
      <c r="S122" s="672" t="str">
        <f t="shared" si="28"/>
        <v/>
      </c>
      <c r="U122" s="672" t="str">
        <f t="shared" si="29"/>
        <v/>
      </c>
      <c r="W122" s="672" t="str">
        <f t="shared" si="30"/>
        <v/>
      </c>
      <c r="Y122" s="672" t="str">
        <f t="shared" si="31"/>
        <v/>
      </c>
      <c r="AA122" s="672" t="str">
        <f t="shared" si="32"/>
        <v/>
      </c>
      <c r="AC122" s="672" t="str">
        <f t="shared" si="33"/>
        <v/>
      </c>
      <c r="AE122" s="672" t="str">
        <f t="shared" si="34"/>
        <v/>
      </c>
      <c r="AG122" s="672" t="str">
        <f t="shared" si="35"/>
        <v/>
      </c>
      <c r="AI122" s="672" t="str">
        <f t="shared" si="36"/>
        <v/>
      </c>
      <c r="AK122" s="672" t="str">
        <f t="shared" si="37"/>
        <v/>
      </c>
      <c r="AM122" s="672" t="str">
        <f t="shared" si="38"/>
        <v/>
      </c>
      <c r="AO122" s="672" t="str">
        <f t="shared" si="39"/>
        <v/>
      </c>
      <c r="AQ122" s="672" t="str">
        <f t="shared" si="40"/>
        <v/>
      </c>
    </row>
    <row r="123" spans="5:43">
      <c r="E123" s="672" t="str">
        <f t="shared" si="42"/>
        <v/>
      </c>
      <c r="G123" s="672" t="str">
        <f t="shared" si="42"/>
        <v/>
      </c>
      <c r="I123" s="672" t="str">
        <f t="shared" si="23"/>
        <v/>
      </c>
      <c r="K123" s="672" t="str">
        <f t="shared" si="24"/>
        <v/>
      </c>
      <c r="M123" s="672" t="str">
        <f t="shared" si="25"/>
        <v/>
      </c>
      <c r="O123" s="672" t="str">
        <f t="shared" si="26"/>
        <v/>
      </c>
      <c r="Q123" s="672" t="str">
        <f t="shared" si="27"/>
        <v/>
      </c>
      <c r="S123" s="672" t="str">
        <f t="shared" si="28"/>
        <v/>
      </c>
      <c r="U123" s="672" t="str">
        <f t="shared" si="29"/>
        <v/>
      </c>
      <c r="W123" s="672" t="str">
        <f t="shared" si="30"/>
        <v/>
      </c>
      <c r="Y123" s="672" t="str">
        <f t="shared" si="31"/>
        <v/>
      </c>
      <c r="AA123" s="672" t="str">
        <f t="shared" si="32"/>
        <v/>
      </c>
      <c r="AC123" s="672" t="str">
        <f t="shared" si="33"/>
        <v/>
      </c>
      <c r="AE123" s="672" t="str">
        <f t="shared" si="34"/>
        <v/>
      </c>
      <c r="AG123" s="672" t="str">
        <f t="shared" si="35"/>
        <v/>
      </c>
      <c r="AI123" s="672" t="str">
        <f t="shared" si="36"/>
        <v/>
      </c>
      <c r="AK123" s="672" t="str">
        <f t="shared" si="37"/>
        <v/>
      </c>
      <c r="AM123" s="672" t="str">
        <f t="shared" si="38"/>
        <v/>
      </c>
      <c r="AO123" s="672" t="str">
        <f t="shared" si="39"/>
        <v/>
      </c>
      <c r="AQ123" s="672" t="str">
        <f t="shared" si="40"/>
        <v/>
      </c>
    </row>
    <row r="124" spans="5:43">
      <c r="E124" s="672" t="str">
        <f t="shared" si="42"/>
        <v/>
      </c>
      <c r="G124" s="672" t="str">
        <f t="shared" si="42"/>
        <v/>
      </c>
      <c r="I124" s="672" t="str">
        <f t="shared" si="23"/>
        <v/>
      </c>
      <c r="K124" s="672" t="str">
        <f t="shared" si="24"/>
        <v/>
      </c>
      <c r="M124" s="672" t="str">
        <f t="shared" si="25"/>
        <v/>
      </c>
      <c r="O124" s="672" t="str">
        <f t="shared" si="26"/>
        <v/>
      </c>
      <c r="Q124" s="672" t="str">
        <f t="shared" si="27"/>
        <v/>
      </c>
      <c r="S124" s="672" t="str">
        <f t="shared" si="28"/>
        <v/>
      </c>
      <c r="U124" s="672" t="str">
        <f t="shared" si="29"/>
        <v/>
      </c>
      <c r="W124" s="672" t="str">
        <f t="shared" si="30"/>
        <v/>
      </c>
      <c r="Y124" s="672" t="str">
        <f t="shared" si="31"/>
        <v/>
      </c>
      <c r="AA124" s="672" t="str">
        <f t="shared" si="32"/>
        <v/>
      </c>
      <c r="AC124" s="672" t="str">
        <f t="shared" si="33"/>
        <v/>
      </c>
      <c r="AE124" s="672" t="str">
        <f t="shared" si="34"/>
        <v/>
      </c>
      <c r="AG124" s="672" t="str">
        <f t="shared" si="35"/>
        <v/>
      </c>
      <c r="AI124" s="672" t="str">
        <f t="shared" si="36"/>
        <v/>
      </c>
      <c r="AK124" s="672" t="str">
        <f t="shared" si="37"/>
        <v/>
      </c>
      <c r="AM124" s="672" t="str">
        <f t="shared" si="38"/>
        <v/>
      </c>
      <c r="AO124" s="672" t="str">
        <f t="shared" si="39"/>
        <v/>
      </c>
      <c r="AQ124" s="672" t="str">
        <f t="shared" si="40"/>
        <v/>
      </c>
    </row>
    <row r="125" spans="5:43">
      <c r="E125" s="672" t="str">
        <f t="shared" ref="E125:G140" si="43">IF(OR($B125=0,D125=0),"",D125/$B125)</f>
        <v/>
      </c>
      <c r="G125" s="672" t="str">
        <f t="shared" si="43"/>
        <v/>
      </c>
      <c r="I125" s="672" t="str">
        <f t="shared" si="23"/>
        <v/>
      </c>
      <c r="K125" s="672" t="str">
        <f t="shared" si="24"/>
        <v/>
      </c>
      <c r="M125" s="672" t="str">
        <f t="shared" si="25"/>
        <v/>
      </c>
      <c r="O125" s="672" t="str">
        <f t="shared" si="26"/>
        <v/>
      </c>
      <c r="Q125" s="672" t="str">
        <f t="shared" si="27"/>
        <v/>
      </c>
      <c r="S125" s="672" t="str">
        <f t="shared" si="28"/>
        <v/>
      </c>
      <c r="U125" s="672" t="str">
        <f t="shared" si="29"/>
        <v/>
      </c>
      <c r="W125" s="672" t="str">
        <f t="shared" si="30"/>
        <v/>
      </c>
      <c r="Y125" s="672" t="str">
        <f t="shared" si="31"/>
        <v/>
      </c>
      <c r="AA125" s="672" t="str">
        <f t="shared" si="32"/>
        <v/>
      </c>
      <c r="AC125" s="672" t="str">
        <f t="shared" si="33"/>
        <v/>
      </c>
      <c r="AE125" s="672" t="str">
        <f t="shared" si="34"/>
        <v/>
      </c>
      <c r="AG125" s="672" t="str">
        <f t="shared" si="35"/>
        <v/>
      </c>
      <c r="AI125" s="672" t="str">
        <f t="shared" si="36"/>
        <v/>
      </c>
      <c r="AK125" s="672" t="str">
        <f t="shared" si="37"/>
        <v/>
      </c>
      <c r="AM125" s="672" t="str">
        <f t="shared" si="38"/>
        <v/>
      </c>
      <c r="AO125" s="672" t="str">
        <f t="shared" si="39"/>
        <v/>
      </c>
      <c r="AQ125" s="672" t="str">
        <f t="shared" si="40"/>
        <v/>
      </c>
    </row>
    <row r="126" spans="5:43">
      <c r="E126" s="672" t="str">
        <f t="shared" si="43"/>
        <v/>
      </c>
      <c r="G126" s="672" t="str">
        <f t="shared" si="43"/>
        <v/>
      </c>
      <c r="I126" s="672" t="str">
        <f t="shared" si="23"/>
        <v/>
      </c>
      <c r="K126" s="672" t="str">
        <f t="shared" si="24"/>
        <v/>
      </c>
      <c r="M126" s="672" t="str">
        <f t="shared" si="25"/>
        <v/>
      </c>
      <c r="O126" s="672" t="str">
        <f t="shared" si="26"/>
        <v/>
      </c>
      <c r="Q126" s="672" t="str">
        <f t="shared" si="27"/>
        <v/>
      </c>
      <c r="S126" s="672" t="str">
        <f t="shared" si="28"/>
        <v/>
      </c>
      <c r="U126" s="672" t="str">
        <f t="shared" si="29"/>
        <v/>
      </c>
      <c r="W126" s="672" t="str">
        <f t="shared" si="30"/>
        <v/>
      </c>
      <c r="Y126" s="672" t="str">
        <f t="shared" si="31"/>
        <v/>
      </c>
      <c r="AA126" s="672" t="str">
        <f t="shared" si="32"/>
        <v/>
      </c>
      <c r="AC126" s="672" t="str">
        <f t="shared" si="33"/>
        <v/>
      </c>
      <c r="AE126" s="672" t="str">
        <f t="shared" si="34"/>
        <v/>
      </c>
      <c r="AG126" s="672" t="str">
        <f t="shared" si="35"/>
        <v/>
      </c>
      <c r="AI126" s="672" t="str">
        <f t="shared" si="36"/>
        <v/>
      </c>
      <c r="AK126" s="672" t="str">
        <f t="shared" si="37"/>
        <v/>
      </c>
      <c r="AM126" s="672" t="str">
        <f t="shared" si="38"/>
        <v/>
      </c>
      <c r="AO126" s="672" t="str">
        <f t="shared" si="39"/>
        <v/>
      </c>
      <c r="AQ126" s="672" t="str">
        <f t="shared" si="40"/>
        <v/>
      </c>
    </row>
    <row r="127" spans="5:43">
      <c r="E127" s="672" t="str">
        <f t="shared" si="43"/>
        <v/>
      </c>
      <c r="G127" s="672" t="str">
        <f t="shared" si="43"/>
        <v/>
      </c>
      <c r="I127" s="672" t="str">
        <f t="shared" si="23"/>
        <v/>
      </c>
      <c r="K127" s="672" t="str">
        <f t="shared" si="24"/>
        <v/>
      </c>
      <c r="M127" s="672" t="str">
        <f t="shared" si="25"/>
        <v/>
      </c>
      <c r="O127" s="672" t="str">
        <f t="shared" si="26"/>
        <v/>
      </c>
      <c r="Q127" s="672" t="str">
        <f t="shared" si="27"/>
        <v/>
      </c>
      <c r="S127" s="672" t="str">
        <f t="shared" si="28"/>
        <v/>
      </c>
      <c r="U127" s="672" t="str">
        <f t="shared" si="29"/>
        <v/>
      </c>
      <c r="W127" s="672" t="str">
        <f t="shared" si="30"/>
        <v/>
      </c>
      <c r="Y127" s="672" t="str">
        <f t="shared" si="31"/>
        <v/>
      </c>
      <c r="AA127" s="672" t="str">
        <f t="shared" si="32"/>
        <v/>
      </c>
      <c r="AC127" s="672" t="str">
        <f t="shared" si="33"/>
        <v/>
      </c>
      <c r="AE127" s="672" t="str">
        <f t="shared" si="34"/>
        <v/>
      </c>
      <c r="AG127" s="672" t="str">
        <f t="shared" si="35"/>
        <v/>
      </c>
      <c r="AI127" s="672" t="str">
        <f t="shared" si="36"/>
        <v/>
      </c>
      <c r="AK127" s="672" t="str">
        <f t="shared" si="37"/>
        <v/>
      </c>
      <c r="AM127" s="672" t="str">
        <f t="shared" si="38"/>
        <v/>
      </c>
      <c r="AO127" s="672" t="str">
        <f t="shared" si="39"/>
        <v/>
      </c>
      <c r="AQ127" s="672" t="str">
        <f t="shared" si="40"/>
        <v/>
      </c>
    </row>
    <row r="128" spans="5:43">
      <c r="E128" s="672" t="str">
        <f t="shared" si="43"/>
        <v/>
      </c>
      <c r="G128" s="672" t="str">
        <f t="shared" si="43"/>
        <v/>
      </c>
      <c r="I128" s="672" t="str">
        <f t="shared" si="23"/>
        <v/>
      </c>
      <c r="K128" s="672" t="str">
        <f t="shared" si="24"/>
        <v/>
      </c>
      <c r="M128" s="672" t="str">
        <f t="shared" si="25"/>
        <v/>
      </c>
      <c r="O128" s="672" t="str">
        <f t="shared" si="26"/>
        <v/>
      </c>
      <c r="Q128" s="672" t="str">
        <f t="shared" si="27"/>
        <v/>
      </c>
      <c r="S128" s="672" t="str">
        <f t="shared" si="28"/>
        <v/>
      </c>
      <c r="U128" s="672" t="str">
        <f t="shared" si="29"/>
        <v/>
      </c>
      <c r="W128" s="672" t="str">
        <f t="shared" si="30"/>
        <v/>
      </c>
      <c r="Y128" s="672" t="str">
        <f t="shared" si="31"/>
        <v/>
      </c>
      <c r="AA128" s="672" t="str">
        <f t="shared" si="32"/>
        <v/>
      </c>
      <c r="AC128" s="672" t="str">
        <f t="shared" si="33"/>
        <v/>
      </c>
      <c r="AE128" s="672" t="str">
        <f t="shared" si="34"/>
        <v/>
      </c>
      <c r="AG128" s="672" t="str">
        <f t="shared" si="35"/>
        <v/>
      </c>
      <c r="AI128" s="672" t="str">
        <f t="shared" si="36"/>
        <v/>
      </c>
      <c r="AK128" s="672" t="str">
        <f t="shared" si="37"/>
        <v/>
      </c>
      <c r="AM128" s="672" t="str">
        <f t="shared" si="38"/>
        <v/>
      </c>
      <c r="AO128" s="672" t="str">
        <f t="shared" si="39"/>
        <v/>
      </c>
      <c r="AQ128" s="672" t="str">
        <f t="shared" si="40"/>
        <v/>
      </c>
    </row>
    <row r="129" spans="5:43">
      <c r="E129" s="672" t="str">
        <f t="shared" si="43"/>
        <v/>
      </c>
      <c r="G129" s="672" t="str">
        <f t="shared" si="43"/>
        <v/>
      </c>
      <c r="I129" s="672" t="str">
        <f t="shared" si="23"/>
        <v/>
      </c>
      <c r="K129" s="672" t="str">
        <f t="shared" si="24"/>
        <v/>
      </c>
      <c r="M129" s="672" t="str">
        <f t="shared" si="25"/>
        <v/>
      </c>
      <c r="O129" s="672" t="str">
        <f t="shared" si="26"/>
        <v/>
      </c>
      <c r="Q129" s="672" t="str">
        <f t="shared" si="27"/>
        <v/>
      </c>
      <c r="S129" s="672" t="str">
        <f t="shared" si="28"/>
        <v/>
      </c>
      <c r="U129" s="672" t="str">
        <f t="shared" si="29"/>
        <v/>
      </c>
      <c r="W129" s="672" t="str">
        <f t="shared" si="30"/>
        <v/>
      </c>
      <c r="Y129" s="672" t="str">
        <f t="shared" si="31"/>
        <v/>
      </c>
      <c r="AA129" s="672" t="str">
        <f t="shared" si="32"/>
        <v/>
      </c>
      <c r="AC129" s="672" t="str">
        <f t="shared" si="33"/>
        <v/>
      </c>
      <c r="AE129" s="672" t="str">
        <f t="shared" si="34"/>
        <v/>
      </c>
      <c r="AG129" s="672" t="str">
        <f t="shared" si="35"/>
        <v/>
      </c>
      <c r="AI129" s="672" t="str">
        <f t="shared" si="36"/>
        <v/>
      </c>
      <c r="AK129" s="672" t="str">
        <f t="shared" si="37"/>
        <v/>
      </c>
      <c r="AM129" s="672" t="str">
        <f t="shared" si="38"/>
        <v/>
      </c>
      <c r="AO129" s="672" t="str">
        <f t="shared" si="39"/>
        <v/>
      </c>
      <c r="AQ129" s="672" t="str">
        <f t="shared" si="40"/>
        <v/>
      </c>
    </row>
    <row r="130" spans="5:43">
      <c r="E130" s="672" t="str">
        <f t="shared" si="43"/>
        <v/>
      </c>
      <c r="G130" s="672" t="str">
        <f t="shared" si="43"/>
        <v/>
      </c>
      <c r="I130" s="672" t="str">
        <f t="shared" si="23"/>
        <v/>
      </c>
      <c r="K130" s="672" t="str">
        <f t="shared" si="24"/>
        <v/>
      </c>
      <c r="M130" s="672" t="str">
        <f t="shared" si="25"/>
        <v/>
      </c>
      <c r="O130" s="672" t="str">
        <f t="shared" si="26"/>
        <v/>
      </c>
      <c r="Q130" s="672" t="str">
        <f t="shared" si="27"/>
        <v/>
      </c>
      <c r="S130" s="672" t="str">
        <f t="shared" si="28"/>
        <v/>
      </c>
      <c r="U130" s="672" t="str">
        <f t="shared" si="29"/>
        <v/>
      </c>
      <c r="W130" s="672" t="str">
        <f t="shared" si="30"/>
        <v/>
      </c>
      <c r="Y130" s="672" t="str">
        <f t="shared" si="31"/>
        <v/>
      </c>
      <c r="AA130" s="672" t="str">
        <f t="shared" si="32"/>
        <v/>
      </c>
      <c r="AC130" s="672" t="str">
        <f t="shared" si="33"/>
        <v/>
      </c>
      <c r="AE130" s="672" t="str">
        <f t="shared" si="34"/>
        <v/>
      </c>
      <c r="AG130" s="672" t="str">
        <f t="shared" si="35"/>
        <v/>
      </c>
      <c r="AI130" s="672" t="str">
        <f t="shared" si="36"/>
        <v/>
      </c>
      <c r="AK130" s="672" t="str">
        <f t="shared" si="37"/>
        <v/>
      </c>
      <c r="AM130" s="672" t="str">
        <f t="shared" si="38"/>
        <v/>
      </c>
      <c r="AO130" s="672" t="str">
        <f t="shared" si="39"/>
        <v/>
      </c>
      <c r="AQ130" s="672" t="str">
        <f t="shared" si="40"/>
        <v/>
      </c>
    </row>
    <row r="131" spans="5:43">
      <c r="E131" s="672" t="str">
        <f t="shared" si="43"/>
        <v/>
      </c>
      <c r="G131" s="672" t="str">
        <f t="shared" si="43"/>
        <v/>
      </c>
      <c r="I131" s="672" t="str">
        <f t="shared" si="23"/>
        <v/>
      </c>
      <c r="K131" s="672" t="str">
        <f t="shared" si="24"/>
        <v/>
      </c>
      <c r="M131" s="672" t="str">
        <f t="shared" si="25"/>
        <v/>
      </c>
      <c r="O131" s="672" t="str">
        <f t="shared" si="26"/>
        <v/>
      </c>
      <c r="Q131" s="672" t="str">
        <f t="shared" si="27"/>
        <v/>
      </c>
      <c r="S131" s="672" t="str">
        <f t="shared" si="28"/>
        <v/>
      </c>
      <c r="U131" s="672" t="str">
        <f t="shared" si="29"/>
        <v/>
      </c>
      <c r="W131" s="672" t="str">
        <f t="shared" si="30"/>
        <v/>
      </c>
      <c r="Y131" s="672" t="str">
        <f t="shared" si="31"/>
        <v/>
      </c>
      <c r="AA131" s="672" t="str">
        <f t="shared" si="32"/>
        <v/>
      </c>
      <c r="AC131" s="672" t="str">
        <f t="shared" si="33"/>
        <v/>
      </c>
      <c r="AE131" s="672" t="str">
        <f t="shared" si="34"/>
        <v/>
      </c>
      <c r="AG131" s="672" t="str">
        <f t="shared" si="35"/>
        <v/>
      </c>
      <c r="AI131" s="672" t="str">
        <f t="shared" si="36"/>
        <v/>
      </c>
      <c r="AK131" s="672" t="str">
        <f t="shared" si="37"/>
        <v/>
      </c>
      <c r="AM131" s="672" t="str">
        <f t="shared" si="38"/>
        <v/>
      </c>
      <c r="AO131" s="672" t="str">
        <f t="shared" si="39"/>
        <v/>
      </c>
      <c r="AQ131" s="672" t="str">
        <f t="shared" si="40"/>
        <v/>
      </c>
    </row>
    <row r="132" spans="5:43">
      <c r="E132" s="672" t="str">
        <f t="shared" si="43"/>
        <v/>
      </c>
      <c r="G132" s="672" t="str">
        <f t="shared" si="43"/>
        <v/>
      </c>
      <c r="I132" s="672" t="str">
        <f t="shared" si="23"/>
        <v/>
      </c>
      <c r="K132" s="672" t="str">
        <f t="shared" si="24"/>
        <v/>
      </c>
      <c r="M132" s="672" t="str">
        <f t="shared" si="25"/>
        <v/>
      </c>
      <c r="O132" s="672" t="str">
        <f t="shared" si="26"/>
        <v/>
      </c>
      <c r="Q132" s="672" t="str">
        <f t="shared" si="27"/>
        <v/>
      </c>
      <c r="S132" s="672" t="str">
        <f t="shared" si="28"/>
        <v/>
      </c>
      <c r="U132" s="672" t="str">
        <f t="shared" si="29"/>
        <v/>
      </c>
      <c r="W132" s="672" t="str">
        <f t="shared" si="30"/>
        <v/>
      </c>
      <c r="Y132" s="672" t="str">
        <f t="shared" si="31"/>
        <v/>
      </c>
      <c r="AA132" s="672" t="str">
        <f t="shared" si="32"/>
        <v/>
      </c>
      <c r="AC132" s="672" t="str">
        <f t="shared" si="33"/>
        <v/>
      </c>
      <c r="AE132" s="672" t="str">
        <f t="shared" si="34"/>
        <v/>
      </c>
      <c r="AG132" s="672" t="str">
        <f t="shared" si="35"/>
        <v/>
      </c>
      <c r="AI132" s="672" t="str">
        <f t="shared" si="36"/>
        <v/>
      </c>
      <c r="AK132" s="672" t="str">
        <f t="shared" si="37"/>
        <v/>
      </c>
      <c r="AM132" s="672" t="str">
        <f t="shared" si="38"/>
        <v/>
      </c>
      <c r="AO132" s="672" t="str">
        <f t="shared" si="39"/>
        <v/>
      </c>
      <c r="AQ132" s="672" t="str">
        <f t="shared" si="40"/>
        <v/>
      </c>
    </row>
    <row r="133" spans="5:43">
      <c r="E133" s="672" t="str">
        <f t="shared" si="43"/>
        <v/>
      </c>
      <c r="G133" s="672" t="str">
        <f t="shared" si="43"/>
        <v/>
      </c>
      <c r="I133" s="672" t="str">
        <f t="shared" si="23"/>
        <v/>
      </c>
      <c r="K133" s="672" t="str">
        <f t="shared" si="24"/>
        <v/>
      </c>
      <c r="M133" s="672" t="str">
        <f t="shared" si="25"/>
        <v/>
      </c>
      <c r="O133" s="672" t="str">
        <f t="shared" si="26"/>
        <v/>
      </c>
      <c r="Q133" s="672" t="str">
        <f t="shared" si="27"/>
        <v/>
      </c>
      <c r="S133" s="672" t="str">
        <f t="shared" si="28"/>
        <v/>
      </c>
      <c r="U133" s="672" t="str">
        <f t="shared" si="29"/>
        <v/>
      </c>
      <c r="W133" s="672" t="str">
        <f t="shared" si="30"/>
        <v/>
      </c>
      <c r="Y133" s="672" t="str">
        <f t="shared" si="31"/>
        <v/>
      </c>
      <c r="AA133" s="672" t="str">
        <f t="shared" si="32"/>
        <v/>
      </c>
      <c r="AC133" s="672" t="str">
        <f t="shared" si="33"/>
        <v/>
      </c>
      <c r="AE133" s="672" t="str">
        <f t="shared" si="34"/>
        <v/>
      </c>
      <c r="AG133" s="672" t="str">
        <f t="shared" si="35"/>
        <v/>
      </c>
      <c r="AI133" s="672" t="str">
        <f t="shared" si="36"/>
        <v/>
      </c>
      <c r="AK133" s="672" t="str">
        <f t="shared" si="37"/>
        <v/>
      </c>
      <c r="AM133" s="672" t="str">
        <f t="shared" si="38"/>
        <v/>
      </c>
      <c r="AO133" s="672" t="str">
        <f t="shared" si="39"/>
        <v/>
      </c>
      <c r="AQ133" s="672" t="str">
        <f t="shared" si="40"/>
        <v/>
      </c>
    </row>
    <row r="134" spans="5:43">
      <c r="E134" s="672" t="str">
        <f t="shared" si="43"/>
        <v/>
      </c>
      <c r="G134" s="672" t="str">
        <f t="shared" si="43"/>
        <v/>
      </c>
      <c r="I134" s="672" t="str">
        <f t="shared" si="23"/>
        <v/>
      </c>
      <c r="K134" s="672" t="str">
        <f t="shared" si="24"/>
        <v/>
      </c>
      <c r="M134" s="672" t="str">
        <f t="shared" si="25"/>
        <v/>
      </c>
      <c r="O134" s="672" t="str">
        <f t="shared" si="26"/>
        <v/>
      </c>
      <c r="Q134" s="672" t="str">
        <f t="shared" si="27"/>
        <v/>
      </c>
      <c r="S134" s="672" t="str">
        <f t="shared" si="28"/>
        <v/>
      </c>
      <c r="U134" s="672" t="str">
        <f t="shared" si="29"/>
        <v/>
      </c>
      <c r="W134" s="672" t="str">
        <f t="shared" si="30"/>
        <v/>
      </c>
      <c r="Y134" s="672" t="str">
        <f t="shared" si="31"/>
        <v/>
      </c>
      <c r="AA134" s="672" t="str">
        <f t="shared" si="32"/>
        <v/>
      </c>
      <c r="AC134" s="672" t="str">
        <f t="shared" si="33"/>
        <v/>
      </c>
      <c r="AE134" s="672" t="str">
        <f t="shared" si="34"/>
        <v/>
      </c>
      <c r="AG134" s="672" t="str">
        <f t="shared" si="35"/>
        <v/>
      </c>
      <c r="AI134" s="672" t="str">
        <f t="shared" si="36"/>
        <v/>
      </c>
      <c r="AK134" s="672" t="str">
        <f t="shared" si="37"/>
        <v/>
      </c>
      <c r="AM134" s="672" t="str">
        <f t="shared" si="38"/>
        <v/>
      </c>
      <c r="AO134" s="672" t="str">
        <f t="shared" si="39"/>
        <v/>
      </c>
      <c r="AQ134" s="672" t="str">
        <f t="shared" si="40"/>
        <v/>
      </c>
    </row>
    <row r="135" spans="5:43">
      <c r="E135" s="672" t="str">
        <f t="shared" si="43"/>
        <v/>
      </c>
      <c r="G135" s="672" t="str">
        <f t="shared" si="43"/>
        <v/>
      </c>
      <c r="I135" s="672" t="str">
        <f t="shared" si="23"/>
        <v/>
      </c>
      <c r="K135" s="672" t="str">
        <f t="shared" si="24"/>
        <v/>
      </c>
      <c r="M135" s="672" t="str">
        <f t="shared" si="25"/>
        <v/>
      </c>
      <c r="O135" s="672" t="str">
        <f t="shared" si="26"/>
        <v/>
      </c>
      <c r="Q135" s="672" t="str">
        <f t="shared" si="27"/>
        <v/>
      </c>
      <c r="S135" s="672" t="str">
        <f t="shared" si="28"/>
        <v/>
      </c>
      <c r="U135" s="672" t="str">
        <f t="shared" si="29"/>
        <v/>
      </c>
      <c r="W135" s="672" t="str">
        <f t="shared" si="30"/>
        <v/>
      </c>
      <c r="Y135" s="672" t="str">
        <f t="shared" si="31"/>
        <v/>
      </c>
      <c r="AA135" s="672" t="str">
        <f t="shared" si="32"/>
        <v/>
      </c>
      <c r="AC135" s="672" t="str">
        <f t="shared" si="33"/>
        <v/>
      </c>
      <c r="AE135" s="672" t="str">
        <f t="shared" si="34"/>
        <v/>
      </c>
      <c r="AG135" s="672" t="str">
        <f t="shared" si="35"/>
        <v/>
      </c>
      <c r="AI135" s="672" t="str">
        <f t="shared" si="36"/>
        <v/>
      </c>
      <c r="AK135" s="672" t="str">
        <f t="shared" si="37"/>
        <v/>
      </c>
      <c r="AM135" s="672" t="str">
        <f t="shared" si="38"/>
        <v/>
      </c>
      <c r="AO135" s="672" t="str">
        <f t="shared" si="39"/>
        <v/>
      </c>
      <c r="AQ135" s="672" t="str">
        <f t="shared" si="40"/>
        <v/>
      </c>
    </row>
    <row r="136" spans="5:43">
      <c r="E136" s="672" t="str">
        <f t="shared" si="43"/>
        <v/>
      </c>
      <c r="G136" s="672" t="str">
        <f t="shared" si="43"/>
        <v/>
      </c>
      <c r="I136" s="672" t="str">
        <f t="shared" si="23"/>
        <v/>
      </c>
      <c r="K136" s="672" t="str">
        <f t="shared" si="24"/>
        <v/>
      </c>
      <c r="M136" s="672" t="str">
        <f t="shared" si="25"/>
        <v/>
      </c>
      <c r="O136" s="672" t="str">
        <f t="shared" si="26"/>
        <v/>
      </c>
      <c r="Q136" s="672" t="str">
        <f t="shared" si="27"/>
        <v/>
      </c>
      <c r="S136" s="672" t="str">
        <f t="shared" si="28"/>
        <v/>
      </c>
      <c r="U136" s="672" t="str">
        <f t="shared" si="29"/>
        <v/>
      </c>
      <c r="W136" s="672" t="str">
        <f t="shared" si="30"/>
        <v/>
      </c>
      <c r="Y136" s="672" t="str">
        <f t="shared" si="31"/>
        <v/>
      </c>
      <c r="AA136" s="672" t="str">
        <f t="shared" si="32"/>
        <v/>
      </c>
      <c r="AC136" s="672" t="str">
        <f t="shared" si="33"/>
        <v/>
      </c>
      <c r="AE136" s="672" t="str">
        <f t="shared" si="34"/>
        <v/>
      </c>
      <c r="AG136" s="672" t="str">
        <f t="shared" si="35"/>
        <v/>
      </c>
      <c r="AI136" s="672" t="str">
        <f t="shared" si="36"/>
        <v/>
      </c>
      <c r="AK136" s="672" t="str">
        <f t="shared" si="37"/>
        <v/>
      </c>
      <c r="AM136" s="672" t="str">
        <f t="shared" si="38"/>
        <v/>
      </c>
      <c r="AO136" s="672" t="str">
        <f t="shared" si="39"/>
        <v/>
      </c>
      <c r="AQ136" s="672" t="str">
        <f t="shared" si="40"/>
        <v/>
      </c>
    </row>
    <row r="137" spans="5:43">
      <c r="E137" s="672" t="str">
        <f t="shared" si="43"/>
        <v/>
      </c>
      <c r="G137" s="672" t="str">
        <f t="shared" si="43"/>
        <v/>
      </c>
      <c r="I137" s="672" t="str">
        <f t="shared" si="23"/>
        <v/>
      </c>
      <c r="K137" s="672" t="str">
        <f t="shared" si="24"/>
        <v/>
      </c>
      <c r="M137" s="672" t="str">
        <f t="shared" si="25"/>
        <v/>
      </c>
      <c r="O137" s="672" t="str">
        <f t="shared" si="26"/>
        <v/>
      </c>
      <c r="Q137" s="672" t="str">
        <f t="shared" si="27"/>
        <v/>
      </c>
      <c r="S137" s="672" t="str">
        <f t="shared" si="28"/>
        <v/>
      </c>
      <c r="U137" s="672" t="str">
        <f t="shared" si="29"/>
        <v/>
      </c>
      <c r="W137" s="672" t="str">
        <f t="shared" si="30"/>
        <v/>
      </c>
      <c r="Y137" s="672" t="str">
        <f t="shared" si="31"/>
        <v/>
      </c>
      <c r="AA137" s="672" t="str">
        <f t="shared" si="32"/>
        <v/>
      </c>
      <c r="AC137" s="672" t="str">
        <f t="shared" si="33"/>
        <v/>
      </c>
      <c r="AE137" s="672" t="str">
        <f t="shared" si="34"/>
        <v/>
      </c>
      <c r="AG137" s="672" t="str">
        <f t="shared" si="35"/>
        <v/>
      </c>
      <c r="AI137" s="672" t="str">
        <f t="shared" si="36"/>
        <v/>
      </c>
      <c r="AK137" s="672" t="str">
        <f t="shared" si="37"/>
        <v/>
      </c>
      <c r="AM137" s="672" t="str">
        <f t="shared" si="38"/>
        <v/>
      </c>
      <c r="AO137" s="672" t="str">
        <f t="shared" si="39"/>
        <v/>
      </c>
      <c r="AQ137" s="672" t="str">
        <f t="shared" si="40"/>
        <v/>
      </c>
    </row>
    <row r="138" spans="5:43">
      <c r="E138" s="672" t="str">
        <f t="shared" si="43"/>
        <v/>
      </c>
      <c r="G138" s="672" t="str">
        <f t="shared" si="43"/>
        <v/>
      </c>
      <c r="I138" s="672" t="str">
        <f t="shared" si="23"/>
        <v/>
      </c>
      <c r="K138" s="672" t="str">
        <f t="shared" si="24"/>
        <v/>
      </c>
      <c r="M138" s="672" t="str">
        <f t="shared" si="25"/>
        <v/>
      </c>
      <c r="O138" s="672" t="str">
        <f t="shared" si="26"/>
        <v/>
      </c>
      <c r="Q138" s="672" t="str">
        <f t="shared" si="27"/>
        <v/>
      </c>
      <c r="S138" s="672" t="str">
        <f t="shared" si="28"/>
        <v/>
      </c>
      <c r="U138" s="672" t="str">
        <f t="shared" si="29"/>
        <v/>
      </c>
      <c r="W138" s="672" t="str">
        <f t="shared" si="30"/>
        <v/>
      </c>
      <c r="Y138" s="672" t="str">
        <f t="shared" si="31"/>
        <v/>
      </c>
      <c r="AA138" s="672" t="str">
        <f t="shared" si="32"/>
        <v/>
      </c>
      <c r="AC138" s="672" t="str">
        <f t="shared" si="33"/>
        <v/>
      </c>
      <c r="AE138" s="672" t="str">
        <f t="shared" si="34"/>
        <v/>
      </c>
      <c r="AG138" s="672" t="str">
        <f t="shared" si="35"/>
        <v/>
      </c>
      <c r="AI138" s="672" t="str">
        <f t="shared" si="36"/>
        <v/>
      </c>
      <c r="AK138" s="672" t="str">
        <f t="shared" si="37"/>
        <v/>
      </c>
      <c r="AM138" s="672" t="str">
        <f t="shared" si="38"/>
        <v/>
      </c>
      <c r="AO138" s="672" t="str">
        <f t="shared" si="39"/>
        <v/>
      </c>
      <c r="AQ138" s="672" t="str">
        <f t="shared" si="40"/>
        <v/>
      </c>
    </row>
    <row r="139" spans="5:43">
      <c r="E139" s="672" t="str">
        <f t="shared" si="43"/>
        <v/>
      </c>
      <c r="G139" s="672" t="str">
        <f t="shared" si="43"/>
        <v/>
      </c>
      <c r="I139" s="672" t="str">
        <f t="shared" si="23"/>
        <v/>
      </c>
      <c r="K139" s="672" t="str">
        <f t="shared" si="24"/>
        <v/>
      </c>
      <c r="M139" s="672" t="str">
        <f t="shared" si="25"/>
        <v/>
      </c>
      <c r="O139" s="672" t="str">
        <f t="shared" si="26"/>
        <v/>
      </c>
      <c r="Q139" s="672" t="str">
        <f t="shared" si="27"/>
        <v/>
      </c>
      <c r="S139" s="672" t="str">
        <f t="shared" si="28"/>
        <v/>
      </c>
      <c r="U139" s="672" t="str">
        <f t="shared" si="29"/>
        <v/>
      </c>
      <c r="W139" s="672" t="str">
        <f t="shared" si="30"/>
        <v/>
      </c>
      <c r="Y139" s="672" t="str">
        <f t="shared" si="31"/>
        <v/>
      </c>
      <c r="AA139" s="672" t="str">
        <f t="shared" si="32"/>
        <v/>
      </c>
      <c r="AC139" s="672" t="str">
        <f t="shared" si="33"/>
        <v/>
      </c>
      <c r="AE139" s="672" t="str">
        <f t="shared" si="34"/>
        <v/>
      </c>
      <c r="AG139" s="672" t="str">
        <f t="shared" si="35"/>
        <v/>
      </c>
      <c r="AI139" s="672" t="str">
        <f t="shared" si="36"/>
        <v/>
      </c>
      <c r="AK139" s="672" t="str">
        <f t="shared" si="37"/>
        <v/>
      </c>
      <c r="AM139" s="672" t="str">
        <f t="shared" si="38"/>
        <v/>
      </c>
      <c r="AO139" s="672" t="str">
        <f t="shared" si="39"/>
        <v/>
      </c>
      <c r="AQ139" s="672" t="str">
        <f t="shared" si="40"/>
        <v/>
      </c>
    </row>
    <row r="140" spans="5:43">
      <c r="E140" s="672" t="str">
        <f t="shared" si="43"/>
        <v/>
      </c>
      <c r="G140" s="672" t="str">
        <f t="shared" si="43"/>
        <v/>
      </c>
      <c r="I140" s="672" t="str">
        <f t="shared" si="23"/>
        <v/>
      </c>
      <c r="K140" s="672" t="str">
        <f t="shared" si="24"/>
        <v/>
      </c>
      <c r="M140" s="672" t="str">
        <f t="shared" si="25"/>
        <v/>
      </c>
      <c r="O140" s="672" t="str">
        <f t="shared" si="26"/>
        <v/>
      </c>
      <c r="Q140" s="672" t="str">
        <f t="shared" si="27"/>
        <v/>
      </c>
      <c r="S140" s="672" t="str">
        <f t="shared" si="28"/>
        <v/>
      </c>
      <c r="U140" s="672" t="str">
        <f t="shared" si="29"/>
        <v/>
      </c>
      <c r="W140" s="672" t="str">
        <f t="shared" si="30"/>
        <v/>
      </c>
      <c r="Y140" s="672" t="str">
        <f t="shared" si="31"/>
        <v/>
      </c>
      <c r="AA140" s="672" t="str">
        <f t="shared" si="32"/>
        <v/>
      </c>
      <c r="AC140" s="672" t="str">
        <f t="shared" si="33"/>
        <v/>
      </c>
      <c r="AE140" s="672" t="str">
        <f t="shared" si="34"/>
        <v/>
      </c>
      <c r="AG140" s="672" t="str">
        <f t="shared" si="35"/>
        <v/>
      </c>
      <c r="AI140" s="672" t="str">
        <f t="shared" si="36"/>
        <v/>
      </c>
      <c r="AK140" s="672" t="str">
        <f t="shared" si="37"/>
        <v/>
      </c>
      <c r="AM140" s="672" t="str">
        <f t="shared" si="38"/>
        <v/>
      </c>
      <c r="AO140" s="672" t="str">
        <f t="shared" si="39"/>
        <v/>
      </c>
      <c r="AQ140" s="672" t="str">
        <f t="shared" si="40"/>
        <v/>
      </c>
    </row>
    <row r="141" spans="5:43">
      <c r="E141" s="672" t="str">
        <f t="shared" ref="E141:G156" si="44">IF(OR($B141=0,D141=0),"",D141/$B141)</f>
        <v/>
      </c>
      <c r="G141" s="672" t="str">
        <f t="shared" si="44"/>
        <v/>
      </c>
      <c r="I141" s="672" t="str">
        <f t="shared" ref="I141:I204" si="45">IF(OR($B141=0,H141=0),"",H141/$B141)</f>
        <v/>
      </c>
      <c r="K141" s="672" t="str">
        <f t="shared" ref="K141:K204" si="46">IF(OR($B141=0,J141=0),"",J141/$B141)</f>
        <v/>
      </c>
      <c r="M141" s="672" t="str">
        <f t="shared" ref="M141:M204" si="47">IF(OR($B141=0,L141=0),"",L141/$B141)</f>
        <v/>
      </c>
      <c r="O141" s="672" t="str">
        <f t="shared" ref="O141:O204" si="48">IF(OR($B141=0,N141=0),"",N141/$B141)</f>
        <v/>
      </c>
      <c r="Q141" s="672" t="str">
        <f t="shared" ref="Q141:Q204" si="49">IF(OR($B141=0,P141=0),"",P141/$B141)</f>
        <v/>
      </c>
      <c r="S141" s="672" t="str">
        <f t="shared" ref="S141:S204" si="50">IF(OR($B141=0,R141=0),"",R141/$B141)</f>
        <v/>
      </c>
      <c r="U141" s="672" t="str">
        <f t="shared" ref="U141:U204" si="51">IF(OR($B141=0,T141=0),"",T141/$B141)</f>
        <v/>
      </c>
      <c r="W141" s="672" t="str">
        <f t="shared" ref="W141:W204" si="52">IF(OR($B141=0,V141=0),"",V141/$B141)</f>
        <v/>
      </c>
      <c r="Y141" s="672" t="str">
        <f t="shared" ref="Y141:Y204" si="53">IF(OR($B141=0,X141=0),"",X141/$B141)</f>
        <v/>
      </c>
      <c r="AA141" s="672" t="str">
        <f t="shared" ref="AA141:AA204" si="54">IF(OR($B141=0,Z141=0),"",Z141/$B141)</f>
        <v/>
      </c>
      <c r="AC141" s="672" t="str">
        <f t="shared" ref="AC141:AC204" si="55">IF(OR($B141=0,AB141=0),"",AB141/$B141)</f>
        <v/>
      </c>
      <c r="AE141" s="672" t="str">
        <f t="shared" ref="AE141:AE204" si="56">IF(OR($B141=0,AD141=0),"",AD141/$B141)</f>
        <v/>
      </c>
      <c r="AG141" s="672" t="str">
        <f t="shared" ref="AG141:AG204" si="57">IF(OR($B141=0,AF141=0),"",AF141/$B141)</f>
        <v/>
      </c>
      <c r="AI141" s="672" t="str">
        <f t="shared" ref="AI141:AI204" si="58">IF(OR($B141=0,AH141=0),"",AH141/$B141)</f>
        <v/>
      </c>
      <c r="AK141" s="672" t="str">
        <f t="shared" ref="AK141:AK204" si="59">IF(OR($B141=0,AJ141=0),"",AJ141/$B141)</f>
        <v/>
      </c>
      <c r="AM141" s="672" t="str">
        <f t="shared" ref="AM141:AM204" si="60">IF(OR($B141=0,AL141=0),"",AL141/$B141)</f>
        <v/>
      </c>
      <c r="AO141" s="672" t="str">
        <f t="shared" ref="AO141:AO204" si="61">IF(OR($B141=0,AN141=0),"",AN141/$B141)</f>
        <v/>
      </c>
      <c r="AQ141" s="672" t="str">
        <f t="shared" ref="AQ141:AQ204" si="62">IF(OR($B141=0,AP141=0),"",AP141/$B141)</f>
        <v/>
      </c>
    </row>
    <row r="142" spans="5:43">
      <c r="E142" s="672" t="str">
        <f t="shared" si="44"/>
        <v/>
      </c>
      <c r="G142" s="672" t="str">
        <f t="shared" si="44"/>
        <v/>
      </c>
      <c r="I142" s="672" t="str">
        <f t="shared" si="45"/>
        <v/>
      </c>
      <c r="K142" s="672" t="str">
        <f t="shared" si="46"/>
        <v/>
      </c>
      <c r="M142" s="672" t="str">
        <f t="shared" si="47"/>
        <v/>
      </c>
      <c r="O142" s="672" t="str">
        <f t="shared" si="48"/>
        <v/>
      </c>
      <c r="Q142" s="672" t="str">
        <f t="shared" si="49"/>
        <v/>
      </c>
      <c r="S142" s="672" t="str">
        <f t="shared" si="50"/>
        <v/>
      </c>
      <c r="U142" s="672" t="str">
        <f t="shared" si="51"/>
        <v/>
      </c>
      <c r="W142" s="672" t="str">
        <f t="shared" si="52"/>
        <v/>
      </c>
      <c r="Y142" s="672" t="str">
        <f t="shared" si="53"/>
        <v/>
      </c>
      <c r="AA142" s="672" t="str">
        <f t="shared" si="54"/>
        <v/>
      </c>
      <c r="AC142" s="672" t="str">
        <f t="shared" si="55"/>
        <v/>
      </c>
      <c r="AE142" s="672" t="str">
        <f t="shared" si="56"/>
        <v/>
      </c>
      <c r="AG142" s="672" t="str">
        <f t="shared" si="57"/>
        <v/>
      </c>
      <c r="AI142" s="672" t="str">
        <f t="shared" si="58"/>
        <v/>
      </c>
      <c r="AK142" s="672" t="str">
        <f t="shared" si="59"/>
        <v/>
      </c>
      <c r="AM142" s="672" t="str">
        <f t="shared" si="60"/>
        <v/>
      </c>
      <c r="AO142" s="672" t="str">
        <f t="shared" si="61"/>
        <v/>
      </c>
      <c r="AQ142" s="672" t="str">
        <f t="shared" si="62"/>
        <v/>
      </c>
    </row>
    <row r="143" spans="5:43">
      <c r="E143" s="672" t="str">
        <f t="shared" si="44"/>
        <v/>
      </c>
      <c r="G143" s="672" t="str">
        <f t="shared" si="44"/>
        <v/>
      </c>
      <c r="I143" s="672" t="str">
        <f t="shared" si="45"/>
        <v/>
      </c>
      <c r="K143" s="672" t="str">
        <f t="shared" si="46"/>
        <v/>
      </c>
      <c r="M143" s="672" t="str">
        <f t="shared" si="47"/>
        <v/>
      </c>
      <c r="O143" s="672" t="str">
        <f t="shared" si="48"/>
        <v/>
      </c>
      <c r="Q143" s="672" t="str">
        <f t="shared" si="49"/>
        <v/>
      </c>
      <c r="S143" s="672" t="str">
        <f t="shared" si="50"/>
        <v/>
      </c>
      <c r="U143" s="672" t="str">
        <f t="shared" si="51"/>
        <v/>
      </c>
      <c r="W143" s="672" t="str">
        <f t="shared" si="52"/>
        <v/>
      </c>
      <c r="Y143" s="672" t="str">
        <f t="shared" si="53"/>
        <v/>
      </c>
      <c r="AA143" s="672" t="str">
        <f t="shared" si="54"/>
        <v/>
      </c>
      <c r="AC143" s="672" t="str">
        <f t="shared" si="55"/>
        <v/>
      </c>
      <c r="AE143" s="672" t="str">
        <f t="shared" si="56"/>
        <v/>
      </c>
      <c r="AG143" s="672" t="str">
        <f t="shared" si="57"/>
        <v/>
      </c>
      <c r="AI143" s="672" t="str">
        <f t="shared" si="58"/>
        <v/>
      </c>
      <c r="AK143" s="672" t="str">
        <f t="shared" si="59"/>
        <v/>
      </c>
      <c r="AM143" s="672" t="str">
        <f t="shared" si="60"/>
        <v/>
      </c>
      <c r="AO143" s="672" t="str">
        <f t="shared" si="61"/>
        <v/>
      </c>
      <c r="AQ143" s="672" t="str">
        <f t="shared" si="62"/>
        <v/>
      </c>
    </row>
    <row r="144" spans="5:43">
      <c r="E144" s="672" t="str">
        <f t="shared" si="44"/>
        <v/>
      </c>
      <c r="G144" s="672" t="str">
        <f t="shared" si="44"/>
        <v/>
      </c>
      <c r="I144" s="672" t="str">
        <f t="shared" si="45"/>
        <v/>
      </c>
      <c r="K144" s="672" t="str">
        <f t="shared" si="46"/>
        <v/>
      </c>
      <c r="M144" s="672" t="str">
        <f t="shared" si="47"/>
        <v/>
      </c>
      <c r="O144" s="672" t="str">
        <f t="shared" si="48"/>
        <v/>
      </c>
      <c r="Q144" s="672" t="str">
        <f t="shared" si="49"/>
        <v/>
      </c>
      <c r="S144" s="672" t="str">
        <f t="shared" si="50"/>
        <v/>
      </c>
      <c r="U144" s="672" t="str">
        <f t="shared" si="51"/>
        <v/>
      </c>
      <c r="W144" s="672" t="str">
        <f t="shared" si="52"/>
        <v/>
      </c>
      <c r="Y144" s="672" t="str">
        <f t="shared" si="53"/>
        <v/>
      </c>
      <c r="AA144" s="672" t="str">
        <f t="shared" si="54"/>
        <v/>
      </c>
      <c r="AC144" s="672" t="str">
        <f t="shared" si="55"/>
        <v/>
      </c>
      <c r="AE144" s="672" t="str">
        <f t="shared" si="56"/>
        <v/>
      </c>
      <c r="AG144" s="672" t="str">
        <f t="shared" si="57"/>
        <v/>
      </c>
      <c r="AI144" s="672" t="str">
        <f t="shared" si="58"/>
        <v/>
      </c>
      <c r="AK144" s="672" t="str">
        <f t="shared" si="59"/>
        <v/>
      </c>
      <c r="AM144" s="672" t="str">
        <f t="shared" si="60"/>
        <v/>
      </c>
      <c r="AO144" s="672" t="str">
        <f t="shared" si="61"/>
        <v/>
      </c>
      <c r="AQ144" s="672" t="str">
        <f t="shared" si="62"/>
        <v/>
      </c>
    </row>
    <row r="145" spans="5:43">
      <c r="E145" s="672" t="str">
        <f t="shared" si="44"/>
        <v/>
      </c>
      <c r="G145" s="672" t="str">
        <f t="shared" si="44"/>
        <v/>
      </c>
      <c r="I145" s="672" t="str">
        <f t="shared" si="45"/>
        <v/>
      </c>
      <c r="K145" s="672" t="str">
        <f t="shared" si="46"/>
        <v/>
      </c>
      <c r="M145" s="672" t="str">
        <f t="shared" si="47"/>
        <v/>
      </c>
      <c r="O145" s="672" t="str">
        <f t="shared" si="48"/>
        <v/>
      </c>
      <c r="Q145" s="672" t="str">
        <f t="shared" si="49"/>
        <v/>
      </c>
      <c r="S145" s="672" t="str">
        <f t="shared" si="50"/>
        <v/>
      </c>
      <c r="U145" s="672" t="str">
        <f t="shared" si="51"/>
        <v/>
      </c>
      <c r="W145" s="672" t="str">
        <f t="shared" si="52"/>
        <v/>
      </c>
      <c r="Y145" s="672" t="str">
        <f t="shared" si="53"/>
        <v/>
      </c>
      <c r="AA145" s="672" t="str">
        <f t="shared" si="54"/>
        <v/>
      </c>
      <c r="AC145" s="672" t="str">
        <f t="shared" si="55"/>
        <v/>
      </c>
      <c r="AE145" s="672" t="str">
        <f t="shared" si="56"/>
        <v/>
      </c>
      <c r="AG145" s="672" t="str">
        <f t="shared" si="57"/>
        <v/>
      </c>
      <c r="AI145" s="672" t="str">
        <f t="shared" si="58"/>
        <v/>
      </c>
      <c r="AK145" s="672" t="str">
        <f t="shared" si="59"/>
        <v/>
      </c>
      <c r="AM145" s="672" t="str">
        <f t="shared" si="60"/>
        <v/>
      </c>
      <c r="AO145" s="672" t="str">
        <f t="shared" si="61"/>
        <v/>
      </c>
      <c r="AQ145" s="672" t="str">
        <f t="shared" si="62"/>
        <v/>
      </c>
    </row>
    <row r="146" spans="5:43">
      <c r="E146" s="672" t="str">
        <f t="shared" si="44"/>
        <v/>
      </c>
      <c r="G146" s="672" t="str">
        <f t="shared" si="44"/>
        <v/>
      </c>
      <c r="I146" s="672" t="str">
        <f t="shared" si="45"/>
        <v/>
      </c>
      <c r="K146" s="672" t="str">
        <f t="shared" si="46"/>
        <v/>
      </c>
      <c r="M146" s="672" t="str">
        <f t="shared" si="47"/>
        <v/>
      </c>
      <c r="O146" s="672" t="str">
        <f t="shared" si="48"/>
        <v/>
      </c>
      <c r="Q146" s="672" t="str">
        <f t="shared" si="49"/>
        <v/>
      </c>
      <c r="S146" s="672" t="str">
        <f t="shared" si="50"/>
        <v/>
      </c>
      <c r="U146" s="672" t="str">
        <f t="shared" si="51"/>
        <v/>
      </c>
      <c r="W146" s="672" t="str">
        <f t="shared" si="52"/>
        <v/>
      </c>
      <c r="Y146" s="672" t="str">
        <f t="shared" si="53"/>
        <v/>
      </c>
      <c r="AA146" s="672" t="str">
        <f t="shared" si="54"/>
        <v/>
      </c>
      <c r="AC146" s="672" t="str">
        <f t="shared" si="55"/>
        <v/>
      </c>
      <c r="AE146" s="672" t="str">
        <f t="shared" si="56"/>
        <v/>
      </c>
      <c r="AG146" s="672" t="str">
        <f t="shared" si="57"/>
        <v/>
      </c>
      <c r="AI146" s="672" t="str">
        <f t="shared" si="58"/>
        <v/>
      </c>
      <c r="AK146" s="672" t="str">
        <f t="shared" si="59"/>
        <v/>
      </c>
      <c r="AM146" s="672" t="str">
        <f t="shared" si="60"/>
        <v/>
      </c>
      <c r="AO146" s="672" t="str">
        <f t="shared" si="61"/>
        <v/>
      </c>
      <c r="AQ146" s="672" t="str">
        <f t="shared" si="62"/>
        <v/>
      </c>
    </row>
    <row r="147" spans="5:43">
      <c r="E147" s="672" t="str">
        <f t="shared" si="44"/>
        <v/>
      </c>
      <c r="G147" s="672" t="str">
        <f t="shared" si="44"/>
        <v/>
      </c>
      <c r="I147" s="672" t="str">
        <f t="shared" si="45"/>
        <v/>
      </c>
      <c r="K147" s="672" t="str">
        <f t="shared" si="46"/>
        <v/>
      </c>
      <c r="M147" s="672" t="str">
        <f t="shared" si="47"/>
        <v/>
      </c>
      <c r="O147" s="672" t="str">
        <f t="shared" si="48"/>
        <v/>
      </c>
      <c r="Q147" s="672" t="str">
        <f t="shared" si="49"/>
        <v/>
      </c>
      <c r="S147" s="672" t="str">
        <f t="shared" si="50"/>
        <v/>
      </c>
      <c r="U147" s="672" t="str">
        <f t="shared" si="51"/>
        <v/>
      </c>
      <c r="W147" s="672" t="str">
        <f t="shared" si="52"/>
        <v/>
      </c>
      <c r="Y147" s="672" t="str">
        <f t="shared" si="53"/>
        <v/>
      </c>
      <c r="AA147" s="672" t="str">
        <f t="shared" si="54"/>
        <v/>
      </c>
      <c r="AC147" s="672" t="str">
        <f t="shared" si="55"/>
        <v/>
      </c>
      <c r="AE147" s="672" t="str">
        <f t="shared" si="56"/>
        <v/>
      </c>
      <c r="AG147" s="672" t="str">
        <f t="shared" si="57"/>
        <v/>
      </c>
      <c r="AI147" s="672" t="str">
        <f t="shared" si="58"/>
        <v/>
      </c>
      <c r="AK147" s="672" t="str">
        <f t="shared" si="59"/>
        <v/>
      </c>
      <c r="AM147" s="672" t="str">
        <f t="shared" si="60"/>
        <v/>
      </c>
      <c r="AO147" s="672" t="str">
        <f t="shared" si="61"/>
        <v/>
      </c>
      <c r="AQ147" s="672" t="str">
        <f t="shared" si="62"/>
        <v/>
      </c>
    </row>
    <row r="148" spans="5:43">
      <c r="E148" s="672" t="str">
        <f t="shared" si="44"/>
        <v/>
      </c>
      <c r="G148" s="672" t="str">
        <f t="shared" si="44"/>
        <v/>
      </c>
      <c r="I148" s="672" t="str">
        <f t="shared" si="45"/>
        <v/>
      </c>
      <c r="K148" s="672" t="str">
        <f t="shared" si="46"/>
        <v/>
      </c>
      <c r="M148" s="672" t="str">
        <f t="shared" si="47"/>
        <v/>
      </c>
      <c r="O148" s="672" t="str">
        <f t="shared" si="48"/>
        <v/>
      </c>
      <c r="Q148" s="672" t="str">
        <f t="shared" si="49"/>
        <v/>
      </c>
      <c r="S148" s="672" t="str">
        <f t="shared" si="50"/>
        <v/>
      </c>
      <c r="U148" s="672" t="str">
        <f t="shared" si="51"/>
        <v/>
      </c>
      <c r="W148" s="672" t="str">
        <f t="shared" si="52"/>
        <v/>
      </c>
      <c r="Y148" s="672" t="str">
        <f t="shared" si="53"/>
        <v/>
      </c>
      <c r="AA148" s="672" t="str">
        <f t="shared" si="54"/>
        <v/>
      </c>
      <c r="AC148" s="672" t="str">
        <f t="shared" si="55"/>
        <v/>
      </c>
      <c r="AE148" s="672" t="str">
        <f t="shared" si="56"/>
        <v/>
      </c>
      <c r="AG148" s="672" t="str">
        <f t="shared" si="57"/>
        <v/>
      </c>
      <c r="AI148" s="672" t="str">
        <f t="shared" si="58"/>
        <v/>
      </c>
      <c r="AK148" s="672" t="str">
        <f t="shared" si="59"/>
        <v/>
      </c>
      <c r="AM148" s="672" t="str">
        <f t="shared" si="60"/>
        <v/>
      </c>
      <c r="AO148" s="672" t="str">
        <f t="shared" si="61"/>
        <v/>
      </c>
      <c r="AQ148" s="672" t="str">
        <f t="shared" si="62"/>
        <v/>
      </c>
    </row>
    <row r="149" spans="5:43">
      <c r="E149" s="672" t="str">
        <f t="shared" si="44"/>
        <v/>
      </c>
      <c r="G149" s="672" t="str">
        <f t="shared" si="44"/>
        <v/>
      </c>
      <c r="I149" s="672" t="str">
        <f t="shared" si="45"/>
        <v/>
      </c>
      <c r="K149" s="672" t="str">
        <f t="shared" si="46"/>
        <v/>
      </c>
      <c r="M149" s="672" t="str">
        <f t="shared" si="47"/>
        <v/>
      </c>
      <c r="O149" s="672" t="str">
        <f t="shared" si="48"/>
        <v/>
      </c>
      <c r="Q149" s="672" t="str">
        <f t="shared" si="49"/>
        <v/>
      </c>
      <c r="S149" s="672" t="str">
        <f t="shared" si="50"/>
        <v/>
      </c>
      <c r="U149" s="672" t="str">
        <f t="shared" si="51"/>
        <v/>
      </c>
      <c r="W149" s="672" t="str">
        <f t="shared" si="52"/>
        <v/>
      </c>
      <c r="Y149" s="672" t="str">
        <f t="shared" si="53"/>
        <v/>
      </c>
      <c r="AA149" s="672" t="str">
        <f t="shared" si="54"/>
        <v/>
      </c>
      <c r="AC149" s="672" t="str">
        <f t="shared" si="55"/>
        <v/>
      </c>
      <c r="AE149" s="672" t="str">
        <f t="shared" si="56"/>
        <v/>
      </c>
      <c r="AG149" s="672" t="str">
        <f t="shared" si="57"/>
        <v/>
      </c>
      <c r="AI149" s="672" t="str">
        <f t="shared" si="58"/>
        <v/>
      </c>
      <c r="AK149" s="672" t="str">
        <f t="shared" si="59"/>
        <v/>
      </c>
      <c r="AM149" s="672" t="str">
        <f t="shared" si="60"/>
        <v/>
      </c>
      <c r="AO149" s="672" t="str">
        <f t="shared" si="61"/>
        <v/>
      </c>
      <c r="AQ149" s="672" t="str">
        <f t="shared" si="62"/>
        <v/>
      </c>
    </row>
    <row r="150" spans="5:43">
      <c r="E150" s="672" t="str">
        <f t="shared" si="44"/>
        <v/>
      </c>
      <c r="G150" s="672" t="str">
        <f t="shared" si="44"/>
        <v/>
      </c>
      <c r="I150" s="672" t="str">
        <f t="shared" si="45"/>
        <v/>
      </c>
      <c r="K150" s="672" t="str">
        <f t="shared" si="46"/>
        <v/>
      </c>
      <c r="M150" s="672" t="str">
        <f t="shared" si="47"/>
        <v/>
      </c>
      <c r="O150" s="672" t="str">
        <f t="shared" si="48"/>
        <v/>
      </c>
      <c r="Q150" s="672" t="str">
        <f t="shared" si="49"/>
        <v/>
      </c>
      <c r="S150" s="672" t="str">
        <f t="shared" si="50"/>
        <v/>
      </c>
      <c r="U150" s="672" t="str">
        <f t="shared" si="51"/>
        <v/>
      </c>
      <c r="W150" s="672" t="str">
        <f t="shared" si="52"/>
        <v/>
      </c>
      <c r="Y150" s="672" t="str">
        <f t="shared" si="53"/>
        <v/>
      </c>
      <c r="AA150" s="672" t="str">
        <f t="shared" si="54"/>
        <v/>
      </c>
      <c r="AC150" s="672" t="str">
        <f t="shared" si="55"/>
        <v/>
      </c>
      <c r="AE150" s="672" t="str">
        <f t="shared" si="56"/>
        <v/>
      </c>
      <c r="AG150" s="672" t="str">
        <f t="shared" si="57"/>
        <v/>
      </c>
      <c r="AI150" s="672" t="str">
        <f t="shared" si="58"/>
        <v/>
      </c>
      <c r="AK150" s="672" t="str">
        <f t="shared" si="59"/>
        <v/>
      </c>
      <c r="AM150" s="672" t="str">
        <f t="shared" si="60"/>
        <v/>
      </c>
      <c r="AO150" s="672" t="str">
        <f t="shared" si="61"/>
        <v/>
      </c>
      <c r="AQ150" s="672" t="str">
        <f t="shared" si="62"/>
        <v/>
      </c>
    </row>
    <row r="151" spans="5:43">
      <c r="E151" s="672" t="str">
        <f t="shared" si="44"/>
        <v/>
      </c>
      <c r="G151" s="672" t="str">
        <f t="shared" si="44"/>
        <v/>
      </c>
      <c r="I151" s="672" t="str">
        <f t="shared" si="45"/>
        <v/>
      </c>
      <c r="K151" s="672" t="str">
        <f t="shared" si="46"/>
        <v/>
      </c>
      <c r="M151" s="672" t="str">
        <f t="shared" si="47"/>
        <v/>
      </c>
      <c r="O151" s="672" t="str">
        <f t="shared" si="48"/>
        <v/>
      </c>
      <c r="Q151" s="672" t="str">
        <f t="shared" si="49"/>
        <v/>
      </c>
      <c r="S151" s="672" t="str">
        <f t="shared" si="50"/>
        <v/>
      </c>
      <c r="U151" s="672" t="str">
        <f t="shared" si="51"/>
        <v/>
      </c>
      <c r="W151" s="672" t="str">
        <f t="shared" si="52"/>
        <v/>
      </c>
      <c r="Y151" s="672" t="str">
        <f t="shared" si="53"/>
        <v/>
      </c>
      <c r="AA151" s="672" t="str">
        <f t="shared" si="54"/>
        <v/>
      </c>
      <c r="AC151" s="672" t="str">
        <f t="shared" si="55"/>
        <v/>
      </c>
      <c r="AE151" s="672" t="str">
        <f t="shared" si="56"/>
        <v/>
      </c>
      <c r="AG151" s="672" t="str">
        <f t="shared" si="57"/>
        <v/>
      </c>
      <c r="AI151" s="672" t="str">
        <f t="shared" si="58"/>
        <v/>
      </c>
      <c r="AK151" s="672" t="str">
        <f t="shared" si="59"/>
        <v/>
      </c>
      <c r="AM151" s="672" t="str">
        <f t="shared" si="60"/>
        <v/>
      </c>
      <c r="AO151" s="672" t="str">
        <f t="shared" si="61"/>
        <v/>
      </c>
      <c r="AQ151" s="672" t="str">
        <f t="shared" si="62"/>
        <v/>
      </c>
    </row>
    <row r="152" spans="5:43">
      <c r="E152" s="672" t="str">
        <f t="shared" si="44"/>
        <v/>
      </c>
      <c r="G152" s="672" t="str">
        <f t="shared" si="44"/>
        <v/>
      </c>
      <c r="I152" s="672" t="str">
        <f t="shared" si="45"/>
        <v/>
      </c>
      <c r="K152" s="672" t="str">
        <f t="shared" si="46"/>
        <v/>
      </c>
      <c r="M152" s="672" t="str">
        <f t="shared" si="47"/>
        <v/>
      </c>
      <c r="O152" s="672" t="str">
        <f t="shared" si="48"/>
        <v/>
      </c>
      <c r="Q152" s="672" t="str">
        <f t="shared" si="49"/>
        <v/>
      </c>
      <c r="S152" s="672" t="str">
        <f t="shared" si="50"/>
        <v/>
      </c>
      <c r="U152" s="672" t="str">
        <f t="shared" si="51"/>
        <v/>
      </c>
      <c r="W152" s="672" t="str">
        <f t="shared" si="52"/>
        <v/>
      </c>
      <c r="Y152" s="672" t="str">
        <f t="shared" si="53"/>
        <v/>
      </c>
      <c r="AA152" s="672" t="str">
        <f t="shared" si="54"/>
        <v/>
      </c>
      <c r="AC152" s="672" t="str">
        <f t="shared" si="55"/>
        <v/>
      </c>
      <c r="AE152" s="672" t="str">
        <f t="shared" si="56"/>
        <v/>
      </c>
      <c r="AG152" s="672" t="str">
        <f t="shared" si="57"/>
        <v/>
      </c>
      <c r="AI152" s="672" t="str">
        <f t="shared" si="58"/>
        <v/>
      </c>
      <c r="AK152" s="672" t="str">
        <f t="shared" si="59"/>
        <v/>
      </c>
      <c r="AM152" s="672" t="str">
        <f t="shared" si="60"/>
        <v/>
      </c>
      <c r="AO152" s="672" t="str">
        <f t="shared" si="61"/>
        <v/>
      </c>
      <c r="AQ152" s="672" t="str">
        <f t="shared" si="62"/>
        <v/>
      </c>
    </row>
    <row r="153" spans="5:43">
      <c r="E153" s="672" t="str">
        <f t="shared" si="44"/>
        <v/>
      </c>
      <c r="G153" s="672" t="str">
        <f t="shared" si="44"/>
        <v/>
      </c>
      <c r="I153" s="672" t="str">
        <f t="shared" si="45"/>
        <v/>
      </c>
      <c r="K153" s="672" t="str">
        <f t="shared" si="46"/>
        <v/>
      </c>
      <c r="M153" s="672" t="str">
        <f t="shared" si="47"/>
        <v/>
      </c>
      <c r="O153" s="672" t="str">
        <f t="shared" si="48"/>
        <v/>
      </c>
      <c r="Q153" s="672" t="str">
        <f t="shared" si="49"/>
        <v/>
      </c>
      <c r="S153" s="672" t="str">
        <f t="shared" si="50"/>
        <v/>
      </c>
      <c r="U153" s="672" t="str">
        <f t="shared" si="51"/>
        <v/>
      </c>
      <c r="W153" s="672" t="str">
        <f t="shared" si="52"/>
        <v/>
      </c>
      <c r="Y153" s="672" t="str">
        <f t="shared" si="53"/>
        <v/>
      </c>
      <c r="AA153" s="672" t="str">
        <f t="shared" si="54"/>
        <v/>
      </c>
      <c r="AC153" s="672" t="str">
        <f t="shared" si="55"/>
        <v/>
      </c>
      <c r="AE153" s="672" t="str">
        <f t="shared" si="56"/>
        <v/>
      </c>
      <c r="AG153" s="672" t="str">
        <f t="shared" si="57"/>
        <v/>
      </c>
      <c r="AI153" s="672" t="str">
        <f t="shared" si="58"/>
        <v/>
      </c>
      <c r="AK153" s="672" t="str">
        <f t="shared" si="59"/>
        <v/>
      </c>
      <c r="AM153" s="672" t="str">
        <f t="shared" si="60"/>
        <v/>
      </c>
      <c r="AO153" s="672" t="str">
        <f t="shared" si="61"/>
        <v/>
      </c>
      <c r="AQ153" s="672" t="str">
        <f t="shared" si="62"/>
        <v/>
      </c>
    </row>
    <row r="154" spans="5:43">
      <c r="E154" s="672" t="str">
        <f t="shared" si="44"/>
        <v/>
      </c>
      <c r="G154" s="672" t="str">
        <f t="shared" si="44"/>
        <v/>
      </c>
      <c r="I154" s="672" t="str">
        <f t="shared" si="45"/>
        <v/>
      </c>
      <c r="K154" s="672" t="str">
        <f t="shared" si="46"/>
        <v/>
      </c>
      <c r="M154" s="672" t="str">
        <f t="shared" si="47"/>
        <v/>
      </c>
      <c r="O154" s="672" t="str">
        <f t="shared" si="48"/>
        <v/>
      </c>
      <c r="Q154" s="672" t="str">
        <f t="shared" si="49"/>
        <v/>
      </c>
      <c r="S154" s="672" t="str">
        <f t="shared" si="50"/>
        <v/>
      </c>
      <c r="U154" s="672" t="str">
        <f t="shared" si="51"/>
        <v/>
      </c>
      <c r="W154" s="672" t="str">
        <f t="shared" si="52"/>
        <v/>
      </c>
      <c r="Y154" s="672" t="str">
        <f t="shared" si="53"/>
        <v/>
      </c>
      <c r="AA154" s="672" t="str">
        <f t="shared" si="54"/>
        <v/>
      </c>
      <c r="AC154" s="672" t="str">
        <f t="shared" si="55"/>
        <v/>
      </c>
      <c r="AE154" s="672" t="str">
        <f t="shared" si="56"/>
        <v/>
      </c>
      <c r="AG154" s="672" t="str">
        <f t="shared" si="57"/>
        <v/>
      </c>
      <c r="AI154" s="672" t="str">
        <f t="shared" si="58"/>
        <v/>
      </c>
      <c r="AK154" s="672" t="str">
        <f t="shared" si="59"/>
        <v/>
      </c>
      <c r="AM154" s="672" t="str">
        <f t="shared" si="60"/>
        <v/>
      </c>
      <c r="AO154" s="672" t="str">
        <f t="shared" si="61"/>
        <v/>
      </c>
      <c r="AQ154" s="672" t="str">
        <f t="shared" si="62"/>
        <v/>
      </c>
    </row>
    <row r="155" spans="5:43">
      <c r="E155" s="672" t="str">
        <f t="shared" si="44"/>
        <v/>
      </c>
      <c r="G155" s="672" t="str">
        <f t="shared" si="44"/>
        <v/>
      </c>
      <c r="I155" s="672" t="str">
        <f t="shared" si="45"/>
        <v/>
      </c>
      <c r="K155" s="672" t="str">
        <f t="shared" si="46"/>
        <v/>
      </c>
      <c r="M155" s="672" t="str">
        <f t="shared" si="47"/>
        <v/>
      </c>
      <c r="O155" s="672" t="str">
        <f t="shared" si="48"/>
        <v/>
      </c>
      <c r="Q155" s="672" t="str">
        <f t="shared" si="49"/>
        <v/>
      </c>
      <c r="S155" s="672" t="str">
        <f t="shared" si="50"/>
        <v/>
      </c>
      <c r="U155" s="672" t="str">
        <f t="shared" si="51"/>
        <v/>
      </c>
      <c r="W155" s="672" t="str">
        <f t="shared" si="52"/>
        <v/>
      </c>
      <c r="Y155" s="672" t="str">
        <f t="shared" si="53"/>
        <v/>
      </c>
      <c r="AA155" s="672" t="str">
        <f t="shared" si="54"/>
        <v/>
      </c>
      <c r="AC155" s="672" t="str">
        <f t="shared" si="55"/>
        <v/>
      </c>
      <c r="AE155" s="672" t="str">
        <f t="shared" si="56"/>
        <v/>
      </c>
      <c r="AG155" s="672" t="str">
        <f t="shared" si="57"/>
        <v/>
      </c>
      <c r="AI155" s="672" t="str">
        <f t="shared" si="58"/>
        <v/>
      </c>
      <c r="AK155" s="672" t="str">
        <f t="shared" si="59"/>
        <v/>
      </c>
      <c r="AM155" s="672" t="str">
        <f t="shared" si="60"/>
        <v/>
      </c>
      <c r="AO155" s="672" t="str">
        <f t="shared" si="61"/>
        <v/>
      </c>
      <c r="AQ155" s="672" t="str">
        <f t="shared" si="62"/>
        <v/>
      </c>
    </row>
    <row r="156" spans="5:43">
      <c r="E156" s="672" t="str">
        <f t="shared" si="44"/>
        <v/>
      </c>
      <c r="G156" s="672" t="str">
        <f t="shared" si="44"/>
        <v/>
      </c>
      <c r="I156" s="672" t="str">
        <f t="shared" si="45"/>
        <v/>
      </c>
      <c r="K156" s="672" t="str">
        <f t="shared" si="46"/>
        <v/>
      </c>
      <c r="M156" s="672" t="str">
        <f t="shared" si="47"/>
        <v/>
      </c>
      <c r="O156" s="672" t="str">
        <f t="shared" si="48"/>
        <v/>
      </c>
      <c r="Q156" s="672" t="str">
        <f t="shared" si="49"/>
        <v/>
      </c>
      <c r="S156" s="672" t="str">
        <f t="shared" si="50"/>
        <v/>
      </c>
      <c r="U156" s="672" t="str">
        <f t="shared" si="51"/>
        <v/>
      </c>
      <c r="W156" s="672" t="str">
        <f t="shared" si="52"/>
        <v/>
      </c>
      <c r="Y156" s="672" t="str">
        <f t="shared" si="53"/>
        <v/>
      </c>
      <c r="AA156" s="672" t="str">
        <f t="shared" si="54"/>
        <v/>
      </c>
      <c r="AC156" s="672" t="str">
        <f t="shared" si="55"/>
        <v/>
      </c>
      <c r="AE156" s="672" t="str">
        <f t="shared" si="56"/>
        <v/>
      </c>
      <c r="AG156" s="672" t="str">
        <f t="shared" si="57"/>
        <v/>
      </c>
      <c r="AI156" s="672" t="str">
        <f t="shared" si="58"/>
        <v/>
      </c>
      <c r="AK156" s="672" t="str">
        <f t="shared" si="59"/>
        <v/>
      </c>
      <c r="AM156" s="672" t="str">
        <f t="shared" si="60"/>
        <v/>
      </c>
      <c r="AO156" s="672" t="str">
        <f t="shared" si="61"/>
        <v/>
      </c>
      <c r="AQ156" s="672" t="str">
        <f t="shared" si="62"/>
        <v/>
      </c>
    </row>
    <row r="157" spans="5:43">
      <c r="E157" s="672" t="str">
        <f t="shared" ref="E157:G172" si="63">IF(OR($B157=0,D157=0),"",D157/$B157)</f>
        <v/>
      </c>
      <c r="G157" s="672" t="str">
        <f t="shared" si="63"/>
        <v/>
      </c>
      <c r="I157" s="672" t="str">
        <f t="shared" si="45"/>
        <v/>
      </c>
      <c r="K157" s="672" t="str">
        <f t="shared" si="46"/>
        <v/>
      </c>
      <c r="M157" s="672" t="str">
        <f t="shared" si="47"/>
        <v/>
      </c>
      <c r="O157" s="672" t="str">
        <f t="shared" si="48"/>
        <v/>
      </c>
      <c r="Q157" s="672" t="str">
        <f t="shared" si="49"/>
        <v/>
      </c>
      <c r="S157" s="672" t="str">
        <f t="shared" si="50"/>
        <v/>
      </c>
      <c r="U157" s="672" t="str">
        <f t="shared" si="51"/>
        <v/>
      </c>
      <c r="W157" s="672" t="str">
        <f t="shared" si="52"/>
        <v/>
      </c>
      <c r="Y157" s="672" t="str">
        <f t="shared" si="53"/>
        <v/>
      </c>
      <c r="AA157" s="672" t="str">
        <f t="shared" si="54"/>
        <v/>
      </c>
      <c r="AC157" s="672" t="str">
        <f t="shared" si="55"/>
        <v/>
      </c>
      <c r="AE157" s="672" t="str">
        <f t="shared" si="56"/>
        <v/>
      </c>
      <c r="AG157" s="672" t="str">
        <f t="shared" si="57"/>
        <v/>
      </c>
      <c r="AI157" s="672" t="str">
        <f t="shared" si="58"/>
        <v/>
      </c>
      <c r="AK157" s="672" t="str">
        <f t="shared" si="59"/>
        <v/>
      </c>
      <c r="AM157" s="672" t="str">
        <f t="shared" si="60"/>
        <v/>
      </c>
      <c r="AO157" s="672" t="str">
        <f t="shared" si="61"/>
        <v/>
      </c>
      <c r="AQ157" s="672" t="str">
        <f t="shared" si="62"/>
        <v/>
      </c>
    </row>
    <row r="158" spans="5:43">
      <c r="E158" s="672" t="str">
        <f t="shared" si="63"/>
        <v/>
      </c>
      <c r="G158" s="672" t="str">
        <f t="shared" si="63"/>
        <v/>
      </c>
      <c r="I158" s="672" t="str">
        <f t="shared" si="45"/>
        <v/>
      </c>
      <c r="K158" s="672" t="str">
        <f t="shared" si="46"/>
        <v/>
      </c>
      <c r="M158" s="672" t="str">
        <f t="shared" si="47"/>
        <v/>
      </c>
      <c r="O158" s="672" t="str">
        <f t="shared" si="48"/>
        <v/>
      </c>
      <c r="Q158" s="672" t="str">
        <f t="shared" si="49"/>
        <v/>
      </c>
      <c r="S158" s="672" t="str">
        <f t="shared" si="50"/>
        <v/>
      </c>
      <c r="U158" s="672" t="str">
        <f t="shared" si="51"/>
        <v/>
      </c>
      <c r="W158" s="672" t="str">
        <f t="shared" si="52"/>
        <v/>
      </c>
      <c r="Y158" s="672" t="str">
        <f t="shared" si="53"/>
        <v/>
      </c>
      <c r="AA158" s="672" t="str">
        <f t="shared" si="54"/>
        <v/>
      </c>
      <c r="AC158" s="672" t="str">
        <f t="shared" si="55"/>
        <v/>
      </c>
      <c r="AE158" s="672" t="str">
        <f t="shared" si="56"/>
        <v/>
      </c>
      <c r="AG158" s="672" t="str">
        <f t="shared" si="57"/>
        <v/>
      </c>
      <c r="AI158" s="672" t="str">
        <f t="shared" si="58"/>
        <v/>
      </c>
      <c r="AK158" s="672" t="str">
        <f t="shared" si="59"/>
        <v/>
      </c>
      <c r="AM158" s="672" t="str">
        <f t="shared" si="60"/>
        <v/>
      </c>
      <c r="AO158" s="672" t="str">
        <f t="shared" si="61"/>
        <v/>
      </c>
      <c r="AQ158" s="672" t="str">
        <f t="shared" si="62"/>
        <v/>
      </c>
    </row>
    <row r="159" spans="5:43">
      <c r="E159" s="672" t="str">
        <f t="shared" si="63"/>
        <v/>
      </c>
      <c r="G159" s="672" t="str">
        <f t="shared" si="63"/>
        <v/>
      </c>
      <c r="I159" s="672" t="str">
        <f t="shared" si="45"/>
        <v/>
      </c>
      <c r="K159" s="672" t="str">
        <f t="shared" si="46"/>
        <v/>
      </c>
      <c r="M159" s="672" t="str">
        <f t="shared" si="47"/>
        <v/>
      </c>
      <c r="O159" s="672" t="str">
        <f t="shared" si="48"/>
        <v/>
      </c>
      <c r="Q159" s="672" t="str">
        <f t="shared" si="49"/>
        <v/>
      </c>
      <c r="S159" s="672" t="str">
        <f t="shared" si="50"/>
        <v/>
      </c>
      <c r="U159" s="672" t="str">
        <f t="shared" si="51"/>
        <v/>
      </c>
      <c r="W159" s="672" t="str">
        <f t="shared" si="52"/>
        <v/>
      </c>
      <c r="Y159" s="672" t="str">
        <f t="shared" si="53"/>
        <v/>
      </c>
      <c r="AA159" s="672" t="str">
        <f t="shared" si="54"/>
        <v/>
      </c>
      <c r="AC159" s="672" t="str">
        <f t="shared" si="55"/>
        <v/>
      </c>
      <c r="AE159" s="672" t="str">
        <f t="shared" si="56"/>
        <v/>
      </c>
      <c r="AG159" s="672" t="str">
        <f t="shared" si="57"/>
        <v/>
      </c>
      <c r="AI159" s="672" t="str">
        <f t="shared" si="58"/>
        <v/>
      </c>
      <c r="AK159" s="672" t="str">
        <f t="shared" si="59"/>
        <v/>
      </c>
      <c r="AM159" s="672" t="str">
        <f t="shared" si="60"/>
        <v/>
      </c>
      <c r="AO159" s="672" t="str">
        <f t="shared" si="61"/>
        <v/>
      </c>
      <c r="AQ159" s="672" t="str">
        <f t="shared" si="62"/>
        <v/>
      </c>
    </row>
    <row r="160" spans="5:43">
      <c r="E160" s="672" t="str">
        <f t="shared" si="63"/>
        <v/>
      </c>
      <c r="G160" s="672" t="str">
        <f t="shared" si="63"/>
        <v/>
      </c>
      <c r="I160" s="672" t="str">
        <f t="shared" si="45"/>
        <v/>
      </c>
      <c r="K160" s="672" t="str">
        <f t="shared" si="46"/>
        <v/>
      </c>
      <c r="M160" s="672" t="str">
        <f t="shared" si="47"/>
        <v/>
      </c>
      <c r="O160" s="672" t="str">
        <f t="shared" si="48"/>
        <v/>
      </c>
      <c r="Q160" s="672" t="str">
        <f t="shared" si="49"/>
        <v/>
      </c>
      <c r="S160" s="672" t="str">
        <f t="shared" si="50"/>
        <v/>
      </c>
      <c r="U160" s="672" t="str">
        <f t="shared" si="51"/>
        <v/>
      </c>
      <c r="W160" s="672" t="str">
        <f t="shared" si="52"/>
        <v/>
      </c>
      <c r="Y160" s="672" t="str">
        <f t="shared" si="53"/>
        <v/>
      </c>
      <c r="AA160" s="672" t="str">
        <f t="shared" si="54"/>
        <v/>
      </c>
      <c r="AC160" s="672" t="str">
        <f t="shared" si="55"/>
        <v/>
      </c>
      <c r="AE160" s="672" t="str">
        <f t="shared" si="56"/>
        <v/>
      </c>
      <c r="AG160" s="672" t="str">
        <f t="shared" si="57"/>
        <v/>
      </c>
      <c r="AI160" s="672" t="str">
        <f t="shared" si="58"/>
        <v/>
      </c>
      <c r="AK160" s="672" t="str">
        <f t="shared" si="59"/>
        <v/>
      </c>
      <c r="AM160" s="672" t="str">
        <f t="shared" si="60"/>
        <v/>
      </c>
      <c r="AO160" s="672" t="str">
        <f t="shared" si="61"/>
        <v/>
      </c>
      <c r="AQ160" s="672" t="str">
        <f t="shared" si="62"/>
        <v/>
      </c>
    </row>
    <row r="161" spans="5:43">
      <c r="E161" s="672" t="str">
        <f t="shared" si="63"/>
        <v/>
      </c>
      <c r="G161" s="672" t="str">
        <f t="shared" si="63"/>
        <v/>
      </c>
      <c r="I161" s="672" t="str">
        <f t="shared" si="45"/>
        <v/>
      </c>
      <c r="K161" s="672" t="str">
        <f t="shared" si="46"/>
        <v/>
      </c>
      <c r="M161" s="672" t="str">
        <f t="shared" si="47"/>
        <v/>
      </c>
      <c r="O161" s="672" t="str">
        <f t="shared" si="48"/>
        <v/>
      </c>
      <c r="Q161" s="672" t="str">
        <f t="shared" si="49"/>
        <v/>
      </c>
      <c r="S161" s="672" t="str">
        <f t="shared" si="50"/>
        <v/>
      </c>
      <c r="U161" s="672" t="str">
        <f t="shared" si="51"/>
        <v/>
      </c>
      <c r="W161" s="672" t="str">
        <f t="shared" si="52"/>
        <v/>
      </c>
      <c r="Y161" s="672" t="str">
        <f t="shared" si="53"/>
        <v/>
      </c>
      <c r="AA161" s="672" t="str">
        <f t="shared" si="54"/>
        <v/>
      </c>
      <c r="AC161" s="672" t="str">
        <f t="shared" si="55"/>
        <v/>
      </c>
      <c r="AE161" s="672" t="str">
        <f t="shared" si="56"/>
        <v/>
      </c>
      <c r="AG161" s="672" t="str">
        <f t="shared" si="57"/>
        <v/>
      </c>
      <c r="AI161" s="672" t="str">
        <f t="shared" si="58"/>
        <v/>
      </c>
      <c r="AK161" s="672" t="str">
        <f t="shared" si="59"/>
        <v/>
      </c>
      <c r="AM161" s="672" t="str">
        <f t="shared" si="60"/>
        <v/>
      </c>
      <c r="AO161" s="672" t="str">
        <f t="shared" si="61"/>
        <v/>
      </c>
      <c r="AQ161" s="672" t="str">
        <f t="shared" si="62"/>
        <v/>
      </c>
    </row>
    <row r="162" spans="5:43">
      <c r="E162" s="672" t="str">
        <f t="shared" si="63"/>
        <v/>
      </c>
      <c r="G162" s="672" t="str">
        <f t="shared" si="63"/>
        <v/>
      </c>
      <c r="I162" s="672" t="str">
        <f t="shared" si="45"/>
        <v/>
      </c>
      <c r="K162" s="672" t="str">
        <f t="shared" si="46"/>
        <v/>
      </c>
      <c r="M162" s="672" t="str">
        <f t="shared" si="47"/>
        <v/>
      </c>
      <c r="O162" s="672" t="str">
        <f t="shared" si="48"/>
        <v/>
      </c>
      <c r="Q162" s="672" t="str">
        <f t="shared" si="49"/>
        <v/>
      </c>
      <c r="S162" s="672" t="str">
        <f t="shared" si="50"/>
        <v/>
      </c>
      <c r="U162" s="672" t="str">
        <f t="shared" si="51"/>
        <v/>
      </c>
      <c r="W162" s="672" t="str">
        <f t="shared" si="52"/>
        <v/>
      </c>
      <c r="Y162" s="672" t="str">
        <f t="shared" si="53"/>
        <v/>
      </c>
      <c r="AA162" s="672" t="str">
        <f t="shared" si="54"/>
        <v/>
      </c>
      <c r="AC162" s="672" t="str">
        <f t="shared" si="55"/>
        <v/>
      </c>
      <c r="AE162" s="672" t="str">
        <f t="shared" si="56"/>
        <v/>
      </c>
      <c r="AG162" s="672" t="str">
        <f t="shared" si="57"/>
        <v/>
      </c>
      <c r="AI162" s="672" t="str">
        <f t="shared" si="58"/>
        <v/>
      </c>
      <c r="AK162" s="672" t="str">
        <f t="shared" si="59"/>
        <v/>
      </c>
      <c r="AM162" s="672" t="str">
        <f t="shared" si="60"/>
        <v/>
      </c>
      <c r="AO162" s="672" t="str">
        <f t="shared" si="61"/>
        <v/>
      </c>
      <c r="AQ162" s="672" t="str">
        <f t="shared" si="62"/>
        <v/>
      </c>
    </row>
    <row r="163" spans="5:43">
      <c r="E163" s="672" t="str">
        <f t="shared" si="63"/>
        <v/>
      </c>
      <c r="G163" s="672" t="str">
        <f t="shared" si="63"/>
        <v/>
      </c>
      <c r="I163" s="672" t="str">
        <f t="shared" si="45"/>
        <v/>
      </c>
      <c r="K163" s="672" t="str">
        <f t="shared" si="46"/>
        <v/>
      </c>
      <c r="M163" s="672" t="str">
        <f t="shared" si="47"/>
        <v/>
      </c>
      <c r="O163" s="672" t="str">
        <f t="shared" si="48"/>
        <v/>
      </c>
      <c r="Q163" s="672" t="str">
        <f t="shared" si="49"/>
        <v/>
      </c>
      <c r="S163" s="672" t="str">
        <f t="shared" si="50"/>
        <v/>
      </c>
      <c r="U163" s="672" t="str">
        <f t="shared" si="51"/>
        <v/>
      </c>
      <c r="W163" s="672" t="str">
        <f t="shared" si="52"/>
        <v/>
      </c>
      <c r="Y163" s="672" t="str">
        <f t="shared" si="53"/>
        <v/>
      </c>
      <c r="AA163" s="672" t="str">
        <f t="shared" si="54"/>
        <v/>
      </c>
      <c r="AC163" s="672" t="str">
        <f t="shared" si="55"/>
        <v/>
      </c>
      <c r="AE163" s="672" t="str">
        <f t="shared" si="56"/>
        <v/>
      </c>
      <c r="AG163" s="672" t="str">
        <f t="shared" si="57"/>
        <v/>
      </c>
      <c r="AI163" s="672" t="str">
        <f t="shared" si="58"/>
        <v/>
      </c>
      <c r="AK163" s="672" t="str">
        <f t="shared" si="59"/>
        <v/>
      </c>
      <c r="AM163" s="672" t="str">
        <f t="shared" si="60"/>
        <v/>
      </c>
      <c r="AO163" s="672" t="str">
        <f t="shared" si="61"/>
        <v/>
      </c>
      <c r="AQ163" s="672" t="str">
        <f t="shared" si="62"/>
        <v/>
      </c>
    </row>
    <row r="164" spans="5:43">
      <c r="E164" s="672" t="str">
        <f t="shared" si="63"/>
        <v/>
      </c>
      <c r="G164" s="672" t="str">
        <f t="shared" si="63"/>
        <v/>
      </c>
      <c r="I164" s="672" t="str">
        <f t="shared" si="45"/>
        <v/>
      </c>
      <c r="K164" s="672" t="str">
        <f t="shared" si="46"/>
        <v/>
      </c>
      <c r="M164" s="672" t="str">
        <f t="shared" si="47"/>
        <v/>
      </c>
      <c r="O164" s="672" t="str">
        <f t="shared" si="48"/>
        <v/>
      </c>
      <c r="Q164" s="672" t="str">
        <f t="shared" si="49"/>
        <v/>
      </c>
      <c r="S164" s="672" t="str">
        <f t="shared" si="50"/>
        <v/>
      </c>
      <c r="U164" s="672" t="str">
        <f t="shared" si="51"/>
        <v/>
      </c>
      <c r="W164" s="672" t="str">
        <f t="shared" si="52"/>
        <v/>
      </c>
      <c r="Y164" s="672" t="str">
        <f t="shared" si="53"/>
        <v/>
      </c>
      <c r="AA164" s="672" t="str">
        <f t="shared" si="54"/>
        <v/>
      </c>
      <c r="AC164" s="672" t="str">
        <f t="shared" si="55"/>
        <v/>
      </c>
      <c r="AE164" s="672" t="str">
        <f t="shared" si="56"/>
        <v/>
      </c>
      <c r="AG164" s="672" t="str">
        <f t="shared" si="57"/>
        <v/>
      </c>
      <c r="AI164" s="672" t="str">
        <f t="shared" si="58"/>
        <v/>
      </c>
      <c r="AK164" s="672" t="str">
        <f t="shared" si="59"/>
        <v/>
      </c>
      <c r="AM164" s="672" t="str">
        <f t="shared" si="60"/>
        <v/>
      </c>
      <c r="AO164" s="672" t="str">
        <f t="shared" si="61"/>
        <v/>
      </c>
      <c r="AQ164" s="672" t="str">
        <f t="shared" si="62"/>
        <v/>
      </c>
    </row>
    <row r="165" spans="5:43">
      <c r="E165" s="672" t="str">
        <f t="shared" si="63"/>
        <v/>
      </c>
      <c r="G165" s="672" t="str">
        <f t="shared" si="63"/>
        <v/>
      </c>
      <c r="I165" s="672" t="str">
        <f t="shared" si="45"/>
        <v/>
      </c>
      <c r="K165" s="672" t="str">
        <f t="shared" si="46"/>
        <v/>
      </c>
      <c r="M165" s="672" t="str">
        <f t="shared" si="47"/>
        <v/>
      </c>
      <c r="O165" s="672" t="str">
        <f t="shared" si="48"/>
        <v/>
      </c>
      <c r="Q165" s="672" t="str">
        <f t="shared" si="49"/>
        <v/>
      </c>
      <c r="S165" s="672" t="str">
        <f t="shared" si="50"/>
        <v/>
      </c>
      <c r="U165" s="672" t="str">
        <f t="shared" si="51"/>
        <v/>
      </c>
      <c r="W165" s="672" t="str">
        <f t="shared" si="52"/>
        <v/>
      </c>
      <c r="Y165" s="672" t="str">
        <f t="shared" si="53"/>
        <v/>
      </c>
      <c r="AA165" s="672" t="str">
        <f t="shared" si="54"/>
        <v/>
      </c>
      <c r="AC165" s="672" t="str">
        <f t="shared" si="55"/>
        <v/>
      </c>
      <c r="AE165" s="672" t="str">
        <f t="shared" si="56"/>
        <v/>
      </c>
      <c r="AG165" s="672" t="str">
        <f t="shared" si="57"/>
        <v/>
      </c>
      <c r="AI165" s="672" t="str">
        <f t="shared" si="58"/>
        <v/>
      </c>
      <c r="AK165" s="672" t="str">
        <f t="shared" si="59"/>
        <v/>
      </c>
      <c r="AM165" s="672" t="str">
        <f t="shared" si="60"/>
        <v/>
      </c>
      <c r="AO165" s="672" t="str">
        <f t="shared" si="61"/>
        <v/>
      </c>
      <c r="AQ165" s="672" t="str">
        <f t="shared" si="62"/>
        <v/>
      </c>
    </row>
    <row r="166" spans="5:43">
      <c r="E166" s="672" t="str">
        <f t="shared" si="63"/>
        <v/>
      </c>
      <c r="G166" s="672" t="str">
        <f t="shared" si="63"/>
        <v/>
      </c>
      <c r="I166" s="672" t="str">
        <f t="shared" si="45"/>
        <v/>
      </c>
      <c r="K166" s="672" t="str">
        <f t="shared" si="46"/>
        <v/>
      </c>
      <c r="M166" s="672" t="str">
        <f t="shared" si="47"/>
        <v/>
      </c>
      <c r="O166" s="672" t="str">
        <f t="shared" si="48"/>
        <v/>
      </c>
      <c r="Q166" s="672" t="str">
        <f t="shared" si="49"/>
        <v/>
      </c>
      <c r="S166" s="672" t="str">
        <f t="shared" si="50"/>
        <v/>
      </c>
      <c r="U166" s="672" t="str">
        <f t="shared" si="51"/>
        <v/>
      </c>
      <c r="W166" s="672" t="str">
        <f t="shared" si="52"/>
        <v/>
      </c>
      <c r="Y166" s="672" t="str">
        <f t="shared" si="53"/>
        <v/>
      </c>
      <c r="AA166" s="672" t="str">
        <f t="shared" si="54"/>
        <v/>
      </c>
      <c r="AC166" s="672" t="str">
        <f t="shared" si="55"/>
        <v/>
      </c>
      <c r="AE166" s="672" t="str">
        <f t="shared" si="56"/>
        <v/>
      </c>
      <c r="AG166" s="672" t="str">
        <f t="shared" si="57"/>
        <v/>
      </c>
      <c r="AI166" s="672" t="str">
        <f t="shared" si="58"/>
        <v/>
      </c>
      <c r="AK166" s="672" t="str">
        <f t="shared" si="59"/>
        <v/>
      </c>
      <c r="AM166" s="672" t="str">
        <f t="shared" si="60"/>
        <v/>
      </c>
      <c r="AO166" s="672" t="str">
        <f t="shared" si="61"/>
        <v/>
      </c>
      <c r="AQ166" s="672" t="str">
        <f t="shared" si="62"/>
        <v/>
      </c>
    </row>
    <row r="167" spans="5:43">
      <c r="E167" s="672" t="str">
        <f t="shared" si="63"/>
        <v/>
      </c>
      <c r="G167" s="672" t="str">
        <f t="shared" si="63"/>
        <v/>
      </c>
      <c r="I167" s="672" t="str">
        <f t="shared" si="45"/>
        <v/>
      </c>
      <c r="K167" s="672" t="str">
        <f t="shared" si="46"/>
        <v/>
      </c>
      <c r="M167" s="672" t="str">
        <f t="shared" si="47"/>
        <v/>
      </c>
      <c r="O167" s="672" t="str">
        <f t="shared" si="48"/>
        <v/>
      </c>
      <c r="Q167" s="672" t="str">
        <f t="shared" si="49"/>
        <v/>
      </c>
      <c r="S167" s="672" t="str">
        <f t="shared" si="50"/>
        <v/>
      </c>
      <c r="U167" s="672" t="str">
        <f t="shared" si="51"/>
        <v/>
      </c>
      <c r="W167" s="672" t="str">
        <f t="shared" si="52"/>
        <v/>
      </c>
      <c r="Y167" s="672" t="str">
        <f t="shared" si="53"/>
        <v/>
      </c>
      <c r="AA167" s="672" t="str">
        <f t="shared" si="54"/>
        <v/>
      </c>
      <c r="AC167" s="672" t="str">
        <f t="shared" si="55"/>
        <v/>
      </c>
      <c r="AE167" s="672" t="str">
        <f t="shared" si="56"/>
        <v/>
      </c>
      <c r="AG167" s="672" t="str">
        <f t="shared" si="57"/>
        <v/>
      </c>
      <c r="AI167" s="672" t="str">
        <f t="shared" si="58"/>
        <v/>
      </c>
      <c r="AK167" s="672" t="str">
        <f t="shared" si="59"/>
        <v/>
      </c>
      <c r="AM167" s="672" t="str">
        <f t="shared" si="60"/>
        <v/>
      </c>
      <c r="AO167" s="672" t="str">
        <f t="shared" si="61"/>
        <v/>
      </c>
      <c r="AQ167" s="672" t="str">
        <f t="shared" si="62"/>
        <v/>
      </c>
    </row>
    <row r="168" spans="5:43">
      <c r="E168" s="672" t="str">
        <f t="shared" si="63"/>
        <v/>
      </c>
      <c r="G168" s="672" t="str">
        <f t="shared" si="63"/>
        <v/>
      </c>
      <c r="I168" s="672" t="str">
        <f t="shared" si="45"/>
        <v/>
      </c>
      <c r="K168" s="672" t="str">
        <f t="shared" si="46"/>
        <v/>
      </c>
      <c r="M168" s="672" t="str">
        <f t="shared" si="47"/>
        <v/>
      </c>
      <c r="O168" s="672" t="str">
        <f t="shared" si="48"/>
        <v/>
      </c>
      <c r="Q168" s="672" t="str">
        <f t="shared" si="49"/>
        <v/>
      </c>
      <c r="S168" s="672" t="str">
        <f t="shared" si="50"/>
        <v/>
      </c>
      <c r="U168" s="672" t="str">
        <f t="shared" si="51"/>
        <v/>
      </c>
      <c r="W168" s="672" t="str">
        <f t="shared" si="52"/>
        <v/>
      </c>
      <c r="Y168" s="672" t="str">
        <f t="shared" si="53"/>
        <v/>
      </c>
      <c r="AA168" s="672" t="str">
        <f t="shared" si="54"/>
        <v/>
      </c>
      <c r="AC168" s="672" t="str">
        <f t="shared" si="55"/>
        <v/>
      </c>
      <c r="AE168" s="672" t="str">
        <f t="shared" si="56"/>
        <v/>
      </c>
      <c r="AG168" s="672" t="str">
        <f t="shared" si="57"/>
        <v/>
      </c>
      <c r="AI168" s="672" t="str">
        <f t="shared" si="58"/>
        <v/>
      </c>
      <c r="AK168" s="672" t="str">
        <f t="shared" si="59"/>
        <v/>
      </c>
      <c r="AM168" s="672" t="str">
        <f t="shared" si="60"/>
        <v/>
      </c>
      <c r="AO168" s="672" t="str">
        <f t="shared" si="61"/>
        <v/>
      </c>
      <c r="AQ168" s="672" t="str">
        <f t="shared" si="62"/>
        <v/>
      </c>
    </row>
    <row r="169" spans="5:43">
      <c r="E169" s="672" t="str">
        <f t="shared" si="63"/>
        <v/>
      </c>
      <c r="G169" s="672" t="str">
        <f t="shared" si="63"/>
        <v/>
      </c>
      <c r="I169" s="672" t="str">
        <f t="shared" si="45"/>
        <v/>
      </c>
      <c r="K169" s="672" t="str">
        <f t="shared" si="46"/>
        <v/>
      </c>
      <c r="M169" s="672" t="str">
        <f t="shared" si="47"/>
        <v/>
      </c>
      <c r="O169" s="672" t="str">
        <f t="shared" si="48"/>
        <v/>
      </c>
      <c r="Q169" s="672" t="str">
        <f t="shared" si="49"/>
        <v/>
      </c>
      <c r="S169" s="672" t="str">
        <f t="shared" si="50"/>
        <v/>
      </c>
      <c r="U169" s="672" t="str">
        <f t="shared" si="51"/>
        <v/>
      </c>
      <c r="W169" s="672" t="str">
        <f t="shared" si="52"/>
        <v/>
      </c>
      <c r="Y169" s="672" t="str">
        <f t="shared" si="53"/>
        <v/>
      </c>
      <c r="AA169" s="672" t="str">
        <f t="shared" si="54"/>
        <v/>
      </c>
      <c r="AC169" s="672" t="str">
        <f t="shared" si="55"/>
        <v/>
      </c>
      <c r="AE169" s="672" t="str">
        <f t="shared" si="56"/>
        <v/>
      </c>
      <c r="AG169" s="672" t="str">
        <f t="shared" si="57"/>
        <v/>
      </c>
      <c r="AI169" s="672" t="str">
        <f t="shared" si="58"/>
        <v/>
      </c>
      <c r="AK169" s="672" t="str">
        <f t="shared" si="59"/>
        <v/>
      </c>
      <c r="AM169" s="672" t="str">
        <f t="shared" si="60"/>
        <v/>
      </c>
      <c r="AO169" s="672" t="str">
        <f t="shared" si="61"/>
        <v/>
      </c>
      <c r="AQ169" s="672" t="str">
        <f t="shared" si="62"/>
        <v/>
      </c>
    </row>
    <row r="170" spans="5:43">
      <c r="E170" s="672" t="str">
        <f t="shared" si="63"/>
        <v/>
      </c>
      <c r="G170" s="672" t="str">
        <f t="shared" si="63"/>
        <v/>
      </c>
      <c r="I170" s="672" t="str">
        <f t="shared" si="45"/>
        <v/>
      </c>
      <c r="K170" s="672" t="str">
        <f t="shared" si="46"/>
        <v/>
      </c>
      <c r="M170" s="672" t="str">
        <f t="shared" si="47"/>
        <v/>
      </c>
      <c r="O170" s="672" t="str">
        <f t="shared" si="48"/>
        <v/>
      </c>
      <c r="Q170" s="672" t="str">
        <f t="shared" si="49"/>
        <v/>
      </c>
      <c r="S170" s="672" t="str">
        <f t="shared" si="50"/>
        <v/>
      </c>
      <c r="U170" s="672" t="str">
        <f t="shared" si="51"/>
        <v/>
      </c>
      <c r="W170" s="672" t="str">
        <f t="shared" si="52"/>
        <v/>
      </c>
      <c r="Y170" s="672" t="str">
        <f t="shared" si="53"/>
        <v/>
      </c>
      <c r="AA170" s="672" t="str">
        <f t="shared" si="54"/>
        <v/>
      </c>
      <c r="AC170" s="672" t="str">
        <f t="shared" si="55"/>
        <v/>
      </c>
      <c r="AE170" s="672" t="str">
        <f t="shared" si="56"/>
        <v/>
      </c>
      <c r="AG170" s="672" t="str">
        <f t="shared" si="57"/>
        <v/>
      </c>
      <c r="AI170" s="672" t="str">
        <f t="shared" si="58"/>
        <v/>
      </c>
      <c r="AK170" s="672" t="str">
        <f t="shared" si="59"/>
        <v/>
      </c>
      <c r="AM170" s="672" t="str">
        <f t="shared" si="60"/>
        <v/>
      </c>
      <c r="AO170" s="672" t="str">
        <f t="shared" si="61"/>
        <v/>
      </c>
      <c r="AQ170" s="672" t="str">
        <f t="shared" si="62"/>
        <v/>
      </c>
    </row>
    <row r="171" spans="5:43">
      <c r="E171" s="672" t="str">
        <f t="shared" si="63"/>
        <v/>
      </c>
      <c r="G171" s="672" t="str">
        <f t="shared" si="63"/>
        <v/>
      </c>
      <c r="I171" s="672" t="str">
        <f t="shared" si="45"/>
        <v/>
      </c>
      <c r="K171" s="672" t="str">
        <f t="shared" si="46"/>
        <v/>
      </c>
      <c r="M171" s="672" t="str">
        <f t="shared" si="47"/>
        <v/>
      </c>
      <c r="O171" s="672" t="str">
        <f t="shared" si="48"/>
        <v/>
      </c>
      <c r="Q171" s="672" t="str">
        <f t="shared" si="49"/>
        <v/>
      </c>
      <c r="S171" s="672" t="str">
        <f t="shared" si="50"/>
        <v/>
      </c>
      <c r="U171" s="672" t="str">
        <f t="shared" si="51"/>
        <v/>
      </c>
      <c r="W171" s="672" t="str">
        <f t="shared" si="52"/>
        <v/>
      </c>
      <c r="Y171" s="672" t="str">
        <f t="shared" si="53"/>
        <v/>
      </c>
      <c r="AA171" s="672" t="str">
        <f t="shared" si="54"/>
        <v/>
      </c>
      <c r="AC171" s="672" t="str">
        <f t="shared" si="55"/>
        <v/>
      </c>
      <c r="AE171" s="672" t="str">
        <f t="shared" si="56"/>
        <v/>
      </c>
      <c r="AG171" s="672" t="str">
        <f t="shared" si="57"/>
        <v/>
      </c>
      <c r="AI171" s="672" t="str">
        <f t="shared" si="58"/>
        <v/>
      </c>
      <c r="AK171" s="672" t="str">
        <f t="shared" si="59"/>
        <v/>
      </c>
      <c r="AM171" s="672" t="str">
        <f t="shared" si="60"/>
        <v/>
      </c>
      <c r="AO171" s="672" t="str">
        <f t="shared" si="61"/>
        <v/>
      </c>
      <c r="AQ171" s="672" t="str">
        <f t="shared" si="62"/>
        <v/>
      </c>
    </row>
    <row r="172" spans="5:43">
      <c r="E172" s="672" t="str">
        <f t="shared" si="63"/>
        <v/>
      </c>
      <c r="G172" s="672" t="str">
        <f t="shared" si="63"/>
        <v/>
      </c>
      <c r="I172" s="672" t="str">
        <f t="shared" si="45"/>
        <v/>
      </c>
      <c r="K172" s="672" t="str">
        <f t="shared" si="46"/>
        <v/>
      </c>
      <c r="M172" s="672" t="str">
        <f t="shared" si="47"/>
        <v/>
      </c>
      <c r="O172" s="672" t="str">
        <f t="shared" si="48"/>
        <v/>
      </c>
      <c r="Q172" s="672" t="str">
        <f t="shared" si="49"/>
        <v/>
      </c>
      <c r="S172" s="672" t="str">
        <f t="shared" si="50"/>
        <v/>
      </c>
      <c r="U172" s="672" t="str">
        <f t="shared" si="51"/>
        <v/>
      </c>
      <c r="W172" s="672" t="str">
        <f t="shared" si="52"/>
        <v/>
      </c>
      <c r="Y172" s="672" t="str">
        <f t="shared" si="53"/>
        <v/>
      </c>
      <c r="AA172" s="672" t="str">
        <f t="shared" si="54"/>
        <v/>
      </c>
      <c r="AC172" s="672" t="str">
        <f t="shared" si="55"/>
        <v/>
      </c>
      <c r="AE172" s="672" t="str">
        <f t="shared" si="56"/>
        <v/>
      </c>
      <c r="AG172" s="672" t="str">
        <f t="shared" si="57"/>
        <v/>
      </c>
      <c r="AI172" s="672" t="str">
        <f t="shared" si="58"/>
        <v/>
      </c>
      <c r="AK172" s="672" t="str">
        <f t="shared" si="59"/>
        <v/>
      </c>
      <c r="AM172" s="672" t="str">
        <f t="shared" si="60"/>
        <v/>
      </c>
      <c r="AO172" s="672" t="str">
        <f t="shared" si="61"/>
        <v/>
      </c>
      <c r="AQ172" s="672" t="str">
        <f t="shared" si="62"/>
        <v/>
      </c>
    </row>
    <row r="173" spans="5:43">
      <c r="E173" s="672" t="str">
        <f t="shared" ref="E173:G188" si="64">IF(OR($B173=0,D173=0),"",D173/$B173)</f>
        <v/>
      </c>
      <c r="G173" s="672" t="str">
        <f t="shared" si="64"/>
        <v/>
      </c>
      <c r="I173" s="672" t="str">
        <f t="shared" si="45"/>
        <v/>
      </c>
      <c r="K173" s="672" t="str">
        <f t="shared" si="46"/>
        <v/>
      </c>
      <c r="M173" s="672" t="str">
        <f t="shared" si="47"/>
        <v/>
      </c>
      <c r="O173" s="672" t="str">
        <f t="shared" si="48"/>
        <v/>
      </c>
      <c r="Q173" s="672" t="str">
        <f t="shared" si="49"/>
        <v/>
      </c>
      <c r="S173" s="672" t="str">
        <f t="shared" si="50"/>
        <v/>
      </c>
      <c r="U173" s="672" t="str">
        <f t="shared" si="51"/>
        <v/>
      </c>
      <c r="W173" s="672" t="str">
        <f t="shared" si="52"/>
        <v/>
      </c>
      <c r="Y173" s="672" t="str">
        <f t="shared" si="53"/>
        <v/>
      </c>
      <c r="AA173" s="672" t="str">
        <f t="shared" si="54"/>
        <v/>
      </c>
      <c r="AC173" s="672" t="str">
        <f t="shared" si="55"/>
        <v/>
      </c>
      <c r="AE173" s="672" t="str">
        <f t="shared" si="56"/>
        <v/>
      </c>
      <c r="AG173" s="672" t="str">
        <f t="shared" si="57"/>
        <v/>
      </c>
      <c r="AI173" s="672" t="str">
        <f t="shared" si="58"/>
        <v/>
      </c>
      <c r="AK173" s="672" t="str">
        <f t="shared" si="59"/>
        <v/>
      </c>
      <c r="AM173" s="672" t="str">
        <f t="shared" si="60"/>
        <v/>
      </c>
      <c r="AO173" s="672" t="str">
        <f t="shared" si="61"/>
        <v/>
      </c>
      <c r="AQ173" s="672" t="str">
        <f t="shared" si="62"/>
        <v/>
      </c>
    </row>
    <row r="174" spans="5:43">
      <c r="E174" s="672" t="str">
        <f t="shared" si="64"/>
        <v/>
      </c>
      <c r="G174" s="672" t="str">
        <f t="shared" si="64"/>
        <v/>
      </c>
      <c r="I174" s="672" t="str">
        <f t="shared" si="45"/>
        <v/>
      </c>
      <c r="K174" s="672" t="str">
        <f t="shared" si="46"/>
        <v/>
      </c>
      <c r="M174" s="672" t="str">
        <f t="shared" si="47"/>
        <v/>
      </c>
      <c r="O174" s="672" t="str">
        <f t="shared" si="48"/>
        <v/>
      </c>
      <c r="Q174" s="672" t="str">
        <f t="shared" si="49"/>
        <v/>
      </c>
      <c r="S174" s="672" t="str">
        <f t="shared" si="50"/>
        <v/>
      </c>
      <c r="U174" s="672" t="str">
        <f t="shared" si="51"/>
        <v/>
      </c>
      <c r="W174" s="672" t="str">
        <f t="shared" si="52"/>
        <v/>
      </c>
      <c r="Y174" s="672" t="str">
        <f t="shared" si="53"/>
        <v/>
      </c>
      <c r="AA174" s="672" t="str">
        <f t="shared" si="54"/>
        <v/>
      </c>
      <c r="AC174" s="672" t="str">
        <f t="shared" si="55"/>
        <v/>
      </c>
      <c r="AE174" s="672" t="str">
        <f t="shared" si="56"/>
        <v/>
      </c>
      <c r="AG174" s="672" t="str">
        <f t="shared" si="57"/>
        <v/>
      </c>
      <c r="AI174" s="672" t="str">
        <f t="shared" si="58"/>
        <v/>
      </c>
      <c r="AK174" s="672" t="str">
        <f t="shared" si="59"/>
        <v/>
      </c>
      <c r="AM174" s="672" t="str">
        <f t="shared" si="60"/>
        <v/>
      </c>
      <c r="AO174" s="672" t="str">
        <f t="shared" si="61"/>
        <v/>
      </c>
      <c r="AQ174" s="672" t="str">
        <f t="shared" si="62"/>
        <v/>
      </c>
    </row>
    <row r="175" spans="5:43">
      <c r="E175" s="672" t="str">
        <f t="shared" si="64"/>
        <v/>
      </c>
      <c r="G175" s="672" t="str">
        <f t="shared" si="64"/>
        <v/>
      </c>
      <c r="I175" s="672" t="str">
        <f t="shared" si="45"/>
        <v/>
      </c>
      <c r="K175" s="672" t="str">
        <f t="shared" si="46"/>
        <v/>
      </c>
      <c r="M175" s="672" t="str">
        <f t="shared" si="47"/>
        <v/>
      </c>
      <c r="O175" s="672" t="str">
        <f t="shared" si="48"/>
        <v/>
      </c>
      <c r="Q175" s="672" t="str">
        <f t="shared" si="49"/>
        <v/>
      </c>
      <c r="S175" s="672" t="str">
        <f t="shared" si="50"/>
        <v/>
      </c>
      <c r="U175" s="672" t="str">
        <f t="shared" si="51"/>
        <v/>
      </c>
      <c r="W175" s="672" t="str">
        <f t="shared" si="52"/>
        <v/>
      </c>
      <c r="Y175" s="672" t="str">
        <f t="shared" si="53"/>
        <v/>
      </c>
      <c r="AA175" s="672" t="str">
        <f t="shared" si="54"/>
        <v/>
      </c>
      <c r="AC175" s="672" t="str">
        <f t="shared" si="55"/>
        <v/>
      </c>
      <c r="AE175" s="672" t="str">
        <f t="shared" si="56"/>
        <v/>
      </c>
      <c r="AG175" s="672" t="str">
        <f t="shared" si="57"/>
        <v/>
      </c>
      <c r="AI175" s="672" t="str">
        <f t="shared" si="58"/>
        <v/>
      </c>
      <c r="AK175" s="672" t="str">
        <f t="shared" si="59"/>
        <v/>
      </c>
      <c r="AM175" s="672" t="str">
        <f t="shared" si="60"/>
        <v/>
      </c>
      <c r="AO175" s="672" t="str">
        <f t="shared" si="61"/>
        <v/>
      </c>
      <c r="AQ175" s="672" t="str">
        <f t="shared" si="62"/>
        <v/>
      </c>
    </row>
    <row r="176" spans="5:43">
      <c r="E176" s="672" t="str">
        <f t="shared" si="64"/>
        <v/>
      </c>
      <c r="G176" s="672" t="str">
        <f t="shared" si="64"/>
        <v/>
      </c>
      <c r="I176" s="672" t="str">
        <f t="shared" si="45"/>
        <v/>
      </c>
      <c r="K176" s="672" t="str">
        <f t="shared" si="46"/>
        <v/>
      </c>
      <c r="M176" s="672" t="str">
        <f t="shared" si="47"/>
        <v/>
      </c>
      <c r="O176" s="672" t="str">
        <f t="shared" si="48"/>
        <v/>
      </c>
      <c r="Q176" s="672" t="str">
        <f t="shared" si="49"/>
        <v/>
      </c>
      <c r="S176" s="672" t="str">
        <f t="shared" si="50"/>
        <v/>
      </c>
      <c r="U176" s="672" t="str">
        <f t="shared" si="51"/>
        <v/>
      </c>
      <c r="W176" s="672" t="str">
        <f t="shared" si="52"/>
        <v/>
      </c>
      <c r="Y176" s="672" t="str">
        <f t="shared" si="53"/>
        <v/>
      </c>
      <c r="AA176" s="672" t="str">
        <f t="shared" si="54"/>
        <v/>
      </c>
      <c r="AC176" s="672" t="str">
        <f t="shared" si="55"/>
        <v/>
      </c>
      <c r="AE176" s="672" t="str">
        <f t="shared" si="56"/>
        <v/>
      </c>
      <c r="AG176" s="672" t="str">
        <f t="shared" si="57"/>
        <v/>
      </c>
      <c r="AI176" s="672" t="str">
        <f t="shared" si="58"/>
        <v/>
      </c>
      <c r="AK176" s="672" t="str">
        <f t="shared" si="59"/>
        <v/>
      </c>
      <c r="AM176" s="672" t="str">
        <f t="shared" si="60"/>
        <v/>
      </c>
      <c r="AO176" s="672" t="str">
        <f t="shared" si="61"/>
        <v/>
      </c>
      <c r="AQ176" s="672" t="str">
        <f t="shared" si="62"/>
        <v/>
      </c>
    </row>
    <row r="177" spans="5:43">
      <c r="E177" s="672" t="str">
        <f t="shared" si="64"/>
        <v/>
      </c>
      <c r="G177" s="672" t="str">
        <f t="shared" si="64"/>
        <v/>
      </c>
      <c r="I177" s="672" t="str">
        <f t="shared" si="45"/>
        <v/>
      </c>
      <c r="K177" s="672" t="str">
        <f t="shared" si="46"/>
        <v/>
      </c>
      <c r="M177" s="672" t="str">
        <f t="shared" si="47"/>
        <v/>
      </c>
      <c r="O177" s="672" t="str">
        <f t="shared" si="48"/>
        <v/>
      </c>
      <c r="Q177" s="672" t="str">
        <f t="shared" si="49"/>
        <v/>
      </c>
      <c r="S177" s="672" t="str">
        <f t="shared" si="50"/>
        <v/>
      </c>
      <c r="U177" s="672" t="str">
        <f t="shared" si="51"/>
        <v/>
      </c>
      <c r="W177" s="672" t="str">
        <f t="shared" si="52"/>
        <v/>
      </c>
      <c r="Y177" s="672" t="str">
        <f t="shared" si="53"/>
        <v/>
      </c>
      <c r="AA177" s="672" t="str">
        <f t="shared" si="54"/>
        <v/>
      </c>
      <c r="AC177" s="672" t="str">
        <f t="shared" si="55"/>
        <v/>
      </c>
      <c r="AE177" s="672" t="str">
        <f t="shared" si="56"/>
        <v/>
      </c>
      <c r="AG177" s="672" t="str">
        <f t="shared" si="57"/>
        <v/>
      </c>
      <c r="AI177" s="672" t="str">
        <f t="shared" si="58"/>
        <v/>
      </c>
      <c r="AK177" s="672" t="str">
        <f t="shared" si="59"/>
        <v/>
      </c>
      <c r="AM177" s="672" t="str">
        <f t="shared" si="60"/>
        <v/>
      </c>
      <c r="AO177" s="672" t="str">
        <f t="shared" si="61"/>
        <v/>
      </c>
      <c r="AQ177" s="672" t="str">
        <f t="shared" si="62"/>
        <v/>
      </c>
    </row>
    <row r="178" spans="5:43">
      <c r="E178" s="672" t="str">
        <f t="shared" si="64"/>
        <v/>
      </c>
      <c r="G178" s="672" t="str">
        <f t="shared" si="64"/>
        <v/>
      </c>
      <c r="I178" s="672" t="str">
        <f t="shared" si="45"/>
        <v/>
      </c>
      <c r="K178" s="672" t="str">
        <f t="shared" si="46"/>
        <v/>
      </c>
      <c r="M178" s="672" t="str">
        <f t="shared" si="47"/>
        <v/>
      </c>
      <c r="O178" s="672" t="str">
        <f t="shared" si="48"/>
        <v/>
      </c>
      <c r="Q178" s="672" t="str">
        <f t="shared" si="49"/>
        <v/>
      </c>
      <c r="S178" s="672" t="str">
        <f t="shared" si="50"/>
        <v/>
      </c>
      <c r="U178" s="672" t="str">
        <f t="shared" si="51"/>
        <v/>
      </c>
      <c r="W178" s="672" t="str">
        <f t="shared" si="52"/>
        <v/>
      </c>
      <c r="Y178" s="672" t="str">
        <f t="shared" si="53"/>
        <v/>
      </c>
      <c r="AA178" s="672" t="str">
        <f t="shared" si="54"/>
        <v/>
      </c>
      <c r="AC178" s="672" t="str">
        <f t="shared" si="55"/>
        <v/>
      </c>
      <c r="AE178" s="672" t="str">
        <f t="shared" si="56"/>
        <v/>
      </c>
      <c r="AG178" s="672" t="str">
        <f t="shared" si="57"/>
        <v/>
      </c>
      <c r="AI178" s="672" t="str">
        <f t="shared" si="58"/>
        <v/>
      </c>
      <c r="AK178" s="672" t="str">
        <f t="shared" si="59"/>
        <v/>
      </c>
      <c r="AM178" s="672" t="str">
        <f t="shared" si="60"/>
        <v/>
      </c>
      <c r="AO178" s="672" t="str">
        <f t="shared" si="61"/>
        <v/>
      </c>
      <c r="AQ178" s="672" t="str">
        <f t="shared" si="62"/>
        <v/>
      </c>
    </row>
    <row r="179" spans="5:43">
      <c r="E179" s="672" t="str">
        <f t="shared" si="64"/>
        <v/>
      </c>
      <c r="G179" s="672" t="str">
        <f t="shared" si="64"/>
        <v/>
      </c>
      <c r="I179" s="672" t="str">
        <f t="shared" si="45"/>
        <v/>
      </c>
      <c r="K179" s="672" t="str">
        <f t="shared" si="46"/>
        <v/>
      </c>
      <c r="M179" s="672" t="str">
        <f t="shared" si="47"/>
        <v/>
      </c>
      <c r="O179" s="672" t="str">
        <f t="shared" si="48"/>
        <v/>
      </c>
      <c r="Q179" s="672" t="str">
        <f t="shared" si="49"/>
        <v/>
      </c>
      <c r="S179" s="672" t="str">
        <f t="shared" si="50"/>
        <v/>
      </c>
      <c r="U179" s="672" t="str">
        <f t="shared" si="51"/>
        <v/>
      </c>
      <c r="W179" s="672" t="str">
        <f t="shared" si="52"/>
        <v/>
      </c>
      <c r="Y179" s="672" t="str">
        <f t="shared" si="53"/>
        <v/>
      </c>
      <c r="AA179" s="672" t="str">
        <f t="shared" si="54"/>
        <v/>
      </c>
      <c r="AC179" s="672" t="str">
        <f t="shared" si="55"/>
        <v/>
      </c>
      <c r="AE179" s="672" t="str">
        <f t="shared" si="56"/>
        <v/>
      </c>
      <c r="AG179" s="672" t="str">
        <f t="shared" si="57"/>
        <v/>
      </c>
      <c r="AI179" s="672" t="str">
        <f t="shared" si="58"/>
        <v/>
      </c>
      <c r="AK179" s="672" t="str">
        <f t="shared" si="59"/>
        <v/>
      </c>
      <c r="AM179" s="672" t="str">
        <f t="shared" si="60"/>
        <v/>
      </c>
      <c r="AO179" s="672" t="str">
        <f t="shared" si="61"/>
        <v/>
      </c>
      <c r="AQ179" s="672" t="str">
        <f t="shared" si="62"/>
        <v/>
      </c>
    </row>
    <row r="180" spans="5:43">
      <c r="E180" s="672" t="str">
        <f t="shared" si="64"/>
        <v/>
      </c>
      <c r="G180" s="672" t="str">
        <f t="shared" si="64"/>
        <v/>
      </c>
      <c r="I180" s="672" t="str">
        <f t="shared" si="45"/>
        <v/>
      </c>
      <c r="K180" s="672" t="str">
        <f t="shared" si="46"/>
        <v/>
      </c>
      <c r="M180" s="672" t="str">
        <f t="shared" si="47"/>
        <v/>
      </c>
      <c r="O180" s="672" t="str">
        <f t="shared" si="48"/>
        <v/>
      </c>
      <c r="Q180" s="672" t="str">
        <f t="shared" si="49"/>
        <v/>
      </c>
      <c r="S180" s="672" t="str">
        <f t="shared" si="50"/>
        <v/>
      </c>
      <c r="U180" s="672" t="str">
        <f t="shared" si="51"/>
        <v/>
      </c>
      <c r="W180" s="672" t="str">
        <f t="shared" si="52"/>
        <v/>
      </c>
      <c r="Y180" s="672" t="str">
        <f t="shared" si="53"/>
        <v/>
      </c>
      <c r="AA180" s="672" t="str">
        <f t="shared" si="54"/>
        <v/>
      </c>
      <c r="AC180" s="672" t="str">
        <f t="shared" si="55"/>
        <v/>
      </c>
      <c r="AE180" s="672" t="str">
        <f t="shared" si="56"/>
        <v/>
      </c>
      <c r="AG180" s="672" t="str">
        <f t="shared" si="57"/>
        <v/>
      </c>
      <c r="AI180" s="672" t="str">
        <f t="shared" si="58"/>
        <v/>
      </c>
      <c r="AK180" s="672" t="str">
        <f t="shared" si="59"/>
        <v/>
      </c>
      <c r="AM180" s="672" t="str">
        <f t="shared" si="60"/>
        <v/>
      </c>
      <c r="AO180" s="672" t="str">
        <f t="shared" si="61"/>
        <v/>
      </c>
      <c r="AQ180" s="672" t="str">
        <f t="shared" si="62"/>
        <v/>
      </c>
    </row>
    <row r="181" spans="5:43">
      <c r="E181" s="672" t="str">
        <f t="shared" si="64"/>
        <v/>
      </c>
      <c r="G181" s="672" t="str">
        <f t="shared" si="64"/>
        <v/>
      </c>
      <c r="I181" s="672" t="str">
        <f t="shared" si="45"/>
        <v/>
      </c>
      <c r="K181" s="672" t="str">
        <f t="shared" si="46"/>
        <v/>
      </c>
      <c r="M181" s="672" t="str">
        <f t="shared" si="47"/>
        <v/>
      </c>
      <c r="O181" s="672" t="str">
        <f t="shared" si="48"/>
        <v/>
      </c>
      <c r="Q181" s="672" t="str">
        <f t="shared" si="49"/>
        <v/>
      </c>
      <c r="S181" s="672" t="str">
        <f t="shared" si="50"/>
        <v/>
      </c>
      <c r="U181" s="672" t="str">
        <f t="shared" si="51"/>
        <v/>
      </c>
      <c r="W181" s="672" t="str">
        <f t="shared" si="52"/>
        <v/>
      </c>
      <c r="Y181" s="672" t="str">
        <f t="shared" si="53"/>
        <v/>
      </c>
      <c r="AA181" s="672" t="str">
        <f t="shared" si="54"/>
        <v/>
      </c>
      <c r="AC181" s="672" t="str">
        <f t="shared" si="55"/>
        <v/>
      </c>
      <c r="AE181" s="672" t="str">
        <f t="shared" si="56"/>
        <v/>
      </c>
      <c r="AG181" s="672" t="str">
        <f t="shared" si="57"/>
        <v/>
      </c>
      <c r="AI181" s="672" t="str">
        <f t="shared" si="58"/>
        <v/>
      </c>
      <c r="AK181" s="672" t="str">
        <f t="shared" si="59"/>
        <v/>
      </c>
      <c r="AM181" s="672" t="str">
        <f t="shared" si="60"/>
        <v/>
      </c>
      <c r="AO181" s="672" t="str">
        <f t="shared" si="61"/>
        <v/>
      </c>
      <c r="AQ181" s="672" t="str">
        <f t="shared" si="62"/>
        <v/>
      </c>
    </row>
    <row r="182" spans="5:43">
      <c r="E182" s="672" t="str">
        <f t="shared" si="64"/>
        <v/>
      </c>
      <c r="G182" s="672" t="str">
        <f t="shared" si="64"/>
        <v/>
      </c>
      <c r="I182" s="672" t="str">
        <f t="shared" si="45"/>
        <v/>
      </c>
      <c r="K182" s="672" t="str">
        <f t="shared" si="46"/>
        <v/>
      </c>
      <c r="M182" s="672" t="str">
        <f t="shared" si="47"/>
        <v/>
      </c>
      <c r="O182" s="672" t="str">
        <f t="shared" si="48"/>
        <v/>
      </c>
      <c r="Q182" s="672" t="str">
        <f t="shared" si="49"/>
        <v/>
      </c>
      <c r="S182" s="672" t="str">
        <f t="shared" si="50"/>
        <v/>
      </c>
      <c r="U182" s="672" t="str">
        <f t="shared" si="51"/>
        <v/>
      </c>
      <c r="W182" s="672" t="str">
        <f t="shared" si="52"/>
        <v/>
      </c>
      <c r="Y182" s="672" t="str">
        <f t="shared" si="53"/>
        <v/>
      </c>
      <c r="AA182" s="672" t="str">
        <f t="shared" si="54"/>
        <v/>
      </c>
      <c r="AC182" s="672" t="str">
        <f t="shared" si="55"/>
        <v/>
      </c>
      <c r="AE182" s="672" t="str">
        <f t="shared" si="56"/>
        <v/>
      </c>
      <c r="AG182" s="672" t="str">
        <f t="shared" si="57"/>
        <v/>
      </c>
      <c r="AI182" s="672" t="str">
        <f t="shared" si="58"/>
        <v/>
      </c>
      <c r="AK182" s="672" t="str">
        <f t="shared" si="59"/>
        <v/>
      </c>
      <c r="AM182" s="672" t="str">
        <f t="shared" si="60"/>
        <v/>
      </c>
      <c r="AO182" s="672" t="str">
        <f t="shared" si="61"/>
        <v/>
      </c>
      <c r="AQ182" s="672" t="str">
        <f t="shared" si="62"/>
        <v/>
      </c>
    </row>
    <row r="183" spans="5:43">
      <c r="E183" s="672" t="str">
        <f t="shared" si="64"/>
        <v/>
      </c>
      <c r="G183" s="672" t="str">
        <f t="shared" si="64"/>
        <v/>
      </c>
      <c r="I183" s="672" t="str">
        <f t="shared" si="45"/>
        <v/>
      </c>
      <c r="K183" s="672" t="str">
        <f t="shared" si="46"/>
        <v/>
      </c>
      <c r="M183" s="672" t="str">
        <f t="shared" si="47"/>
        <v/>
      </c>
      <c r="O183" s="672" t="str">
        <f t="shared" si="48"/>
        <v/>
      </c>
      <c r="Q183" s="672" t="str">
        <f t="shared" si="49"/>
        <v/>
      </c>
      <c r="S183" s="672" t="str">
        <f t="shared" si="50"/>
        <v/>
      </c>
      <c r="U183" s="672" t="str">
        <f t="shared" si="51"/>
        <v/>
      </c>
      <c r="W183" s="672" t="str">
        <f t="shared" si="52"/>
        <v/>
      </c>
      <c r="Y183" s="672" t="str">
        <f t="shared" si="53"/>
        <v/>
      </c>
      <c r="AA183" s="672" t="str">
        <f t="shared" si="54"/>
        <v/>
      </c>
      <c r="AC183" s="672" t="str">
        <f t="shared" si="55"/>
        <v/>
      </c>
      <c r="AE183" s="672" t="str">
        <f t="shared" si="56"/>
        <v/>
      </c>
      <c r="AG183" s="672" t="str">
        <f t="shared" si="57"/>
        <v/>
      </c>
      <c r="AI183" s="672" t="str">
        <f t="shared" si="58"/>
        <v/>
      </c>
      <c r="AK183" s="672" t="str">
        <f t="shared" si="59"/>
        <v/>
      </c>
      <c r="AM183" s="672" t="str">
        <f t="shared" si="60"/>
        <v/>
      </c>
      <c r="AO183" s="672" t="str">
        <f t="shared" si="61"/>
        <v/>
      </c>
      <c r="AQ183" s="672" t="str">
        <f t="shared" si="62"/>
        <v/>
      </c>
    </row>
    <row r="184" spans="5:43">
      <c r="E184" s="672" t="str">
        <f t="shared" si="64"/>
        <v/>
      </c>
      <c r="G184" s="672" t="str">
        <f t="shared" si="64"/>
        <v/>
      </c>
      <c r="I184" s="672" t="str">
        <f t="shared" si="45"/>
        <v/>
      </c>
      <c r="K184" s="672" t="str">
        <f t="shared" si="46"/>
        <v/>
      </c>
      <c r="M184" s="672" t="str">
        <f t="shared" si="47"/>
        <v/>
      </c>
      <c r="O184" s="672" t="str">
        <f t="shared" si="48"/>
        <v/>
      </c>
      <c r="Q184" s="672" t="str">
        <f t="shared" si="49"/>
        <v/>
      </c>
      <c r="S184" s="672" t="str">
        <f t="shared" si="50"/>
        <v/>
      </c>
      <c r="U184" s="672" t="str">
        <f t="shared" si="51"/>
        <v/>
      </c>
      <c r="W184" s="672" t="str">
        <f t="shared" si="52"/>
        <v/>
      </c>
      <c r="Y184" s="672" t="str">
        <f t="shared" si="53"/>
        <v/>
      </c>
      <c r="AA184" s="672" t="str">
        <f t="shared" si="54"/>
        <v/>
      </c>
      <c r="AC184" s="672" t="str">
        <f t="shared" si="55"/>
        <v/>
      </c>
      <c r="AE184" s="672" t="str">
        <f t="shared" si="56"/>
        <v/>
      </c>
      <c r="AG184" s="672" t="str">
        <f t="shared" si="57"/>
        <v/>
      </c>
      <c r="AI184" s="672" t="str">
        <f t="shared" si="58"/>
        <v/>
      </c>
      <c r="AK184" s="672" t="str">
        <f t="shared" si="59"/>
        <v/>
      </c>
      <c r="AM184" s="672" t="str">
        <f t="shared" si="60"/>
        <v/>
      </c>
      <c r="AO184" s="672" t="str">
        <f t="shared" si="61"/>
        <v/>
      </c>
      <c r="AQ184" s="672" t="str">
        <f t="shared" si="62"/>
        <v/>
      </c>
    </row>
    <row r="185" spans="5:43">
      <c r="E185" s="672" t="str">
        <f t="shared" si="64"/>
        <v/>
      </c>
      <c r="G185" s="672" t="str">
        <f t="shared" si="64"/>
        <v/>
      </c>
      <c r="I185" s="672" t="str">
        <f t="shared" si="45"/>
        <v/>
      </c>
      <c r="K185" s="672" t="str">
        <f t="shared" si="46"/>
        <v/>
      </c>
      <c r="M185" s="672" t="str">
        <f t="shared" si="47"/>
        <v/>
      </c>
      <c r="O185" s="672" t="str">
        <f t="shared" si="48"/>
        <v/>
      </c>
      <c r="Q185" s="672" t="str">
        <f t="shared" si="49"/>
        <v/>
      </c>
      <c r="S185" s="672" t="str">
        <f t="shared" si="50"/>
        <v/>
      </c>
      <c r="U185" s="672" t="str">
        <f t="shared" si="51"/>
        <v/>
      </c>
      <c r="W185" s="672" t="str">
        <f t="shared" si="52"/>
        <v/>
      </c>
      <c r="Y185" s="672" t="str">
        <f t="shared" si="53"/>
        <v/>
      </c>
      <c r="AA185" s="672" t="str">
        <f t="shared" si="54"/>
        <v/>
      </c>
      <c r="AC185" s="672" t="str">
        <f t="shared" si="55"/>
        <v/>
      </c>
      <c r="AE185" s="672" t="str">
        <f t="shared" si="56"/>
        <v/>
      </c>
      <c r="AG185" s="672" t="str">
        <f t="shared" si="57"/>
        <v/>
      </c>
      <c r="AI185" s="672" t="str">
        <f t="shared" si="58"/>
        <v/>
      </c>
      <c r="AK185" s="672" t="str">
        <f t="shared" si="59"/>
        <v/>
      </c>
      <c r="AM185" s="672" t="str">
        <f t="shared" si="60"/>
        <v/>
      </c>
      <c r="AO185" s="672" t="str">
        <f t="shared" si="61"/>
        <v/>
      </c>
      <c r="AQ185" s="672" t="str">
        <f t="shared" si="62"/>
        <v/>
      </c>
    </row>
    <row r="186" spans="5:43">
      <c r="E186" s="672" t="str">
        <f t="shared" si="64"/>
        <v/>
      </c>
      <c r="G186" s="672" t="str">
        <f t="shared" si="64"/>
        <v/>
      </c>
      <c r="I186" s="672" t="str">
        <f t="shared" si="45"/>
        <v/>
      </c>
      <c r="K186" s="672" t="str">
        <f t="shared" si="46"/>
        <v/>
      </c>
      <c r="M186" s="672" t="str">
        <f t="shared" si="47"/>
        <v/>
      </c>
      <c r="O186" s="672" t="str">
        <f t="shared" si="48"/>
        <v/>
      </c>
      <c r="Q186" s="672" t="str">
        <f t="shared" si="49"/>
        <v/>
      </c>
      <c r="S186" s="672" t="str">
        <f t="shared" si="50"/>
        <v/>
      </c>
      <c r="U186" s="672" t="str">
        <f t="shared" si="51"/>
        <v/>
      </c>
      <c r="W186" s="672" t="str">
        <f t="shared" si="52"/>
        <v/>
      </c>
      <c r="Y186" s="672" t="str">
        <f t="shared" si="53"/>
        <v/>
      </c>
      <c r="AA186" s="672" t="str">
        <f t="shared" si="54"/>
        <v/>
      </c>
      <c r="AC186" s="672" t="str">
        <f t="shared" si="55"/>
        <v/>
      </c>
      <c r="AE186" s="672" t="str">
        <f t="shared" si="56"/>
        <v/>
      </c>
      <c r="AG186" s="672" t="str">
        <f t="shared" si="57"/>
        <v/>
      </c>
      <c r="AI186" s="672" t="str">
        <f t="shared" si="58"/>
        <v/>
      </c>
      <c r="AK186" s="672" t="str">
        <f t="shared" si="59"/>
        <v/>
      </c>
      <c r="AM186" s="672" t="str">
        <f t="shared" si="60"/>
        <v/>
      </c>
      <c r="AO186" s="672" t="str">
        <f t="shared" si="61"/>
        <v/>
      </c>
      <c r="AQ186" s="672" t="str">
        <f t="shared" si="62"/>
        <v/>
      </c>
    </row>
    <row r="187" spans="5:43">
      <c r="E187" s="672" t="str">
        <f t="shared" si="64"/>
        <v/>
      </c>
      <c r="G187" s="672" t="str">
        <f t="shared" si="64"/>
        <v/>
      </c>
      <c r="I187" s="672" t="str">
        <f t="shared" si="45"/>
        <v/>
      </c>
      <c r="K187" s="672" t="str">
        <f t="shared" si="46"/>
        <v/>
      </c>
      <c r="M187" s="672" t="str">
        <f t="shared" si="47"/>
        <v/>
      </c>
      <c r="O187" s="672" t="str">
        <f t="shared" si="48"/>
        <v/>
      </c>
      <c r="Q187" s="672" t="str">
        <f t="shared" si="49"/>
        <v/>
      </c>
      <c r="S187" s="672" t="str">
        <f t="shared" si="50"/>
        <v/>
      </c>
      <c r="U187" s="672" t="str">
        <f t="shared" si="51"/>
        <v/>
      </c>
      <c r="W187" s="672" t="str">
        <f t="shared" si="52"/>
        <v/>
      </c>
      <c r="Y187" s="672" t="str">
        <f t="shared" si="53"/>
        <v/>
      </c>
      <c r="AA187" s="672" t="str">
        <f t="shared" si="54"/>
        <v/>
      </c>
      <c r="AC187" s="672" t="str">
        <f t="shared" si="55"/>
        <v/>
      </c>
      <c r="AE187" s="672" t="str">
        <f t="shared" si="56"/>
        <v/>
      </c>
      <c r="AG187" s="672" t="str">
        <f t="shared" si="57"/>
        <v/>
      </c>
      <c r="AI187" s="672" t="str">
        <f t="shared" si="58"/>
        <v/>
      </c>
      <c r="AK187" s="672" t="str">
        <f t="shared" si="59"/>
        <v/>
      </c>
      <c r="AM187" s="672" t="str">
        <f t="shared" si="60"/>
        <v/>
      </c>
      <c r="AO187" s="672" t="str">
        <f t="shared" si="61"/>
        <v/>
      </c>
      <c r="AQ187" s="672" t="str">
        <f t="shared" si="62"/>
        <v/>
      </c>
    </row>
    <row r="188" spans="5:43">
      <c r="E188" s="672" t="str">
        <f t="shared" si="64"/>
        <v/>
      </c>
      <c r="G188" s="672" t="str">
        <f t="shared" si="64"/>
        <v/>
      </c>
      <c r="I188" s="672" t="str">
        <f t="shared" si="45"/>
        <v/>
      </c>
      <c r="K188" s="672" t="str">
        <f t="shared" si="46"/>
        <v/>
      </c>
      <c r="M188" s="672" t="str">
        <f t="shared" si="47"/>
        <v/>
      </c>
      <c r="O188" s="672" t="str">
        <f t="shared" si="48"/>
        <v/>
      </c>
      <c r="Q188" s="672" t="str">
        <f t="shared" si="49"/>
        <v/>
      </c>
      <c r="S188" s="672" t="str">
        <f t="shared" si="50"/>
        <v/>
      </c>
      <c r="U188" s="672" t="str">
        <f t="shared" si="51"/>
        <v/>
      </c>
      <c r="W188" s="672" t="str">
        <f t="shared" si="52"/>
        <v/>
      </c>
      <c r="Y188" s="672" t="str">
        <f t="shared" si="53"/>
        <v/>
      </c>
      <c r="AA188" s="672" t="str">
        <f t="shared" si="54"/>
        <v/>
      </c>
      <c r="AC188" s="672" t="str">
        <f t="shared" si="55"/>
        <v/>
      </c>
      <c r="AE188" s="672" t="str">
        <f t="shared" si="56"/>
        <v/>
      </c>
      <c r="AG188" s="672" t="str">
        <f t="shared" si="57"/>
        <v/>
      </c>
      <c r="AI188" s="672" t="str">
        <f t="shared" si="58"/>
        <v/>
      </c>
      <c r="AK188" s="672" t="str">
        <f t="shared" si="59"/>
        <v/>
      </c>
      <c r="AM188" s="672" t="str">
        <f t="shared" si="60"/>
        <v/>
      </c>
      <c r="AO188" s="672" t="str">
        <f t="shared" si="61"/>
        <v/>
      </c>
      <c r="AQ188" s="672" t="str">
        <f t="shared" si="62"/>
        <v/>
      </c>
    </row>
    <row r="189" spans="5:43">
      <c r="E189" s="672" t="str">
        <f t="shared" ref="E189:G204" si="65">IF(OR($B189=0,D189=0),"",D189/$B189)</f>
        <v/>
      </c>
      <c r="G189" s="672" t="str">
        <f t="shared" si="65"/>
        <v/>
      </c>
      <c r="I189" s="672" t="str">
        <f t="shared" si="45"/>
        <v/>
      </c>
      <c r="K189" s="672" t="str">
        <f t="shared" si="46"/>
        <v/>
      </c>
      <c r="M189" s="672" t="str">
        <f t="shared" si="47"/>
        <v/>
      </c>
      <c r="O189" s="672" t="str">
        <f t="shared" si="48"/>
        <v/>
      </c>
      <c r="Q189" s="672" t="str">
        <f t="shared" si="49"/>
        <v/>
      </c>
      <c r="S189" s="672" t="str">
        <f t="shared" si="50"/>
        <v/>
      </c>
      <c r="U189" s="672" t="str">
        <f t="shared" si="51"/>
        <v/>
      </c>
      <c r="W189" s="672" t="str">
        <f t="shared" si="52"/>
        <v/>
      </c>
      <c r="Y189" s="672" t="str">
        <f t="shared" si="53"/>
        <v/>
      </c>
      <c r="AA189" s="672" t="str">
        <f t="shared" si="54"/>
        <v/>
      </c>
      <c r="AC189" s="672" t="str">
        <f t="shared" si="55"/>
        <v/>
      </c>
      <c r="AE189" s="672" t="str">
        <f t="shared" si="56"/>
        <v/>
      </c>
      <c r="AG189" s="672" t="str">
        <f t="shared" si="57"/>
        <v/>
      </c>
      <c r="AI189" s="672" t="str">
        <f t="shared" si="58"/>
        <v/>
      </c>
      <c r="AK189" s="672" t="str">
        <f t="shared" si="59"/>
        <v/>
      </c>
      <c r="AM189" s="672" t="str">
        <f t="shared" si="60"/>
        <v/>
      </c>
      <c r="AO189" s="672" t="str">
        <f t="shared" si="61"/>
        <v/>
      </c>
      <c r="AQ189" s="672" t="str">
        <f t="shared" si="62"/>
        <v/>
      </c>
    </row>
    <row r="190" spans="5:43">
      <c r="E190" s="672" t="str">
        <f t="shared" si="65"/>
        <v/>
      </c>
      <c r="G190" s="672" t="str">
        <f t="shared" si="65"/>
        <v/>
      </c>
      <c r="I190" s="672" t="str">
        <f t="shared" si="45"/>
        <v/>
      </c>
      <c r="K190" s="672" t="str">
        <f t="shared" si="46"/>
        <v/>
      </c>
      <c r="M190" s="672" t="str">
        <f t="shared" si="47"/>
        <v/>
      </c>
      <c r="O190" s="672" t="str">
        <f t="shared" si="48"/>
        <v/>
      </c>
      <c r="Q190" s="672" t="str">
        <f t="shared" si="49"/>
        <v/>
      </c>
      <c r="S190" s="672" t="str">
        <f t="shared" si="50"/>
        <v/>
      </c>
      <c r="U190" s="672" t="str">
        <f t="shared" si="51"/>
        <v/>
      </c>
      <c r="W190" s="672" t="str">
        <f t="shared" si="52"/>
        <v/>
      </c>
      <c r="Y190" s="672" t="str">
        <f t="shared" si="53"/>
        <v/>
      </c>
      <c r="AA190" s="672" t="str">
        <f t="shared" si="54"/>
        <v/>
      </c>
      <c r="AC190" s="672" t="str">
        <f t="shared" si="55"/>
        <v/>
      </c>
      <c r="AE190" s="672" t="str">
        <f t="shared" si="56"/>
        <v/>
      </c>
      <c r="AG190" s="672" t="str">
        <f t="shared" si="57"/>
        <v/>
      </c>
      <c r="AI190" s="672" t="str">
        <f t="shared" si="58"/>
        <v/>
      </c>
      <c r="AK190" s="672" t="str">
        <f t="shared" si="59"/>
        <v/>
      </c>
      <c r="AM190" s="672" t="str">
        <f t="shared" si="60"/>
        <v/>
      </c>
      <c r="AO190" s="672" t="str">
        <f t="shared" si="61"/>
        <v/>
      </c>
      <c r="AQ190" s="672" t="str">
        <f t="shared" si="62"/>
        <v/>
      </c>
    </row>
    <row r="191" spans="5:43">
      <c r="E191" s="672" t="str">
        <f t="shared" si="65"/>
        <v/>
      </c>
      <c r="G191" s="672" t="str">
        <f t="shared" si="65"/>
        <v/>
      </c>
      <c r="I191" s="672" t="str">
        <f t="shared" si="45"/>
        <v/>
      </c>
      <c r="K191" s="672" t="str">
        <f t="shared" si="46"/>
        <v/>
      </c>
      <c r="M191" s="672" t="str">
        <f t="shared" si="47"/>
        <v/>
      </c>
      <c r="O191" s="672" t="str">
        <f t="shared" si="48"/>
        <v/>
      </c>
      <c r="Q191" s="672" t="str">
        <f t="shared" si="49"/>
        <v/>
      </c>
      <c r="S191" s="672" t="str">
        <f t="shared" si="50"/>
        <v/>
      </c>
      <c r="U191" s="672" t="str">
        <f t="shared" si="51"/>
        <v/>
      </c>
      <c r="W191" s="672" t="str">
        <f t="shared" si="52"/>
        <v/>
      </c>
      <c r="Y191" s="672" t="str">
        <f t="shared" si="53"/>
        <v/>
      </c>
      <c r="AA191" s="672" t="str">
        <f t="shared" si="54"/>
        <v/>
      </c>
      <c r="AC191" s="672" t="str">
        <f t="shared" si="55"/>
        <v/>
      </c>
      <c r="AE191" s="672" t="str">
        <f t="shared" si="56"/>
        <v/>
      </c>
      <c r="AG191" s="672" t="str">
        <f t="shared" si="57"/>
        <v/>
      </c>
      <c r="AI191" s="672" t="str">
        <f t="shared" si="58"/>
        <v/>
      </c>
      <c r="AK191" s="672" t="str">
        <f t="shared" si="59"/>
        <v/>
      </c>
      <c r="AM191" s="672" t="str">
        <f t="shared" si="60"/>
        <v/>
      </c>
      <c r="AO191" s="672" t="str">
        <f t="shared" si="61"/>
        <v/>
      </c>
      <c r="AQ191" s="672" t="str">
        <f t="shared" si="62"/>
        <v/>
      </c>
    </row>
    <row r="192" spans="5:43">
      <c r="E192" s="672" t="str">
        <f t="shared" si="65"/>
        <v/>
      </c>
      <c r="G192" s="672" t="str">
        <f t="shared" si="65"/>
        <v/>
      </c>
      <c r="I192" s="672" t="str">
        <f t="shared" si="45"/>
        <v/>
      </c>
      <c r="K192" s="672" t="str">
        <f t="shared" si="46"/>
        <v/>
      </c>
      <c r="M192" s="672" t="str">
        <f t="shared" si="47"/>
        <v/>
      </c>
      <c r="O192" s="672" t="str">
        <f t="shared" si="48"/>
        <v/>
      </c>
      <c r="Q192" s="672" t="str">
        <f t="shared" si="49"/>
        <v/>
      </c>
      <c r="S192" s="672" t="str">
        <f t="shared" si="50"/>
        <v/>
      </c>
      <c r="U192" s="672" t="str">
        <f t="shared" si="51"/>
        <v/>
      </c>
      <c r="W192" s="672" t="str">
        <f t="shared" si="52"/>
        <v/>
      </c>
      <c r="Y192" s="672" t="str">
        <f t="shared" si="53"/>
        <v/>
      </c>
      <c r="AA192" s="672" t="str">
        <f t="shared" si="54"/>
        <v/>
      </c>
      <c r="AC192" s="672" t="str">
        <f t="shared" si="55"/>
        <v/>
      </c>
      <c r="AE192" s="672" t="str">
        <f t="shared" si="56"/>
        <v/>
      </c>
      <c r="AG192" s="672" t="str">
        <f t="shared" si="57"/>
        <v/>
      </c>
      <c r="AI192" s="672" t="str">
        <f t="shared" si="58"/>
        <v/>
      </c>
      <c r="AK192" s="672" t="str">
        <f t="shared" si="59"/>
        <v/>
      </c>
      <c r="AM192" s="672" t="str">
        <f t="shared" si="60"/>
        <v/>
      </c>
      <c r="AO192" s="672" t="str">
        <f t="shared" si="61"/>
        <v/>
      </c>
      <c r="AQ192" s="672" t="str">
        <f t="shared" si="62"/>
        <v/>
      </c>
    </row>
    <row r="193" spans="5:43">
      <c r="E193" s="672" t="str">
        <f t="shared" si="65"/>
        <v/>
      </c>
      <c r="G193" s="672" t="str">
        <f t="shared" si="65"/>
        <v/>
      </c>
      <c r="I193" s="672" t="str">
        <f t="shared" si="45"/>
        <v/>
      </c>
      <c r="K193" s="672" t="str">
        <f t="shared" si="46"/>
        <v/>
      </c>
      <c r="M193" s="672" t="str">
        <f t="shared" si="47"/>
        <v/>
      </c>
      <c r="O193" s="672" t="str">
        <f t="shared" si="48"/>
        <v/>
      </c>
      <c r="Q193" s="672" t="str">
        <f t="shared" si="49"/>
        <v/>
      </c>
      <c r="S193" s="672" t="str">
        <f t="shared" si="50"/>
        <v/>
      </c>
      <c r="U193" s="672" t="str">
        <f t="shared" si="51"/>
        <v/>
      </c>
      <c r="W193" s="672" t="str">
        <f t="shared" si="52"/>
        <v/>
      </c>
      <c r="Y193" s="672" t="str">
        <f t="shared" si="53"/>
        <v/>
      </c>
      <c r="AA193" s="672" t="str">
        <f t="shared" si="54"/>
        <v/>
      </c>
      <c r="AC193" s="672" t="str">
        <f t="shared" si="55"/>
        <v/>
      </c>
      <c r="AE193" s="672" t="str">
        <f t="shared" si="56"/>
        <v/>
      </c>
      <c r="AG193" s="672" t="str">
        <f t="shared" si="57"/>
        <v/>
      </c>
      <c r="AI193" s="672" t="str">
        <f t="shared" si="58"/>
        <v/>
      </c>
      <c r="AK193" s="672" t="str">
        <f t="shared" si="59"/>
        <v/>
      </c>
      <c r="AM193" s="672" t="str">
        <f t="shared" si="60"/>
        <v/>
      </c>
      <c r="AO193" s="672" t="str">
        <f t="shared" si="61"/>
        <v/>
      </c>
      <c r="AQ193" s="672" t="str">
        <f t="shared" si="62"/>
        <v/>
      </c>
    </row>
    <row r="194" spans="5:43">
      <c r="E194" s="672" t="str">
        <f t="shared" si="65"/>
        <v/>
      </c>
      <c r="G194" s="672" t="str">
        <f t="shared" si="65"/>
        <v/>
      </c>
      <c r="I194" s="672" t="str">
        <f t="shared" si="45"/>
        <v/>
      </c>
      <c r="K194" s="672" t="str">
        <f t="shared" si="46"/>
        <v/>
      </c>
      <c r="M194" s="672" t="str">
        <f t="shared" si="47"/>
        <v/>
      </c>
      <c r="O194" s="672" t="str">
        <f t="shared" si="48"/>
        <v/>
      </c>
      <c r="Q194" s="672" t="str">
        <f t="shared" si="49"/>
        <v/>
      </c>
      <c r="S194" s="672" t="str">
        <f t="shared" si="50"/>
        <v/>
      </c>
      <c r="U194" s="672" t="str">
        <f t="shared" si="51"/>
        <v/>
      </c>
      <c r="W194" s="672" t="str">
        <f t="shared" si="52"/>
        <v/>
      </c>
      <c r="Y194" s="672" t="str">
        <f t="shared" si="53"/>
        <v/>
      </c>
      <c r="AA194" s="672" t="str">
        <f t="shared" si="54"/>
        <v/>
      </c>
      <c r="AC194" s="672" t="str">
        <f t="shared" si="55"/>
        <v/>
      </c>
      <c r="AE194" s="672" t="str">
        <f t="shared" si="56"/>
        <v/>
      </c>
      <c r="AG194" s="672" t="str">
        <f t="shared" si="57"/>
        <v/>
      </c>
      <c r="AI194" s="672" t="str">
        <f t="shared" si="58"/>
        <v/>
      </c>
      <c r="AK194" s="672" t="str">
        <f t="shared" si="59"/>
        <v/>
      </c>
      <c r="AM194" s="672" t="str">
        <f t="shared" si="60"/>
        <v/>
      </c>
      <c r="AO194" s="672" t="str">
        <f t="shared" si="61"/>
        <v/>
      </c>
      <c r="AQ194" s="672" t="str">
        <f t="shared" si="62"/>
        <v/>
      </c>
    </row>
    <row r="195" spans="5:43">
      <c r="E195" s="672" t="str">
        <f t="shared" si="65"/>
        <v/>
      </c>
      <c r="G195" s="672" t="str">
        <f t="shared" si="65"/>
        <v/>
      </c>
      <c r="I195" s="672" t="str">
        <f t="shared" si="45"/>
        <v/>
      </c>
      <c r="K195" s="672" t="str">
        <f t="shared" si="46"/>
        <v/>
      </c>
      <c r="M195" s="672" t="str">
        <f t="shared" si="47"/>
        <v/>
      </c>
      <c r="O195" s="672" t="str">
        <f t="shared" si="48"/>
        <v/>
      </c>
      <c r="Q195" s="672" t="str">
        <f t="shared" si="49"/>
        <v/>
      </c>
      <c r="S195" s="672" t="str">
        <f t="shared" si="50"/>
        <v/>
      </c>
      <c r="U195" s="672" t="str">
        <f t="shared" si="51"/>
        <v/>
      </c>
      <c r="W195" s="672" t="str">
        <f t="shared" si="52"/>
        <v/>
      </c>
      <c r="Y195" s="672" t="str">
        <f t="shared" si="53"/>
        <v/>
      </c>
      <c r="AA195" s="672" t="str">
        <f t="shared" si="54"/>
        <v/>
      </c>
      <c r="AC195" s="672" t="str">
        <f t="shared" si="55"/>
        <v/>
      </c>
      <c r="AE195" s="672" t="str">
        <f t="shared" si="56"/>
        <v/>
      </c>
      <c r="AG195" s="672" t="str">
        <f t="shared" si="57"/>
        <v/>
      </c>
      <c r="AI195" s="672" t="str">
        <f t="shared" si="58"/>
        <v/>
      </c>
      <c r="AK195" s="672" t="str">
        <f t="shared" si="59"/>
        <v/>
      </c>
      <c r="AM195" s="672" t="str">
        <f t="shared" si="60"/>
        <v/>
      </c>
      <c r="AO195" s="672" t="str">
        <f t="shared" si="61"/>
        <v/>
      </c>
      <c r="AQ195" s="672" t="str">
        <f t="shared" si="62"/>
        <v/>
      </c>
    </row>
    <row r="196" spans="5:43">
      <c r="E196" s="672" t="str">
        <f t="shared" si="65"/>
        <v/>
      </c>
      <c r="G196" s="672" t="str">
        <f t="shared" si="65"/>
        <v/>
      </c>
      <c r="I196" s="672" t="str">
        <f t="shared" si="45"/>
        <v/>
      </c>
      <c r="K196" s="672" t="str">
        <f t="shared" si="46"/>
        <v/>
      </c>
      <c r="M196" s="672" t="str">
        <f t="shared" si="47"/>
        <v/>
      </c>
      <c r="O196" s="672" t="str">
        <f t="shared" si="48"/>
        <v/>
      </c>
      <c r="Q196" s="672" t="str">
        <f t="shared" si="49"/>
        <v/>
      </c>
      <c r="S196" s="672" t="str">
        <f t="shared" si="50"/>
        <v/>
      </c>
      <c r="U196" s="672" t="str">
        <f t="shared" si="51"/>
        <v/>
      </c>
      <c r="W196" s="672" t="str">
        <f t="shared" si="52"/>
        <v/>
      </c>
      <c r="Y196" s="672" t="str">
        <f t="shared" si="53"/>
        <v/>
      </c>
      <c r="AA196" s="672" t="str">
        <f t="shared" si="54"/>
        <v/>
      </c>
      <c r="AC196" s="672" t="str">
        <f t="shared" si="55"/>
        <v/>
      </c>
      <c r="AE196" s="672" t="str">
        <f t="shared" si="56"/>
        <v/>
      </c>
      <c r="AG196" s="672" t="str">
        <f t="shared" si="57"/>
        <v/>
      </c>
      <c r="AI196" s="672" t="str">
        <f t="shared" si="58"/>
        <v/>
      </c>
      <c r="AK196" s="672" t="str">
        <f t="shared" si="59"/>
        <v/>
      </c>
      <c r="AM196" s="672" t="str">
        <f t="shared" si="60"/>
        <v/>
      </c>
      <c r="AO196" s="672" t="str">
        <f t="shared" si="61"/>
        <v/>
      </c>
      <c r="AQ196" s="672" t="str">
        <f t="shared" si="62"/>
        <v/>
      </c>
    </row>
    <row r="197" spans="5:43">
      <c r="E197" s="672" t="str">
        <f t="shared" si="65"/>
        <v/>
      </c>
      <c r="G197" s="672" t="str">
        <f t="shared" si="65"/>
        <v/>
      </c>
      <c r="I197" s="672" t="str">
        <f t="shared" si="45"/>
        <v/>
      </c>
      <c r="K197" s="672" t="str">
        <f t="shared" si="46"/>
        <v/>
      </c>
      <c r="M197" s="672" t="str">
        <f t="shared" si="47"/>
        <v/>
      </c>
      <c r="O197" s="672" t="str">
        <f t="shared" si="48"/>
        <v/>
      </c>
      <c r="Q197" s="672" t="str">
        <f t="shared" si="49"/>
        <v/>
      </c>
      <c r="S197" s="672" t="str">
        <f t="shared" si="50"/>
        <v/>
      </c>
      <c r="U197" s="672" t="str">
        <f t="shared" si="51"/>
        <v/>
      </c>
      <c r="W197" s="672" t="str">
        <f t="shared" si="52"/>
        <v/>
      </c>
      <c r="Y197" s="672" t="str">
        <f t="shared" si="53"/>
        <v/>
      </c>
      <c r="AA197" s="672" t="str">
        <f t="shared" si="54"/>
        <v/>
      </c>
      <c r="AC197" s="672" t="str">
        <f t="shared" si="55"/>
        <v/>
      </c>
      <c r="AE197" s="672" t="str">
        <f t="shared" si="56"/>
        <v/>
      </c>
      <c r="AG197" s="672" t="str">
        <f t="shared" si="57"/>
        <v/>
      </c>
      <c r="AI197" s="672" t="str">
        <f t="shared" si="58"/>
        <v/>
      </c>
      <c r="AK197" s="672" t="str">
        <f t="shared" si="59"/>
        <v/>
      </c>
      <c r="AM197" s="672" t="str">
        <f t="shared" si="60"/>
        <v/>
      </c>
      <c r="AO197" s="672" t="str">
        <f t="shared" si="61"/>
        <v/>
      </c>
      <c r="AQ197" s="672" t="str">
        <f t="shared" si="62"/>
        <v/>
      </c>
    </row>
    <row r="198" spans="5:43">
      <c r="E198" s="672" t="str">
        <f t="shared" si="65"/>
        <v/>
      </c>
      <c r="G198" s="672" t="str">
        <f t="shared" si="65"/>
        <v/>
      </c>
      <c r="I198" s="672" t="str">
        <f t="shared" si="45"/>
        <v/>
      </c>
      <c r="K198" s="672" t="str">
        <f t="shared" si="46"/>
        <v/>
      </c>
      <c r="M198" s="672" t="str">
        <f t="shared" si="47"/>
        <v/>
      </c>
      <c r="O198" s="672" t="str">
        <f t="shared" si="48"/>
        <v/>
      </c>
      <c r="Q198" s="672" t="str">
        <f t="shared" si="49"/>
        <v/>
      </c>
      <c r="S198" s="672" t="str">
        <f t="shared" si="50"/>
        <v/>
      </c>
      <c r="U198" s="672" t="str">
        <f t="shared" si="51"/>
        <v/>
      </c>
      <c r="W198" s="672" t="str">
        <f t="shared" si="52"/>
        <v/>
      </c>
      <c r="Y198" s="672" t="str">
        <f t="shared" si="53"/>
        <v/>
      </c>
      <c r="AA198" s="672" t="str">
        <f t="shared" si="54"/>
        <v/>
      </c>
      <c r="AC198" s="672" t="str">
        <f t="shared" si="55"/>
        <v/>
      </c>
      <c r="AE198" s="672" t="str">
        <f t="shared" si="56"/>
        <v/>
      </c>
      <c r="AG198" s="672" t="str">
        <f t="shared" si="57"/>
        <v/>
      </c>
      <c r="AI198" s="672" t="str">
        <f t="shared" si="58"/>
        <v/>
      </c>
      <c r="AK198" s="672" t="str">
        <f t="shared" si="59"/>
        <v/>
      </c>
      <c r="AM198" s="672" t="str">
        <f t="shared" si="60"/>
        <v/>
      </c>
      <c r="AO198" s="672" t="str">
        <f t="shared" si="61"/>
        <v/>
      </c>
      <c r="AQ198" s="672" t="str">
        <f t="shared" si="62"/>
        <v/>
      </c>
    </row>
    <row r="199" spans="5:43">
      <c r="E199" s="672" t="str">
        <f t="shared" si="65"/>
        <v/>
      </c>
      <c r="G199" s="672" t="str">
        <f t="shared" si="65"/>
        <v/>
      </c>
      <c r="I199" s="672" t="str">
        <f t="shared" si="45"/>
        <v/>
      </c>
      <c r="K199" s="672" t="str">
        <f t="shared" si="46"/>
        <v/>
      </c>
      <c r="M199" s="672" t="str">
        <f t="shared" si="47"/>
        <v/>
      </c>
      <c r="O199" s="672" t="str">
        <f t="shared" si="48"/>
        <v/>
      </c>
      <c r="Q199" s="672" t="str">
        <f t="shared" si="49"/>
        <v/>
      </c>
      <c r="S199" s="672" t="str">
        <f t="shared" si="50"/>
        <v/>
      </c>
      <c r="U199" s="672" t="str">
        <f t="shared" si="51"/>
        <v/>
      </c>
      <c r="W199" s="672" t="str">
        <f t="shared" si="52"/>
        <v/>
      </c>
      <c r="Y199" s="672" t="str">
        <f t="shared" si="53"/>
        <v/>
      </c>
      <c r="AA199" s="672" t="str">
        <f t="shared" si="54"/>
        <v/>
      </c>
      <c r="AC199" s="672" t="str">
        <f t="shared" si="55"/>
        <v/>
      </c>
      <c r="AE199" s="672" t="str">
        <f t="shared" si="56"/>
        <v/>
      </c>
      <c r="AG199" s="672" t="str">
        <f t="shared" si="57"/>
        <v/>
      </c>
      <c r="AI199" s="672" t="str">
        <f t="shared" si="58"/>
        <v/>
      </c>
      <c r="AK199" s="672" t="str">
        <f t="shared" si="59"/>
        <v/>
      </c>
      <c r="AM199" s="672" t="str">
        <f t="shared" si="60"/>
        <v/>
      </c>
      <c r="AO199" s="672" t="str">
        <f t="shared" si="61"/>
        <v/>
      </c>
      <c r="AQ199" s="672" t="str">
        <f t="shared" si="62"/>
        <v/>
      </c>
    </row>
    <row r="200" spans="5:43">
      <c r="E200" s="672" t="str">
        <f t="shared" si="65"/>
        <v/>
      </c>
      <c r="G200" s="672" t="str">
        <f t="shared" si="65"/>
        <v/>
      </c>
      <c r="I200" s="672" t="str">
        <f t="shared" si="45"/>
        <v/>
      </c>
      <c r="K200" s="672" t="str">
        <f t="shared" si="46"/>
        <v/>
      </c>
      <c r="M200" s="672" t="str">
        <f t="shared" si="47"/>
        <v/>
      </c>
      <c r="O200" s="672" t="str">
        <f t="shared" si="48"/>
        <v/>
      </c>
      <c r="Q200" s="672" t="str">
        <f t="shared" si="49"/>
        <v/>
      </c>
      <c r="S200" s="672" t="str">
        <f t="shared" si="50"/>
        <v/>
      </c>
      <c r="U200" s="672" t="str">
        <f t="shared" si="51"/>
        <v/>
      </c>
      <c r="W200" s="672" t="str">
        <f t="shared" si="52"/>
        <v/>
      </c>
      <c r="Y200" s="672" t="str">
        <f t="shared" si="53"/>
        <v/>
      </c>
      <c r="AA200" s="672" t="str">
        <f t="shared" si="54"/>
        <v/>
      </c>
      <c r="AC200" s="672" t="str">
        <f t="shared" si="55"/>
        <v/>
      </c>
      <c r="AE200" s="672" t="str">
        <f t="shared" si="56"/>
        <v/>
      </c>
      <c r="AG200" s="672" t="str">
        <f t="shared" si="57"/>
        <v/>
      </c>
      <c r="AI200" s="672" t="str">
        <f t="shared" si="58"/>
        <v/>
      </c>
      <c r="AK200" s="672" t="str">
        <f t="shared" si="59"/>
        <v/>
      </c>
      <c r="AM200" s="672" t="str">
        <f t="shared" si="60"/>
        <v/>
      </c>
      <c r="AO200" s="672" t="str">
        <f t="shared" si="61"/>
        <v/>
      </c>
      <c r="AQ200" s="672" t="str">
        <f t="shared" si="62"/>
        <v/>
      </c>
    </row>
    <row r="201" spans="5:43">
      <c r="E201" s="672" t="str">
        <f t="shared" si="65"/>
        <v/>
      </c>
      <c r="G201" s="672" t="str">
        <f t="shared" si="65"/>
        <v/>
      </c>
      <c r="I201" s="672" t="str">
        <f t="shared" si="45"/>
        <v/>
      </c>
      <c r="K201" s="672" t="str">
        <f t="shared" si="46"/>
        <v/>
      </c>
      <c r="M201" s="672" t="str">
        <f t="shared" si="47"/>
        <v/>
      </c>
      <c r="O201" s="672" t="str">
        <f t="shared" si="48"/>
        <v/>
      </c>
      <c r="Q201" s="672" t="str">
        <f t="shared" si="49"/>
        <v/>
      </c>
      <c r="S201" s="672" t="str">
        <f t="shared" si="50"/>
        <v/>
      </c>
      <c r="U201" s="672" t="str">
        <f t="shared" si="51"/>
        <v/>
      </c>
      <c r="W201" s="672" t="str">
        <f t="shared" si="52"/>
        <v/>
      </c>
      <c r="Y201" s="672" t="str">
        <f t="shared" si="53"/>
        <v/>
      </c>
      <c r="AA201" s="672" t="str">
        <f t="shared" si="54"/>
        <v/>
      </c>
      <c r="AC201" s="672" t="str">
        <f t="shared" si="55"/>
        <v/>
      </c>
      <c r="AE201" s="672" t="str">
        <f t="shared" si="56"/>
        <v/>
      </c>
      <c r="AG201" s="672" t="str">
        <f t="shared" si="57"/>
        <v/>
      </c>
      <c r="AI201" s="672" t="str">
        <f t="shared" si="58"/>
        <v/>
      </c>
      <c r="AK201" s="672" t="str">
        <f t="shared" si="59"/>
        <v/>
      </c>
      <c r="AM201" s="672" t="str">
        <f t="shared" si="60"/>
        <v/>
      </c>
      <c r="AO201" s="672" t="str">
        <f t="shared" si="61"/>
        <v/>
      </c>
      <c r="AQ201" s="672" t="str">
        <f t="shared" si="62"/>
        <v/>
      </c>
    </row>
    <row r="202" spans="5:43">
      <c r="E202" s="672" t="str">
        <f t="shared" si="65"/>
        <v/>
      </c>
      <c r="G202" s="672" t="str">
        <f t="shared" si="65"/>
        <v/>
      </c>
      <c r="I202" s="672" t="str">
        <f t="shared" si="45"/>
        <v/>
      </c>
      <c r="K202" s="672" t="str">
        <f t="shared" si="46"/>
        <v/>
      </c>
      <c r="M202" s="672" t="str">
        <f t="shared" si="47"/>
        <v/>
      </c>
      <c r="O202" s="672" t="str">
        <f t="shared" si="48"/>
        <v/>
      </c>
      <c r="Q202" s="672" t="str">
        <f t="shared" si="49"/>
        <v/>
      </c>
      <c r="S202" s="672" t="str">
        <f t="shared" si="50"/>
        <v/>
      </c>
      <c r="U202" s="672" t="str">
        <f t="shared" si="51"/>
        <v/>
      </c>
      <c r="W202" s="672" t="str">
        <f t="shared" si="52"/>
        <v/>
      </c>
      <c r="Y202" s="672" t="str">
        <f t="shared" si="53"/>
        <v/>
      </c>
      <c r="AA202" s="672" t="str">
        <f t="shared" si="54"/>
        <v/>
      </c>
      <c r="AC202" s="672" t="str">
        <f t="shared" si="55"/>
        <v/>
      </c>
      <c r="AE202" s="672" t="str">
        <f t="shared" si="56"/>
        <v/>
      </c>
      <c r="AG202" s="672" t="str">
        <f t="shared" si="57"/>
        <v/>
      </c>
      <c r="AI202" s="672" t="str">
        <f t="shared" si="58"/>
        <v/>
      </c>
      <c r="AK202" s="672" t="str">
        <f t="shared" si="59"/>
        <v/>
      </c>
      <c r="AM202" s="672" t="str">
        <f t="shared" si="60"/>
        <v/>
      </c>
      <c r="AO202" s="672" t="str">
        <f t="shared" si="61"/>
        <v/>
      </c>
      <c r="AQ202" s="672" t="str">
        <f t="shared" si="62"/>
        <v/>
      </c>
    </row>
    <row r="203" spans="5:43">
      <c r="E203" s="672" t="str">
        <f t="shared" si="65"/>
        <v/>
      </c>
      <c r="G203" s="672" t="str">
        <f t="shared" si="65"/>
        <v/>
      </c>
      <c r="I203" s="672" t="str">
        <f t="shared" si="45"/>
        <v/>
      </c>
      <c r="K203" s="672" t="str">
        <f t="shared" si="46"/>
        <v/>
      </c>
      <c r="M203" s="672" t="str">
        <f t="shared" si="47"/>
        <v/>
      </c>
      <c r="O203" s="672" t="str">
        <f t="shared" si="48"/>
        <v/>
      </c>
      <c r="Q203" s="672" t="str">
        <f t="shared" si="49"/>
        <v/>
      </c>
      <c r="S203" s="672" t="str">
        <f t="shared" si="50"/>
        <v/>
      </c>
      <c r="U203" s="672" t="str">
        <f t="shared" si="51"/>
        <v/>
      </c>
      <c r="W203" s="672" t="str">
        <f t="shared" si="52"/>
        <v/>
      </c>
      <c r="Y203" s="672" t="str">
        <f t="shared" si="53"/>
        <v/>
      </c>
      <c r="AA203" s="672" t="str">
        <f t="shared" si="54"/>
        <v/>
      </c>
      <c r="AC203" s="672" t="str">
        <f t="shared" si="55"/>
        <v/>
      </c>
      <c r="AE203" s="672" t="str">
        <f t="shared" si="56"/>
        <v/>
      </c>
      <c r="AG203" s="672" t="str">
        <f t="shared" si="57"/>
        <v/>
      </c>
      <c r="AI203" s="672" t="str">
        <f t="shared" si="58"/>
        <v/>
      </c>
      <c r="AK203" s="672" t="str">
        <f t="shared" si="59"/>
        <v/>
      </c>
      <c r="AM203" s="672" t="str">
        <f t="shared" si="60"/>
        <v/>
      </c>
      <c r="AO203" s="672" t="str">
        <f t="shared" si="61"/>
        <v/>
      </c>
      <c r="AQ203" s="672" t="str">
        <f t="shared" si="62"/>
        <v/>
      </c>
    </row>
    <row r="204" spans="5:43">
      <c r="E204" s="672" t="str">
        <f t="shared" si="65"/>
        <v/>
      </c>
      <c r="G204" s="672" t="str">
        <f t="shared" si="65"/>
        <v/>
      </c>
      <c r="I204" s="672" t="str">
        <f t="shared" si="45"/>
        <v/>
      </c>
      <c r="K204" s="672" t="str">
        <f t="shared" si="46"/>
        <v/>
      </c>
      <c r="M204" s="672" t="str">
        <f t="shared" si="47"/>
        <v/>
      </c>
      <c r="O204" s="672" t="str">
        <f t="shared" si="48"/>
        <v/>
      </c>
      <c r="Q204" s="672" t="str">
        <f t="shared" si="49"/>
        <v/>
      </c>
      <c r="S204" s="672" t="str">
        <f t="shared" si="50"/>
        <v/>
      </c>
      <c r="U204" s="672" t="str">
        <f t="shared" si="51"/>
        <v/>
      </c>
      <c r="W204" s="672" t="str">
        <f t="shared" si="52"/>
        <v/>
      </c>
      <c r="Y204" s="672" t="str">
        <f t="shared" si="53"/>
        <v/>
      </c>
      <c r="AA204" s="672" t="str">
        <f t="shared" si="54"/>
        <v/>
      </c>
      <c r="AC204" s="672" t="str">
        <f t="shared" si="55"/>
        <v/>
      </c>
      <c r="AE204" s="672" t="str">
        <f t="shared" si="56"/>
        <v/>
      </c>
      <c r="AG204" s="672" t="str">
        <f t="shared" si="57"/>
        <v/>
      </c>
      <c r="AI204" s="672" t="str">
        <f t="shared" si="58"/>
        <v/>
      </c>
      <c r="AK204" s="672" t="str">
        <f t="shared" si="59"/>
        <v/>
      </c>
      <c r="AM204" s="672" t="str">
        <f t="shared" si="60"/>
        <v/>
      </c>
      <c r="AO204" s="672" t="str">
        <f t="shared" si="61"/>
        <v/>
      </c>
      <c r="AQ204" s="672" t="str">
        <f t="shared" si="62"/>
        <v/>
      </c>
    </row>
    <row r="205" spans="5:43">
      <c r="E205" s="672" t="str">
        <f t="shared" ref="E205:G220" si="66">IF(OR($B205=0,D205=0),"",D205/$B205)</f>
        <v/>
      </c>
      <c r="G205" s="672" t="str">
        <f t="shared" si="66"/>
        <v/>
      </c>
      <c r="I205" s="672" t="str">
        <f t="shared" ref="I205:I268" si="67">IF(OR($B205=0,H205=0),"",H205/$B205)</f>
        <v/>
      </c>
      <c r="K205" s="672" t="str">
        <f t="shared" ref="K205:K268" si="68">IF(OR($B205=0,J205=0),"",J205/$B205)</f>
        <v/>
      </c>
      <c r="M205" s="672" t="str">
        <f t="shared" ref="M205:M268" si="69">IF(OR($B205=0,L205=0),"",L205/$B205)</f>
        <v/>
      </c>
      <c r="O205" s="672" t="str">
        <f t="shared" ref="O205:O268" si="70">IF(OR($B205=0,N205=0),"",N205/$B205)</f>
        <v/>
      </c>
      <c r="Q205" s="672" t="str">
        <f t="shared" ref="Q205:Q268" si="71">IF(OR($B205=0,P205=0),"",P205/$B205)</f>
        <v/>
      </c>
      <c r="S205" s="672" t="str">
        <f t="shared" ref="S205:S268" si="72">IF(OR($B205=0,R205=0),"",R205/$B205)</f>
        <v/>
      </c>
      <c r="U205" s="672" t="str">
        <f t="shared" ref="U205:U268" si="73">IF(OR($B205=0,T205=0),"",T205/$B205)</f>
        <v/>
      </c>
      <c r="W205" s="672" t="str">
        <f t="shared" ref="W205:W268" si="74">IF(OR($B205=0,V205=0),"",V205/$B205)</f>
        <v/>
      </c>
      <c r="Y205" s="672" t="str">
        <f t="shared" ref="Y205:Y268" si="75">IF(OR($B205=0,X205=0),"",X205/$B205)</f>
        <v/>
      </c>
      <c r="AA205" s="672" t="str">
        <f t="shared" ref="AA205:AA268" si="76">IF(OR($B205=0,Z205=0),"",Z205/$B205)</f>
        <v/>
      </c>
      <c r="AC205" s="672" t="str">
        <f t="shared" ref="AC205:AC268" si="77">IF(OR($B205=0,AB205=0),"",AB205/$B205)</f>
        <v/>
      </c>
      <c r="AE205" s="672" t="str">
        <f t="shared" ref="AE205:AE268" si="78">IF(OR($B205=0,AD205=0),"",AD205/$B205)</f>
        <v/>
      </c>
      <c r="AG205" s="672" t="str">
        <f t="shared" ref="AG205:AG268" si="79">IF(OR($B205=0,AF205=0),"",AF205/$B205)</f>
        <v/>
      </c>
      <c r="AI205" s="672" t="str">
        <f t="shared" ref="AI205:AI268" si="80">IF(OR($B205=0,AH205=0),"",AH205/$B205)</f>
        <v/>
      </c>
      <c r="AK205" s="672" t="str">
        <f t="shared" ref="AK205:AK268" si="81">IF(OR($B205=0,AJ205=0),"",AJ205/$B205)</f>
        <v/>
      </c>
      <c r="AM205" s="672" t="str">
        <f t="shared" ref="AM205:AM268" si="82">IF(OR($B205=0,AL205=0),"",AL205/$B205)</f>
        <v/>
      </c>
      <c r="AO205" s="672" t="str">
        <f t="shared" ref="AO205:AO268" si="83">IF(OR($B205=0,AN205=0),"",AN205/$B205)</f>
        <v/>
      </c>
      <c r="AQ205" s="672" t="str">
        <f t="shared" ref="AQ205:AQ268" si="84">IF(OR($B205=0,AP205=0),"",AP205/$B205)</f>
        <v/>
      </c>
    </row>
    <row r="206" spans="5:43">
      <c r="E206" s="672" t="str">
        <f t="shared" si="66"/>
        <v/>
      </c>
      <c r="G206" s="672" t="str">
        <f t="shared" si="66"/>
        <v/>
      </c>
      <c r="I206" s="672" t="str">
        <f t="shared" si="67"/>
        <v/>
      </c>
      <c r="K206" s="672" t="str">
        <f t="shared" si="68"/>
        <v/>
      </c>
      <c r="M206" s="672" t="str">
        <f t="shared" si="69"/>
        <v/>
      </c>
      <c r="O206" s="672" t="str">
        <f t="shared" si="70"/>
        <v/>
      </c>
      <c r="Q206" s="672" t="str">
        <f t="shared" si="71"/>
        <v/>
      </c>
      <c r="S206" s="672" t="str">
        <f t="shared" si="72"/>
        <v/>
      </c>
      <c r="U206" s="672" t="str">
        <f t="shared" si="73"/>
        <v/>
      </c>
      <c r="W206" s="672" t="str">
        <f t="shared" si="74"/>
        <v/>
      </c>
      <c r="Y206" s="672" t="str">
        <f t="shared" si="75"/>
        <v/>
      </c>
      <c r="AA206" s="672" t="str">
        <f t="shared" si="76"/>
        <v/>
      </c>
      <c r="AC206" s="672" t="str">
        <f t="shared" si="77"/>
        <v/>
      </c>
      <c r="AE206" s="672" t="str">
        <f t="shared" si="78"/>
        <v/>
      </c>
      <c r="AG206" s="672" t="str">
        <f t="shared" si="79"/>
        <v/>
      </c>
      <c r="AI206" s="672" t="str">
        <f t="shared" si="80"/>
        <v/>
      </c>
      <c r="AK206" s="672" t="str">
        <f t="shared" si="81"/>
        <v/>
      </c>
      <c r="AM206" s="672" t="str">
        <f t="shared" si="82"/>
        <v/>
      </c>
      <c r="AO206" s="672" t="str">
        <f t="shared" si="83"/>
        <v/>
      </c>
      <c r="AQ206" s="672" t="str">
        <f t="shared" si="84"/>
        <v/>
      </c>
    </row>
    <row r="207" spans="5:43">
      <c r="E207" s="672" t="str">
        <f t="shared" si="66"/>
        <v/>
      </c>
      <c r="G207" s="672" t="str">
        <f t="shared" si="66"/>
        <v/>
      </c>
      <c r="I207" s="672" t="str">
        <f t="shared" si="67"/>
        <v/>
      </c>
      <c r="K207" s="672" t="str">
        <f t="shared" si="68"/>
        <v/>
      </c>
      <c r="M207" s="672" t="str">
        <f t="shared" si="69"/>
        <v/>
      </c>
      <c r="O207" s="672" t="str">
        <f t="shared" si="70"/>
        <v/>
      </c>
      <c r="Q207" s="672" t="str">
        <f t="shared" si="71"/>
        <v/>
      </c>
      <c r="S207" s="672" t="str">
        <f t="shared" si="72"/>
        <v/>
      </c>
      <c r="U207" s="672" t="str">
        <f t="shared" si="73"/>
        <v/>
      </c>
      <c r="W207" s="672" t="str">
        <f t="shared" si="74"/>
        <v/>
      </c>
      <c r="Y207" s="672" t="str">
        <f t="shared" si="75"/>
        <v/>
      </c>
      <c r="AA207" s="672" t="str">
        <f t="shared" si="76"/>
        <v/>
      </c>
      <c r="AC207" s="672" t="str">
        <f t="shared" si="77"/>
        <v/>
      </c>
      <c r="AE207" s="672" t="str">
        <f t="shared" si="78"/>
        <v/>
      </c>
      <c r="AG207" s="672" t="str">
        <f t="shared" si="79"/>
        <v/>
      </c>
      <c r="AI207" s="672" t="str">
        <f t="shared" si="80"/>
        <v/>
      </c>
      <c r="AK207" s="672" t="str">
        <f t="shared" si="81"/>
        <v/>
      </c>
      <c r="AM207" s="672" t="str">
        <f t="shared" si="82"/>
        <v/>
      </c>
      <c r="AO207" s="672" t="str">
        <f t="shared" si="83"/>
        <v/>
      </c>
      <c r="AQ207" s="672" t="str">
        <f t="shared" si="84"/>
        <v/>
      </c>
    </row>
    <row r="208" spans="5:43">
      <c r="E208" s="672" t="str">
        <f t="shared" si="66"/>
        <v/>
      </c>
      <c r="G208" s="672" t="str">
        <f t="shared" si="66"/>
        <v/>
      </c>
      <c r="I208" s="672" t="str">
        <f t="shared" si="67"/>
        <v/>
      </c>
      <c r="K208" s="672" t="str">
        <f t="shared" si="68"/>
        <v/>
      </c>
      <c r="M208" s="672" t="str">
        <f t="shared" si="69"/>
        <v/>
      </c>
      <c r="O208" s="672" t="str">
        <f t="shared" si="70"/>
        <v/>
      </c>
      <c r="Q208" s="672" t="str">
        <f t="shared" si="71"/>
        <v/>
      </c>
      <c r="S208" s="672" t="str">
        <f t="shared" si="72"/>
        <v/>
      </c>
      <c r="U208" s="672" t="str">
        <f t="shared" si="73"/>
        <v/>
      </c>
      <c r="W208" s="672" t="str">
        <f t="shared" si="74"/>
        <v/>
      </c>
      <c r="Y208" s="672" t="str">
        <f t="shared" si="75"/>
        <v/>
      </c>
      <c r="AA208" s="672" t="str">
        <f t="shared" si="76"/>
        <v/>
      </c>
      <c r="AC208" s="672" t="str">
        <f t="shared" si="77"/>
        <v/>
      </c>
      <c r="AE208" s="672" t="str">
        <f t="shared" si="78"/>
        <v/>
      </c>
      <c r="AG208" s="672" t="str">
        <f t="shared" si="79"/>
        <v/>
      </c>
      <c r="AI208" s="672" t="str">
        <f t="shared" si="80"/>
        <v/>
      </c>
      <c r="AK208" s="672" t="str">
        <f t="shared" si="81"/>
        <v/>
      </c>
      <c r="AM208" s="672" t="str">
        <f t="shared" si="82"/>
        <v/>
      </c>
      <c r="AO208" s="672" t="str">
        <f t="shared" si="83"/>
        <v/>
      </c>
      <c r="AQ208" s="672" t="str">
        <f t="shared" si="84"/>
        <v/>
      </c>
    </row>
    <row r="209" spans="5:43">
      <c r="E209" s="672" t="str">
        <f t="shared" si="66"/>
        <v/>
      </c>
      <c r="G209" s="672" t="str">
        <f t="shared" si="66"/>
        <v/>
      </c>
      <c r="I209" s="672" t="str">
        <f t="shared" si="67"/>
        <v/>
      </c>
      <c r="K209" s="672" t="str">
        <f t="shared" si="68"/>
        <v/>
      </c>
      <c r="M209" s="672" t="str">
        <f t="shared" si="69"/>
        <v/>
      </c>
      <c r="O209" s="672" t="str">
        <f t="shared" si="70"/>
        <v/>
      </c>
      <c r="Q209" s="672" t="str">
        <f t="shared" si="71"/>
        <v/>
      </c>
      <c r="S209" s="672" t="str">
        <f t="shared" si="72"/>
        <v/>
      </c>
      <c r="U209" s="672" t="str">
        <f t="shared" si="73"/>
        <v/>
      </c>
      <c r="W209" s="672" t="str">
        <f t="shared" si="74"/>
        <v/>
      </c>
      <c r="Y209" s="672" t="str">
        <f t="shared" si="75"/>
        <v/>
      </c>
      <c r="AA209" s="672" t="str">
        <f t="shared" si="76"/>
        <v/>
      </c>
      <c r="AC209" s="672" t="str">
        <f t="shared" si="77"/>
        <v/>
      </c>
      <c r="AE209" s="672" t="str">
        <f t="shared" si="78"/>
        <v/>
      </c>
      <c r="AG209" s="672" t="str">
        <f t="shared" si="79"/>
        <v/>
      </c>
      <c r="AI209" s="672" t="str">
        <f t="shared" si="80"/>
        <v/>
      </c>
      <c r="AK209" s="672" t="str">
        <f t="shared" si="81"/>
        <v/>
      </c>
      <c r="AM209" s="672" t="str">
        <f t="shared" si="82"/>
        <v/>
      </c>
      <c r="AO209" s="672" t="str">
        <f t="shared" si="83"/>
        <v/>
      </c>
      <c r="AQ209" s="672" t="str">
        <f t="shared" si="84"/>
        <v/>
      </c>
    </row>
    <row r="210" spans="5:43">
      <c r="E210" s="672" t="str">
        <f t="shared" si="66"/>
        <v/>
      </c>
      <c r="G210" s="672" t="str">
        <f t="shared" si="66"/>
        <v/>
      </c>
      <c r="I210" s="672" t="str">
        <f t="shared" si="67"/>
        <v/>
      </c>
      <c r="K210" s="672" t="str">
        <f t="shared" si="68"/>
        <v/>
      </c>
      <c r="M210" s="672" t="str">
        <f t="shared" si="69"/>
        <v/>
      </c>
      <c r="O210" s="672" t="str">
        <f t="shared" si="70"/>
        <v/>
      </c>
      <c r="Q210" s="672" t="str">
        <f t="shared" si="71"/>
        <v/>
      </c>
      <c r="S210" s="672" t="str">
        <f t="shared" si="72"/>
        <v/>
      </c>
      <c r="U210" s="672" t="str">
        <f t="shared" si="73"/>
        <v/>
      </c>
      <c r="W210" s="672" t="str">
        <f t="shared" si="74"/>
        <v/>
      </c>
      <c r="Y210" s="672" t="str">
        <f t="shared" si="75"/>
        <v/>
      </c>
      <c r="AA210" s="672" t="str">
        <f t="shared" si="76"/>
        <v/>
      </c>
      <c r="AC210" s="672" t="str">
        <f t="shared" si="77"/>
        <v/>
      </c>
      <c r="AE210" s="672" t="str">
        <f t="shared" si="78"/>
        <v/>
      </c>
      <c r="AG210" s="672" t="str">
        <f t="shared" si="79"/>
        <v/>
      </c>
      <c r="AI210" s="672" t="str">
        <f t="shared" si="80"/>
        <v/>
      </c>
      <c r="AK210" s="672" t="str">
        <f t="shared" si="81"/>
        <v/>
      </c>
      <c r="AM210" s="672" t="str">
        <f t="shared" si="82"/>
        <v/>
      </c>
      <c r="AO210" s="672" t="str">
        <f t="shared" si="83"/>
        <v/>
      </c>
      <c r="AQ210" s="672" t="str">
        <f t="shared" si="84"/>
        <v/>
      </c>
    </row>
    <row r="211" spans="5:43">
      <c r="E211" s="672" t="str">
        <f t="shared" si="66"/>
        <v/>
      </c>
      <c r="G211" s="672" t="str">
        <f t="shared" si="66"/>
        <v/>
      </c>
      <c r="I211" s="672" t="str">
        <f t="shared" si="67"/>
        <v/>
      </c>
      <c r="K211" s="672" t="str">
        <f t="shared" si="68"/>
        <v/>
      </c>
      <c r="M211" s="672" t="str">
        <f t="shared" si="69"/>
        <v/>
      </c>
      <c r="O211" s="672" t="str">
        <f t="shared" si="70"/>
        <v/>
      </c>
      <c r="Q211" s="672" t="str">
        <f t="shared" si="71"/>
        <v/>
      </c>
      <c r="S211" s="672" t="str">
        <f t="shared" si="72"/>
        <v/>
      </c>
      <c r="U211" s="672" t="str">
        <f t="shared" si="73"/>
        <v/>
      </c>
      <c r="W211" s="672" t="str">
        <f t="shared" si="74"/>
        <v/>
      </c>
      <c r="Y211" s="672" t="str">
        <f t="shared" si="75"/>
        <v/>
      </c>
      <c r="AA211" s="672" t="str">
        <f t="shared" si="76"/>
        <v/>
      </c>
      <c r="AC211" s="672" t="str">
        <f t="shared" si="77"/>
        <v/>
      </c>
      <c r="AE211" s="672" t="str">
        <f t="shared" si="78"/>
        <v/>
      </c>
      <c r="AG211" s="672" t="str">
        <f t="shared" si="79"/>
        <v/>
      </c>
      <c r="AI211" s="672" t="str">
        <f t="shared" si="80"/>
        <v/>
      </c>
      <c r="AK211" s="672" t="str">
        <f t="shared" si="81"/>
        <v/>
      </c>
      <c r="AM211" s="672" t="str">
        <f t="shared" si="82"/>
        <v/>
      </c>
      <c r="AO211" s="672" t="str">
        <f t="shared" si="83"/>
        <v/>
      </c>
      <c r="AQ211" s="672" t="str">
        <f t="shared" si="84"/>
        <v/>
      </c>
    </row>
    <row r="212" spans="5:43">
      <c r="E212" s="672" t="str">
        <f t="shared" si="66"/>
        <v/>
      </c>
      <c r="G212" s="672" t="str">
        <f t="shared" si="66"/>
        <v/>
      </c>
      <c r="I212" s="672" t="str">
        <f t="shared" si="67"/>
        <v/>
      </c>
      <c r="K212" s="672" t="str">
        <f t="shared" si="68"/>
        <v/>
      </c>
      <c r="M212" s="672" t="str">
        <f t="shared" si="69"/>
        <v/>
      </c>
      <c r="O212" s="672" t="str">
        <f t="shared" si="70"/>
        <v/>
      </c>
      <c r="Q212" s="672" t="str">
        <f t="shared" si="71"/>
        <v/>
      </c>
      <c r="S212" s="672" t="str">
        <f t="shared" si="72"/>
        <v/>
      </c>
      <c r="U212" s="672" t="str">
        <f t="shared" si="73"/>
        <v/>
      </c>
      <c r="W212" s="672" t="str">
        <f t="shared" si="74"/>
        <v/>
      </c>
      <c r="Y212" s="672" t="str">
        <f t="shared" si="75"/>
        <v/>
      </c>
      <c r="AA212" s="672" t="str">
        <f t="shared" si="76"/>
        <v/>
      </c>
      <c r="AC212" s="672" t="str">
        <f t="shared" si="77"/>
        <v/>
      </c>
      <c r="AE212" s="672" t="str">
        <f t="shared" si="78"/>
        <v/>
      </c>
      <c r="AG212" s="672" t="str">
        <f t="shared" si="79"/>
        <v/>
      </c>
      <c r="AI212" s="672" t="str">
        <f t="shared" si="80"/>
        <v/>
      </c>
      <c r="AK212" s="672" t="str">
        <f t="shared" si="81"/>
        <v/>
      </c>
      <c r="AM212" s="672" t="str">
        <f t="shared" si="82"/>
        <v/>
      </c>
      <c r="AO212" s="672" t="str">
        <f t="shared" si="83"/>
        <v/>
      </c>
      <c r="AQ212" s="672" t="str">
        <f t="shared" si="84"/>
        <v/>
      </c>
    </row>
    <row r="213" spans="5:43">
      <c r="E213" s="672" t="str">
        <f t="shared" si="66"/>
        <v/>
      </c>
      <c r="G213" s="672" t="str">
        <f t="shared" si="66"/>
        <v/>
      </c>
      <c r="I213" s="672" t="str">
        <f t="shared" si="67"/>
        <v/>
      </c>
      <c r="K213" s="672" t="str">
        <f t="shared" si="68"/>
        <v/>
      </c>
      <c r="M213" s="672" t="str">
        <f t="shared" si="69"/>
        <v/>
      </c>
      <c r="O213" s="672" t="str">
        <f t="shared" si="70"/>
        <v/>
      </c>
      <c r="Q213" s="672" t="str">
        <f t="shared" si="71"/>
        <v/>
      </c>
      <c r="S213" s="672" t="str">
        <f t="shared" si="72"/>
        <v/>
      </c>
      <c r="U213" s="672" t="str">
        <f t="shared" si="73"/>
        <v/>
      </c>
      <c r="W213" s="672" t="str">
        <f t="shared" si="74"/>
        <v/>
      </c>
      <c r="Y213" s="672" t="str">
        <f t="shared" si="75"/>
        <v/>
      </c>
      <c r="AA213" s="672" t="str">
        <f t="shared" si="76"/>
        <v/>
      </c>
      <c r="AC213" s="672" t="str">
        <f t="shared" si="77"/>
        <v/>
      </c>
      <c r="AE213" s="672" t="str">
        <f t="shared" si="78"/>
        <v/>
      </c>
      <c r="AG213" s="672" t="str">
        <f t="shared" si="79"/>
        <v/>
      </c>
      <c r="AI213" s="672" t="str">
        <f t="shared" si="80"/>
        <v/>
      </c>
      <c r="AK213" s="672" t="str">
        <f t="shared" si="81"/>
        <v/>
      </c>
      <c r="AM213" s="672" t="str">
        <f t="shared" si="82"/>
        <v/>
      </c>
      <c r="AO213" s="672" t="str">
        <f t="shared" si="83"/>
        <v/>
      </c>
      <c r="AQ213" s="672" t="str">
        <f t="shared" si="84"/>
        <v/>
      </c>
    </row>
    <row r="214" spans="5:43">
      <c r="E214" s="672" t="str">
        <f t="shared" si="66"/>
        <v/>
      </c>
      <c r="G214" s="672" t="str">
        <f t="shared" si="66"/>
        <v/>
      </c>
      <c r="I214" s="672" t="str">
        <f t="shared" si="67"/>
        <v/>
      </c>
      <c r="K214" s="672" t="str">
        <f t="shared" si="68"/>
        <v/>
      </c>
      <c r="M214" s="672" t="str">
        <f t="shared" si="69"/>
        <v/>
      </c>
      <c r="O214" s="672" t="str">
        <f t="shared" si="70"/>
        <v/>
      </c>
      <c r="Q214" s="672" t="str">
        <f t="shared" si="71"/>
        <v/>
      </c>
      <c r="S214" s="672" t="str">
        <f t="shared" si="72"/>
        <v/>
      </c>
      <c r="U214" s="672" t="str">
        <f t="shared" si="73"/>
        <v/>
      </c>
      <c r="W214" s="672" t="str">
        <f t="shared" si="74"/>
        <v/>
      </c>
      <c r="Y214" s="672" t="str">
        <f t="shared" si="75"/>
        <v/>
      </c>
      <c r="AA214" s="672" t="str">
        <f t="shared" si="76"/>
        <v/>
      </c>
      <c r="AC214" s="672" t="str">
        <f t="shared" si="77"/>
        <v/>
      </c>
      <c r="AE214" s="672" t="str">
        <f t="shared" si="78"/>
        <v/>
      </c>
      <c r="AG214" s="672" t="str">
        <f t="shared" si="79"/>
        <v/>
      </c>
      <c r="AI214" s="672" t="str">
        <f t="shared" si="80"/>
        <v/>
      </c>
      <c r="AK214" s="672" t="str">
        <f t="shared" si="81"/>
        <v/>
      </c>
      <c r="AM214" s="672" t="str">
        <f t="shared" si="82"/>
        <v/>
      </c>
      <c r="AO214" s="672" t="str">
        <f t="shared" si="83"/>
        <v/>
      </c>
      <c r="AQ214" s="672" t="str">
        <f t="shared" si="84"/>
        <v/>
      </c>
    </row>
    <row r="215" spans="5:43">
      <c r="E215" s="672" t="str">
        <f t="shared" si="66"/>
        <v/>
      </c>
      <c r="G215" s="672" t="str">
        <f t="shared" si="66"/>
        <v/>
      </c>
      <c r="I215" s="672" t="str">
        <f t="shared" si="67"/>
        <v/>
      </c>
      <c r="K215" s="672" t="str">
        <f t="shared" si="68"/>
        <v/>
      </c>
      <c r="M215" s="672" t="str">
        <f t="shared" si="69"/>
        <v/>
      </c>
      <c r="O215" s="672" t="str">
        <f t="shared" si="70"/>
        <v/>
      </c>
      <c r="Q215" s="672" t="str">
        <f t="shared" si="71"/>
        <v/>
      </c>
      <c r="S215" s="672" t="str">
        <f t="shared" si="72"/>
        <v/>
      </c>
      <c r="U215" s="672" t="str">
        <f t="shared" si="73"/>
        <v/>
      </c>
      <c r="W215" s="672" t="str">
        <f t="shared" si="74"/>
        <v/>
      </c>
      <c r="Y215" s="672" t="str">
        <f t="shared" si="75"/>
        <v/>
      </c>
      <c r="AA215" s="672" t="str">
        <f t="shared" si="76"/>
        <v/>
      </c>
      <c r="AC215" s="672" t="str">
        <f t="shared" si="77"/>
        <v/>
      </c>
      <c r="AE215" s="672" t="str">
        <f t="shared" si="78"/>
        <v/>
      </c>
      <c r="AG215" s="672" t="str">
        <f t="shared" si="79"/>
        <v/>
      </c>
      <c r="AI215" s="672" t="str">
        <f t="shared" si="80"/>
        <v/>
      </c>
      <c r="AK215" s="672" t="str">
        <f t="shared" si="81"/>
        <v/>
      </c>
      <c r="AM215" s="672" t="str">
        <f t="shared" si="82"/>
        <v/>
      </c>
      <c r="AO215" s="672" t="str">
        <f t="shared" si="83"/>
        <v/>
      </c>
      <c r="AQ215" s="672" t="str">
        <f t="shared" si="84"/>
        <v/>
      </c>
    </row>
    <row r="216" spans="5:43">
      <c r="E216" s="672" t="str">
        <f t="shared" si="66"/>
        <v/>
      </c>
      <c r="G216" s="672" t="str">
        <f t="shared" si="66"/>
        <v/>
      </c>
      <c r="I216" s="672" t="str">
        <f t="shared" si="67"/>
        <v/>
      </c>
      <c r="K216" s="672" t="str">
        <f t="shared" si="68"/>
        <v/>
      </c>
      <c r="M216" s="672" t="str">
        <f t="shared" si="69"/>
        <v/>
      </c>
      <c r="O216" s="672" t="str">
        <f t="shared" si="70"/>
        <v/>
      </c>
      <c r="Q216" s="672" t="str">
        <f t="shared" si="71"/>
        <v/>
      </c>
      <c r="S216" s="672" t="str">
        <f t="shared" si="72"/>
        <v/>
      </c>
      <c r="U216" s="672" t="str">
        <f t="shared" si="73"/>
        <v/>
      </c>
      <c r="W216" s="672" t="str">
        <f t="shared" si="74"/>
        <v/>
      </c>
      <c r="Y216" s="672" t="str">
        <f t="shared" si="75"/>
        <v/>
      </c>
      <c r="AA216" s="672" t="str">
        <f t="shared" si="76"/>
        <v/>
      </c>
      <c r="AC216" s="672" t="str">
        <f t="shared" si="77"/>
        <v/>
      </c>
      <c r="AE216" s="672" t="str">
        <f t="shared" si="78"/>
        <v/>
      </c>
      <c r="AG216" s="672" t="str">
        <f t="shared" si="79"/>
        <v/>
      </c>
      <c r="AI216" s="672" t="str">
        <f t="shared" si="80"/>
        <v/>
      </c>
      <c r="AK216" s="672" t="str">
        <f t="shared" si="81"/>
        <v/>
      </c>
      <c r="AM216" s="672" t="str">
        <f t="shared" si="82"/>
        <v/>
      </c>
      <c r="AO216" s="672" t="str">
        <f t="shared" si="83"/>
        <v/>
      </c>
      <c r="AQ216" s="672" t="str">
        <f t="shared" si="84"/>
        <v/>
      </c>
    </row>
    <row r="217" spans="5:43">
      <c r="E217" s="672" t="str">
        <f t="shared" si="66"/>
        <v/>
      </c>
      <c r="G217" s="672" t="str">
        <f t="shared" si="66"/>
        <v/>
      </c>
      <c r="I217" s="672" t="str">
        <f t="shared" si="67"/>
        <v/>
      </c>
      <c r="K217" s="672" t="str">
        <f t="shared" si="68"/>
        <v/>
      </c>
      <c r="M217" s="672" t="str">
        <f t="shared" si="69"/>
        <v/>
      </c>
      <c r="O217" s="672" t="str">
        <f t="shared" si="70"/>
        <v/>
      </c>
      <c r="Q217" s="672" t="str">
        <f t="shared" si="71"/>
        <v/>
      </c>
      <c r="S217" s="672" t="str">
        <f t="shared" si="72"/>
        <v/>
      </c>
      <c r="U217" s="672" t="str">
        <f t="shared" si="73"/>
        <v/>
      </c>
      <c r="W217" s="672" t="str">
        <f t="shared" si="74"/>
        <v/>
      </c>
      <c r="Y217" s="672" t="str">
        <f t="shared" si="75"/>
        <v/>
      </c>
      <c r="AA217" s="672" t="str">
        <f t="shared" si="76"/>
        <v/>
      </c>
      <c r="AC217" s="672" t="str">
        <f t="shared" si="77"/>
        <v/>
      </c>
      <c r="AE217" s="672" t="str">
        <f t="shared" si="78"/>
        <v/>
      </c>
      <c r="AG217" s="672" t="str">
        <f t="shared" si="79"/>
        <v/>
      </c>
      <c r="AI217" s="672" t="str">
        <f t="shared" si="80"/>
        <v/>
      </c>
      <c r="AK217" s="672" t="str">
        <f t="shared" si="81"/>
        <v/>
      </c>
      <c r="AM217" s="672" t="str">
        <f t="shared" si="82"/>
        <v/>
      </c>
      <c r="AO217" s="672" t="str">
        <f t="shared" si="83"/>
        <v/>
      </c>
      <c r="AQ217" s="672" t="str">
        <f t="shared" si="84"/>
        <v/>
      </c>
    </row>
    <row r="218" spans="5:43">
      <c r="E218" s="672" t="str">
        <f t="shared" si="66"/>
        <v/>
      </c>
      <c r="G218" s="672" t="str">
        <f t="shared" si="66"/>
        <v/>
      </c>
      <c r="I218" s="672" t="str">
        <f t="shared" si="67"/>
        <v/>
      </c>
      <c r="K218" s="672" t="str">
        <f t="shared" si="68"/>
        <v/>
      </c>
      <c r="M218" s="672" t="str">
        <f t="shared" si="69"/>
        <v/>
      </c>
      <c r="O218" s="672" t="str">
        <f t="shared" si="70"/>
        <v/>
      </c>
      <c r="Q218" s="672" t="str">
        <f t="shared" si="71"/>
        <v/>
      </c>
      <c r="S218" s="672" t="str">
        <f t="shared" si="72"/>
        <v/>
      </c>
      <c r="U218" s="672" t="str">
        <f t="shared" si="73"/>
        <v/>
      </c>
      <c r="W218" s="672" t="str">
        <f t="shared" si="74"/>
        <v/>
      </c>
      <c r="Y218" s="672" t="str">
        <f t="shared" si="75"/>
        <v/>
      </c>
      <c r="AA218" s="672" t="str">
        <f t="shared" si="76"/>
        <v/>
      </c>
      <c r="AC218" s="672" t="str">
        <f t="shared" si="77"/>
        <v/>
      </c>
      <c r="AE218" s="672" t="str">
        <f t="shared" si="78"/>
        <v/>
      </c>
      <c r="AG218" s="672" t="str">
        <f t="shared" si="79"/>
        <v/>
      </c>
      <c r="AI218" s="672" t="str">
        <f t="shared" si="80"/>
        <v/>
      </c>
      <c r="AK218" s="672" t="str">
        <f t="shared" si="81"/>
        <v/>
      </c>
      <c r="AM218" s="672" t="str">
        <f t="shared" si="82"/>
        <v/>
      </c>
      <c r="AO218" s="672" t="str">
        <f t="shared" si="83"/>
        <v/>
      </c>
      <c r="AQ218" s="672" t="str">
        <f t="shared" si="84"/>
        <v/>
      </c>
    </row>
    <row r="219" spans="5:43">
      <c r="E219" s="672" t="str">
        <f t="shared" si="66"/>
        <v/>
      </c>
      <c r="G219" s="672" t="str">
        <f t="shared" si="66"/>
        <v/>
      </c>
      <c r="I219" s="672" t="str">
        <f t="shared" si="67"/>
        <v/>
      </c>
      <c r="K219" s="672" t="str">
        <f t="shared" si="68"/>
        <v/>
      </c>
      <c r="M219" s="672" t="str">
        <f t="shared" si="69"/>
        <v/>
      </c>
      <c r="O219" s="672" t="str">
        <f t="shared" si="70"/>
        <v/>
      </c>
      <c r="Q219" s="672" t="str">
        <f t="shared" si="71"/>
        <v/>
      </c>
      <c r="S219" s="672" t="str">
        <f t="shared" si="72"/>
        <v/>
      </c>
      <c r="U219" s="672" t="str">
        <f t="shared" si="73"/>
        <v/>
      </c>
      <c r="W219" s="672" t="str">
        <f t="shared" si="74"/>
        <v/>
      </c>
      <c r="Y219" s="672" t="str">
        <f t="shared" si="75"/>
        <v/>
      </c>
      <c r="AA219" s="672" t="str">
        <f t="shared" si="76"/>
        <v/>
      </c>
      <c r="AC219" s="672" t="str">
        <f t="shared" si="77"/>
        <v/>
      </c>
      <c r="AE219" s="672" t="str">
        <f t="shared" si="78"/>
        <v/>
      </c>
      <c r="AG219" s="672" t="str">
        <f t="shared" si="79"/>
        <v/>
      </c>
      <c r="AI219" s="672" t="str">
        <f t="shared" si="80"/>
        <v/>
      </c>
      <c r="AK219" s="672" t="str">
        <f t="shared" si="81"/>
        <v/>
      </c>
      <c r="AM219" s="672" t="str">
        <f t="shared" si="82"/>
        <v/>
      </c>
      <c r="AO219" s="672" t="str">
        <f t="shared" si="83"/>
        <v/>
      </c>
      <c r="AQ219" s="672" t="str">
        <f t="shared" si="84"/>
        <v/>
      </c>
    </row>
    <row r="220" spans="5:43">
      <c r="E220" s="672" t="str">
        <f t="shared" si="66"/>
        <v/>
      </c>
      <c r="G220" s="672" t="str">
        <f t="shared" si="66"/>
        <v/>
      </c>
      <c r="I220" s="672" t="str">
        <f t="shared" si="67"/>
        <v/>
      </c>
      <c r="K220" s="672" t="str">
        <f t="shared" si="68"/>
        <v/>
      </c>
      <c r="M220" s="672" t="str">
        <f t="shared" si="69"/>
        <v/>
      </c>
      <c r="O220" s="672" t="str">
        <f t="shared" si="70"/>
        <v/>
      </c>
      <c r="Q220" s="672" t="str">
        <f t="shared" si="71"/>
        <v/>
      </c>
      <c r="S220" s="672" t="str">
        <f t="shared" si="72"/>
        <v/>
      </c>
      <c r="U220" s="672" t="str">
        <f t="shared" si="73"/>
        <v/>
      </c>
      <c r="W220" s="672" t="str">
        <f t="shared" si="74"/>
        <v/>
      </c>
      <c r="Y220" s="672" t="str">
        <f t="shared" si="75"/>
        <v/>
      </c>
      <c r="AA220" s="672" t="str">
        <f t="shared" si="76"/>
        <v/>
      </c>
      <c r="AC220" s="672" t="str">
        <f t="shared" si="77"/>
        <v/>
      </c>
      <c r="AE220" s="672" t="str">
        <f t="shared" si="78"/>
        <v/>
      </c>
      <c r="AG220" s="672" t="str">
        <f t="shared" si="79"/>
        <v/>
      </c>
      <c r="AI220" s="672" t="str">
        <f t="shared" si="80"/>
        <v/>
      </c>
      <c r="AK220" s="672" t="str">
        <f t="shared" si="81"/>
        <v/>
      </c>
      <c r="AM220" s="672" t="str">
        <f t="shared" si="82"/>
        <v/>
      </c>
      <c r="AO220" s="672" t="str">
        <f t="shared" si="83"/>
        <v/>
      </c>
      <c r="AQ220" s="672" t="str">
        <f t="shared" si="84"/>
        <v/>
      </c>
    </row>
    <row r="221" spans="5:43">
      <c r="E221" s="672" t="str">
        <f t="shared" ref="E221:G236" si="85">IF(OR($B221=0,D221=0),"",D221/$B221)</f>
        <v/>
      </c>
      <c r="G221" s="672" t="str">
        <f t="shared" si="85"/>
        <v/>
      </c>
      <c r="I221" s="672" t="str">
        <f t="shared" si="67"/>
        <v/>
      </c>
      <c r="K221" s="672" t="str">
        <f t="shared" si="68"/>
        <v/>
      </c>
      <c r="M221" s="672" t="str">
        <f t="shared" si="69"/>
        <v/>
      </c>
      <c r="O221" s="672" t="str">
        <f t="shared" si="70"/>
        <v/>
      </c>
      <c r="Q221" s="672" t="str">
        <f t="shared" si="71"/>
        <v/>
      </c>
      <c r="S221" s="672" t="str">
        <f t="shared" si="72"/>
        <v/>
      </c>
      <c r="U221" s="672" t="str">
        <f t="shared" si="73"/>
        <v/>
      </c>
      <c r="W221" s="672" t="str">
        <f t="shared" si="74"/>
        <v/>
      </c>
      <c r="Y221" s="672" t="str">
        <f t="shared" si="75"/>
        <v/>
      </c>
      <c r="AA221" s="672" t="str">
        <f t="shared" si="76"/>
        <v/>
      </c>
      <c r="AC221" s="672" t="str">
        <f t="shared" si="77"/>
        <v/>
      </c>
      <c r="AE221" s="672" t="str">
        <f t="shared" si="78"/>
        <v/>
      </c>
      <c r="AG221" s="672" t="str">
        <f t="shared" si="79"/>
        <v/>
      </c>
      <c r="AI221" s="672" t="str">
        <f t="shared" si="80"/>
        <v/>
      </c>
      <c r="AK221" s="672" t="str">
        <f t="shared" si="81"/>
        <v/>
      </c>
      <c r="AM221" s="672" t="str">
        <f t="shared" si="82"/>
        <v/>
      </c>
      <c r="AO221" s="672" t="str">
        <f t="shared" si="83"/>
        <v/>
      </c>
      <c r="AQ221" s="672" t="str">
        <f t="shared" si="84"/>
        <v/>
      </c>
    </row>
    <row r="222" spans="5:43">
      <c r="E222" s="672" t="str">
        <f t="shared" si="85"/>
        <v/>
      </c>
      <c r="G222" s="672" t="str">
        <f t="shared" si="85"/>
        <v/>
      </c>
      <c r="I222" s="672" t="str">
        <f t="shared" si="67"/>
        <v/>
      </c>
      <c r="K222" s="672" t="str">
        <f t="shared" si="68"/>
        <v/>
      </c>
      <c r="M222" s="672" t="str">
        <f t="shared" si="69"/>
        <v/>
      </c>
      <c r="O222" s="672" t="str">
        <f t="shared" si="70"/>
        <v/>
      </c>
      <c r="Q222" s="672" t="str">
        <f t="shared" si="71"/>
        <v/>
      </c>
      <c r="S222" s="672" t="str">
        <f t="shared" si="72"/>
        <v/>
      </c>
      <c r="U222" s="672" t="str">
        <f t="shared" si="73"/>
        <v/>
      </c>
      <c r="W222" s="672" t="str">
        <f t="shared" si="74"/>
        <v/>
      </c>
      <c r="Y222" s="672" t="str">
        <f t="shared" si="75"/>
        <v/>
      </c>
      <c r="AA222" s="672" t="str">
        <f t="shared" si="76"/>
        <v/>
      </c>
      <c r="AC222" s="672" t="str">
        <f t="shared" si="77"/>
        <v/>
      </c>
      <c r="AE222" s="672" t="str">
        <f t="shared" si="78"/>
        <v/>
      </c>
      <c r="AG222" s="672" t="str">
        <f t="shared" si="79"/>
        <v/>
      </c>
      <c r="AI222" s="672" t="str">
        <f t="shared" si="80"/>
        <v/>
      </c>
      <c r="AK222" s="672" t="str">
        <f t="shared" si="81"/>
        <v/>
      </c>
      <c r="AM222" s="672" t="str">
        <f t="shared" si="82"/>
        <v/>
      </c>
      <c r="AO222" s="672" t="str">
        <f t="shared" si="83"/>
        <v/>
      </c>
      <c r="AQ222" s="672" t="str">
        <f t="shared" si="84"/>
        <v/>
      </c>
    </row>
    <row r="223" spans="5:43">
      <c r="E223" s="672" t="str">
        <f t="shared" si="85"/>
        <v/>
      </c>
      <c r="G223" s="672" t="str">
        <f t="shared" si="85"/>
        <v/>
      </c>
      <c r="I223" s="672" t="str">
        <f t="shared" si="67"/>
        <v/>
      </c>
      <c r="K223" s="672" t="str">
        <f t="shared" si="68"/>
        <v/>
      </c>
      <c r="M223" s="672" t="str">
        <f t="shared" si="69"/>
        <v/>
      </c>
      <c r="O223" s="672" t="str">
        <f t="shared" si="70"/>
        <v/>
      </c>
      <c r="Q223" s="672" t="str">
        <f t="shared" si="71"/>
        <v/>
      </c>
      <c r="S223" s="672" t="str">
        <f t="shared" si="72"/>
        <v/>
      </c>
      <c r="U223" s="672" t="str">
        <f t="shared" si="73"/>
        <v/>
      </c>
      <c r="W223" s="672" t="str">
        <f t="shared" si="74"/>
        <v/>
      </c>
      <c r="Y223" s="672" t="str">
        <f t="shared" si="75"/>
        <v/>
      </c>
      <c r="AA223" s="672" t="str">
        <f t="shared" si="76"/>
        <v/>
      </c>
      <c r="AC223" s="672" t="str">
        <f t="shared" si="77"/>
        <v/>
      </c>
      <c r="AE223" s="672" t="str">
        <f t="shared" si="78"/>
        <v/>
      </c>
      <c r="AG223" s="672" t="str">
        <f t="shared" si="79"/>
        <v/>
      </c>
      <c r="AI223" s="672" t="str">
        <f t="shared" si="80"/>
        <v/>
      </c>
      <c r="AK223" s="672" t="str">
        <f t="shared" si="81"/>
        <v/>
      </c>
      <c r="AM223" s="672" t="str">
        <f t="shared" si="82"/>
        <v/>
      </c>
      <c r="AO223" s="672" t="str">
        <f t="shared" si="83"/>
        <v/>
      </c>
      <c r="AQ223" s="672" t="str">
        <f t="shared" si="84"/>
        <v/>
      </c>
    </row>
    <row r="224" spans="5:43">
      <c r="E224" s="672" t="str">
        <f t="shared" si="85"/>
        <v/>
      </c>
      <c r="G224" s="672" t="str">
        <f t="shared" si="85"/>
        <v/>
      </c>
      <c r="I224" s="672" t="str">
        <f t="shared" si="67"/>
        <v/>
      </c>
      <c r="K224" s="672" t="str">
        <f t="shared" si="68"/>
        <v/>
      </c>
      <c r="M224" s="672" t="str">
        <f t="shared" si="69"/>
        <v/>
      </c>
      <c r="O224" s="672" t="str">
        <f t="shared" si="70"/>
        <v/>
      </c>
      <c r="Q224" s="672" t="str">
        <f t="shared" si="71"/>
        <v/>
      </c>
      <c r="S224" s="672" t="str">
        <f t="shared" si="72"/>
        <v/>
      </c>
      <c r="U224" s="672" t="str">
        <f t="shared" si="73"/>
        <v/>
      </c>
      <c r="W224" s="672" t="str">
        <f t="shared" si="74"/>
        <v/>
      </c>
      <c r="Y224" s="672" t="str">
        <f t="shared" si="75"/>
        <v/>
      </c>
      <c r="AA224" s="672" t="str">
        <f t="shared" si="76"/>
        <v/>
      </c>
      <c r="AC224" s="672" t="str">
        <f t="shared" si="77"/>
        <v/>
      </c>
      <c r="AE224" s="672" t="str">
        <f t="shared" si="78"/>
        <v/>
      </c>
      <c r="AG224" s="672" t="str">
        <f t="shared" si="79"/>
        <v/>
      </c>
      <c r="AI224" s="672" t="str">
        <f t="shared" si="80"/>
        <v/>
      </c>
      <c r="AK224" s="672" t="str">
        <f t="shared" si="81"/>
        <v/>
      </c>
      <c r="AM224" s="672" t="str">
        <f t="shared" si="82"/>
        <v/>
      </c>
      <c r="AO224" s="672" t="str">
        <f t="shared" si="83"/>
        <v/>
      </c>
      <c r="AQ224" s="672" t="str">
        <f t="shared" si="84"/>
        <v/>
      </c>
    </row>
    <row r="225" spans="5:43">
      <c r="E225" s="672" t="str">
        <f t="shared" si="85"/>
        <v/>
      </c>
      <c r="G225" s="672" t="str">
        <f t="shared" si="85"/>
        <v/>
      </c>
      <c r="I225" s="672" t="str">
        <f t="shared" si="67"/>
        <v/>
      </c>
      <c r="K225" s="672" t="str">
        <f t="shared" si="68"/>
        <v/>
      </c>
      <c r="M225" s="672" t="str">
        <f t="shared" si="69"/>
        <v/>
      </c>
      <c r="O225" s="672" t="str">
        <f t="shared" si="70"/>
        <v/>
      </c>
      <c r="Q225" s="672" t="str">
        <f t="shared" si="71"/>
        <v/>
      </c>
      <c r="S225" s="672" t="str">
        <f t="shared" si="72"/>
        <v/>
      </c>
      <c r="U225" s="672" t="str">
        <f t="shared" si="73"/>
        <v/>
      </c>
      <c r="W225" s="672" t="str">
        <f t="shared" si="74"/>
        <v/>
      </c>
      <c r="Y225" s="672" t="str">
        <f t="shared" si="75"/>
        <v/>
      </c>
      <c r="AA225" s="672" t="str">
        <f t="shared" si="76"/>
        <v/>
      </c>
      <c r="AC225" s="672" t="str">
        <f t="shared" si="77"/>
        <v/>
      </c>
      <c r="AE225" s="672" t="str">
        <f t="shared" si="78"/>
        <v/>
      </c>
      <c r="AG225" s="672" t="str">
        <f t="shared" si="79"/>
        <v/>
      </c>
      <c r="AI225" s="672" t="str">
        <f t="shared" si="80"/>
        <v/>
      </c>
      <c r="AK225" s="672" t="str">
        <f t="shared" si="81"/>
        <v/>
      </c>
      <c r="AM225" s="672" t="str">
        <f t="shared" si="82"/>
        <v/>
      </c>
      <c r="AO225" s="672" t="str">
        <f t="shared" si="83"/>
        <v/>
      </c>
      <c r="AQ225" s="672" t="str">
        <f t="shared" si="84"/>
        <v/>
      </c>
    </row>
    <row r="226" spans="5:43">
      <c r="E226" s="672" t="str">
        <f t="shared" si="85"/>
        <v/>
      </c>
      <c r="G226" s="672" t="str">
        <f t="shared" si="85"/>
        <v/>
      </c>
      <c r="I226" s="672" t="str">
        <f t="shared" si="67"/>
        <v/>
      </c>
      <c r="K226" s="672" t="str">
        <f t="shared" si="68"/>
        <v/>
      </c>
      <c r="M226" s="672" t="str">
        <f t="shared" si="69"/>
        <v/>
      </c>
      <c r="O226" s="672" t="str">
        <f t="shared" si="70"/>
        <v/>
      </c>
      <c r="Q226" s="672" t="str">
        <f t="shared" si="71"/>
        <v/>
      </c>
      <c r="S226" s="672" t="str">
        <f t="shared" si="72"/>
        <v/>
      </c>
      <c r="U226" s="672" t="str">
        <f t="shared" si="73"/>
        <v/>
      </c>
      <c r="W226" s="672" t="str">
        <f t="shared" si="74"/>
        <v/>
      </c>
      <c r="Y226" s="672" t="str">
        <f t="shared" si="75"/>
        <v/>
      </c>
      <c r="AA226" s="672" t="str">
        <f t="shared" si="76"/>
        <v/>
      </c>
      <c r="AC226" s="672" t="str">
        <f t="shared" si="77"/>
        <v/>
      </c>
      <c r="AE226" s="672" t="str">
        <f t="shared" si="78"/>
        <v/>
      </c>
      <c r="AG226" s="672" t="str">
        <f t="shared" si="79"/>
        <v/>
      </c>
      <c r="AI226" s="672" t="str">
        <f t="shared" si="80"/>
        <v/>
      </c>
      <c r="AK226" s="672" t="str">
        <f t="shared" si="81"/>
        <v/>
      </c>
      <c r="AM226" s="672" t="str">
        <f t="shared" si="82"/>
        <v/>
      </c>
      <c r="AO226" s="672" t="str">
        <f t="shared" si="83"/>
        <v/>
      </c>
      <c r="AQ226" s="672" t="str">
        <f t="shared" si="84"/>
        <v/>
      </c>
    </row>
    <row r="227" spans="5:43">
      <c r="E227" s="672" t="str">
        <f t="shared" si="85"/>
        <v/>
      </c>
      <c r="G227" s="672" t="str">
        <f t="shared" si="85"/>
        <v/>
      </c>
      <c r="I227" s="672" t="str">
        <f t="shared" si="67"/>
        <v/>
      </c>
      <c r="K227" s="672" t="str">
        <f t="shared" si="68"/>
        <v/>
      </c>
      <c r="M227" s="672" t="str">
        <f t="shared" si="69"/>
        <v/>
      </c>
      <c r="O227" s="672" t="str">
        <f t="shared" si="70"/>
        <v/>
      </c>
      <c r="Q227" s="672" t="str">
        <f t="shared" si="71"/>
        <v/>
      </c>
      <c r="S227" s="672" t="str">
        <f t="shared" si="72"/>
        <v/>
      </c>
      <c r="U227" s="672" t="str">
        <f t="shared" si="73"/>
        <v/>
      </c>
      <c r="W227" s="672" t="str">
        <f t="shared" si="74"/>
        <v/>
      </c>
      <c r="Y227" s="672" t="str">
        <f t="shared" si="75"/>
        <v/>
      </c>
      <c r="AA227" s="672" t="str">
        <f t="shared" si="76"/>
        <v/>
      </c>
      <c r="AC227" s="672" t="str">
        <f t="shared" si="77"/>
        <v/>
      </c>
      <c r="AE227" s="672" t="str">
        <f t="shared" si="78"/>
        <v/>
      </c>
      <c r="AG227" s="672" t="str">
        <f t="shared" si="79"/>
        <v/>
      </c>
      <c r="AI227" s="672" t="str">
        <f t="shared" si="80"/>
        <v/>
      </c>
      <c r="AK227" s="672" t="str">
        <f t="shared" si="81"/>
        <v/>
      </c>
      <c r="AM227" s="672" t="str">
        <f t="shared" si="82"/>
        <v/>
      </c>
      <c r="AO227" s="672" t="str">
        <f t="shared" si="83"/>
        <v/>
      </c>
      <c r="AQ227" s="672" t="str">
        <f t="shared" si="84"/>
        <v/>
      </c>
    </row>
    <row r="228" spans="5:43">
      <c r="E228" s="672" t="str">
        <f t="shared" si="85"/>
        <v/>
      </c>
      <c r="G228" s="672" t="str">
        <f t="shared" si="85"/>
        <v/>
      </c>
      <c r="I228" s="672" t="str">
        <f t="shared" si="67"/>
        <v/>
      </c>
      <c r="K228" s="672" t="str">
        <f t="shared" si="68"/>
        <v/>
      </c>
      <c r="M228" s="672" t="str">
        <f t="shared" si="69"/>
        <v/>
      </c>
      <c r="O228" s="672" t="str">
        <f t="shared" si="70"/>
        <v/>
      </c>
      <c r="Q228" s="672" t="str">
        <f t="shared" si="71"/>
        <v/>
      </c>
      <c r="S228" s="672" t="str">
        <f t="shared" si="72"/>
        <v/>
      </c>
      <c r="U228" s="672" t="str">
        <f t="shared" si="73"/>
        <v/>
      </c>
      <c r="W228" s="672" t="str">
        <f t="shared" si="74"/>
        <v/>
      </c>
      <c r="Y228" s="672" t="str">
        <f t="shared" si="75"/>
        <v/>
      </c>
      <c r="AA228" s="672" t="str">
        <f t="shared" si="76"/>
        <v/>
      </c>
      <c r="AC228" s="672" t="str">
        <f t="shared" si="77"/>
        <v/>
      </c>
      <c r="AE228" s="672" t="str">
        <f t="shared" si="78"/>
        <v/>
      </c>
      <c r="AG228" s="672" t="str">
        <f t="shared" si="79"/>
        <v/>
      </c>
      <c r="AI228" s="672" t="str">
        <f t="shared" si="80"/>
        <v/>
      </c>
      <c r="AK228" s="672" t="str">
        <f t="shared" si="81"/>
        <v/>
      </c>
      <c r="AM228" s="672" t="str">
        <f t="shared" si="82"/>
        <v/>
      </c>
      <c r="AO228" s="672" t="str">
        <f t="shared" si="83"/>
        <v/>
      </c>
      <c r="AQ228" s="672" t="str">
        <f t="shared" si="84"/>
        <v/>
      </c>
    </row>
    <row r="229" spans="5:43">
      <c r="E229" s="672" t="str">
        <f t="shared" si="85"/>
        <v/>
      </c>
      <c r="G229" s="672" t="str">
        <f t="shared" si="85"/>
        <v/>
      </c>
      <c r="I229" s="672" t="str">
        <f t="shared" si="67"/>
        <v/>
      </c>
      <c r="K229" s="672" t="str">
        <f t="shared" si="68"/>
        <v/>
      </c>
      <c r="M229" s="672" t="str">
        <f t="shared" si="69"/>
        <v/>
      </c>
      <c r="O229" s="672" t="str">
        <f t="shared" si="70"/>
        <v/>
      </c>
      <c r="Q229" s="672" t="str">
        <f t="shared" si="71"/>
        <v/>
      </c>
      <c r="S229" s="672" t="str">
        <f t="shared" si="72"/>
        <v/>
      </c>
      <c r="U229" s="672" t="str">
        <f t="shared" si="73"/>
        <v/>
      </c>
      <c r="W229" s="672" t="str">
        <f t="shared" si="74"/>
        <v/>
      </c>
      <c r="Y229" s="672" t="str">
        <f t="shared" si="75"/>
        <v/>
      </c>
      <c r="AA229" s="672" t="str">
        <f t="shared" si="76"/>
        <v/>
      </c>
      <c r="AC229" s="672" t="str">
        <f t="shared" si="77"/>
        <v/>
      </c>
      <c r="AE229" s="672" t="str">
        <f t="shared" si="78"/>
        <v/>
      </c>
      <c r="AG229" s="672" t="str">
        <f t="shared" si="79"/>
        <v/>
      </c>
      <c r="AI229" s="672" t="str">
        <f t="shared" si="80"/>
        <v/>
      </c>
      <c r="AK229" s="672" t="str">
        <f t="shared" si="81"/>
        <v/>
      </c>
      <c r="AM229" s="672" t="str">
        <f t="shared" si="82"/>
        <v/>
      </c>
      <c r="AO229" s="672" t="str">
        <f t="shared" si="83"/>
        <v/>
      </c>
      <c r="AQ229" s="672" t="str">
        <f t="shared" si="84"/>
        <v/>
      </c>
    </row>
    <row r="230" spans="5:43">
      <c r="E230" s="672" t="str">
        <f t="shared" si="85"/>
        <v/>
      </c>
      <c r="G230" s="672" t="str">
        <f t="shared" si="85"/>
        <v/>
      </c>
      <c r="I230" s="672" t="str">
        <f t="shared" si="67"/>
        <v/>
      </c>
      <c r="K230" s="672" t="str">
        <f t="shared" si="68"/>
        <v/>
      </c>
      <c r="M230" s="672" t="str">
        <f t="shared" si="69"/>
        <v/>
      </c>
      <c r="O230" s="672" t="str">
        <f t="shared" si="70"/>
        <v/>
      </c>
      <c r="Q230" s="672" t="str">
        <f t="shared" si="71"/>
        <v/>
      </c>
      <c r="S230" s="672" t="str">
        <f t="shared" si="72"/>
        <v/>
      </c>
      <c r="U230" s="672" t="str">
        <f t="shared" si="73"/>
        <v/>
      </c>
      <c r="W230" s="672" t="str">
        <f t="shared" si="74"/>
        <v/>
      </c>
      <c r="Y230" s="672" t="str">
        <f t="shared" si="75"/>
        <v/>
      </c>
      <c r="AA230" s="672" t="str">
        <f t="shared" si="76"/>
        <v/>
      </c>
      <c r="AC230" s="672" t="str">
        <f t="shared" si="77"/>
        <v/>
      </c>
      <c r="AE230" s="672" t="str">
        <f t="shared" si="78"/>
        <v/>
      </c>
      <c r="AG230" s="672" t="str">
        <f t="shared" si="79"/>
        <v/>
      </c>
      <c r="AI230" s="672" t="str">
        <f t="shared" si="80"/>
        <v/>
      </c>
      <c r="AK230" s="672" t="str">
        <f t="shared" si="81"/>
        <v/>
      </c>
      <c r="AM230" s="672" t="str">
        <f t="shared" si="82"/>
        <v/>
      </c>
      <c r="AO230" s="672" t="str">
        <f t="shared" si="83"/>
        <v/>
      </c>
      <c r="AQ230" s="672" t="str">
        <f t="shared" si="84"/>
        <v/>
      </c>
    </row>
    <row r="231" spans="5:43">
      <c r="E231" s="672" t="str">
        <f t="shared" si="85"/>
        <v/>
      </c>
      <c r="G231" s="672" t="str">
        <f t="shared" si="85"/>
        <v/>
      </c>
      <c r="I231" s="672" t="str">
        <f t="shared" si="67"/>
        <v/>
      </c>
      <c r="K231" s="672" t="str">
        <f t="shared" si="68"/>
        <v/>
      </c>
      <c r="M231" s="672" t="str">
        <f t="shared" si="69"/>
        <v/>
      </c>
      <c r="O231" s="672" t="str">
        <f t="shared" si="70"/>
        <v/>
      </c>
      <c r="Q231" s="672" t="str">
        <f t="shared" si="71"/>
        <v/>
      </c>
      <c r="S231" s="672" t="str">
        <f t="shared" si="72"/>
        <v/>
      </c>
      <c r="U231" s="672" t="str">
        <f t="shared" si="73"/>
        <v/>
      </c>
      <c r="W231" s="672" t="str">
        <f t="shared" si="74"/>
        <v/>
      </c>
      <c r="Y231" s="672" t="str">
        <f t="shared" si="75"/>
        <v/>
      </c>
      <c r="AA231" s="672" t="str">
        <f t="shared" si="76"/>
        <v/>
      </c>
      <c r="AC231" s="672" t="str">
        <f t="shared" si="77"/>
        <v/>
      </c>
      <c r="AE231" s="672" t="str">
        <f t="shared" si="78"/>
        <v/>
      </c>
      <c r="AG231" s="672" t="str">
        <f t="shared" si="79"/>
        <v/>
      </c>
      <c r="AI231" s="672" t="str">
        <f t="shared" si="80"/>
        <v/>
      </c>
      <c r="AK231" s="672" t="str">
        <f t="shared" si="81"/>
        <v/>
      </c>
      <c r="AM231" s="672" t="str">
        <f t="shared" si="82"/>
        <v/>
      </c>
      <c r="AO231" s="672" t="str">
        <f t="shared" si="83"/>
        <v/>
      </c>
      <c r="AQ231" s="672" t="str">
        <f t="shared" si="84"/>
        <v/>
      </c>
    </row>
    <row r="232" spans="5:43">
      <c r="E232" s="672" t="str">
        <f t="shared" si="85"/>
        <v/>
      </c>
      <c r="G232" s="672" t="str">
        <f t="shared" si="85"/>
        <v/>
      </c>
      <c r="I232" s="672" t="str">
        <f t="shared" si="67"/>
        <v/>
      </c>
      <c r="K232" s="672" t="str">
        <f t="shared" si="68"/>
        <v/>
      </c>
      <c r="M232" s="672" t="str">
        <f t="shared" si="69"/>
        <v/>
      </c>
      <c r="O232" s="672" t="str">
        <f t="shared" si="70"/>
        <v/>
      </c>
      <c r="Q232" s="672" t="str">
        <f t="shared" si="71"/>
        <v/>
      </c>
      <c r="S232" s="672" t="str">
        <f t="shared" si="72"/>
        <v/>
      </c>
      <c r="U232" s="672" t="str">
        <f t="shared" si="73"/>
        <v/>
      </c>
      <c r="W232" s="672" t="str">
        <f t="shared" si="74"/>
        <v/>
      </c>
      <c r="Y232" s="672" t="str">
        <f t="shared" si="75"/>
        <v/>
      </c>
      <c r="AA232" s="672" t="str">
        <f t="shared" si="76"/>
        <v/>
      </c>
      <c r="AC232" s="672" t="str">
        <f t="shared" si="77"/>
        <v/>
      </c>
      <c r="AE232" s="672" t="str">
        <f t="shared" si="78"/>
        <v/>
      </c>
      <c r="AG232" s="672" t="str">
        <f t="shared" si="79"/>
        <v/>
      </c>
      <c r="AI232" s="672" t="str">
        <f t="shared" si="80"/>
        <v/>
      </c>
      <c r="AK232" s="672" t="str">
        <f t="shared" si="81"/>
        <v/>
      </c>
      <c r="AM232" s="672" t="str">
        <f t="shared" si="82"/>
        <v/>
      </c>
      <c r="AO232" s="672" t="str">
        <f t="shared" si="83"/>
        <v/>
      </c>
      <c r="AQ232" s="672" t="str">
        <f t="shared" si="84"/>
        <v/>
      </c>
    </row>
    <row r="233" spans="5:43">
      <c r="E233" s="672" t="str">
        <f t="shared" si="85"/>
        <v/>
      </c>
      <c r="G233" s="672" t="str">
        <f t="shared" si="85"/>
        <v/>
      </c>
      <c r="I233" s="672" t="str">
        <f t="shared" si="67"/>
        <v/>
      </c>
      <c r="K233" s="672" t="str">
        <f t="shared" si="68"/>
        <v/>
      </c>
      <c r="M233" s="672" t="str">
        <f t="shared" si="69"/>
        <v/>
      </c>
      <c r="O233" s="672" t="str">
        <f t="shared" si="70"/>
        <v/>
      </c>
      <c r="Q233" s="672" t="str">
        <f t="shared" si="71"/>
        <v/>
      </c>
      <c r="S233" s="672" t="str">
        <f t="shared" si="72"/>
        <v/>
      </c>
      <c r="U233" s="672" t="str">
        <f t="shared" si="73"/>
        <v/>
      </c>
      <c r="W233" s="672" t="str">
        <f t="shared" si="74"/>
        <v/>
      </c>
      <c r="Y233" s="672" t="str">
        <f t="shared" si="75"/>
        <v/>
      </c>
      <c r="AA233" s="672" t="str">
        <f t="shared" si="76"/>
        <v/>
      </c>
      <c r="AC233" s="672" t="str">
        <f t="shared" si="77"/>
        <v/>
      </c>
      <c r="AE233" s="672" t="str">
        <f t="shared" si="78"/>
        <v/>
      </c>
      <c r="AG233" s="672" t="str">
        <f t="shared" si="79"/>
        <v/>
      </c>
      <c r="AI233" s="672" t="str">
        <f t="shared" si="80"/>
        <v/>
      </c>
      <c r="AK233" s="672" t="str">
        <f t="shared" si="81"/>
        <v/>
      </c>
      <c r="AM233" s="672" t="str">
        <f t="shared" si="82"/>
        <v/>
      </c>
      <c r="AO233" s="672" t="str">
        <f t="shared" si="83"/>
        <v/>
      </c>
      <c r="AQ233" s="672" t="str">
        <f t="shared" si="84"/>
        <v/>
      </c>
    </row>
    <row r="234" spans="5:43">
      <c r="E234" s="672" t="str">
        <f t="shared" si="85"/>
        <v/>
      </c>
      <c r="G234" s="672" t="str">
        <f t="shared" si="85"/>
        <v/>
      </c>
      <c r="I234" s="672" t="str">
        <f t="shared" si="67"/>
        <v/>
      </c>
      <c r="K234" s="672" t="str">
        <f t="shared" si="68"/>
        <v/>
      </c>
      <c r="M234" s="672" t="str">
        <f t="shared" si="69"/>
        <v/>
      </c>
      <c r="O234" s="672" t="str">
        <f t="shared" si="70"/>
        <v/>
      </c>
      <c r="Q234" s="672" t="str">
        <f t="shared" si="71"/>
        <v/>
      </c>
      <c r="S234" s="672" t="str">
        <f t="shared" si="72"/>
        <v/>
      </c>
      <c r="U234" s="672" t="str">
        <f t="shared" si="73"/>
        <v/>
      </c>
      <c r="W234" s="672" t="str">
        <f t="shared" si="74"/>
        <v/>
      </c>
      <c r="Y234" s="672" t="str">
        <f t="shared" si="75"/>
        <v/>
      </c>
      <c r="AA234" s="672" t="str">
        <f t="shared" si="76"/>
        <v/>
      </c>
      <c r="AC234" s="672" t="str">
        <f t="shared" si="77"/>
        <v/>
      </c>
      <c r="AE234" s="672" t="str">
        <f t="shared" si="78"/>
        <v/>
      </c>
      <c r="AG234" s="672" t="str">
        <f t="shared" si="79"/>
        <v/>
      </c>
      <c r="AI234" s="672" t="str">
        <f t="shared" si="80"/>
        <v/>
      </c>
      <c r="AK234" s="672" t="str">
        <f t="shared" si="81"/>
        <v/>
      </c>
      <c r="AM234" s="672" t="str">
        <f t="shared" si="82"/>
        <v/>
      </c>
      <c r="AO234" s="672" t="str">
        <f t="shared" si="83"/>
        <v/>
      </c>
      <c r="AQ234" s="672" t="str">
        <f t="shared" si="84"/>
        <v/>
      </c>
    </row>
    <row r="235" spans="5:43">
      <c r="E235" s="672" t="str">
        <f t="shared" si="85"/>
        <v/>
      </c>
      <c r="G235" s="672" t="str">
        <f t="shared" si="85"/>
        <v/>
      </c>
      <c r="I235" s="672" t="str">
        <f t="shared" si="67"/>
        <v/>
      </c>
      <c r="K235" s="672" t="str">
        <f t="shared" si="68"/>
        <v/>
      </c>
      <c r="M235" s="672" t="str">
        <f t="shared" si="69"/>
        <v/>
      </c>
      <c r="O235" s="672" t="str">
        <f t="shared" si="70"/>
        <v/>
      </c>
      <c r="Q235" s="672" t="str">
        <f t="shared" si="71"/>
        <v/>
      </c>
      <c r="S235" s="672" t="str">
        <f t="shared" si="72"/>
        <v/>
      </c>
      <c r="U235" s="672" t="str">
        <f t="shared" si="73"/>
        <v/>
      </c>
      <c r="W235" s="672" t="str">
        <f t="shared" si="74"/>
        <v/>
      </c>
      <c r="Y235" s="672" t="str">
        <f t="shared" si="75"/>
        <v/>
      </c>
      <c r="AA235" s="672" t="str">
        <f t="shared" si="76"/>
        <v/>
      </c>
      <c r="AC235" s="672" t="str">
        <f t="shared" si="77"/>
        <v/>
      </c>
      <c r="AE235" s="672" t="str">
        <f t="shared" si="78"/>
        <v/>
      </c>
      <c r="AG235" s="672" t="str">
        <f t="shared" si="79"/>
        <v/>
      </c>
      <c r="AI235" s="672" t="str">
        <f t="shared" si="80"/>
        <v/>
      </c>
      <c r="AK235" s="672" t="str">
        <f t="shared" si="81"/>
        <v/>
      </c>
      <c r="AM235" s="672" t="str">
        <f t="shared" si="82"/>
        <v/>
      </c>
      <c r="AO235" s="672" t="str">
        <f t="shared" si="83"/>
        <v/>
      </c>
      <c r="AQ235" s="672" t="str">
        <f t="shared" si="84"/>
        <v/>
      </c>
    </row>
    <row r="236" spans="5:43">
      <c r="E236" s="672" t="str">
        <f t="shared" si="85"/>
        <v/>
      </c>
      <c r="G236" s="672" t="str">
        <f t="shared" si="85"/>
        <v/>
      </c>
      <c r="I236" s="672" t="str">
        <f t="shared" si="67"/>
        <v/>
      </c>
      <c r="K236" s="672" t="str">
        <f t="shared" si="68"/>
        <v/>
      </c>
      <c r="M236" s="672" t="str">
        <f t="shared" si="69"/>
        <v/>
      </c>
      <c r="O236" s="672" t="str">
        <f t="shared" si="70"/>
        <v/>
      </c>
      <c r="Q236" s="672" t="str">
        <f t="shared" si="71"/>
        <v/>
      </c>
      <c r="S236" s="672" t="str">
        <f t="shared" si="72"/>
        <v/>
      </c>
      <c r="U236" s="672" t="str">
        <f t="shared" si="73"/>
        <v/>
      </c>
      <c r="W236" s="672" t="str">
        <f t="shared" si="74"/>
        <v/>
      </c>
      <c r="Y236" s="672" t="str">
        <f t="shared" si="75"/>
        <v/>
      </c>
      <c r="AA236" s="672" t="str">
        <f t="shared" si="76"/>
        <v/>
      </c>
      <c r="AC236" s="672" t="str">
        <f t="shared" si="77"/>
        <v/>
      </c>
      <c r="AE236" s="672" t="str">
        <f t="shared" si="78"/>
        <v/>
      </c>
      <c r="AG236" s="672" t="str">
        <f t="shared" si="79"/>
        <v/>
      </c>
      <c r="AI236" s="672" t="str">
        <f t="shared" si="80"/>
        <v/>
      </c>
      <c r="AK236" s="672" t="str">
        <f t="shared" si="81"/>
        <v/>
      </c>
      <c r="AM236" s="672" t="str">
        <f t="shared" si="82"/>
        <v/>
      </c>
      <c r="AO236" s="672" t="str">
        <f t="shared" si="83"/>
        <v/>
      </c>
      <c r="AQ236" s="672" t="str">
        <f t="shared" si="84"/>
        <v/>
      </c>
    </row>
    <row r="237" spans="5:43">
      <c r="E237" s="672" t="str">
        <f t="shared" ref="E237:G252" si="86">IF(OR($B237=0,D237=0),"",D237/$B237)</f>
        <v/>
      </c>
      <c r="G237" s="672" t="str">
        <f t="shared" si="86"/>
        <v/>
      </c>
      <c r="I237" s="672" t="str">
        <f t="shared" si="67"/>
        <v/>
      </c>
      <c r="K237" s="672" t="str">
        <f t="shared" si="68"/>
        <v/>
      </c>
      <c r="M237" s="672" t="str">
        <f t="shared" si="69"/>
        <v/>
      </c>
      <c r="O237" s="672" t="str">
        <f t="shared" si="70"/>
        <v/>
      </c>
      <c r="Q237" s="672" t="str">
        <f t="shared" si="71"/>
        <v/>
      </c>
      <c r="S237" s="672" t="str">
        <f t="shared" si="72"/>
        <v/>
      </c>
      <c r="U237" s="672" t="str">
        <f t="shared" si="73"/>
        <v/>
      </c>
      <c r="W237" s="672" t="str">
        <f t="shared" si="74"/>
        <v/>
      </c>
      <c r="Y237" s="672" t="str">
        <f t="shared" si="75"/>
        <v/>
      </c>
      <c r="AA237" s="672" t="str">
        <f t="shared" si="76"/>
        <v/>
      </c>
      <c r="AC237" s="672" t="str">
        <f t="shared" si="77"/>
        <v/>
      </c>
      <c r="AE237" s="672" t="str">
        <f t="shared" si="78"/>
        <v/>
      </c>
      <c r="AG237" s="672" t="str">
        <f t="shared" si="79"/>
        <v/>
      </c>
      <c r="AI237" s="672" t="str">
        <f t="shared" si="80"/>
        <v/>
      </c>
      <c r="AK237" s="672" t="str">
        <f t="shared" si="81"/>
        <v/>
      </c>
      <c r="AM237" s="672" t="str">
        <f t="shared" si="82"/>
        <v/>
      </c>
      <c r="AO237" s="672" t="str">
        <f t="shared" si="83"/>
        <v/>
      </c>
      <c r="AQ237" s="672" t="str">
        <f t="shared" si="84"/>
        <v/>
      </c>
    </row>
    <row r="238" spans="5:43">
      <c r="E238" s="672" t="str">
        <f t="shared" si="86"/>
        <v/>
      </c>
      <c r="G238" s="672" t="str">
        <f t="shared" si="86"/>
        <v/>
      </c>
      <c r="I238" s="672" t="str">
        <f t="shared" si="67"/>
        <v/>
      </c>
      <c r="K238" s="672" t="str">
        <f t="shared" si="68"/>
        <v/>
      </c>
      <c r="M238" s="672" t="str">
        <f t="shared" si="69"/>
        <v/>
      </c>
      <c r="O238" s="672" t="str">
        <f t="shared" si="70"/>
        <v/>
      </c>
      <c r="Q238" s="672" t="str">
        <f t="shared" si="71"/>
        <v/>
      </c>
      <c r="S238" s="672" t="str">
        <f t="shared" si="72"/>
        <v/>
      </c>
      <c r="U238" s="672" t="str">
        <f t="shared" si="73"/>
        <v/>
      </c>
      <c r="W238" s="672" t="str">
        <f t="shared" si="74"/>
        <v/>
      </c>
      <c r="Y238" s="672" t="str">
        <f t="shared" si="75"/>
        <v/>
      </c>
      <c r="AA238" s="672" t="str">
        <f t="shared" si="76"/>
        <v/>
      </c>
      <c r="AC238" s="672" t="str">
        <f t="shared" si="77"/>
        <v/>
      </c>
      <c r="AE238" s="672" t="str">
        <f t="shared" si="78"/>
        <v/>
      </c>
      <c r="AG238" s="672" t="str">
        <f t="shared" si="79"/>
        <v/>
      </c>
      <c r="AI238" s="672" t="str">
        <f t="shared" si="80"/>
        <v/>
      </c>
      <c r="AK238" s="672" t="str">
        <f t="shared" si="81"/>
        <v/>
      </c>
      <c r="AM238" s="672" t="str">
        <f t="shared" si="82"/>
        <v/>
      </c>
      <c r="AO238" s="672" t="str">
        <f t="shared" si="83"/>
        <v/>
      </c>
      <c r="AQ238" s="672" t="str">
        <f t="shared" si="84"/>
        <v/>
      </c>
    </row>
    <row r="239" spans="5:43">
      <c r="E239" s="672" t="str">
        <f t="shared" si="86"/>
        <v/>
      </c>
      <c r="G239" s="672" t="str">
        <f t="shared" si="86"/>
        <v/>
      </c>
      <c r="I239" s="672" t="str">
        <f t="shared" si="67"/>
        <v/>
      </c>
      <c r="K239" s="672" t="str">
        <f t="shared" si="68"/>
        <v/>
      </c>
      <c r="M239" s="672" t="str">
        <f t="shared" si="69"/>
        <v/>
      </c>
      <c r="O239" s="672" t="str">
        <f t="shared" si="70"/>
        <v/>
      </c>
      <c r="Q239" s="672" t="str">
        <f t="shared" si="71"/>
        <v/>
      </c>
      <c r="S239" s="672" t="str">
        <f t="shared" si="72"/>
        <v/>
      </c>
      <c r="U239" s="672" t="str">
        <f t="shared" si="73"/>
        <v/>
      </c>
      <c r="W239" s="672" t="str">
        <f t="shared" si="74"/>
        <v/>
      </c>
      <c r="Y239" s="672" t="str">
        <f t="shared" si="75"/>
        <v/>
      </c>
      <c r="AA239" s="672" t="str">
        <f t="shared" si="76"/>
        <v/>
      </c>
      <c r="AC239" s="672" t="str">
        <f t="shared" si="77"/>
        <v/>
      </c>
      <c r="AE239" s="672" t="str">
        <f t="shared" si="78"/>
        <v/>
      </c>
      <c r="AG239" s="672" t="str">
        <f t="shared" si="79"/>
        <v/>
      </c>
      <c r="AI239" s="672" t="str">
        <f t="shared" si="80"/>
        <v/>
      </c>
      <c r="AK239" s="672" t="str">
        <f t="shared" si="81"/>
        <v/>
      </c>
      <c r="AM239" s="672" t="str">
        <f t="shared" si="82"/>
        <v/>
      </c>
      <c r="AO239" s="672" t="str">
        <f t="shared" si="83"/>
        <v/>
      </c>
      <c r="AQ239" s="672" t="str">
        <f t="shared" si="84"/>
        <v/>
      </c>
    </row>
    <row r="240" spans="5:43">
      <c r="E240" s="672" t="str">
        <f t="shared" si="86"/>
        <v/>
      </c>
      <c r="G240" s="672" t="str">
        <f t="shared" si="86"/>
        <v/>
      </c>
      <c r="I240" s="672" t="str">
        <f t="shared" si="67"/>
        <v/>
      </c>
      <c r="K240" s="672" t="str">
        <f t="shared" si="68"/>
        <v/>
      </c>
      <c r="M240" s="672" t="str">
        <f t="shared" si="69"/>
        <v/>
      </c>
      <c r="O240" s="672" t="str">
        <f t="shared" si="70"/>
        <v/>
      </c>
      <c r="Q240" s="672" t="str">
        <f t="shared" si="71"/>
        <v/>
      </c>
      <c r="S240" s="672" t="str">
        <f t="shared" si="72"/>
        <v/>
      </c>
      <c r="U240" s="672" t="str">
        <f t="shared" si="73"/>
        <v/>
      </c>
      <c r="W240" s="672" t="str">
        <f t="shared" si="74"/>
        <v/>
      </c>
      <c r="Y240" s="672" t="str">
        <f t="shared" si="75"/>
        <v/>
      </c>
      <c r="AA240" s="672" t="str">
        <f t="shared" si="76"/>
        <v/>
      </c>
      <c r="AC240" s="672" t="str">
        <f t="shared" si="77"/>
        <v/>
      </c>
      <c r="AE240" s="672" t="str">
        <f t="shared" si="78"/>
        <v/>
      </c>
      <c r="AG240" s="672" t="str">
        <f t="shared" si="79"/>
        <v/>
      </c>
      <c r="AI240" s="672" t="str">
        <f t="shared" si="80"/>
        <v/>
      </c>
      <c r="AK240" s="672" t="str">
        <f t="shared" si="81"/>
        <v/>
      </c>
      <c r="AM240" s="672" t="str">
        <f t="shared" si="82"/>
        <v/>
      </c>
      <c r="AO240" s="672" t="str">
        <f t="shared" si="83"/>
        <v/>
      </c>
      <c r="AQ240" s="672" t="str">
        <f t="shared" si="84"/>
        <v/>
      </c>
    </row>
    <row r="241" spans="5:43">
      <c r="E241" s="672" t="str">
        <f t="shared" si="86"/>
        <v/>
      </c>
      <c r="G241" s="672" t="str">
        <f t="shared" si="86"/>
        <v/>
      </c>
      <c r="I241" s="672" t="str">
        <f t="shared" si="67"/>
        <v/>
      </c>
      <c r="K241" s="672" t="str">
        <f t="shared" si="68"/>
        <v/>
      </c>
      <c r="M241" s="672" t="str">
        <f t="shared" si="69"/>
        <v/>
      </c>
      <c r="O241" s="672" t="str">
        <f t="shared" si="70"/>
        <v/>
      </c>
      <c r="Q241" s="672" t="str">
        <f t="shared" si="71"/>
        <v/>
      </c>
      <c r="S241" s="672" t="str">
        <f t="shared" si="72"/>
        <v/>
      </c>
      <c r="U241" s="672" t="str">
        <f t="shared" si="73"/>
        <v/>
      </c>
      <c r="W241" s="672" t="str">
        <f t="shared" si="74"/>
        <v/>
      </c>
      <c r="Y241" s="672" t="str">
        <f t="shared" si="75"/>
        <v/>
      </c>
      <c r="AA241" s="672" t="str">
        <f t="shared" si="76"/>
        <v/>
      </c>
      <c r="AC241" s="672" t="str">
        <f t="shared" si="77"/>
        <v/>
      </c>
      <c r="AE241" s="672" t="str">
        <f t="shared" si="78"/>
        <v/>
      </c>
      <c r="AG241" s="672" t="str">
        <f t="shared" si="79"/>
        <v/>
      </c>
      <c r="AI241" s="672" t="str">
        <f t="shared" si="80"/>
        <v/>
      </c>
      <c r="AK241" s="672" t="str">
        <f t="shared" si="81"/>
        <v/>
      </c>
      <c r="AM241" s="672" t="str">
        <f t="shared" si="82"/>
        <v/>
      </c>
      <c r="AO241" s="672" t="str">
        <f t="shared" si="83"/>
        <v/>
      </c>
      <c r="AQ241" s="672" t="str">
        <f t="shared" si="84"/>
        <v/>
      </c>
    </row>
    <row r="242" spans="5:43">
      <c r="E242" s="672" t="str">
        <f t="shared" si="86"/>
        <v/>
      </c>
      <c r="G242" s="672" t="str">
        <f t="shared" si="86"/>
        <v/>
      </c>
      <c r="I242" s="672" t="str">
        <f t="shared" si="67"/>
        <v/>
      </c>
      <c r="K242" s="672" t="str">
        <f t="shared" si="68"/>
        <v/>
      </c>
      <c r="M242" s="672" t="str">
        <f t="shared" si="69"/>
        <v/>
      </c>
      <c r="O242" s="672" t="str">
        <f t="shared" si="70"/>
        <v/>
      </c>
      <c r="Q242" s="672" t="str">
        <f t="shared" si="71"/>
        <v/>
      </c>
      <c r="S242" s="672" t="str">
        <f t="shared" si="72"/>
        <v/>
      </c>
      <c r="U242" s="672" t="str">
        <f t="shared" si="73"/>
        <v/>
      </c>
      <c r="W242" s="672" t="str">
        <f t="shared" si="74"/>
        <v/>
      </c>
      <c r="Y242" s="672" t="str">
        <f t="shared" si="75"/>
        <v/>
      </c>
      <c r="AA242" s="672" t="str">
        <f t="shared" si="76"/>
        <v/>
      </c>
      <c r="AC242" s="672" t="str">
        <f t="shared" si="77"/>
        <v/>
      </c>
      <c r="AE242" s="672" t="str">
        <f t="shared" si="78"/>
        <v/>
      </c>
      <c r="AG242" s="672" t="str">
        <f t="shared" si="79"/>
        <v/>
      </c>
      <c r="AI242" s="672" t="str">
        <f t="shared" si="80"/>
        <v/>
      </c>
      <c r="AK242" s="672" t="str">
        <f t="shared" si="81"/>
        <v/>
      </c>
      <c r="AM242" s="672" t="str">
        <f t="shared" si="82"/>
        <v/>
      </c>
      <c r="AO242" s="672" t="str">
        <f t="shared" si="83"/>
        <v/>
      </c>
      <c r="AQ242" s="672" t="str">
        <f t="shared" si="84"/>
        <v/>
      </c>
    </row>
    <row r="243" spans="5:43">
      <c r="E243" s="672" t="str">
        <f t="shared" si="86"/>
        <v/>
      </c>
      <c r="G243" s="672" t="str">
        <f t="shared" si="86"/>
        <v/>
      </c>
      <c r="I243" s="672" t="str">
        <f t="shared" si="67"/>
        <v/>
      </c>
      <c r="K243" s="672" t="str">
        <f t="shared" si="68"/>
        <v/>
      </c>
      <c r="M243" s="672" t="str">
        <f t="shared" si="69"/>
        <v/>
      </c>
      <c r="O243" s="672" t="str">
        <f t="shared" si="70"/>
        <v/>
      </c>
      <c r="Q243" s="672" t="str">
        <f t="shared" si="71"/>
        <v/>
      </c>
      <c r="S243" s="672" t="str">
        <f t="shared" si="72"/>
        <v/>
      </c>
      <c r="U243" s="672" t="str">
        <f t="shared" si="73"/>
        <v/>
      </c>
      <c r="W243" s="672" t="str">
        <f t="shared" si="74"/>
        <v/>
      </c>
      <c r="Y243" s="672" t="str">
        <f t="shared" si="75"/>
        <v/>
      </c>
      <c r="AA243" s="672" t="str">
        <f t="shared" si="76"/>
        <v/>
      </c>
      <c r="AC243" s="672" t="str">
        <f t="shared" si="77"/>
        <v/>
      </c>
      <c r="AE243" s="672" t="str">
        <f t="shared" si="78"/>
        <v/>
      </c>
      <c r="AG243" s="672" t="str">
        <f t="shared" si="79"/>
        <v/>
      </c>
      <c r="AI243" s="672" t="str">
        <f t="shared" si="80"/>
        <v/>
      </c>
      <c r="AK243" s="672" t="str">
        <f t="shared" si="81"/>
        <v/>
      </c>
      <c r="AM243" s="672" t="str">
        <f t="shared" si="82"/>
        <v/>
      </c>
      <c r="AO243" s="672" t="str">
        <f t="shared" si="83"/>
        <v/>
      </c>
      <c r="AQ243" s="672" t="str">
        <f t="shared" si="84"/>
        <v/>
      </c>
    </row>
    <row r="244" spans="5:43">
      <c r="E244" s="672" t="str">
        <f t="shared" si="86"/>
        <v/>
      </c>
      <c r="G244" s="672" t="str">
        <f t="shared" si="86"/>
        <v/>
      </c>
      <c r="I244" s="672" t="str">
        <f t="shared" si="67"/>
        <v/>
      </c>
      <c r="K244" s="672" t="str">
        <f t="shared" si="68"/>
        <v/>
      </c>
      <c r="M244" s="672" t="str">
        <f t="shared" si="69"/>
        <v/>
      </c>
      <c r="O244" s="672" t="str">
        <f t="shared" si="70"/>
        <v/>
      </c>
      <c r="Q244" s="672" t="str">
        <f t="shared" si="71"/>
        <v/>
      </c>
      <c r="S244" s="672" t="str">
        <f t="shared" si="72"/>
        <v/>
      </c>
      <c r="U244" s="672" t="str">
        <f t="shared" si="73"/>
        <v/>
      </c>
      <c r="W244" s="672" t="str">
        <f t="shared" si="74"/>
        <v/>
      </c>
      <c r="Y244" s="672" t="str">
        <f t="shared" si="75"/>
        <v/>
      </c>
      <c r="AA244" s="672" t="str">
        <f t="shared" si="76"/>
        <v/>
      </c>
      <c r="AC244" s="672" t="str">
        <f t="shared" si="77"/>
        <v/>
      </c>
      <c r="AE244" s="672" t="str">
        <f t="shared" si="78"/>
        <v/>
      </c>
      <c r="AG244" s="672" t="str">
        <f t="shared" si="79"/>
        <v/>
      </c>
      <c r="AI244" s="672" t="str">
        <f t="shared" si="80"/>
        <v/>
      </c>
      <c r="AK244" s="672" t="str">
        <f t="shared" si="81"/>
        <v/>
      </c>
      <c r="AM244" s="672" t="str">
        <f t="shared" si="82"/>
        <v/>
      </c>
      <c r="AO244" s="672" t="str">
        <f t="shared" si="83"/>
        <v/>
      </c>
      <c r="AQ244" s="672" t="str">
        <f t="shared" si="84"/>
        <v/>
      </c>
    </row>
    <row r="245" spans="5:43">
      <c r="E245" s="672" t="str">
        <f t="shared" si="86"/>
        <v/>
      </c>
      <c r="G245" s="672" t="str">
        <f t="shared" si="86"/>
        <v/>
      </c>
      <c r="I245" s="672" t="str">
        <f t="shared" si="67"/>
        <v/>
      </c>
      <c r="K245" s="672" t="str">
        <f t="shared" si="68"/>
        <v/>
      </c>
      <c r="M245" s="672" t="str">
        <f t="shared" si="69"/>
        <v/>
      </c>
      <c r="O245" s="672" t="str">
        <f t="shared" si="70"/>
        <v/>
      </c>
      <c r="Q245" s="672" t="str">
        <f t="shared" si="71"/>
        <v/>
      </c>
      <c r="S245" s="672" t="str">
        <f t="shared" si="72"/>
        <v/>
      </c>
      <c r="U245" s="672" t="str">
        <f t="shared" si="73"/>
        <v/>
      </c>
      <c r="W245" s="672" t="str">
        <f t="shared" si="74"/>
        <v/>
      </c>
      <c r="Y245" s="672" t="str">
        <f t="shared" si="75"/>
        <v/>
      </c>
      <c r="AA245" s="672" t="str">
        <f t="shared" si="76"/>
        <v/>
      </c>
      <c r="AC245" s="672" t="str">
        <f t="shared" si="77"/>
        <v/>
      </c>
      <c r="AE245" s="672" t="str">
        <f t="shared" si="78"/>
        <v/>
      </c>
      <c r="AG245" s="672" t="str">
        <f t="shared" si="79"/>
        <v/>
      </c>
      <c r="AI245" s="672" t="str">
        <f t="shared" si="80"/>
        <v/>
      </c>
      <c r="AK245" s="672" t="str">
        <f t="shared" si="81"/>
        <v/>
      </c>
      <c r="AM245" s="672" t="str">
        <f t="shared" si="82"/>
        <v/>
      </c>
      <c r="AO245" s="672" t="str">
        <f t="shared" si="83"/>
        <v/>
      </c>
      <c r="AQ245" s="672" t="str">
        <f t="shared" si="84"/>
        <v/>
      </c>
    </row>
    <row r="246" spans="5:43">
      <c r="E246" s="672" t="str">
        <f t="shared" si="86"/>
        <v/>
      </c>
      <c r="G246" s="672" t="str">
        <f t="shared" si="86"/>
        <v/>
      </c>
      <c r="I246" s="672" t="str">
        <f t="shared" si="67"/>
        <v/>
      </c>
      <c r="K246" s="672" t="str">
        <f t="shared" si="68"/>
        <v/>
      </c>
      <c r="M246" s="672" t="str">
        <f t="shared" si="69"/>
        <v/>
      </c>
      <c r="O246" s="672" t="str">
        <f t="shared" si="70"/>
        <v/>
      </c>
      <c r="Q246" s="672" t="str">
        <f t="shared" si="71"/>
        <v/>
      </c>
      <c r="S246" s="672" t="str">
        <f t="shared" si="72"/>
        <v/>
      </c>
      <c r="U246" s="672" t="str">
        <f t="shared" si="73"/>
        <v/>
      </c>
      <c r="W246" s="672" t="str">
        <f t="shared" si="74"/>
        <v/>
      </c>
      <c r="Y246" s="672" t="str">
        <f t="shared" si="75"/>
        <v/>
      </c>
      <c r="AA246" s="672" t="str">
        <f t="shared" si="76"/>
        <v/>
      </c>
      <c r="AC246" s="672" t="str">
        <f t="shared" si="77"/>
        <v/>
      </c>
      <c r="AE246" s="672" t="str">
        <f t="shared" si="78"/>
        <v/>
      </c>
      <c r="AG246" s="672" t="str">
        <f t="shared" si="79"/>
        <v/>
      </c>
      <c r="AI246" s="672" t="str">
        <f t="shared" si="80"/>
        <v/>
      </c>
      <c r="AK246" s="672" t="str">
        <f t="shared" si="81"/>
        <v/>
      </c>
      <c r="AM246" s="672" t="str">
        <f t="shared" si="82"/>
        <v/>
      </c>
      <c r="AO246" s="672" t="str">
        <f t="shared" si="83"/>
        <v/>
      </c>
      <c r="AQ246" s="672" t="str">
        <f t="shared" si="84"/>
        <v/>
      </c>
    </row>
    <row r="247" spans="5:43">
      <c r="E247" s="672" t="str">
        <f t="shared" si="86"/>
        <v/>
      </c>
      <c r="G247" s="672" t="str">
        <f t="shared" si="86"/>
        <v/>
      </c>
      <c r="I247" s="672" t="str">
        <f t="shared" si="67"/>
        <v/>
      </c>
      <c r="K247" s="672" t="str">
        <f t="shared" si="68"/>
        <v/>
      </c>
      <c r="M247" s="672" t="str">
        <f t="shared" si="69"/>
        <v/>
      </c>
      <c r="O247" s="672" t="str">
        <f t="shared" si="70"/>
        <v/>
      </c>
      <c r="Q247" s="672" t="str">
        <f t="shared" si="71"/>
        <v/>
      </c>
      <c r="S247" s="672" t="str">
        <f t="shared" si="72"/>
        <v/>
      </c>
      <c r="U247" s="672" t="str">
        <f t="shared" si="73"/>
        <v/>
      </c>
      <c r="W247" s="672" t="str">
        <f t="shared" si="74"/>
        <v/>
      </c>
      <c r="Y247" s="672" t="str">
        <f t="shared" si="75"/>
        <v/>
      </c>
      <c r="AA247" s="672" t="str">
        <f t="shared" si="76"/>
        <v/>
      </c>
      <c r="AC247" s="672" t="str">
        <f t="shared" si="77"/>
        <v/>
      </c>
      <c r="AE247" s="672" t="str">
        <f t="shared" si="78"/>
        <v/>
      </c>
      <c r="AG247" s="672" t="str">
        <f t="shared" si="79"/>
        <v/>
      </c>
      <c r="AI247" s="672" t="str">
        <f t="shared" si="80"/>
        <v/>
      </c>
      <c r="AK247" s="672" t="str">
        <f t="shared" si="81"/>
        <v/>
      </c>
      <c r="AM247" s="672" t="str">
        <f t="shared" si="82"/>
        <v/>
      </c>
      <c r="AO247" s="672" t="str">
        <f t="shared" si="83"/>
        <v/>
      </c>
      <c r="AQ247" s="672" t="str">
        <f t="shared" si="84"/>
        <v/>
      </c>
    </row>
    <row r="248" spans="5:43">
      <c r="E248" s="672" t="str">
        <f t="shared" si="86"/>
        <v/>
      </c>
      <c r="G248" s="672" t="str">
        <f t="shared" si="86"/>
        <v/>
      </c>
      <c r="I248" s="672" t="str">
        <f t="shared" si="67"/>
        <v/>
      </c>
      <c r="K248" s="672" t="str">
        <f t="shared" si="68"/>
        <v/>
      </c>
      <c r="M248" s="672" t="str">
        <f t="shared" si="69"/>
        <v/>
      </c>
      <c r="O248" s="672" t="str">
        <f t="shared" si="70"/>
        <v/>
      </c>
      <c r="Q248" s="672" t="str">
        <f t="shared" si="71"/>
        <v/>
      </c>
      <c r="S248" s="672" t="str">
        <f t="shared" si="72"/>
        <v/>
      </c>
      <c r="U248" s="672" t="str">
        <f t="shared" si="73"/>
        <v/>
      </c>
      <c r="W248" s="672" t="str">
        <f t="shared" si="74"/>
        <v/>
      </c>
      <c r="Y248" s="672" t="str">
        <f t="shared" si="75"/>
        <v/>
      </c>
      <c r="AA248" s="672" t="str">
        <f t="shared" si="76"/>
        <v/>
      </c>
      <c r="AC248" s="672" t="str">
        <f t="shared" si="77"/>
        <v/>
      </c>
      <c r="AE248" s="672" t="str">
        <f t="shared" si="78"/>
        <v/>
      </c>
      <c r="AG248" s="672" t="str">
        <f t="shared" si="79"/>
        <v/>
      </c>
      <c r="AI248" s="672" t="str">
        <f t="shared" si="80"/>
        <v/>
      </c>
      <c r="AK248" s="672" t="str">
        <f t="shared" si="81"/>
        <v/>
      </c>
      <c r="AM248" s="672" t="str">
        <f t="shared" si="82"/>
        <v/>
      </c>
      <c r="AO248" s="672" t="str">
        <f t="shared" si="83"/>
        <v/>
      </c>
      <c r="AQ248" s="672" t="str">
        <f t="shared" si="84"/>
        <v/>
      </c>
    </row>
    <row r="249" spans="5:43">
      <c r="E249" s="672" t="str">
        <f t="shared" si="86"/>
        <v/>
      </c>
      <c r="G249" s="672" t="str">
        <f t="shared" si="86"/>
        <v/>
      </c>
      <c r="I249" s="672" t="str">
        <f t="shared" si="67"/>
        <v/>
      </c>
      <c r="K249" s="672" t="str">
        <f t="shared" si="68"/>
        <v/>
      </c>
      <c r="M249" s="672" t="str">
        <f t="shared" si="69"/>
        <v/>
      </c>
      <c r="O249" s="672" t="str">
        <f t="shared" si="70"/>
        <v/>
      </c>
      <c r="Q249" s="672" t="str">
        <f t="shared" si="71"/>
        <v/>
      </c>
      <c r="S249" s="672" t="str">
        <f t="shared" si="72"/>
        <v/>
      </c>
      <c r="U249" s="672" t="str">
        <f t="shared" si="73"/>
        <v/>
      </c>
      <c r="W249" s="672" t="str">
        <f t="shared" si="74"/>
        <v/>
      </c>
      <c r="Y249" s="672" t="str">
        <f t="shared" si="75"/>
        <v/>
      </c>
      <c r="AA249" s="672" t="str">
        <f t="shared" si="76"/>
        <v/>
      </c>
      <c r="AC249" s="672" t="str">
        <f t="shared" si="77"/>
        <v/>
      </c>
      <c r="AE249" s="672" t="str">
        <f t="shared" si="78"/>
        <v/>
      </c>
      <c r="AG249" s="672" t="str">
        <f t="shared" si="79"/>
        <v/>
      </c>
      <c r="AI249" s="672" t="str">
        <f t="shared" si="80"/>
        <v/>
      </c>
      <c r="AK249" s="672" t="str">
        <f t="shared" si="81"/>
        <v/>
      </c>
      <c r="AM249" s="672" t="str">
        <f t="shared" si="82"/>
        <v/>
      </c>
      <c r="AO249" s="672" t="str">
        <f t="shared" si="83"/>
        <v/>
      </c>
      <c r="AQ249" s="672" t="str">
        <f t="shared" si="84"/>
        <v/>
      </c>
    </row>
    <row r="250" spans="5:43">
      <c r="E250" s="672" t="str">
        <f t="shared" si="86"/>
        <v/>
      </c>
      <c r="G250" s="672" t="str">
        <f t="shared" si="86"/>
        <v/>
      </c>
      <c r="I250" s="672" t="str">
        <f t="shared" si="67"/>
        <v/>
      </c>
      <c r="K250" s="672" t="str">
        <f t="shared" si="68"/>
        <v/>
      </c>
      <c r="M250" s="672" t="str">
        <f t="shared" si="69"/>
        <v/>
      </c>
      <c r="O250" s="672" t="str">
        <f t="shared" si="70"/>
        <v/>
      </c>
      <c r="Q250" s="672" t="str">
        <f t="shared" si="71"/>
        <v/>
      </c>
      <c r="S250" s="672" t="str">
        <f t="shared" si="72"/>
        <v/>
      </c>
      <c r="U250" s="672" t="str">
        <f t="shared" si="73"/>
        <v/>
      </c>
      <c r="W250" s="672" t="str">
        <f t="shared" si="74"/>
        <v/>
      </c>
      <c r="Y250" s="672" t="str">
        <f t="shared" si="75"/>
        <v/>
      </c>
      <c r="AA250" s="672" t="str">
        <f t="shared" si="76"/>
        <v/>
      </c>
      <c r="AC250" s="672" t="str">
        <f t="shared" si="77"/>
        <v/>
      </c>
      <c r="AE250" s="672" t="str">
        <f t="shared" si="78"/>
        <v/>
      </c>
      <c r="AG250" s="672" t="str">
        <f t="shared" si="79"/>
        <v/>
      </c>
      <c r="AI250" s="672" t="str">
        <f t="shared" si="80"/>
        <v/>
      </c>
      <c r="AK250" s="672" t="str">
        <f t="shared" si="81"/>
        <v/>
      </c>
      <c r="AM250" s="672" t="str">
        <f t="shared" si="82"/>
        <v/>
      </c>
      <c r="AO250" s="672" t="str">
        <f t="shared" si="83"/>
        <v/>
      </c>
      <c r="AQ250" s="672" t="str">
        <f t="shared" si="84"/>
        <v/>
      </c>
    </row>
    <row r="251" spans="5:43">
      <c r="E251" s="672" t="str">
        <f t="shared" si="86"/>
        <v/>
      </c>
      <c r="G251" s="672" t="str">
        <f t="shared" si="86"/>
        <v/>
      </c>
      <c r="I251" s="672" t="str">
        <f t="shared" si="67"/>
        <v/>
      </c>
      <c r="K251" s="672" t="str">
        <f t="shared" si="68"/>
        <v/>
      </c>
      <c r="M251" s="672" t="str">
        <f t="shared" si="69"/>
        <v/>
      </c>
      <c r="O251" s="672" t="str">
        <f t="shared" si="70"/>
        <v/>
      </c>
      <c r="Q251" s="672" t="str">
        <f t="shared" si="71"/>
        <v/>
      </c>
      <c r="S251" s="672" t="str">
        <f t="shared" si="72"/>
        <v/>
      </c>
      <c r="U251" s="672" t="str">
        <f t="shared" si="73"/>
        <v/>
      </c>
      <c r="W251" s="672" t="str">
        <f t="shared" si="74"/>
        <v/>
      </c>
      <c r="Y251" s="672" t="str">
        <f t="shared" si="75"/>
        <v/>
      </c>
      <c r="AA251" s="672" t="str">
        <f t="shared" si="76"/>
        <v/>
      </c>
      <c r="AC251" s="672" t="str">
        <f t="shared" si="77"/>
        <v/>
      </c>
      <c r="AE251" s="672" t="str">
        <f t="shared" si="78"/>
        <v/>
      </c>
      <c r="AG251" s="672" t="str">
        <f t="shared" si="79"/>
        <v/>
      </c>
      <c r="AI251" s="672" t="str">
        <f t="shared" si="80"/>
        <v/>
      </c>
      <c r="AK251" s="672" t="str">
        <f t="shared" si="81"/>
        <v/>
      </c>
      <c r="AM251" s="672" t="str">
        <f t="shared" si="82"/>
        <v/>
      </c>
      <c r="AO251" s="672" t="str">
        <f t="shared" si="83"/>
        <v/>
      </c>
      <c r="AQ251" s="672" t="str">
        <f t="shared" si="84"/>
        <v/>
      </c>
    </row>
    <row r="252" spans="5:43">
      <c r="E252" s="672" t="str">
        <f t="shared" si="86"/>
        <v/>
      </c>
      <c r="G252" s="672" t="str">
        <f t="shared" si="86"/>
        <v/>
      </c>
      <c r="I252" s="672" t="str">
        <f t="shared" si="67"/>
        <v/>
      </c>
      <c r="K252" s="672" t="str">
        <f t="shared" si="68"/>
        <v/>
      </c>
      <c r="M252" s="672" t="str">
        <f t="shared" si="69"/>
        <v/>
      </c>
      <c r="O252" s="672" t="str">
        <f t="shared" si="70"/>
        <v/>
      </c>
      <c r="Q252" s="672" t="str">
        <f t="shared" si="71"/>
        <v/>
      </c>
      <c r="S252" s="672" t="str">
        <f t="shared" si="72"/>
        <v/>
      </c>
      <c r="U252" s="672" t="str">
        <f t="shared" si="73"/>
        <v/>
      </c>
      <c r="W252" s="672" t="str">
        <f t="shared" si="74"/>
        <v/>
      </c>
      <c r="Y252" s="672" t="str">
        <f t="shared" si="75"/>
        <v/>
      </c>
      <c r="AA252" s="672" t="str">
        <f t="shared" si="76"/>
        <v/>
      </c>
      <c r="AC252" s="672" t="str">
        <f t="shared" si="77"/>
        <v/>
      </c>
      <c r="AE252" s="672" t="str">
        <f t="shared" si="78"/>
        <v/>
      </c>
      <c r="AG252" s="672" t="str">
        <f t="shared" si="79"/>
        <v/>
      </c>
      <c r="AI252" s="672" t="str">
        <f t="shared" si="80"/>
        <v/>
      </c>
      <c r="AK252" s="672" t="str">
        <f t="shared" si="81"/>
        <v/>
      </c>
      <c r="AM252" s="672" t="str">
        <f t="shared" si="82"/>
        <v/>
      </c>
      <c r="AO252" s="672" t="str">
        <f t="shared" si="83"/>
        <v/>
      </c>
      <c r="AQ252" s="672" t="str">
        <f t="shared" si="84"/>
        <v/>
      </c>
    </row>
    <row r="253" spans="5:43">
      <c r="E253" s="672" t="str">
        <f t="shared" ref="E253:G268" si="87">IF(OR($B253=0,D253=0),"",D253/$B253)</f>
        <v/>
      </c>
      <c r="G253" s="672" t="str">
        <f t="shared" si="87"/>
        <v/>
      </c>
      <c r="I253" s="672" t="str">
        <f t="shared" si="67"/>
        <v/>
      </c>
      <c r="K253" s="672" t="str">
        <f t="shared" si="68"/>
        <v/>
      </c>
      <c r="M253" s="672" t="str">
        <f t="shared" si="69"/>
        <v/>
      </c>
      <c r="O253" s="672" t="str">
        <f t="shared" si="70"/>
        <v/>
      </c>
      <c r="Q253" s="672" t="str">
        <f t="shared" si="71"/>
        <v/>
      </c>
      <c r="S253" s="672" t="str">
        <f t="shared" si="72"/>
        <v/>
      </c>
      <c r="U253" s="672" t="str">
        <f t="shared" si="73"/>
        <v/>
      </c>
      <c r="W253" s="672" t="str">
        <f t="shared" si="74"/>
        <v/>
      </c>
      <c r="Y253" s="672" t="str">
        <f t="shared" si="75"/>
        <v/>
      </c>
      <c r="AA253" s="672" t="str">
        <f t="shared" si="76"/>
        <v/>
      </c>
      <c r="AC253" s="672" t="str">
        <f t="shared" si="77"/>
        <v/>
      </c>
      <c r="AE253" s="672" t="str">
        <f t="shared" si="78"/>
        <v/>
      </c>
      <c r="AG253" s="672" t="str">
        <f t="shared" si="79"/>
        <v/>
      </c>
      <c r="AI253" s="672" t="str">
        <f t="shared" si="80"/>
        <v/>
      </c>
      <c r="AK253" s="672" t="str">
        <f t="shared" si="81"/>
        <v/>
      </c>
      <c r="AM253" s="672" t="str">
        <f t="shared" si="82"/>
        <v/>
      </c>
      <c r="AO253" s="672" t="str">
        <f t="shared" si="83"/>
        <v/>
      </c>
      <c r="AQ253" s="672" t="str">
        <f t="shared" si="84"/>
        <v/>
      </c>
    </row>
    <row r="254" spans="5:43">
      <c r="E254" s="672" t="str">
        <f t="shared" si="87"/>
        <v/>
      </c>
      <c r="G254" s="672" t="str">
        <f t="shared" si="87"/>
        <v/>
      </c>
      <c r="I254" s="672" t="str">
        <f t="shared" si="67"/>
        <v/>
      </c>
      <c r="K254" s="672" t="str">
        <f t="shared" si="68"/>
        <v/>
      </c>
      <c r="M254" s="672" t="str">
        <f t="shared" si="69"/>
        <v/>
      </c>
      <c r="O254" s="672" t="str">
        <f t="shared" si="70"/>
        <v/>
      </c>
      <c r="Q254" s="672" t="str">
        <f t="shared" si="71"/>
        <v/>
      </c>
      <c r="S254" s="672" t="str">
        <f t="shared" si="72"/>
        <v/>
      </c>
      <c r="U254" s="672" t="str">
        <f t="shared" si="73"/>
        <v/>
      </c>
      <c r="W254" s="672" t="str">
        <f t="shared" si="74"/>
        <v/>
      </c>
      <c r="Y254" s="672" t="str">
        <f t="shared" si="75"/>
        <v/>
      </c>
      <c r="AA254" s="672" t="str">
        <f t="shared" si="76"/>
        <v/>
      </c>
      <c r="AC254" s="672" t="str">
        <f t="shared" si="77"/>
        <v/>
      </c>
      <c r="AE254" s="672" t="str">
        <f t="shared" si="78"/>
        <v/>
      </c>
      <c r="AG254" s="672" t="str">
        <f t="shared" si="79"/>
        <v/>
      </c>
      <c r="AI254" s="672" t="str">
        <f t="shared" si="80"/>
        <v/>
      </c>
      <c r="AK254" s="672" t="str">
        <f t="shared" si="81"/>
        <v/>
      </c>
      <c r="AM254" s="672" t="str">
        <f t="shared" si="82"/>
        <v/>
      </c>
      <c r="AO254" s="672" t="str">
        <f t="shared" si="83"/>
        <v/>
      </c>
      <c r="AQ254" s="672" t="str">
        <f t="shared" si="84"/>
        <v/>
      </c>
    </row>
    <row r="255" spans="5:43">
      <c r="E255" s="672" t="str">
        <f t="shared" si="87"/>
        <v/>
      </c>
      <c r="G255" s="672" t="str">
        <f t="shared" si="87"/>
        <v/>
      </c>
      <c r="I255" s="672" t="str">
        <f t="shared" si="67"/>
        <v/>
      </c>
      <c r="K255" s="672" t="str">
        <f t="shared" si="68"/>
        <v/>
      </c>
      <c r="M255" s="672" t="str">
        <f t="shared" si="69"/>
        <v/>
      </c>
      <c r="O255" s="672" t="str">
        <f t="shared" si="70"/>
        <v/>
      </c>
      <c r="Q255" s="672" t="str">
        <f t="shared" si="71"/>
        <v/>
      </c>
      <c r="S255" s="672" t="str">
        <f t="shared" si="72"/>
        <v/>
      </c>
      <c r="U255" s="672" t="str">
        <f t="shared" si="73"/>
        <v/>
      </c>
      <c r="W255" s="672" t="str">
        <f t="shared" si="74"/>
        <v/>
      </c>
      <c r="Y255" s="672" t="str">
        <f t="shared" si="75"/>
        <v/>
      </c>
      <c r="AA255" s="672" t="str">
        <f t="shared" si="76"/>
        <v/>
      </c>
      <c r="AC255" s="672" t="str">
        <f t="shared" si="77"/>
        <v/>
      </c>
      <c r="AE255" s="672" t="str">
        <f t="shared" si="78"/>
        <v/>
      </c>
      <c r="AG255" s="672" t="str">
        <f t="shared" si="79"/>
        <v/>
      </c>
      <c r="AI255" s="672" t="str">
        <f t="shared" si="80"/>
        <v/>
      </c>
      <c r="AK255" s="672" t="str">
        <f t="shared" si="81"/>
        <v/>
      </c>
      <c r="AM255" s="672" t="str">
        <f t="shared" si="82"/>
        <v/>
      </c>
      <c r="AO255" s="672" t="str">
        <f t="shared" si="83"/>
        <v/>
      </c>
      <c r="AQ255" s="672" t="str">
        <f t="shared" si="84"/>
        <v/>
      </c>
    </row>
    <row r="256" spans="5:43">
      <c r="E256" s="672" t="str">
        <f t="shared" si="87"/>
        <v/>
      </c>
      <c r="G256" s="672" t="str">
        <f t="shared" si="87"/>
        <v/>
      </c>
      <c r="I256" s="672" t="str">
        <f t="shared" si="67"/>
        <v/>
      </c>
      <c r="K256" s="672" t="str">
        <f t="shared" si="68"/>
        <v/>
      </c>
      <c r="M256" s="672" t="str">
        <f t="shared" si="69"/>
        <v/>
      </c>
      <c r="O256" s="672" t="str">
        <f t="shared" si="70"/>
        <v/>
      </c>
      <c r="Q256" s="672" t="str">
        <f t="shared" si="71"/>
        <v/>
      </c>
      <c r="S256" s="672" t="str">
        <f t="shared" si="72"/>
        <v/>
      </c>
      <c r="U256" s="672" t="str">
        <f t="shared" si="73"/>
        <v/>
      </c>
      <c r="W256" s="672" t="str">
        <f t="shared" si="74"/>
        <v/>
      </c>
      <c r="Y256" s="672" t="str">
        <f t="shared" si="75"/>
        <v/>
      </c>
      <c r="AA256" s="672" t="str">
        <f t="shared" si="76"/>
        <v/>
      </c>
      <c r="AC256" s="672" t="str">
        <f t="shared" si="77"/>
        <v/>
      </c>
      <c r="AE256" s="672" t="str">
        <f t="shared" si="78"/>
        <v/>
      </c>
      <c r="AG256" s="672" t="str">
        <f t="shared" si="79"/>
        <v/>
      </c>
      <c r="AI256" s="672" t="str">
        <f t="shared" si="80"/>
        <v/>
      </c>
      <c r="AK256" s="672" t="str">
        <f t="shared" si="81"/>
        <v/>
      </c>
      <c r="AM256" s="672" t="str">
        <f t="shared" si="82"/>
        <v/>
      </c>
      <c r="AO256" s="672" t="str">
        <f t="shared" si="83"/>
        <v/>
      </c>
      <c r="AQ256" s="672" t="str">
        <f t="shared" si="84"/>
        <v/>
      </c>
    </row>
    <row r="257" spans="5:43">
      <c r="E257" s="672" t="str">
        <f t="shared" si="87"/>
        <v/>
      </c>
      <c r="G257" s="672" t="str">
        <f t="shared" si="87"/>
        <v/>
      </c>
      <c r="I257" s="672" t="str">
        <f t="shared" si="67"/>
        <v/>
      </c>
      <c r="K257" s="672" t="str">
        <f t="shared" si="68"/>
        <v/>
      </c>
      <c r="M257" s="672" t="str">
        <f t="shared" si="69"/>
        <v/>
      </c>
      <c r="O257" s="672" t="str">
        <f t="shared" si="70"/>
        <v/>
      </c>
      <c r="Q257" s="672" t="str">
        <f t="shared" si="71"/>
        <v/>
      </c>
      <c r="S257" s="672" t="str">
        <f t="shared" si="72"/>
        <v/>
      </c>
      <c r="U257" s="672" t="str">
        <f t="shared" si="73"/>
        <v/>
      </c>
      <c r="W257" s="672" t="str">
        <f t="shared" si="74"/>
        <v/>
      </c>
      <c r="Y257" s="672" t="str">
        <f t="shared" si="75"/>
        <v/>
      </c>
      <c r="AA257" s="672" t="str">
        <f t="shared" si="76"/>
        <v/>
      </c>
      <c r="AC257" s="672" t="str">
        <f t="shared" si="77"/>
        <v/>
      </c>
      <c r="AE257" s="672" t="str">
        <f t="shared" si="78"/>
        <v/>
      </c>
      <c r="AG257" s="672" t="str">
        <f t="shared" si="79"/>
        <v/>
      </c>
      <c r="AI257" s="672" t="str">
        <f t="shared" si="80"/>
        <v/>
      </c>
      <c r="AK257" s="672" t="str">
        <f t="shared" si="81"/>
        <v/>
      </c>
      <c r="AM257" s="672" t="str">
        <f t="shared" si="82"/>
        <v/>
      </c>
      <c r="AO257" s="672" t="str">
        <f t="shared" si="83"/>
        <v/>
      </c>
      <c r="AQ257" s="672" t="str">
        <f t="shared" si="84"/>
        <v/>
      </c>
    </row>
    <row r="258" spans="5:43">
      <c r="E258" s="672" t="str">
        <f t="shared" si="87"/>
        <v/>
      </c>
      <c r="G258" s="672" t="str">
        <f t="shared" si="87"/>
        <v/>
      </c>
      <c r="I258" s="672" t="str">
        <f t="shared" si="67"/>
        <v/>
      </c>
      <c r="K258" s="672" t="str">
        <f t="shared" si="68"/>
        <v/>
      </c>
      <c r="M258" s="672" t="str">
        <f t="shared" si="69"/>
        <v/>
      </c>
      <c r="O258" s="672" t="str">
        <f t="shared" si="70"/>
        <v/>
      </c>
      <c r="Q258" s="672" t="str">
        <f t="shared" si="71"/>
        <v/>
      </c>
      <c r="S258" s="672" t="str">
        <f t="shared" si="72"/>
        <v/>
      </c>
      <c r="U258" s="672" t="str">
        <f t="shared" si="73"/>
        <v/>
      </c>
      <c r="W258" s="672" t="str">
        <f t="shared" si="74"/>
        <v/>
      </c>
      <c r="Y258" s="672" t="str">
        <f t="shared" si="75"/>
        <v/>
      </c>
      <c r="AA258" s="672" t="str">
        <f t="shared" si="76"/>
        <v/>
      </c>
      <c r="AC258" s="672" t="str">
        <f t="shared" si="77"/>
        <v/>
      </c>
      <c r="AE258" s="672" t="str">
        <f t="shared" si="78"/>
        <v/>
      </c>
      <c r="AG258" s="672" t="str">
        <f t="shared" si="79"/>
        <v/>
      </c>
      <c r="AI258" s="672" t="str">
        <f t="shared" si="80"/>
        <v/>
      </c>
      <c r="AK258" s="672" t="str">
        <f t="shared" si="81"/>
        <v/>
      </c>
      <c r="AM258" s="672" t="str">
        <f t="shared" si="82"/>
        <v/>
      </c>
      <c r="AO258" s="672" t="str">
        <f t="shared" si="83"/>
        <v/>
      </c>
      <c r="AQ258" s="672" t="str">
        <f t="shared" si="84"/>
        <v/>
      </c>
    </row>
    <row r="259" spans="5:43">
      <c r="E259" s="672" t="str">
        <f t="shared" si="87"/>
        <v/>
      </c>
      <c r="G259" s="672" t="str">
        <f t="shared" si="87"/>
        <v/>
      </c>
      <c r="I259" s="672" t="str">
        <f t="shared" si="67"/>
        <v/>
      </c>
      <c r="K259" s="672" t="str">
        <f t="shared" si="68"/>
        <v/>
      </c>
      <c r="M259" s="672" t="str">
        <f t="shared" si="69"/>
        <v/>
      </c>
      <c r="O259" s="672" t="str">
        <f t="shared" si="70"/>
        <v/>
      </c>
      <c r="Q259" s="672" t="str">
        <f t="shared" si="71"/>
        <v/>
      </c>
      <c r="S259" s="672" t="str">
        <f t="shared" si="72"/>
        <v/>
      </c>
      <c r="U259" s="672" t="str">
        <f t="shared" si="73"/>
        <v/>
      </c>
      <c r="W259" s="672" t="str">
        <f t="shared" si="74"/>
        <v/>
      </c>
      <c r="Y259" s="672" t="str">
        <f t="shared" si="75"/>
        <v/>
      </c>
      <c r="AA259" s="672" t="str">
        <f t="shared" si="76"/>
        <v/>
      </c>
      <c r="AC259" s="672" t="str">
        <f t="shared" si="77"/>
        <v/>
      </c>
      <c r="AE259" s="672" t="str">
        <f t="shared" si="78"/>
        <v/>
      </c>
      <c r="AG259" s="672" t="str">
        <f t="shared" si="79"/>
        <v/>
      </c>
      <c r="AI259" s="672" t="str">
        <f t="shared" si="80"/>
        <v/>
      </c>
      <c r="AK259" s="672" t="str">
        <f t="shared" si="81"/>
        <v/>
      </c>
      <c r="AM259" s="672" t="str">
        <f t="shared" si="82"/>
        <v/>
      </c>
      <c r="AO259" s="672" t="str">
        <f t="shared" si="83"/>
        <v/>
      </c>
      <c r="AQ259" s="672" t="str">
        <f t="shared" si="84"/>
        <v/>
      </c>
    </row>
    <row r="260" spans="5:43">
      <c r="E260" s="672" t="str">
        <f t="shared" si="87"/>
        <v/>
      </c>
      <c r="G260" s="672" t="str">
        <f t="shared" si="87"/>
        <v/>
      </c>
      <c r="I260" s="672" t="str">
        <f t="shared" si="67"/>
        <v/>
      </c>
      <c r="K260" s="672" t="str">
        <f t="shared" si="68"/>
        <v/>
      </c>
      <c r="M260" s="672" t="str">
        <f t="shared" si="69"/>
        <v/>
      </c>
      <c r="O260" s="672" t="str">
        <f t="shared" si="70"/>
        <v/>
      </c>
      <c r="Q260" s="672" t="str">
        <f t="shared" si="71"/>
        <v/>
      </c>
      <c r="S260" s="672" t="str">
        <f t="shared" si="72"/>
        <v/>
      </c>
      <c r="U260" s="672" t="str">
        <f t="shared" si="73"/>
        <v/>
      </c>
      <c r="W260" s="672" t="str">
        <f t="shared" si="74"/>
        <v/>
      </c>
      <c r="Y260" s="672" t="str">
        <f t="shared" si="75"/>
        <v/>
      </c>
      <c r="AA260" s="672" t="str">
        <f t="shared" si="76"/>
        <v/>
      </c>
      <c r="AC260" s="672" t="str">
        <f t="shared" si="77"/>
        <v/>
      </c>
      <c r="AE260" s="672" t="str">
        <f t="shared" si="78"/>
        <v/>
      </c>
      <c r="AG260" s="672" t="str">
        <f t="shared" si="79"/>
        <v/>
      </c>
      <c r="AI260" s="672" t="str">
        <f t="shared" si="80"/>
        <v/>
      </c>
      <c r="AK260" s="672" t="str">
        <f t="shared" si="81"/>
        <v/>
      </c>
      <c r="AM260" s="672" t="str">
        <f t="shared" si="82"/>
        <v/>
      </c>
      <c r="AO260" s="672" t="str">
        <f t="shared" si="83"/>
        <v/>
      </c>
      <c r="AQ260" s="672" t="str">
        <f t="shared" si="84"/>
        <v/>
      </c>
    </row>
    <row r="261" spans="5:43">
      <c r="E261" s="672" t="str">
        <f t="shared" si="87"/>
        <v/>
      </c>
      <c r="G261" s="672" t="str">
        <f t="shared" si="87"/>
        <v/>
      </c>
      <c r="I261" s="672" t="str">
        <f t="shared" si="67"/>
        <v/>
      </c>
      <c r="K261" s="672" t="str">
        <f t="shared" si="68"/>
        <v/>
      </c>
      <c r="M261" s="672" t="str">
        <f t="shared" si="69"/>
        <v/>
      </c>
      <c r="O261" s="672" t="str">
        <f t="shared" si="70"/>
        <v/>
      </c>
      <c r="Q261" s="672" t="str">
        <f t="shared" si="71"/>
        <v/>
      </c>
      <c r="S261" s="672" t="str">
        <f t="shared" si="72"/>
        <v/>
      </c>
      <c r="U261" s="672" t="str">
        <f t="shared" si="73"/>
        <v/>
      </c>
      <c r="W261" s="672" t="str">
        <f t="shared" si="74"/>
        <v/>
      </c>
      <c r="Y261" s="672" t="str">
        <f t="shared" si="75"/>
        <v/>
      </c>
      <c r="AA261" s="672" t="str">
        <f t="shared" si="76"/>
        <v/>
      </c>
      <c r="AC261" s="672" t="str">
        <f t="shared" si="77"/>
        <v/>
      </c>
      <c r="AE261" s="672" t="str">
        <f t="shared" si="78"/>
        <v/>
      </c>
      <c r="AG261" s="672" t="str">
        <f t="shared" si="79"/>
        <v/>
      </c>
      <c r="AI261" s="672" t="str">
        <f t="shared" si="80"/>
        <v/>
      </c>
      <c r="AK261" s="672" t="str">
        <f t="shared" si="81"/>
        <v/>
      </c>
      <c r="AM261" s="672" t="str">
        <f t="shared" si="82"/>
        <v/>
      </c>
      <c r="AO261" s="672" t="str">
        <f t="shared" si="83"/>
        <v/>
      </c>
      <c r="AQ261" s="672" t="str">
        <f t="shared" si="84"/>
        <v/>
      </c>
    </row>
    <row r="262" spans="5:43">
      <c r="E262" s="672" t="str">
        <f t="shared" si="87"/>
        <v/>
      </c>
      <c r="G262" s="672" t="str">
        <f t="shared" si="87"/>
        <v/>
      </c>
      <c r="I262" s="672" t="str">
        <f t="shared" si="67"/>
        <v/>
      </c>
      <c r="K262" s="672" t="str">
        <f t="shared" si="68"/>
        <v/>
      </c>
      <c r="M262" s="672" t="str">
        <f t="shared" si="69"/>
        <v/>
      </c>
      <c r="O262" s="672" t="str">
        <f t="shared" si="70"/>
        <v/>
      </c>
      <c r="Q262" s="672" t="str">
        <f t="shared" si="71"/>
        <v/>
      </c>
      <c r="S262" s="672" t="str">
        <f t="shared" si="72"/>
        <v/>
      </c>
      <c r="U262" s="672" t="str">
        <f t="shared" si="73"/>
        <v/>
      </c>
      <c r="W262" s="672" t="str">
        <f t="shared" si="74"/>
        <v/>
      </c>
      <c r="Y262" s="672" t="str">
        <f t="shared" si="75"/>
        <v/>
      </c>
      <c r="AA262" s="672" t="str">
        <f t="shared" si="76"/>
        <v/>
      </c>
      <c r="AC262" s="672" t="str">
        <f t="shared" si="77"/>
        <v/>
      </c>
      <c r="AE262" s="672" t="str">
        <f t="shared" si="78"/>
        <v/>
      </c>
      <c r="AG262" s="672" t="str">
        <f t="shared" si="79"/>
        <v/>
      </c>
      <c r="AI262" s="672" t="str">
        <f t="shared" si="80"/>
        <v/>
      </c>
      <c r="AK262" s="672" t="str">
        <f t="shared" si="81"/>
        <v/>
      </c>
      <c r="AM262" s="672" t="str">
        <f t="shared" si="82"/>
        <v/>
      </c>
      <c r="AO262" s="672" t="str">
        <f t="shared" si="83"/>
        <v/>
      </c>
      <c r="AQ262" s="672" t="str">
        <f t="shared" si="84"/>
        <v/>
      </c>
    </row>
    <row r="263" spans="5:43">
      <c r="E263" s="672" t="str">
        <f t="shared" si="87"/>
        <v/>
      </c>
      <c r="G263" s="672" t="str">
        <f t="shared" si="87"/>
        <v/>
      </c>
      <c r="I263" s="672" t="str">
        <f t="shared" si="67"/>
        <v/>
      </c>
      <c r="K263" s="672" t="str">
        <f t="shared" si="68"/>
        <v/>
      </c>
      <c r="M263" s="672" t="str">
        <f t="shared" si="69"/>
        <v/>
      </c>
      <c r="O263" s="672" t="str">
        <f t="shared" si="70"/>
        <v/>
      </c>
      <c r="Q263" s="672" t="str">
        <f t="shared" si="71"/>
        <v/>
      </c>
      <c r="S263" s="672" t="str">
        <f t="shared" si="72"/>
        <v/>
      </c>
      <c r="U263" s="672" t="str">
        <f t="shared" si="73"/>
        <v/>
      </c>
      <c r="W263" s="672" t="str">
        <f t="shared" si="74"/>
        <v/>
      </c>
      <c r="Y263" s="672" t="str">
        <f t="shared" si="75"/>
        <v/>
      </c>
      <c r="AA263" s="672" t="str">
        <f t="shared" si="76"/>
        <v/>
      </c>
      <c r="AC263" s="672" t="str">
        <f t="shared" si="77"/>
        <v/>
      </c>
      <c r="AE263" s="672" t="str">
        <f t="shared" si="78"/>
        <v/>
      </c>
      <c r="AG263" s="672" t="str">
        <f t="shared" si="79"/>
        <v/>
      </c>
      <c r="AI263" s="672" t="str">
        <f t="shared" si="80"/>
        <v/>
      </c>
      <c r="AK263" s="672" t="str">
        <f t="shared" si="81"/>
        <v/>
      </c>
      <c r="AM263" s="672" t="str">
        <f t="shared" si="82"/>
        <v/>
      </c>
      <c r="AO263" s="672" t="str">
        <f t="shared" si="83"/>
        <v/>
      </c>
      <c r="AQ263" s="672" t="str">
        <f t="shared" si="84"/>
        <v/>
      </c>
    </row>
    <row r="264" spans="5:43">
      <c r="E264" s="672" t="str">
        <f t="shared" si="87"/>
        <v/>
      </c>
      <c r="G264" s="672" t="str">
        <f t="shared" si="87"/>
        <v/>
      </c>
      <c r="I264" s="672" t="str">
        <f t="shared" si="67"/>
        <v/>
      </c>
      <c r="K264" s="672" t="str">
        <f t="shared" si="68"/>
        <v/>
      </c>
      <c r="M264" s="672" t="str">
        <f t="shared" si="69"/>
        <v/>
      </c>
      <c r="O264" s="672" t="str">
        <f t="shared" si="70"/>
        <v/>
      </c>
      <c r="Q264" s="672" t="str">
        <f t="shared" si="71"/>
        <v/>
      </c>
      <c r="S264" s="672" t="str">
        <f t="shared" si="72"/>
        <v/>
      </c>
      <c r="U264" s="672" t="str">
        <f t="shared" si="73"/>
        <v/>
      </c>
      <c r="W264" s="672" t="str">
        <f t="shared" si="74"/>
        <v/>
      </c>
      <c r="Y264" s="672" t="str">
        <f t="shared" si="75"/>
        <v/>
      </c>
      <c r="AA264" s="672" t="str">
        <f t="shared" si="76"/>
        <v/>
      </c>
      <c r="AC264" s="672" t="str">
        <f t="shared" si="77"/>
        <v/>
      </c>
      <c r="AE264" s="672" t="str">
        <f t="shared" si="78"/>
        <v/>
      </c>
      <c r="AG264" s="672" t="str">
        <f t="shared" si="79"/>
        <v/>
      </c>
      <c r="AI264" s="672" t="str">
        <f t="shared" si="80"/>
        <v/>
      </c>
      <c r="AK264" s="672" t="str">
        <f t="shared" si="81"/>
        <v/>
      </c>
      <c r="AM264" s="672" t="str">
        <f t="shared" si="82"/>
        <v/>
      </c>
      <c r="AO264" s="672" t="str">
        <f t="shared" si="83"/>
        <v/>
      </c>
      <c r="AQ264" s="672" t="str">
        <f t="shared" si="84"/>
        <v/>
      </c>
    </row>
    <row r="265" spans="5:43">
      <c r="E265" s="672" t="str">
        <f t="shared" si="87"/>
        <v/>
      </c>
      <c r="G265" s="672" t="str">
        <f t="shared" si="87"/>
        <v/>
      </c>
      <c r="I265" s="672" t="str">
        <f t="shared" si="67"/>
        <v/>
      </c>
      <c r="K265" s="672" t="str">
        <f t="shared" si="68"/>
        <v/>
      </c>
      <c r="M265" s="672" t="str">
        <f t="shared" si="69"/>
        <v/>
      </c>
      <c r="O265" s="672" t="str">
        <f t="shared" si="70"/>
        <v/>
      </c>
      <c r="Q265" s="672" t="str">
        <f t="shared" si="71"/>
        <v/>
      </c>
      <c r="S265" s="672" t="str">
        <f t="shared" si="72"/>
        <v/>
      </c>
      <c r="U265" s="672" t="str">
        <f t="shared" si="73"/>
        <v/>
      </c>
      <c r="W265" s="672" t="str">
        <f t="shared" si="74"/>
        <v/>
      </c>
      <c r="Y265" s="672" t="str">
        <f t="shared" si="75"/>
        <v/>
      </c>
      <c r="AA265" s="672" t="str">
        <f t="shared" si="76"/>
        <v/>
      </c>
      <c r="AC265" s="672" t="str">
        <f t="shared" si="77"/>
        <v/>
      </c>
      <c r="AE265" s="672" t="str">
        <f t="shared" si="78"/>
        <v/>
      </c>
      <c r="AG265" s="672" t="str">
        <f t="shared" si="79"/>
        <v/>
      </c>
      <c r="AI265" s="672" t="str">
        <f t="shared" si="80"/>
        <v/>
      </c>
      <c r="AK265" s="672" t="str">
        <f t="shared" si="81"/>
        <v/>
      </c>
      <c r="AM265" s="672" t="str">
        <f t="shared" si="82"/>
        <v/>
      </c>
      <c r="AO265" s="672" t="str">
        <f t="shared" si="83"/>
        <v/>
      </c>
      <c r="AQ265" s="672" t="str">
        <f t="shared" si="84"/>
        <v/>
      </c>
    </row>
    <row r="266" spans="5:43">
      <c r="E266" s="672" t="str">
        <f t="shared" si="87"/>
        <v/>
      </c>
      <c r="G266" s="672" t="str">
        <f t="shared" si="87"/>
        <v/>
      </c>
      <c r="I266" s="672" t="str">
        <f t="shared" si="67"/>
        <v/>
      </c>
      <c r="K266" s="672" t="str">
        <f t="shared" si="68"/>
        <v/>
      </c>
      <c r="M266" s="672" t="str">
        <f t="shared" si="69"/>
        <v/>
      </c>
      <c r="O266" s="672" t="str">
        <f t="shared" si="70"/>
        <v/>
      </c>
      <c r="Q266" s="672" t="str">
        <f t="shared" si="71"/>
        <v/>
      </c>
      <c r="S266" s="672" t="str">
        <f t="shared" si="72"/>
        <v/>
      </c>
      <c r="U266" s="672" t="str">
        <f t="shared" si="73"/>
        <v/>
      </c>
      <c r="W266" s="672" t="str">
        <f t="shared" si="74"/>
        <v/>
      </c>
      <c r="Y266" s="672" t="str">
        <f t="shared" si="75"/>
        <v/>
      </c>
      <c r="AA266" s="672" t="str">
        <f t="shared" si="76"/>
        <v/>
      </c>
      <c r="AC266" s="672" t="str">
        <f t="shared" si="77"/>
        <v/>
      </c>
      <c r="AE266" s="672" t="str">
        <f t="shared" si="78"/>
        <v/>
      </c>
      <c r="AG266" s="672" t="str">
        <f t="shared" si="79"/>
        <v/>
      </c>
      <c r="AI266" s="672" t="str">
        <f t="shared" si="80"/>
        <v/>
      </c>
      <c r="AK266" s="672" t="str">
        <f t="shared" si="81"/>
        <v/>
      </c>
      <c r="AM266" s="672" t="str">
        <f t="shared" si="82"/>
        <v/>
      </c>
      <c r="AO266" s="672" t="str">
        <f t="shared" si="83"/>
        <v/>
      </c>
      <c r="AQ266" s="672" t="str">
        <f t="shared" si="84"/>
        <v/>
      </c>
    </row>
    <row r="267" spans="5:43">
      <c r="E267" s="672" t="str">
        <f t="shared" si="87"/>
        <v/>
      </c>
      <c r="G267" s="672" t="str">
        <f t="shared" si="87"/>
        <v/>
      </c>
      <c r="I267" s="672" t="str">
        <f t="shared" si="67"/>
        <v/>
      </c>
      <c r="K267" s="672" t="str">
        <f t="shared" si="68"/>
        <v/>
      </c>
      <c r="M267" s="672" t="str">
        <f t="shared" si="69"/>
        <v/>
      </c>
      <c r="O267" s="672" t="str">
        <f t="shared" si="70"/>
        <v/>
      </c>
      <c r="Q267" s="672" t="str">
        <f t="shared" si="71"/>
        <v/>
      </c>
      <c r="S267" s="672" t="str">
        <f t="shared" si="72"/>
        <v/>
      </c>
      <c r="U267" s="672" t="str">
        <f t="shared" si="73"/>
        <v/>
      </c>
      <c r="W267" s="672" t="str">
        <f t="shared" si="74"/>
        <v/>
      </c>
      <c r="Y267" s="672" t="str">
        <f t="shared" si="75"/>
        <v/>
      </c>
      <c r="AA267" s="672" t="str">
        <f t="shared" si="76"/>
        <v/>
      </c>
      <c r="AC267" s="672" t="str">
        <f t="shared" si="77"/>
        <v/>
      </c>
      <c r="AE267" s="672" t="str">
        <f t="shared" si="78"/>
        <v/>
      </c>
      <c r="AG267" s="672" t="str">
        <f t="shared" si="79"/>
        <v/>
      </c>
      <c r="AI267" s="672" t="str">
        <f t="shared" si="80"/>
        <v/>
      </c>
      <c r="AK267" s="672" t="str">
        <f t="shared" si="81"/>
        <v/>
      </c>
      <c r="AM267" s="672" t="str">
        <f t="shared" si="82"/>
        <v/>
      </c>
      <c r="AO267" s="672" t="str">
        <f t="shared" si="83"/>
        <v/>
      </c>
      <c r="AQ267" s="672" t="str">
        <f t="shared" si="84"/>
        <v/>
      </c>
    </row>
    <row r="268" spans="5:43">
      <c r="E268" s="672" t="str">
        <f t="shared" si="87"/>
        <v/>
      </c>
      <c r="G268" s="672" t="str">
        <f t="shared" si="87"/>
        <v/>
      </c>
      <c r="I268" s="672" t="str">
        <f t="shared" si="67"/>
        <v/>
      </c>
      <c r="K268" s="672" t="str">
        <f t="shared" si="68"/>
        <v/>
      </c>
      <c r="M268" s="672" t="str">
        <f t="shared" si="69"/>
        <v/>
      </c>
      <c r="O268" s="672" t="str">
        <f t="shared" si="70"/>
        <v/>
      </c>
      <c r="Q268" s="672" t="str">
        <f t="shared" si="71"/>
        <v/>
      </c>
      <c r="S268" s="672" t="str">
        <f t="shared" si="72"/>
        <v/>
      </c>
      <c r="U268" s="672" t="str">
        <f t="shared" si="73"/>
        <v/>
      </c>
      <c r="W268" s="672" t="str">
        <f t="shared" si="74"/>
        <v/>
      </c>
      <c r="Y268" s="672" t="str">
        <f t="shared" si="75"/>
        <v/>
      </c>
      <c r="AA268" s="672" t="str">
        <f t="shared" si="76"/>
        <v/>
      </c>
      <c r="AC268" s="672" t="str">
        <f t="shared" si="77"/>
        <v/>
      </c>
      <c r="AE268" s="672" t="str">
        <f t="shared" si="78"/>
        <v/>
      </c>
      <c r="AG268" s="672" t="str">
        <f t="shared" si="79"/>
        <v/>
      </c>
      <c r="AI268" s="672" t="str">
        <f t="shared" si="80"/>
        <v/>
      </c>
      <c r="AK268" s="672" t="str">
        <f t="shared" si="81"/>
        <v/>
      </c>
      <c r="AM268" s="672" t="str">
        <f t="shared" si="82"/>
        <v/>
      </c>
      <c r="AO268" s="672" t="str">
        <f t="shared" si="83"/>
        <v/>
      </c>
      <c r="AQ268" s="672" t="str">
        <f t="shared" si="84"/>
        <v/>
      </c>
    </row>
    <row r="269" spans="5:43">
      <c r="E269" s="672" t="str">
        <f t="shared" ref="E269:G284" si="88">IF(OR($B269=0,D269=0),"",D269/$B269)</f>
        <v/>
      </c>
      <c r="G269" s="672" t="str">
        <f t="shared" si="88"/>
        <v/>
      </c>
      <c r="I269" s="672" t="str">
        <f t="shared" ref="I269:I300" si="89">IF(OR($B269=0,H269=0),"",H269/$B269)</f>
        <v/>
      </c>
      <c r="K269" s="672" t="str">
        <f t="shared" ref="K269:K300" si="90">IF(OR($B269=0,J269=0),"",J269/$B269)</f>
        <v/>
      </c>
      <c r="M269" s="672" t="str">
        <f t="shared" ref="M269:M300" si="91">IF(OR($B269=0,L269=0),"",L269/$B269)</f>
        <v/>
      </c>
      <c r="O269" s="672" t="str">
        <f t="shared" ref="O269:O300" si="92">IF(OR($B269=0,N269=0),"",N269/$B269)</f>
        <v/>
      </c>
      <c r="Q269" s="672" t="str">
        <f t="shared" ref="Q269:Q300" si="93">IF(OR($B269=0,P269=0),"",P269/$B269)</f>
        <v/>
      </c>
      <c r="S269" s="672" t="str">
        <f t="shared" ref="S269:S300" si="94">IF(OR($B269=0,R269=0),"",R269/$B269)</f>
        <v/>
      </c>
      <c r="U269" s="672" t="str">
        <f t="shared" ref="U269:U300" si="95">IF(OR($B269=0,T269=0),"",T269/$B269)</f>
        <v/>
      </c>
      <c r="W269" s="672" t="str">
        <f t="shared" ref="W269:W300" si="96">IF(OR($B269=0,V269=0),"",V269/$B269)</f>
        <v/>
      </c>
      <c r="Y269" s="672" t="str">
        <f t="shared" ref="Y269:Y300" si="97">IF(OR($B269=0,X269=0),"",X269/$B269)</f>
        <v/>
      </c>
      <c r="AA269" s="672" t="str">
        <f t="shared" ref="AA269:AA300" si="98">IF(OR($B269=0,Z269=0),"",Z269/$B269)</f>
        <v/>
      </c>
      <c r="AC269" s="672" t="str">
        <f t="shared" ref="AC269:AC300" si="99">IF(OR($B269=0,AB269=0),"",AB269/$B269)</f>
        <v/>
      </c>
      <c r="AE269" s="672" t="str">
        <f t="shared" ref="AE269:AE300" si="100">IF(OR($B269=0,AD269=0),"",AD269/$B269)</f>
        <v/>
      </c>
      <c r="AG269" s="672" t="str">
        <f t="shared" ref="AG269:AG300" si="101">IF(OR($B269=0,AF269=0),"",AF269/$B269)</f>
        <v/>
      </c>
      <c r="AI269" s="672" t="str">
        <f t="shared" ref="AI269:AI300" si="102">IF(OR($B269=0,AH269=0),"",AH269/$B269)</f>
        <v/>
      </c>
      <c r="AK269" s="672" t="str">
        <f t="shared" ref="AK269:AK300" si="103">IF(OR($B269=0,AJ269=0),"",AJ269/$B269)</f>
        <v/>
      </c>
      <c r="AM269" s="672" t="str">
        <f t="shared" ref="AM269:AM300" si="104">IF(OR($B269=0,AL269=0),"",AL269/$B269)</f>
        <v/>
      </c>
      <c r="AO269" s="672" t="str">
        <f t="shared" ref="AO269:AO300" si="105">IF(OR($B269=0,AN269=0),"",AN269/$B269)</f>
        <v/>
      </c>
      <c r="AQ269" s="672" t="str">
        <f t="shared" ref="AQ269:AQ300" si="106">IF(OR($B269=0,AP269=0),"",AP269/$B269)</f>
        <v/>
      </c>
    </row>
    <row r="270" spans="5:43">
      <c r="E270" s="672" t="str">
        <f t="shared" si="88"/>
        <v/>
      </c>
      <c r="G270" s="672" t="str">
        <f t="shared" si="88"/>
        <v/>
      </c>
      <c r="I270" s="672" t="str">
        <f t="shared" si="89"/>
        <v/>
      </c>
      <c r="K270" s="672" t="str">
        <f t="shared" si="90"/>
        <v/>
      </c>
      <c r="M270" s="672" t="str">
        <f t="shared" si="91"/>
        <v/>
      </c>
      <c r="O270" s="672" t="str">
        <f t="shared" si="92"/>
        <v/>
      </c>
      <c r="Q270" s="672" t="str">
        <f t="shared" si="93"/>
        <v/>
      </c>
      <c r="S270" s="672" t="str">
        <f t="shared" si="94"/>
        <v/>
      </c>
      <c r="U270" s="672" t="str">
        <f t="shared" si="95"/>
        <v/>
      </c>
      <c r="W270" s="672" t="str">
        <f t="shared" si="96"/>
        <v/>
      </c>
      <c r="Y270" s="672" t="str">
        <f t="shared" si="97"/>
        <v/>
      </c>
      <c r="AA270" s="672" t="str">
        <f t="shared" si="98"/>
        <v/>
      </c>
      <c r="AC270" s="672" t="str">
        <f t="shared" si="99"/>
        <v/>
      </c>
      <c r="AE270" s="672" t="str">
        <f t="shared" si="100"/>
        <v/>
      </c>
      <c r="AG270" s="672" t="str">
        <f t="shared" si="101"/>
        <v/>
      </c>
      <c r="AI270" s="672" t="str">
        <f t="shared" si="102"/>
        <v/>
      </c>
      <c r="AK270" s="672" t="str">
        <f t="shared" si="103"/>
        <v/>
      </c>
      <c r="AM270" s="672" t="str">
        <f t="shared" si="104"/>
        <v/>
      </c>
      <c r="AO270" s="672" t="str">
        <f t="shared" si="105"/>
        <v/>
      </c>
      <c r="AQ270" s="672" t="str">
        <f t="shared" si="106"/>
        <v/>
      </c>
    </row>
    <row r="271" spans="5:43">
      <c r="E271" s="672" t="str">
        <f t="shared" si="88"/>
        <v/>
      </c>
      <c r="G271" s="672" t="str">
        <f t="shared" si="88"/>
        <v/>
      </c>
      <c r="I271" s="672" t="str">
        <f t="shared" si="89"/>
        <v/>
      </c>
      <c r="K271" s="672" t="str">
        <f t="shared" si="90"/>
        <v/>
      </c>
      <c r="M271" s="672" t="str">
        <f t="shared" si="91"/>
        <v/>
      </c>
      <c r="O271" s="672" t="str">
        <f t="shared" si="92"/>
        <v/>
      </c>
      <c r="Q271" s="672" t="str">
        <f t="shared" si="93"/>
        <v/>
      </c>
      <c r="S271" s="672" t="str">
        <f t="shared" si="94"/>
        <v/>
      </c>
      <c r="U271" s="672" t="str">
        <f t="shared" si="95"/>
        <v/>
      </c>
      <c r="W271" s="672" t="str">
        <f t="shared" si="96"/>
        <v/>
      </c>
      <c r="Y271" s="672" t="str">
        <f t="shared" si="97"/>
        <v/>
      </c>
      <c r="AA271" s="672" t="str">
        <f t="shared" si="98"/>
        <v/>
      </c>
      <c r="AC271" s="672" t="str">
        <f t="shared" si="99"/>
        <v/>
      </c>
      <c r="AE271" s="672" t="str">
        <f t="shared" si="100"/>
        <v/>
      </c>
      <c r="AG271" s="672" t="str">
        <f t="shared" si="101"/>
        <v/>
      </c>
      <c r="AI271" s="672" t="str">
        <f t="shared" si="102"/>
        <v/>
      </c>
      <c r="AK271" s="672" t="str">
        <f t="shared" si="103"/>
        <v/>
      </c>
      <c r="AM271" s="672" t="str">
        <f t="shared" si="104"/>
        <v/>
      </c>
      <c r="AO271" s="672" t="str">
        <f t="shared" si="105"/>
        <v/>
      </c>
      <c r="AQ271" s="672" t="str">
        <f t="shared" si="106"/>
        <v/>
      </c>
    </row>
    <row r="272" spans="5:43">
      <c r="E272" s="672" t="str">
        <f t="shared" si="88"/>
        <v/>
      </c>
      <c r="G272" s="672" t="str">
        <f t="shared" si="88"/>
        <v/>
      </c>
      <c r="I272" s="672" t="str">
        <f t="shared" si="89"/>
        <v/>
      </c>
      <c r="K272" s="672" t="str">
        <f t="shared" si="90"/>
        <v/>
      </c>
      <c r="M272" s="672" t="str">
        <f t="shared" si="91"/>
        <v/>
      </c>
      <c r="O272" s="672" t="str">
        <f t="shared" si="92"/>
        <v/>
      </c>
      <c r="Q272" s="672" t="str">
        <f t="shared" si="93"/>
        <v/>
      </c>
      <c r="S272" s="672" t="str">
        <f t="shared" si="94"/>
        <v/>
      </c>
      <c r="U272" s="672" t="str">
        <f t="shared" si="95"/>
        <v/>
      </c>
      <c r="W272" s="672" t="str">
        <f t="shared" si="96"/>
        <v/>
      </c>
      <c r="Y272" s="672" t="str">
        <f t="shared" si="97"/>
        <v/>
      </c>
      <c r="AA272" s="672" t="str">
        <f t="shared" si="98"/>
        <v/>
      </c>
      <c r="AC272" s="672" t="str">
        <f t="shared" si="99"/>
        <v/>
      </c>
      <c r="AE272" s="672" t="str">
        <f t="shared" si="100"/>
        <v/>
      </c>
      <c r="AG272" s="672" t="str">
        <f t="shared" si="101"/>
        <v/>
      </c>
      <c r="AI272" s="672" t="str">
        <f t="shared" si="102"/>
        <v/>
      </c>
      <c r="AK272" s="672" t="str">
        <f t="shared" si="103"/>
        <v/>
      </c>
      <c r="AM272" s="672" t="str">
        <f t="shared" si="104"/>
        <v/>
      </c>
      <c r="AO272" s="672" t="str">
        <f t="shared" si="105"/>
        <v/>
      </c>
      <c r="AQ272" s="672" t="str">
        <f t="shared" si="106"/>
        <v/>
      </c>
    </row>
    <row r="273" spans="5:43">
      <c r="E273" s="672" t="str">
        <f t="shared" si="88"/>
        <v/>
      </c>
      <c r="G273" s="672" t="str">
        <f t="shared" si="88"/>
        <v/>
      </c>
      <c r="I273" s="672" t="str">
        <f t="shared" si="89"/>
        <v/>
      </c>
      <c r="K273" s="672" t="str">
        <f t="shared" si="90"/>
        <v/>
      </c>
      <c r="M273" s="672" t="str">
        <f t="shared" si="91"/>
        <v/>
      </c>
      <c r="O273" s="672" t="str">
        <f t="shared" si="92"/>
        <v/>
      </c>
      <c r="Q273" s="672" t="str">
        <f t="shared" si="93"/>
        <v/>
      </c>
      <c r="S273" s="672" t="str">
        <f t="shared" si="94"/>
        <v/>
      </c>
      <c r="U273" s="672" t="str">
        <f t="shared" si="95"/>
        <v/>
      </c>
      <c r="W273" s="672" t="str">
        <f t="shared" si="96"/>
        <v/>
      </c>
      <c r="Y273" s="672" t="str">
        <f t="shared" si="97"/>
        <v/>
      </c>
      <c r="AA273" s="672" t="str">
        <f t="shared" si="98"/>
        <v/>
      </c>
      <c r="AC273" s="672" t="str">
        <f t="shared" si="99"/>
        <v/>
      </c>
      <c r="AE273" s="672" t="str">
        <f t="shared" si="100"/>
        <v/>
      </c>
      <c r="AG273" s="672" t="str">
        <f t="shared" si="101"/>
        <v/>
      </c>
      <c r="AI273" s="672" t="str">
        <f t="shared" si="102"/>
        <v/>
      </c>
      <c r="AK273" s="672" t="str">
        <f t="shared" si="103"/>
        <v/>
      </c>
      <c r="AM273" s="672" t="str">
        <f t="shared" si="104"/>
        <v/>
      </c>
      <c r="AO273" s="672" t="str">
        <f t="shared" si="105"/>
        <v/>
      </c>
      <c r="AQ273" s="672" t="str">
        <f t="shared" si="106"/>
        <v/>
      </c>
    </row>
    <row r="274" spans="5:43">
      <c r="E274" s="672" t="str">
        <f t="shared" si="88"/>
        <v/>
      </c>
      <c r="G274" s="672" t="str">
        <f t="shared" si="88"/>
        <v/>
      </c>
      <c r="I274" s="672" t="str">
        <f t="shared" si="89"/>
        <v/>
      </c>
      <c r="K274" s="672" t="str">
        <f t="shared" si="90"/>
        <v/>
      </c>
      <c r="M274" s="672" t="str">
        <f t="shared" si="91"/>
        <v/>
      </c>
      <c r="O274" s="672" t="str">
        <f t="shared" si="92"/>
        <v/>
      </c>
      <c r="Q274" s="672" t="str">
        <f t="shared" si="93"/>
        <v/>
      </c>
      <c r="S274" s="672" t="str">
        <f t="shared" si="94"/>
        <v/>
      </c>
      <c r="U274" s="672" t="str">
        <f t="shared" si="95"/>
        <v/>
      </c>
      <c r="W274" s="672" t="str">
        <f t="shared" si="96"/>
        <v/>
      </c>
      <c r="Y274" s="672" t="str">
        <f t="shared" si="97"/>
        <v/>
      </c>
      <c r="AA274" s="672" t="str">
        <f t="shared" si="98"/>
        <v/>
      </c>
      <c r="AC274" s="672" t="str">
        <f t="shared" si="99"/>
        <v/>
      </c>
      <c r="AE274" s="672" t="str">
        <f t="shared" si="100"/>
        <v/>
      </c>
      <c r="AG274" s="672" t="str">
        <f t="shared" si="101"/>
        <v/>
      </c>
      <c r="AI274" s="672" t="str">
        <f t="shared" si="102"/>
        <v/>
      </c>
      <c r="AK274" s="672" t="str">
        <f t="shared" si="103"/>
        <v/>
      </c>
      <c r="AM274" s="672" t="str">
        <f t="shared" si="104"/>
        <v/>
      </c>
      <c r="AO274" s="672" t="str">
        <f t="shared" si="105"/>
        <v/>
      </c>
      <c r="AQ274" s="672" t="str">
        <f t="shared" si="106"/>
        <v/>
      </c>
    </row>
    <row r="275" spans="5:43">
      <c r="E275" s="672" t="str">
        <f t="shared" si="88"/>
        <v/>
      </c>
      <c r="G275" s="672" t="str">
        <f t="shared" si="88"/>
        <v/>
      </c>
      <c r="I275" s="672" t="str">
        <f t="shared" si="89"/>
        <v/>
      </c>
      <c r="K275" s="672" t="str">
        <f t="shared" si="90"/>
        <v/>
      </c>
      <c r="M275" s="672" t="str">
        <f t="shared" si="91"/>
        <v/>
      </c>
      <c r="O275" s="672" t="str">
        <f t="shared" si="92"/>
        <v/>
      </c>
      <c r="Q275" s="672" t="str">
        <f t="shared" si="93"/>
        <v/>
      </c>
      <c r="S275" s="672" t="str">
        <f t="shared" si="94"/>
        <v/>
      </c>
      <c r="U275" s="672" t="str">
        <f t="shared" si="95"/>
        <v/>
      </c>
      <c r="W275" s="672" t="str">
        <f t="shared" si="96"/>
        <v/>
      </c>
      <c r="Y275" s="672" t="str">
        <f t="shared" si="97"/>
        <v/>
      </c>
      <c r="AA275" s="672" t="str">
        <f t="shared" si="98"/>
        <v/>
      </c>
      <c r="AC275" s="672" t="str">
        <f t="shared" si="99"/>
        <v/>
      </c>
      <c r="AE275" s="672" t="str">
        <f t="shared" si="100"/>
        <v/>
      </c>
      <c r="AG275" s="672" t="str">
        <f t="shared" si="101"/>
        <v/>
      </c>
      <c r="AI275" s="672" t="str">
        <f t="shared" si="102"/>
        <v/>
      </c>
      <c r="AK275" s="672" t="str">
        <f t="shared" si="103"/>
        <v/>
      </c>
      <c r="AM275" s="672" t="str">
        <f t="shared" si="104"/>
        <v/>
      </c>
      <c r="AO275" s="672" t="str">
        <f t="shared" si="105"/>
        <v/>
      </c>
      <c r="AQ275" s="672" t="str">
        <f t="shared" si="106"/>
        <v/>
      </c>
    </row>
    <row r="276" spans="5:43">
      <c r="E276" s="672" t="str">
        <f t="shared" si="88"/>
        <v/>
      </c>
      <c r="G276" s="672" t="str">
        <f t="shared" si="88"/>
        <v/>
      </c>
      <c r="I276" s="672" t="str">
        <f t="shared" si="89"/>
        <v/>
      </c>
      <c r="K276" s="672" t="str">
        <f t="shared" si="90"/>
        <v/>
      </c>
      <c r="M276" s="672" t="str">
        <f t="shared" si="91"/>
        <v/>
      </c>
      <c r="O276" s="672" t="str">
        <f t="shared" si="92"/>
        <v/>
      </c>
      <c r="Q276" s="672" t="str">
        <f t="shared" si="93"/>
        <v/>
      </c>
      <c r="S276" s="672" t="str">
        <f t="shared" si="94"/>
        <v/>
      </c>
      <c r="U276" s="672" t="str">
        <f t="shared" si="95"/>
        <v/>
      </c>
      <c r="W276" s="672" t="str">
        <f t="shared" si="96"/>
        <v/>
      </c>
      <c r="Y276" s="672" t="str">
        <f t="shared" si="97"/>
        <v/>
      </c>
      <c r="AA276" s="672" t="str">
        <f t="shared" si="98"/>
        <v/>
      </c>
      <c r="AC276" s="672" t="str">
        <f t="shared" si="99"/>
        <v/>
      </c>
      <c r="AE276" s="672" t="str">
        <f t="shared" si="100"/>
        <v/>
      </c>
      <c r="AG276" s="672" t="str">
        <f t="shared" si="101"/>
        <v/>
      </c>
      <c r="AI276" s="672" t="str">
        <f t="shared" si="102"/>
        <v/>
      </c>
      <c r="AK276" s="672" t="str">
        <f t="shared" si="103"/>
        <v/>
      </c>
      <c r="AM276" s="672" t="str">
        <f t="shared" si="104"/>
        <v/>
      </c>
      <c r="AO276" s="672" t="str">
        <f t="shared" si="105"/>
        <v/>
      </c>
      <c r="AQ276" s="672" t="str">
        <f t="shared" si="106"/>
        <v/>
      </c>
    </row>
    <row r="277" spans="5:43">
      <c r="E277" s="672" t="str">
        <f t="shared" si="88"/>
        <v/>
      </c>
      <c r="G277" s="672" t="str">
        <f t="shared" si="88"/>
        <v/>
      </c>
      <c r="I277" s="672" t="str">
        <f t="shared" si="89"/>
        <v/>
      </c>
      <c r="K277" s="672" t="str">
        <f t="shared" si="90"/>
        <v/>
      </c>
      <c r="M277" s="672" t="str">
        <f t="shared" si="91"/>
        <v/>
      </c>
      <c r="O277" s="672" t="str">
        <f t="shared" si="92"/>
        <v/>
      </c>
      <c r="Q277" s="672" t="str">
        <f t="shared" si="93"/>
        <v/>
      </c>
      <c r="S277" s="672" t="str">
        <f t="shared" si="94"/>
        <v/>
      </c>
      <c r="U277" s="672" t="str">
        <f t="shared" si="95"/>
        <v/>
      </c>
      <c r="W277" s="672" t="str">
        <f t="shared" si="96"/>
        <v/>
      </c>
      <c r="Y277" s="672" t="str">
        <f t="shared" si="97"/>
        <v/>
      </c>
      <c r="AA277" s="672" t="str">
        <f t="shared" si="98"/>
        <v/>
      </c>
      <c r="AC277" s="672" t="str">
        <f t="shared" si="99"/>
        <v/>
      </c>
      <c r="AE277" s="672" t="str">
        <f t="shared" si="100"/>
        <v/>
      </c>
      <c r="AG277" s="672" t="str">
        <f t="shared" si="101"/>
        <v/>
      </c>
      <c r="AI277" s="672" t="str">
        <f t="shared" si="102"/>
        <v/>
      </c>
      <c r="AK277" s="672" t="str">
        <f t="shared" si="103"/>
        <v/>
      </c>
      <c r="AM277" s="672" t="str">
        <f t="shared" si="104"/>
        <v/>
      </c>
      <c r="AO277" s="672" t="str">
        <f t="shared" si="105"/>
        <v/>
      </c>
      <c r="AQ277" s="672" t="str">
        <f t="shared" si="106"/>
        <v/>
      </c>
    </row>
    <row r="278" spans="5:43">
      <c r="E278" s="672" t="str">
        <f t="shared" si="88"/>
        <v/>
      </c>
      <c r="G278" s="672" t="str">
        <f t="shared" si="88"/>
        <v/>
      </c>
      <c r="I278" s="672" t="str">
        <f t="shared" si="89"/>
        <v/>
      </c>
      <c r="K278" s="672" t="str">
        <f t="shared" si="90"/>
        <v/>
      </c>
      <c r="M278" s="672" t="str">
        <f t="shared" si="91"/>
        <v/>
      </c>
      <c r="O278" s="672" t="str">
        <f t="shared" si="92"/>
        <v/>
      </c>
      <c r="Q278" s="672" t="str">
        <f t="shared" si="93"/>
        <v/>
      </c>
      <c r="S278" s="672" t="str">
        <f t="shared" si="94"/>
        <v/>
      </c>
      <c r="U278" s="672" t="str">
        <f t="shared" si="95"/>
        <v/>
      </c>
      <c r="W278" s="672" t="str">
        <f t="shared" si="96"/>
        <v/>
      </c>
      <c r="Y278" s="672" t="str">
        <f t="shared" si="97"/>
        <v/>
      </c>
      <c r="AA278" s="672" t="str">
        <f t="shared" si="98"/>
        <v/>
      </c>
      <c r="AC278" s="672" t="str">
        <f t="shared" si="99"/>
        <v/>
      </c>
      <c r="AE278" s="672" t="str">
        <f t="shared" si="100"/>
        <v/>
      </c>
      <c r="AG278" s="672" t="str">
        <f t="shared" si="101"/>
        <v/>
      </c>
      <c r="AI278" s="672" t="str">
        <f t="shared" si="102"/>
        <v/>
      </c>
      <c r="AK278" s="672" t="str">
        <f t="shared" si="103"/>
        <v/>
      </c>
      <c r="AM278" s="672" t="str">
        <f t="shared" si="104"/>
        <v/>
      </c>
      <c r="AO278" s="672" t="str">
        <f t="shared" si="105"/>
        <v/>
      </c>
      <c r="AQ278" s="672" t="str">
        <f t="shared" si="106"/>
        <v/>
      </c>
    </row>
    <row r="279" spans="5:43">
      <c r="E279" s="672" t="str">
        <f t="shared" si="88"/>
        <v/>
      </c>
      <c r="G279" s="672" t="str">
        <f t="shared" si="88"/>
        <v/>
      </c>
      <c r="I279" s="672" t="str">
        <f t="shared" si="89"/>
        <v/>
      </c>
      <c r="K279" s="672" t="str">
        <f t="shared" si="90"/>
        <v/>
      </c>
      <c r="M279" s="672" t="str">
        <f t="shared" si="91"/>
        <v/>
      </c>
      <c r="O279" s="672" t="str">
        <f t="shared" si="92"/>
        <v/>
      </c>
      <c r="Q279" s="672" t="str">
        <f t="shared" si="93"/>
        <v/>
      </c>
      <c r="S279" s="672" t="str">
        <f t="shared" si="94"/>
        <v/>
      </c>
      <c r="U279" s="672" t="str">
        <f t="shared" si="95"/>
        <v/>
      </c>
      <c r="W279" s="672" t="str">
        <f t="shared" si="96"/>
        <v/>
      </c>
      <c r="Y279" s="672" t="str">
        <f t="shared" si="97"/>
        <v/>
      </c>
      <c r="AA279" s="672" t="str">
        <f t="shared" si="98"/>
        <v/>
      </c>
      <c r="AC279" s="672" t="str">
        <f t="shared" si="99"/>
        <v/>
      </c>
      <c r="AE279" s="672" t="str">
        <f t="shared" si="100"/>
        <v/>
      </c>
      <c r="AG279" s="672" t="str">
        <f t="shared" si="101"/>
        <v/>
      </c>
      <c r="AI279" s="672" t="str">
        <f t="shared" si="102"/>
        <v/>
      </c>
      <c r="AK279" s="672" t="str">
        <f t="shared" si="103"/>
        <v/>
      </c>
      <c r="AM279" s="672" t="str">
        <f t="shared" si="104"/>
        <v/>
      </c>
      <c r="AO279" s="672" t="str">
        <f t="shared" si="105"/>
        <v/>
      </c>
      <c r="AQ279" s="672" t="str">
        <f t="shared" si="106"/>
        <v/>
      </c>
    </row>
    <row r="280" spans="5:43">
      <c r="E280" s="672" t="str">
        <f t="shared" si="88"/>
        <v/>
      </c>
      <c r="G280" s="672" t="str">
        <f t="shared" si="88"/>
        <v/>
      </c>
      <c r="I280" s="672" t="str">
        <f t="shared" si="89"/>
        <v/>
      </c>
      <c r="K280" s="672" t="str">
        <f t="shared" si="90"/>
        <v/>
      </c>
      <c r="M280" s="672" t="str">
        <f t="shared" si="91"/>
        <v/>
      </c>
      <c r="O280" s="672" t="str">
        <f t="shared" si="92"/>
        <v/>
      </c>
      <c r="Q280" s="672" t="str">
        <f t="shared" si="93"/>
        <v/>
      </c>
      <c r="S280" s="672" t="str">
        <f t="shared" si="94"/>
        <v/>
      </c>
      <c r="U280" s="672" t="str">
        <f t="shared" si="95"/>
        <v/>
      </c>
      <c r="W280" s="672" t="str">
        <f t="shared" si="96"/>
        <v/>
      </c>
      <c r="Y280" s="672" t="str">
        <f t="shared" si="97"/>
        <v/>
      </c>
      <c r="AA280" s="672" t="str">
        <f t="shared" si="98"/>
        <v/>
      </c>
      <c r="AC280" s="672" t="str">
        <f t="shared" si="99"/>
        <v/>
      </c>
      <c r="AE280" s="672" t="str">
        <f t="shared" si="100"/>
        <v/>
      </c>
      <c r="AG280" s="672" t="str">
        <f t="shared" si="101"/>
        <v/>
      </c>
      <c r="AI280" s="672" t="str">
        <f t="shared" si="102"/>
        <v/>
      </c>
      <c r="AK280" s="672" t="str">
        <f t="shared" si="103"/>
        <v/>
      </c>
      <c r="AM280" s="672" t="str">
        <f t="shared" si="104"/>
        <v/>
      </c>
      <c r="AO280" s="672" t="str">
        <f t="shared" si="105"/>
        <v/>
      </c>
      <c r="AQ280" s="672" t="str">
        <f t="shared" si="106"/>
        <v/>
      </c>
    </row>
    <row r="281" spans="5:43">
      <c r="E281" s="672" t="str">
        <f t="shared" si="88"/>
        <v/>
      </c>
      <c r="G281" s="672" t="str">
        <f t="shared" si="88"/>
        <v/>
      </c>
      <c r="I281" s="672" t="str">
        <f t="shared" si="89"/>
        <v/>
      </c>
      <c r="K281" s="672" t="str">
        <f t="shared" si="90"/>
        <v/>
      </c>
      <c r="M281" s="672" t="str">
        <f t="shared" si="91"/>
        <v/>
      </c>
      <c r="O281" s="672" t="str">
        <f t="shared" si="92"/>
        <v/>
      </c>
      <c r="Q281" s="672" t="str">
        <f t="shared" si="93"/>
        <v/>
      </c>
      <c r="S281" s="672" t="str">
        <f t="shared" si="94"/>
        <v/>
      </c>
      <c r="U281" s="672" t="str">
        <f t="shared" si="95"/>
        <v/>
      </c>
      <c r="W281" s="672" t="str">
        <f t="shared" si="96"/>
        <v/>
      </c>
      <c r="Y281" s="672" t="str">
        <f t="shared" si="97"/>
        <v/>
      </c>
      <c r="AA281" s="672" t="str">
        <f t="shared" si="98"/>
        <v/>
      </c>
      <c r="AC281" s="672" t="str">
        <f t="shared" si="99"/>
        <v/>
      </c>
      <c r="AE281" s="672" t="str">
        <f t="shared" si="100"/>
        <v/>
      </c>
      <c r="AG281" s="672" t="str">
        <f t="shared" si="101"/>
        <v/>
      </c>
      <c r="AI281" s="672" t="str">
        <f t="shared" si="102"/>
        <v/>
      </c>
      <c r="AK281" s="672" t="str">
        <f t="shared" si="103"/>
        <v/>
      </c>
      <c r="AM281" s="672" t="str">
        <f t="shared" si="104"/>
        <v/>
      </c>
      <c r="AO281" s="672" t="str">
        <f t="shared" si="105"/>
        <v/>
      </c>
      <c r="AQ281" s="672" t="str">
        <f t="shared" si="106"/>
        <v/>
      </c>
    </row>
    <row r="282" spans="5:43">
      <c r="E282" s="672" t="str">
        <f t="shared" si="88"/>
        <v/>
      </c>
      <c r="G282" s="672" t="str">
        <f t="shared" si="88"/>
        <v/>
      </c>
      <c r="I282" s="672" t="str">
        <f t="shared" si="89"/>
        <v/>
      </c>
      <c r="K282" s="672" t="str">
        <f t="shared" si="90"/>
        <v/>
      </c>
      <c r="M282" s="672" t="str">
        <f t="shared" si="91"/>
        <v/>
      </c>
      <c r="O282" s="672" t="str">
        <f t="shared" si="92"/>
        <v/>
      </c>
      <c r="Q282" s="672" t="str">
        <f t="shared" si="93"/>
        <v/>
      </c>
      <c r="S282" s="672" t="str">
        <f t="shared" si="94"/>
        <v/>
      </c>
      <c r="U282" s="672" t="str">
        <f t="shared" si="95"/>
        <v/>
      </c>
      <c r="W282" s="672" t="str">
        <f t="shared" si="96"/>
        <v/>
      </c>
      <c r="Y282" s="672" t="str">
        <f t="shared" si="97"/>
        <v/>
      </c>
      <c r="AA282" s="672" t="str">
        <f t="shared" si="98"/>
        <v/>
      </c>
      <c r="AC282" s="672" t="str">
        <f t="shared" si="99"/>
        <v/>
      </c>
      <c r="AE282" s="672" t="str">
        <f t="shared" si="100"/>
        <v/>
      </c>
      <c r="AG282" s="672" t="str">
        <f t="shared" si="101"/>
        <v/>
      </c>
      <c r="AI282" s="672" t="str">
        <f t="shared" si="102"/>
        <v/>
      </c>
      <c r="AK282" s="672" t="str">
        <f t="shared" si="103"/>
        <v/>
      </c>
      <c r="AM282" s="672" t="str">
        <f t="shared" si="104"/>
        <v/>
      </c>
      <c r="AO282" s="672" t="str">
        <f t="shared" si="105"/>
        <v/>
      </c>
      <c r="AQ282" s="672" t="str">
        <f t="shared" si="106"/>
        <v/>
      </c>
    </row>
    <row r="283" spans="5:43">
      <c r="E283" s="672" t="str">
        <f t="shared" si="88"/>
        <v/>
      </c>
      <c r="G283" s="672" t="str">
        <f t="shared" si="88"/>
        <v/>
      </c>
      <c r="I283" s="672" t="str">
        <f t="shared" si="89"/>
        <v/>
      </c>
      <c r="K283" s="672" t="str">
        <f t="shared" si="90"/>
        <v/>
      </c>
      <c r="M283" s="672" t="str">
        <f t="shared" si="91"/>
        <v/>
      </c>
      <c r="O283" s="672" t="str">
        <f t="shared" si="92"/>
        <v/>
      </c>
      <c r="Q283" s="672" t="str">
        <f t="shared" si="93"/>
        <v/>
      </c>
      <c r="S283" s="672" t="str">
        <f t="shared" si="94"/>
        <v/>
      </c>
      <c r="U283" s="672" t="str">
        <f t="shared" si="95"/>
        <v/>
      </c>
      <c r="W283" s="672" t="str">
        <f t="shared" si="96"/>
        <v/>
      </c>
      <c r="Y283" s="672" t="str">
        <f t="shared" si="97"/>
        <v/>
      </c>
      <c r="AA283" s="672" t="str">
        <f t="shared" si="98"/>
        <v/>
      </c>
      <c r="AC283" s="672" t="str">
        <f t="shared" si="99"/>
        <v/>
      </c>
      <c r="AE283" s="672" t="str">
        <f t="shared" si="100"/>
        <v/>
      </c>
      <c r="AG283" s="672" t="str">
        <f t="shared" si="101"/>
        <v/>
      </c>
      <c r="AI283" s="672" t="str">
        <f t="shared" si="102"/>
        <v/>
      </c>
      <c r="AK283" s="672" t="str">
        <f t="shared" si="103"/>
        <v/>
      </c>
      <c r="AM283" s="672" t="str">
        <f t="shared" si="104"/>
        <v/>
      </c>
      <c r="AO283" s="672" t="str">
        <f t="shared" si="105"/>
        <v/>
      </c>
      <c r="AQ283" s="672" t="str">
        <f t="shared" si="106"/>
        <v/>
      </c>
    </row>
    <row r="284" spans="5:43">
      <c r="E284" s="672" t="str">
        <f t="shared" si="88"/>
        <v/>
      </c>
      <c r="G284" s="672" t="str">
        <f t="shared" si="88"/>
        <v/>
      </c>
      <c r="I284" s="672" t="str">
        <f t="shared" si="89"/>
        <v/>
      </c>
      <c r="K284" s="672" t="str">
        <f t="shared" si="90"/>
        <v/>
      </c>
      <c r="M284" s="672" t="str">
        <f t="shared" si="91"/>
        <v/>
      </c>
      <c r="O284" s="672" t="str">
        <f t="shared" si="92"/>
        <v/>
      </c>
      <c r="Q284" s="672" t="str">
        <f t="shared" si="93"/>
        <v/>
      </c>
      <c r="S284" s="672" t="str">
        <f t="shared" si="94"/>
        <v/>
      </c>
      <c r="U284" s="672" t="str">
        <f t="shared" si="95"/>
        <v/>
      </c>
      <c r="W284" s="672" t="str">
        <f t="shared" si="96"/>
        <v/>
      </c>
      <c r="Y284" s="672" t="str">
        <f t="shared" si="97"/>
        <v/>
      </c>
      <c r="AA284" s="672" t="str">
        <f t="shared" si="98"/>
        <v/>
      </c>
      <c r="AC284" s="672" t="str">
        <f t="shared" si="99"/>
        <v/>
      </c>
      <c r="AE284" s="672" t="str">
        <f t="shared" si="100"/>
        <v/>
      </c>
      <c r="AG284" s="672" t="str">
        <f t="shared" si="101"/>
        <v/>
      </c>
      <c r="AI284" s="672" t="str">
        <f t="shared" si="102"/>
        <v/>
      </c>
      <c r="AK284" s="672" t="str">
        <f t="shared" si="103"/>
        <v/>
      </c>
      <c r="AM284" s="672" t="str">
        <f t="shared" si="104"/>
        <v/>
      </c>
      <c r="AO284" s="672" t="str">
        <f t="shared" si="105"/>
        <v/>
      </c>
      <c r="AQ284" s="672" t="str">
        <f t="shared" si="106"/>
        <v/>
      </c>
    </row>
    <row r="285" spans="5:43">
      <c r="E285" s="672" t="str">
        <f t="shared" ref="E285:G300" si="107">IF(OR($B285=0,D285=0),"",D285/$B285)</f>
        <v/>
      </c>
      <c r="G285" s="672" t="str">
        <f t="shared" si="107"/>
        <v/>
      </c>
      <c r="I285" s="672" t="str">
        <f t="shared" si="89"/>
        <v/>
      </c>
      <c r="K285" s="672" t="str">
        <f t="shared" si="90"/>
        <v/>
      </c>
      <c r="M285" s="672" t="str">
        <f t="shared" si="91"/>
        <v/>
      </c>
      <c r="O285" s="672" t="str">
        <f t="shared" si="92"/>
        <v/>
      </c>
      <c r="Q285" s="672" t="str">
        <f t="shared" si="93"/>
        <v/>
      </c>
      <c r="S285" s="672" t="str">
        <f t="shared" si="94"/>
        <v/>
      </c>
      <c r="U285" s="672" t="str">
        <f t="shared" si="95"/>
        <v/>
      </c>
      <c r="W285" s="672" t="str">
        <f t="shared" si="96"/>
        <v/>
      </c>
      <c r="Y285" s="672" t="str">
        <f t="shared" si="97"/>
        <v/>
      </c>
      <c r="AA285" s="672" t="str">
        <f t="shared" si="98"/>
        <v/>
      </c>
      <c r="AC285" s="672" t="str">
        <f t="shared" si="99"/>
        <v/>
      </c>
      <c r="AE285" s="672" t="str">
        <f t="shared" si="100"/>
        <v/>
      </c>
      <c r="AG285" s="672" t="str">
        <f t="shared" si="101"/>
        <v/>
      </c>
      <c r="AI285" s="672" t="str">
        <f t="shared" si="102"/>
        <v/>
      </c>
      <c r="AK285" s="672" t="str">
        <f t="shared" si="103"/>
        <v/>
      </c>
      <c r="AM285" s="672" t="str">
        <f t="shared" si="104"/>
        <v/>
      </c>
      <c r="AO285" s="672" t="str">
        <f t="shared" si="105"/>
        <v/>
      </c>
      <c r="AQ285" s="672" t="str">
        <f t="shared" si="106"/>
        <v/>
      </c>
    </row>
    <row r="286" spans="5:43">
      <c r="E286" s="672" t="str">
        <f t="shared" si="107"/>
        <v/>
      </c>
      <c r="G286" s="672" t="str">
        <f t="shared" si="107"/>
        <v/>
      </c>
      <c r="I286" s="672" t="str">
        <f t="shared" si="89"/>
        <v/>
      </c>
      <c r="K286" s="672" t="str">
        <f t="shared" si="90"/>
        <v/>
      </c>
      <c r="M286" s="672" t="str">
        <f t="shared" si="91"/>
        <v/>
      </c>
      <c r="O286" s="672" t="str">
        <f t="shared" si="92"/>
        <v/>
      </c>
      <c r="Q286" s="672" t="str">
        <f t="shared" si="93"/>
        <v/>
      </c>
      <c r="S286" s="672" t="str">
        <f t="shared" si="94"/>
        <v/>
      </c>
      <c r="U286" s="672" t="str">
        <f t="shared" si="95"/>
        <v/>
      </c>
      <c r="W286" s="672" t="str">
        <f t="shared" si="96"/>
        <v/>
      </c>
      <c r="Y286" s="672" t="str">
        <f t="shared" si="97"/>
        <v/>
      </c>
      <c r="AA286" s="672" t="str">
        <f t="shared" si="98"/>
        <v/>
      </c>
      <c r="AC286" s="672" t="str">
        <f t="shared" si="99"/>
        <v/>
      </c>
      <c r="AE286" s="672" t="str">
        <f t="shared" si="100"/>
        <v/>
      </c>
      <c r="AG286" s="672" t="str">
        <f t="shared" si="101"/>
        <v/>
      </c>
      <c r="AI286" s="672" t="str">
        <f t="shared" si="102"/>
        <v/>
      </c>
      <c r="AK286" s="672" t="str">
        <f t="shared" si="103"/>
        <v/>
      </c>
      <c r="AM286" s="672" t="str">
        <f t="shared" si="104"/>
        <v/>
      </c>
      <c r="AO286" s="672" t="str">
        <f t="shared" si="105"/>
        <v/>
      </c>
      <c r="AQ286" s="672" t="str">
        <f t="shared" si="106"/>
        <v/>
      </c>
    </row>
    <row r="287" spans="5:43">
      <c r="E287" s="672" t="str">
        <f t="shared" si="107"/>
        <v/>
      </c>
      <c r="G287" s="672" t="str">
        <f t="shared" si="107"/>
        <v/>
      </c>
      <c r="I287" s="672" t="str">
        <f t="shared" si="89"/>
        <v/>
      </c>
      <c r="K287" s="672" t="str">
        <f t="shared" si="90"/>
        <v/>
      </c>
      <c r="M287" s="672" t="str">
        <f t="shared" si="91"/>
        <v/>
      </c>
      <c r="O287" s="672" t="str">
        <f t="shared" si="92"/>
        <v/>
      </c>
      <c r="Q287" s="672" t="str">
        <f t="shared" si="93"/>
        <v/>
      </c>
      <c r="S287" s="672" t="str">
        <f t="shared" si="94"/>
        <v/>
      </c>
      <c r="U287" s="672" t="str">
        <f t="shared" si="95"/>
        <v/>
      </c>
      <c r="W287" s="672" t="str">
        <f t="shared" si="96"/>
        <v/>
      </c>
      <c r="Y287" s="672" t="str">
        <f t="shared" si="97"/>
        <v/>
      </c>
      <c r="AA287" s="672" t="str">
        <f t="shared" si="98"/>
        <v/>
      </c>
      <c r="AC287" s="672" t="str">
        <f t="shared" si="99"/>
        <v/>
      </c>
      <c r="AE287" s="672" t="str">
        <f t="shared" si="100"/>
        <v/>
      </c>
      <c r="AG287" s="672" t="str">
        <f t="shared" si="101"/>
        <v/>
      </c>
      <c r="AI287" s="672" t="str">
        <f t="shared" si="102"/>
        <v/>
      </c>
      <c r="AK287" s="672" t="str">
        <f t="shared" si="103"/>
        <v/>
      </c>
      <c r="AM287" s="672" t="str">
        <f t="shared" si="104"/>
        <v/>
      </c>
      <c r="AO287" s="672" t="str">
        <f t="shared" si="105"/>
        <v/>
      </c>
      <c r="AQ287" s="672" t="str">
        <f t="shared" si="106"/>
        <v/>
      </c>
    </row>
    <row r="288" spans="5:43">
      <c r="E288" s="672" t="str">
        <f t="shared" si="107"/>
        <v/>
      </c>
      <c r="G288" s="672" t="str">
        <f t="shared" si="107"/>
        <v/>
      </c>
      <c r="I288" s="672" t="str">
        <f t="shared" si="89"/>
        <v/>
      </c>
      <c r="K288" s="672" t="str">
        <f t="shared" si="90"/>
        <v/>
      </c>
      <c r="M288" s="672" t="str">
        <f t="shared" si="91"/>
        <v/>
      </c>
      <c r="O288" s="672" t="str">
        <f t="shared" si="92"/>
        <v/>
      </c>
      <c r="Q288" s="672" t="str">
        <f t="shared" si="93"/>
        <v/>
      </c>
      <c r="S288" s="672" t="str">
        <f t="shared" si="94"/>
        <v/>
      </c>
      <c r="U288" s="672" t="str">
        <f t="shared" si="95"/>
        <v/>
      </c>
      <c r="W288" s="672" t="str">
        <f t="shared" si="96"/>
        <v/>
      </c>
      <c r="Y288" s="672" t="str">
        <f t="shared" si="97"/>
        <v/>
      </c>
      <c r="AA288" s="672" t="str">
        <f t="shared" si="98"/>
        <v/>
      </c>
      <c r="AC288" s="672" t="str">
        <f t="shared" si="99"/>
        <v/>
      </c>
      <c r="AE288" s="672" t="str">
        <f t="shared" si="100"/>
        <v/>
      </c>
      <c r="AG288" s="672" t="str">
        <f t="shared" si="101"/>
        <v/>
      </c>
      <c r="AI288" s="672" t="str">
        <f t="shared" si="102"/>
        <v/>
      </c>
      <c r="AK288" s="672" t="str">
        <f t="shared" si="103"/>
        <v/>
      </c>
      <c r="AM288" s="672" t="str">
        <f t="shared" si="104"/>
        <v/>
      </c>
      <c r="AO288" s="672" t="str">
        <f t="shared" si="105"/>
        <v/>
      </c>
      <c r="AQ288" s="672" t="str">
        <f t="shared" si="106"/>
        <v/>
      </c>
    </row>
    <row r="289" spans="5:43">
      <c r="E289" s="672" t="str">
        <f t="shared" si="107"/>
        <v/>
      </c>
      <c r="G289" s="672" t="str">
        <f t="shared" si="107"/>
        <v/>
      </c>
      <c r="I289" s="672" t="str">
        <f t="shared" si="89"/>
        <v/>
      </c>
      <c r="K289" s="672" t="str">
        <f t="shared" si="90"/>
        <v/>
      </c>
      <c r="M289" s="672" t="str">
        <f t="shared" si="91"/>
        <v/>
      </c>
      <c r="O289" s="672" t="str">
        <f t="shared" si="92"/>
        <v/>
      </c>
      <c r="Q289" s="672" t="str">
        <f t="shared" si="93"/>
        <v/>
      </c>
      <c r="S289" s="672" t="str">
        <f t="shared" si="94"/>
        <v/>
      </c>
      <c r="U289" s="672" t="str">
        <f t="shared" si="95"/>
        <v/>
      </c>
      <c r="W289" s="672" t="str">
        <f t="shared" si="96"/>
        <v/>
      </c>
      <c r="Y289" s="672" t="str">
        <f t="shared" si="97"/>
        <v/>
      </c>
      <c r="AA289" s="672" t="str">
        <f t="shared" si="98"/>
        <v/>
      </c>
      <c r="AC289" s="672" t="str">
        <f t="shared" si="99"/>
        <v/>
      </c>
      <c r="AE289" s="672" t="str">
        <f t="shared" si="100"/>
        <v/>
      </c>
      <c r="AG289" s="672" t="str">
        <f t="shared" si="101"/>
        <v/>
      </c>
      <c r="AI289" s="672" t="str">
        <f t="shared" si="102"/>
        <v/>
      </c>
      <c r="AK289" s="672" t="str">
        <f t="shared" si="103"/>
        <v/>
      </c>
      <c r="AM289" s="672" t="str">
        <f t="shared" si="104"/>
        <v/>
      </c>
      <c r="AO289" s="672" t="str">
        <f t="shared" si="105"/>
        <v/>
      </c>
      <c r="AQ289" s="672" t="str">
        <f t="shared" si="106"/>
        <v/>
      </c>
    </row>
    <row r="290" spans="5:43">
      <c r="E290" s="672" t="str">
        <f t="shared" si="107"/>
        <v/>
      </c>
      <c r="G290" s="672" t="str">
        <f t="shared" si="107"/>
        <v/>
      </c>
      <c r="I290" s="672" t="str">
        <f t="shared" si="89"/>
        <v/>
      </c>
      <c r="K290" s="672" t="str">
        <f t="shared" si="90"/>
        <v/>
      </c>
      <c r="M290" s="672" t="str">
        <f t="shared" si="91"/>
        <v/>
      </c>
      <c r="O290" s="672" t="str">
        <f t="shared" si="92"/>
        <v/>
      </c>
      <c r="Q290" s="672" t="str">
        <f t="shared" si="93"/>
        <v/>
      </c>
      <c r="S290" s="672" t="str">
        <f t="shared" si="94"/>
        <v/>
      </c>
      <c r="U290" s="672" t="str">
        <f t="shared" si="95"/>
        <v/>
      </c>
      <c r="W290" s="672" t="str">
        <f t="shared" si="96"/>
        <v/>
      </c>
      <c r="Y290" s="672" t="str">
        <f t="shared" si="97"/>
        <v/>
      </c>
      <c r="AA290" s="672" t="str">
        <f t="shared" si="98"/>
        <v/>
      </c>
      <c r="AC290" s="672" t="str">
        <f t="shared" si="99"/>
        <v/>
      </c>
      <c r="AE290" s="672" t="str">
        <f t="shared" si="100"/>
        <v/>
      </c>
      <c r="AG290" s="672" t="str">
        <f t="shared" si="101"/>
        <v/>
      </c>
      <c r="AI290" s="672" t="str">
        <f t="shared" si="102"/>
        <v/>
      </c>
      <c r="AK290" s="672" t="str">
        <f t="shared" si="103"/>
        <v/>
      </c>
      <c r="AM290" s="672" t="str">
        <f t="shared" si="104"/>
        <v/>
      </c>
      <c r="AO290" s="672" t="str">
        <f t="shared" si="105"/>
        <v/>
      </c>
      <c r="AQ290" s="672" t="str">
        <f t="shared" si="106"/>
        <v/>
      </c>
    </row>
    <row r="291" spans="5:43">
      <c r="E291" s="672" t="str">
        <f t="shared" si="107"/>
        <v/>
      </c>
      <c r="G291" s="672" t="str">
        <f t="shared" si="107"/>
        <v/>
      </c>
      <c r="I291" s="672" t="str">
        <f t="shared" si="89"/>
        <v/>
      </c>
      <c r="K291" s="672" t="str">
        <f t="shared" si="90"/>
        <v/>
      </c>
      <c r="M291" s="672" t="str">
        <f t="shared" si="91"/>
        <v/>
      </c>
      <c r="O291" s="672" t="str">
        <f t="shared" si="92"/>
        <v/>
      </c>
      <c r="Q291" s="672" t="str">
        <f t="shared" si="93"/>
        <v/>
      </c>
      <c r="S291" s="672" t="str">
        <f t="shared" si="94"/>
        <v/>
      </c>
      <c r="U291" s="672" t="str">
        <f t="shared" si="95"/>
        <v/>
      </c>
      <c r="W291" s="672" t="str">
        <f t="shared" si="96"/>
        <v/>
      </c>
      <c r="Y291" s="672" t="str">
        <f t="shared" si="97"/>
        <v/>
      </c>
      <c r="AA291" s="672" t="str">
        <f t="shared" si="98"/>
        <v/>
      </c>
      <c r="AC291" s="672" t="str">
        <f t="shared" si="99"/>
        <v/>
      </c>
      <c r="AE291" s="672" t="str">
        <f t="shared" si="100"/>
        <v/>
      </c>
      <c r="AG291" s="672" t="str">
        <f t="shared" si="101"/>
        <v/>
      </c>
      <c r="AI291" s="672" t="str">
        <f t="shared" si="102"/>
        <v/>
      </c>
      <c r="AK291" s="672" t="str">
        <f t="shared" si="103"/>
        <v/>
      </c>
      <c r="AM291" s="672" t="str">
        <f t="shared" si="104"/>
        <v/>
      </c>
      <c r="AO291" s="672" t="str">
        <f t="shared" si="105"/>
        <v/>
      </c>
      <c r="AQ291" s="672" t="str">
        <f t="shared" si="106"/>
        <v/>
      </c>
    </row>
    <row r="292" spans="5:43">
      <c r="E292" s="672" t="str">
        <f t="shared" si="107"/>
        <v/>
      </c>
      <c r="G292" s="672" t="str">
        <f t="shared" si="107"/>
        <v/>
      </c>
      <c r="I292" s="672" t="str">
        <f t="shared" si="89"/>
        <v/>
      </c>
      <c r="K292" s="672" t="str">
        <f t="shared" si="90"/>
        <v/>
      </c>
      <c r="M292" s="672" t="str">
        <f t="shared" si="91"/>
        <v/>
      </c>
      <c r="O292" s="672" t="str">
        <f t="shared" si="92"/>
        <v/>
      </c>
      <c r="Q292" s="672" t="str">
        <f t="shared" si="93"/>
        <v/>
      </c>
      <c r="S292" s="672" t="str">
        <f t="shared" si="94"/>
        <v/>
      </c>
      <c r="U292" s="672" t="str">
        <f t="shared" si="95"/>
        <v/>
      </c>
      <c r="W292" s="672" t="str">
        <f t="shared" si="96"/>
        <v/>
      </c>
      <c r="Y292" s="672" t="str">
        <f t="shared" si="97"/>
        <v/>
      </c>
      <c r="AA292" s="672" t="str">
        <f t="shared" si="98"/>
        <v/>
      </c>
      <c r="AC292" s="672" t="str">
        <f t="shared" si="99"/>
        <v/>
      </c>
      <c r="AE292" s="672" t="str">
        <f t="shared" si="100"/>
        <v/>
      </c>
      <c r="AG292" s="672" t="str">
        <f t="shared" si="101"/>
        <v/>
      </c>
      <c r="AI292" s="672" t="str">
        <f t="shared" si="102"/>
        <v/>
      </c>
      <c r="AK292" s="672" t="str">
        <f t="shared" si="103"/>
        <v/>
      </c>
      <c r="AM292" s="672" t="str">
        <f t="shared" si="104"/>
        <v/>
      </c>
      <c r="AO292" s="672" t="str">
        <f t="shared" si="105"/>
        <v/>
      </c>
      <c r="AQ292" s="672" t="str">
        <f t="shared" si="106"/>
        <v/>
      </c>
    </row>
    <row r="293" spans="5:43">
      <c r="E293" s="672" t="str">
        <f t="shared" si="107"/>
        <v/>
      </c>
      <c r="G293" s="672" t="str">
        <f t="shared" si="107"/>
        <v/>
      </c>
      <c r="I293" s="672" t="str">
        <f t="shared" si="89"/>
        <v/>
      </c>
      <c r="K293" s="672" t="str">
        <f t="shared" si="90"/>
        <v/>
      </c>
      <c r="M293" s="672" t="str">
        <f t="shared" si="91"/>
        <v/>
      </c>
      <c r="O293" s="672" t="str">
        <f t="shared" si="92"/>
        <v/>
      </c>
      <c r="Q293" s="672" t="str">
        <f t="shared" si="93"/>
        <v/>
      </c>
      <c r="S293" s="672" t="str">
        <f t="shared" si="94"/>
        <v/>
      </c>
      <c r="U293" s="672" t="str">
        <f t="shared" si="95"/>
        <v/>
      </c>
      <c r="W293" s="672" t="str">
        <f t="shared" si="96"/>
        <v/>
      </c>
      <c r="Y293" s="672" t="str">
        <f t="shared" si="97"/>
        <v/>
      </c>
      <c r="AA293" s="672" t="str">
        <f t="shared" si="98"/>
        <v/>
      </c>
      <c r="AC293" s="672" t="str">
        <f t="shared" si="99"/>
        <v/>
      </c>
      <c r="AE293" s="672" t="str">
        <f t="shared" si="100"/>
        <v/>
      </c>
      <c r="AG293" s="672" t="str">
        <f t="shared" si="101"/>
        <v/>
      </c>
      <c r="AI293" s="672" t="str">
        <f t="shared" si="102"/>
        <v/>
      </c>
      <c r="AK293" s="672" t="str">
        <f t="shared" si="103"/>
        <v/>
      </c>
      <c r="AM293" s="672" t="str">
        <f t="shared" si="104"/>
        <v/>
      </c>
      <c r="AO293" s="672" t="str">
        <f t="shared" si="105"/>
        <v/>
      </c>
      <c r="AQ293" s="672" t="str">
        <f t="shared" si="106"/>
        <v/>
      </c>
    </row>
    <row r="294" spans="5:43">
      <c r="E294" s="672" t="str">
        <f t="shared" si="107"/>
        <v/>
      </c>
      <c r="G294" s="672" t="str">
        <f t="shared" si="107"/>
        <v/>
      </c>
      <c r="I294" s="672" t="str">
        <f t="shared" si="89"/>
        <v/>
      </c>
      <c r="K294" s="672" t="str">
        <f t="shared" si="90"/>
        <v/>
      </c>
      <c r="M294" s="672" t="str">
        <f t="shared" si="91"/>
        <v/>
      </c>
      <c r="O294" s="672" t="str">
        <f t="shared" si="92"/>
        <v/>
      </c>
      <c r="Q294" s="672" t="str">
        <f t="shared" si="93"/>
        <v/>
      </c>
      <c r="S294" s="672" t="str">
        <f t="shared" si="94"/>
        <v/>
      </c>
      <c r="U294" s="672" t="str">
        <f t="shared" si="95"/>
        <v/>
      </c>
      <c r="W294" s="672" t="str">
        <f t="shared" si="96"/>
        <v/>
      </c>
      <c r="Y294" s="672" t="str">
        <f t="shared" si="97"/>
        <v/>
      </c>
      <c r="AA294" s="672" t="str">
        <f t="shared" si="98"/>
        <v/>
      </c>
      <c r="AC294" s="672" t="str">
        <f t="shared" si="99"/>
        <v/>
      </c>
      <c r="AE294" s="672" t="str">
        <f t="shared" si="100"/>
        <v/>
      </c>
      <c r="AG294" s="672" t="str">
        <f t="shared" si="101"/>
        <v/>
      </c>
      <c r="AI294" s="672" t="str">
        <f t="shared" si="102"/>
        <v/>
      </c>
      <c r="AK294" s="672" t="str">
        <f t="shared" si="103"/>
        <v/>
      </c>
      <c r="AM294" s="672" t="str">
        <f t="shared" si="104"/>
        <v/>
      </c>
      <c r="AO294" s="672" t="str">
        <f t="shared" si="105"/>
        <v/>
      </c>
      <c r="AQ294" s="672" t="str">
        <f t="shared" si="106"/>
        <v/>
      </c>
    </row>
    <row r="295" spans="5:43">
      <c r="E295" s="672" t="str">
        <f t="shared" si="107"/>
        <v/>
      </c>
      <c r="G295" s="672" t="str">
        <f t="shared" si="107"/>
        <v/>
      </c>
      <c r="I295" s="672" t="str">
        <f t="shared" si="89"/>
        <v/>
      </c>
      <c r="K295" s="672" t="str">
        <f t="shared" si="90"/>
        <v/>
      </c>
      <c r="M295" s="672" t="str">
        <f t="shared" si="91"/>
        <v/>
      </c>
      <c r="O295" s="672" t="str">
        <f t="shared" si="92"/>
        <v/>
      </c>
      <c r="Q295" s="672" t="str">
        <f t="shared" si="93"/>
        <v/>
      </c>
      <c r="S295" s="672" t="str">
        <f t="shared" si="94"/>
        <v/>
      </c>
      <c r="U295" s="672" t="str">
        <f t="shared" si="95"/>
        <v/>
      </c>
      <c r="W295" s="672" t="str">
        <f t="shared" si="96"/>
        <v/>
      </c>
      <c r="Y295" s="672" t="str">
        <f t="shared" si="97"/>
        <v/>
      </c>
      <c r="AA295" s="672" t="str">
        <f t="shared" si="98"/>
        <v/>
      </c>
      <c r="AC295" s="672" t="str">
        <f t="shared" si="99"/>
        <v/>
      </c>
      <c r="AE295" s="672" t="str">
        <f t="shared" si="100"/>
        <v/>
      </c>
      <c r="AG295" s="672" t="str">
        <f t="shared" si="101"/>
        <v/>
      </c>
      <c r="AI295" s="672" t="str">
        <f t="shared" si="102"/>
        <v/>
      </c>
      <c r="AK295" s="672" t="str">
        <f t="shared" si="103"/>
        <v/>
      </c>
      <c r="AM295" s="672" t="str">
        <f t="shared" si="104"/>
        <v/>
      </c>
      <c r="AO295" s="672" t="str">
        <f t="shared" si="105"/>
        <v/>
      </c>
      <c r="AQ295" s="672" t="str">
        <f t="shared" si="106"/>
        <v/>
      </c>
    </row>
    <row r="296" spans="5:43">
      <c r="E296" s="672" t="str">
        <f t="shared" si="107"/>
        <v/>
      </c>
      <c r="G296" s="672" t="str">
        <f t="shared" si="107"/>
        <v/>
      </c>
      <c r="I296" s="672" t="str">
        <f t="shared" si="89"/>
        <v/>
      </c>
      <c r="K296" s="672" t="str">
        <f t="shared" si="90"/>
        <v/>
      </c>
      <c r="M296" s="672" t="str">
        <f t="shared" si="91"/>
        <v/>
      </c>
      <c r="O296" s="672" t="str">
        <f t="shared" si="92"/>
        <v/>
      </c>
      <c r="Q296" s="672" t="str">
        <f t="shared" si="93"/>
        <v/>
      </c>
      <c r="S296" s="672" t="str">
        <f t="shared" si="94"/>
        <v/>
      </c>
      <c r="U296" s="672" t="str">
        <f t="shared" si="95"/>
        <v/>
      </c>
      <c r="W296" s="672" t="str">
        <f t="shared" si="96"/>
        <v/>
      </c>
      <c r="Y296" s="672" t="str">
        <f t="shared" si="97"/>
        <v/>
      </c>
      <c r="AA296" s="672" t="str">
        <f t="shared" si="98"/>
        <v/>
      </c>
      <c r="AC296" s="672" t="str">
        <f t="shared" si="99"/>
        <v/>
      </c>
      <c r="AE296" s="672" t="str">
        <f t="shared" si="100"/>
        <v/>
      </c>
      <c r="AG296" s="672" t="str">
        <f t="shared" si="101"/>
        <v/>
      </c>
      <c r="AI296" s="672" t="str">
        <f t="shared" si="102"/>
        <v/>
      </c>
      <c r="AK296" s="672" t="str">
        <f t="shared" si="103"/>
        <v/>
      </c>
      <c r="AM296" s="672" t="str">
        <f t="shared" si="104"/>
        <v/>
      </c>
      <c r="AO296" s="672" t="str">
        <f t="shared" si="105"/>
        <v/>
      </c>
      <c r="AQ296" s="672" t="str">
        <f t="shared" si="106"/>
        <v/>
      </c>
    </row>
    <row r="297" spans="5:43">
      <c r="E297" s="672" t="str">
        <f t="shared" si="107"/>
        <v/>
      </c>
      <c r="G297" s="672" t="str">
        <f t="shared" si="107"/>
        <v/>
      </c>
      <c r="I297" s="672" t="str">
        <f t="shared" si="89"/>
        <v/>
      </c>
      <c r="K297" s="672" t="str">
        <f t="shared" si="90"/>
        <v/>
      </c>
      <c r="M297" s="672" t="str">
        <f t="shared" si="91"/>
        <v/>
      </c>
      <c r="O297" s="672" t="str">
        <f t="shared" si="92"/>
        <v/>
      </c>
      <c r="Q297" s="672" t="str">
        <f t="shared" si="93"/>
        <v/>
      </c>
      <c r="S297" s="672" t="str">
        <f t="shared" si="94"/>
        <v/>
      </c>
      <c r="U297" s="672" t="str">
        <f t="shared" si="95"/>
        <v/>
      </c>
      <c r="W297" s="672" t="str">
        <f t="shared" si="96"/>
        <v/>
      </c>
      <c r="Y297" s="672" t="str">
        <f t="shared" si="97"/>
        <v/>
      </c>
      <c r="AA297" s="672" t="str">
        <f t="shared" si="98"/>
        <v/>
      </c>
      <c r="AC297" s="672" t="str">
        <f t="shared" si="99"/>
        <v/>
      </c>
      <c r="AE297" s="672" t="str">
        <f t="shared" si="100"/>
        <v/>
      </c>
      <c r="AG297" s="672" t="str">
        <f t="shared" si="101"/>
        <v/>
      </c>
      <c r="AI297" s="672" t="str">
        <f t="shared" si="102"/>
        <v/>
      </c>
      <c r="AK297" s="672" t="str">
        <f t="shared" si="103"/>
        <v/>
      </c>
      <c r="AM297" s="672" t="str">
        <f t="shared" si="104"/>
        <v/>
      </c>
      <c r="AO297" s="672" t="str">
        <f t="shared" si="105"/>
        <v/>
      </c>
      <c r="AQ297" s="672" t="str">
        <f t="shared" si="106"/>
        <v/>
      </c>
    </row>
    <row r="298" spans="5:43">
      <c r="E298" s="672" t="str">
        <f t="shared" si="107"/>
        <v/>
      </c>
      <c r="G298" s="672" t="str">
        <f t="shared" si="107"/>
        <v/>
      </c>
      <c r="I298" s="672" t="str">
        <f t="shared" si="89"/>
        <v/>
      </c>
      <c r="K298" s="672" t="str">
        <f t="shared" si="90"/>
        <v/>
      </c>
      <c r="M298" s="672" t="str">
        <f t="shared" si="91"/>
        <v/>
      </c>
      <c r="O298" s="672" t="str">
        <f t="shared" si="92"/>
        <v/>
      </c>
      <c r="Q298" s="672" t="str">
        <f t="shared" si="93"/>
        <v/>
      </c>
      <c r="S298" s="672" t="str">
        <f t="shared" si="94"/>
        <v/>
      </c>
      <c r="U298" s="672" t="str">
        <f t="shared" si="95"/>
        <v/>
      </c>
      <c r="W298" s="672" t="str">
        <f t="shared" si="96"/>
        <v/>
      </c>
      <c r="Y298" s="672" t="str">
        <f t="shared" si="97"/>
        <v/>
      </c>
      <c r="AA298" s="672" t="str">
        <f t="shared" si="98"/>
        <v/>
      </c>
      <c r="AC298" s="672" t="str">
        <f t="shared" si="99"/>
        <v/>
      </c>
      <c r="AE298" s="672" t="str">
        <f t="shared" si="100"/>
        <v/>
      </c>
      <c r="AG298" s="672" t="str">
        <f t="shared" si="101"/>
        <v/>
      </c>
      <c r="AI298" s="672" t="str">
        <f t="shared" si="102"/>
        <v/>
      </c>
      <c r="AK298" s="672" t="str">
        <f t="shared" si="103"/>
        <v/>
      </c>
      <c r="AM298" s="672" t="str">
        <f t="shared" si="104"/>
        <v/>
      </c>
      <c r="AO298" s="672" t="str">
        <f t="shared" si="105"/>
        <v/>
      </c>
      <c r="AQ298" s="672" t="str">
        <f t="shared" si="106"/>
        <v/>
      </c>
    </row>
    <row r="299" spans="5:43">
      <c r="E299" s="672" t="str">
        <f t="shared" si="107"/>
        <v/>
      </c>
      <c r="G299" s="672" t="str">
        <f t="shared" si="107"/>
        <v/>
      </c>
      <c r="I299" s="672" t="str">
        <f t="shared" si="89"/>
        <v/>
      </c>
      <c r="K299" s="672" t="str">
        <f t="shared" si="90"/>
        <v/>
      </c>
      <c r="M299" s="672" t="str">
        <f t="shared" si="91"/>
        <v/>
      </c>
      <c r="O299" s="672" t="str">
        <f t="shared" si="92"/>
        <v/>
      </c>
      <c r="Q299" s="672" t="str">
        <f t="shared" si="93"/>
        <v/>
      </c>
      <c r="S299" s="672" t="str">
        <f t="shared" si="94"/>
        <v/>
      </c>
      <c r="U299" s="672" t="str">
        <f t="shared" si="95"/>
        <v/>
      </c>
      <c r="W299" s="672" t="str">
        <f t="shared" si="96"/>
        <v/>
      </c>
      <c r="Y299" s="672" t="str">
        <f t="shared" si="97"/>
        <v/>
      </c>
      <c r="AA299" s="672" t="str">
        <f t="shared" si="98"/>
        <v/>
      </c>
      <c r="AC299" s="672" t="str">
        <f t="shared" si="99"/>
        <v/>
      </c>
      <c r="AE299" s="672" t="str">
        <f t="shared" si="100"/>
        <v/>
      </c>
      <c r="AG299" s="672" t="str">
        <f t="shared" si="101"/>
        <v/>
      </c>
      <c r="AI299" s="672" t="str">
        <f t="shared" si="102"/>
        <v/>
      </c>
      <c r="AK299" s="672" t="str">
        <f t="shared" si="103"/>
        <v/>
      </c>
      <c r="AM299" s="672" t="str">
        <f t="shared" si="104"/>
        <v/>
      </c>
      <c r="AO299" s="672" t="str">
        <f t="shared" si="105"/>
        <v/>
      </c>
      <c r="AQ299" s="672" t="str">
        <f t="shared" si="106"/>
        <v/>
      </c>
    </row>
    <row r="300" spans="5:43">
      <c r="E300" s="672" t="str">
        <f t="shared" si="107"/>
        <v/>
      </c>
      <c r="G300" s="672" t="str">
        <f t="shared" si="107"/>
        <v/>
      </c>
      <c r="I300" s="672" t="str">
        <f t="shared" si="89"/>
        <v/>
      </c>
      <c r="K300" s="672" t="str">
        <f t="shared" si="90"/>
        <v/>
      </c>
      <c r="M300" s="672" t="str">
        <f t="shared" si="91"/>
        <v/>
      </c>
      <c r="O300" s="672" t="str">
        <f t="shared" si="92"/>
        <v/>
      </c>
      <c r="Q300" s="672" t="str">
        <f t="shared" si="93"/>
        <v/>
      </c>
      <c r="S300" s="672" t="str">
        <f t="shared" si="94"/>
        <v/>
      </c>
      <c r="U300" s="672" t="str">
        <f t="shared" si="95"/>
        <v/>
      </c>
      <c r="W300" s="672" t="str">
        <f t="shared" si="96"/>
        <v/>
      </c>
      <c r="Y300" s="672" t="str">
        <f t="shared" si="97"/>
        <v/>
      </c>
      <c r="AA300" s="672" t="str">
        <f t="shared" si="98"/>
        <v/>
      </c>
      <c r="AC300" s="672" t="str">
        <f t="shared" si="99"/>
        <v/>
      </c>
      <c r="AE300" s="672" t="str">
        <f t="shared" si="100"/>
        <v/>
      </c>
      <c r="AG300" s="672" t="str">
        <f t="shared" si="101"/>
        <v/>
      </c>
      <c r="AI300" s="672" t="str">
        <f t="shared" si="102"/>
        <v/>
      </c>
      <c r="AK300" s="672" t="str">
        <f t="shared" si="103"/>
        <v/>
      </c>
      <c r="AM300" s="672" t="str">
        <f t="shared" si="104"/>
        <v/>
      </c>
      <c r="AO300" s="672" t="str">
        <f t="shared" si="105"/>
        <v/>
      </c>
      <c r="AQ300" s="672" t="str">
        <f t="shared" si="106"/>
        <v/>
      </c>
    </row>
  </sheetData>
  <mergeCells count="1">
    <mergeCell ref="A3:A6"/>
  </mergeCells>
  <conditionalFormatting sqref="E12:E300">
    <cfRule type="expression" dxfId="1" priority="2">
      <formula>AND(LEN(E12)&gt;0,OR(E12&lt;E$2,E12&gt;E$3))</formula>
    </cfRule>
  </conditionalFormatting>
  <conditionalFormatting sqref="AQ12:AQ300 AO12:AO300 AM12:AM300 AK12:AK300 AI12:AI300 AG12:AG300 AE12:AE300 AC12:AC300 AA12:AA300 Y12:Y300 W12:W300 U12:U300 S12:S300 Q12:Q300 O12:O300 M12:M300 K12:K300 I12:I300 G12:G300">
    <cfRule type="expression" dxfId="0" priority="1">
      <formula>AND(LEN(G12)&gt;0,OR(G12&lt;G$2,G12&gt;G$3))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3144-9F24-4745-86F8-DFEFFFF24656}">
  <sheetPr>
    <pageSetUpPr fitToPage="1"/>
  </sheetPr>
  <dimension ref="B2:IP62"/>
  <sheetViews>
    <sheetView zoomScale="90" zoomScaleNormal="90" workbookViewId="0">
      <selection activeCell="E33" sqref="E33"/>
    </sheetView>
  </sheetViews>
  <sheetFormatPr defaultColWidth="9.140625" defaultRowHeight="15"/>
  <cols>
    <col min="1" max="1" width="3.85546875" style="226" customWidth="1"/>
    <col min="2" max="2" width="25.42578125" style="226" customWidth="1"/>
    <col min="3" max="3" width="11.140625" style="226" customWidth="1"/>
    <col min="4" max="4" width="0.28515625" style="226" customWidth="1"/>
    <col min="5" max="5" width="35.7109375" style="226" customWidth="1"/>
    <col min="6" max="6" width="6.5703125" style="226" customWidth="1"/>
    <col min="7" max="7" width="21.7109375" style="226" customWidth="1"/>
    <col min="8" max="8" width="5" style="226" customWidth="1"/>
    <col min="9" max="9" width="9.85546875" style="226" bestFit="1" customWidth="1"/>
    <col min="10" max="10" width="13.140625" style="226" customWidth="1"/>
    <col min="11" max="11" width="2.7109375" style="226" customWidth="1"/>
    <col min="12" max="12" width="29.140625" style="226" hidden="1" customWidth="1"/>
    <col min="13" max="13" width="15.42578125" style="226" hidden="1" customWidth="1"/>
    <col min="14" max="14" width="12.7109375" style="226" hidden="1" customWidth="1"/>
    <col min="15" max="15" width="15.5703125" style="226" hidden="1" customWidth="1"/>
    <col min="16" max="16" width="3" style="226" customWidth="1"/>
    <col min="17" max="17" width="27.85546875" style="226" customWidth="1"/>
    <col min="18" max="18" width="9.7109375" style="226" customWidth="1"/>
    <col min="19" max="19" width="56.42578125" style="226" customWidth="1"/>
    <col min="20" max="20" width="9.42578125" style="226" customWidth="1"/>
    <col min="21" max="16384" width="9.140625" style="226"/>
  </cols>
  <sheetData>
    <row r="2" spans="2:20" ht="19.5" thickBot="1">
      <c r="B2" s="1791" t="s">
        <v>611</v>
      </c>
      <c r="C2" s="1792"/>
      <c r="D2" s="1792"/>
      <c r="E2" s="1792"/>
      <c r="G2" s="211" t="s">
        <v>491</v>
      </c>
    </row>
    <row r="3" spans="2:20" ht="15" customHeight="1" thickBot="1">
      <c r="B3" s="1830" t="s">
        <v>498</v>
      </c>
      <c r="C3" s="1789"/>
      <c r="D3" s="1831"/>
      <c r="E3" s="1832"/>
      <c r="G3" s="1833" t="s">
        <v>226</v>
      </c>
      <c r="H3" s="1834"/>
      <c r="I3" s="1834"/>
      <c r="J3" s="1835"/>
      <c r="R3" s="311"/>
      <c r="S3" s="311"/>
      <c r="T3" s="311"/>
    </row>
    <row r="4" spans="2:20" ht="15.75" customHeight="1" thickBot="1">
      <c r="B4" s="1083"/>
      <c r="C4" s="993" t="s">
        <v>5</v>
      </c>
      <c r="D4" s="1084"/>
      <c r="E4" s="851" t="s">
        <v>115</v>
      </c>
      <c r="F4" s="312"/>
      <c r="G4" s="1510" t="s">
        <v>228</v>
      </c>
      <c r="H4" s="1511">
        <v>30</v>
      </c>
      <c r="I4" s="1506" t="s">
        <v>229</v>
      </c>
      <c r="J4" s="1514">
        <f>H4*365</f>
        <v>10950</v>
      </c>
      <c r="L4" s="1826" t="s">
        <v>227</v>
      </c>
      <c r="M4" s="1827"/>
      <c r="N4" s="1827"/>
      <c r="O4" s="1828"/>
      <c r="T4" s="311"/>
    </row>
    <row r="5" spans="2:20" ht="15" customHeight="1">
      <c r="B5" s="853" t="s">
        <v>230</v>
      </c>
      <c r="C5" s="852">
        <v>1</v>
      </c>
      <c r="D5" s="1073"/>
      <c r="E5" s="1074" t="s">
        <v>581</v>
      </c>
      <c r="F5" s="313"/>
      <c r="G5" s="1508"/>
      <c r="H5" s="1509"/>
      <c r="I5" s="1512"/>
      <c r="J5" s="1513" t="s">
        <v>6</v>
      </c>
      <c r="L5" s="314" t="s">
        <v>228</v>
      </c>
      <c r="M5" s="315">
        <v>45</v>
      </c>
      <c r="N5" s="316" t="s">
        <v>229</v>
      </c>
      <c r="O5" s="317">
        <f>M5*365</f>
        <v>16425</v>
      </c>
      <c r="T5" s="311"/>
    </row>
    <row r="6" spans="2:20" ht="15" customHeight="1">
      <c r="B6" s="853" t="s">
        <v>232</v>
      </c>
      <c r="C6" s="852">
        <v>1.4</v>
      </c>
      <c r="D6" s="1064"/>
      <c r="E6" s="1049" t="s">
        <v>581</v>
      </c>
      <c r="F6" s="311"/>
      <c r="G6" s="856" t="s">
        <v>275</v>
      </c>
      <c r="H6" s="1829"/>
      <c r="I6" s="1829"/>
      <c r="J6" s="713">
        <v>72974.720000000001</v>
      </c>
      <c r="K6" s="311"/>
      <c r="L6" s="318"/>
      <c r="M6" s="319" t="s">
        <v>231</v>
      </c>
      <c r="N6" s="320" t="s">
        <v>5</v>
      </c>
      <c r="O6" s="321" t="s">
        <v>6</v>
      </c>
      <c r="P6" s="311"/>
      <c r="T6" s="311"/>
    </row>
    <row r="7" spans="2:20" ht="15" customHeight="1">
      <c r="B7" s="853" t="s">
        <v>233</v>
      </c>
      <c r="C7" s="852">
        <v>0.72</v>
      </c>
      <c r="D7" s="1064"/>
      <c r="E7" s="1049" t="s">
        <v>581</v>
      </c>
      <c r="F7" s="311"/>
      <c r="G7" s="856" t="s">
        <v>558</v>
      </c>
      <c r="H7" s="1829"/>
      <c r="I7" s="1829"/>
      <c r="J7" s="714">
        <v>1420235.91</v>
      </c>
      <c r="L7" s="323" t="s">
        <v>230</v>
      </c>
      <c r="M7" s="324" t="e">
        <f>#REF!</f>
        <v>#REF!</v>
      </c>
      <c r="N7" s="325">
        <f t="shared" ref="N7:N14" si="0">D6</f>
        <v>0</v>
      </c>
      <c r="O7" s="326" t="e">
        <f t="shared" ref="O7:O14" si="1">M7*N7</f>
        <v>#REF!</v>
      </c>
      <c r="T7" s="311"/>
    </row>
    <row r="8" spans="2:20" ht="15" customHeight="1">
      <c r="B8" s="854" t="s">
        <v>267</v>
      </c>
      <c r="C8" s="852">
        <v>1.4</v>
      </c>
      <c r="D8" s="1064"/>
      <c r="E8" s="1049" t="s">
        <v>581</v>
      </c>
      <c r="F8" s="311"/>
      <c r="G8" s="1804" t="s">
        <v>580</v>
      </c>
      <c r="H8" s="1805"/>
      <c r="I8" s="1806"/>
      <c r="J8" s="714">
        <v>1238585.67</v>
      </c>
      <c r="L8" s="322" t="e">
        <f>#REF!</f>
        <v>#REF!</v>
      </c>
      <c r="M8" s="327" t="e">
        <f>#REF!</f>
        <v>#REF!</v>
      </c>
      <c r="N8" s="328">
        <f t="shared" si="0"/>
        <v>0</v>
      </c>
      <c r="O8" s="329" t="e">
        <f t="shared" si="1"/>
        <v>#REF!</v>
      </c>
      <c r="T8" s="311"/>
    </row>
    <row r="9" spans="2:20" ht="15" customHeight="1">
      <c r="B9" s="853" t="s">
        <v>281</v>
      </c>
      <c r="C9" s="852">
        <f>10.08+1</f>
        <v>11.08</v>
      </c>
      <c r="D9" s="1064"/>
      <c r="E9" s="1049" t="s">
        <v>581</v>
      </c>
      <c r="F9" s="311"/>
      <c r="G9" s="243" t="s">
        <v>11</v>
      </c>
      <c r="H9" s="1807">
        <f>C15</f>
        <v>0.25390000000000001</v>
      </c>
      <c r="I9" s="1808"/>
      <c r="J9" s="713" cm="1">
        <f t="array" ref="J9">SUM(J6:J8*H9)</f>
        <v>693603.08056999999</v>
      </c>
      <c r="L9" s="322" t="e">
        <f>#REF!</f>
        <v>#REF!</v>
      </c>
      <c r="M9" s="327" t="e">
        <f>#REF!</f>
        <v>#REF!</v>
      </c>
      <c r="N9" s="328">
        <f t="shared" si="0"/>
        <v>0</v>
      </c>
      <c r="O9" s="329" t="e">
        <f t="shared" si="1"/>
        <v>#REF!</v>
      </c>
      <c r="T9" s="311"/>
    </row>
    <row r="10" spans="2:20" ht="15" customHeight="1" thickBot="1">
      <c r="B10" s="853" t="s">
        <v>262</v>
      </c>
      <c r="C10" s="852">
        <v>8.5500000000000007</v>
      </c>
      <c r="D10" s="1064"/>
      <c r="E10" s="1049" t="s">
        <v>581</v>
      </c>
      <c r="F10" s="311"/>
      <c r="G10" s="702" t="str">
        <f>'P&amp;P Enhancements'!H11</f>
        <v>CAF (Compensation)</v>
      </c>
      <c r="H10" s="1802">
        <f>C19</f>
        <v>2.7811565914169036E-2</v>
      </c>
      <c r="I10" s="1803"/>
      <c r="J10" s="1110" cm="1">
        <f t="array" ref="J10">SUM(J6:J9*H10)</f>
        <v>95265.720655076322</v>
      </c>
      <c r="L10" s="322" t="s">
        <v>234</v>
      </c>
      <c r="M10" s="327" t="e">
        <f>#REF!</f>
        <v>#REF!</v>
      </c>
      <c r="N10" s="328">
        <f t="shared" si="0"/>
        <v>0</v>
      </c>
      <c r="O10" s="329" t="e">
        <f t="shared" si="1"/>
        <v>#REF!</v>
      </c>
      <c r="T10" s="311"/>
    </row>
    <row r="11" spans="2:20" ht="15" customHeight="1" thickTop="1" thickBot="1">
      <c r="B11" s="853" t="s">
        <v>551</v>
      </c>
      <c r="C11" s="852">
        <f>10.08+1</f>
        <v>11.08</v>
      </c>
      <c r="D11" s="1064"/>
      <c r="E11" s="1049" t="s">
        <v>581</v>
      </c>
      <c r="F11" s="311"/>
      <c r="G11" s="1108" t="s">
        <v>239</v>
      </c>
      <c r="H11" s="1800">
        <v>40.977200000000003</v>
      </c>
      <c r="I11" s="1801"/>
      <c r="J11" s="1109">
        <f>SUM(J6:J10)</f>
        <v>3520665.1012250762</v>
      </c>
      <c r="L11" s="322" t="s">
        <v>235</v>
      </c>
      <c r="M11" s="327" t="e">
        <f>#REF!</f>
        <v>#REF!</v>
      </c>
      <c r="N11" s="328">
        <f t="shared" si="0"/>
        <v>0</v>
      </c>
      <c r="O11" s="329" t="e">
        <f t="shared" si="1"/>
        <v>#REF!</v>
      </c>
      <c r="T11" s="311"/>
    </row>
    <row r="12" spans="2:20" ht="15" customHeight="1" thickTop="1">
      <c r="B12" s="855" t="s">
        <v>553</v>
      </c>
      <c r="C12" s="852">
        <f>C11*'M2021 BLS  53%ile'!S44</f>
        <v>1.7472307692307691</v>
      </c>
      <c r="D12" s="1064"/>
      <c r="E12" s="1095" t="s">
        <v>554</v>
      </c>
      <c r="F12" s="311"/>
      <c r="G12" s="1061"/>
      <c r="H12" s="1796" t="s">
        <v>240</v>
      </c>
      <c r="I12" s="1797"/>
      <c r="J12" s="865"/>
      <c r="L12" s="322" t="s">
        <v>8</v>
      </c>
      <c r="M12" s="327" t="e">
        <f>#REF!</f>
        <v>#REF!</v>
      </c>
      <c r="N12" s="328">
        <f t="shared" si="0"/>
        <v>0</v>
      </c>
      <c r="O12" s="329" t="e">
        <f t="shared" si="1"/>
        <v>#REF!</v>
      </c>
      <c r="T12" s="311"/>
    </row>
    <row r="13" spans="2:20" ht="15" customHeight="1" thickBot="1">
      <c r="B13" s="853" t="s">
        <v>237</v>
      </c>
      <c r="C13" s="852">
        <v>4</v>
      </c>
      <c r="D13" s="400"/>
      <c r="E13" s="1049" t="s">
        <v>581</v>
      </c>
      <c r="F13" s="311"/>
      <c r="G13" s="702" t="s">
        <v>242</v>
      </c>
      <c r="H13" s="1809">
        <f>C16</f>
        <v>43.658318356164372</v>
      </c>
      <c r="I13" s="1810"/>
      <c r="J13" s="858">
        <f>J4*H13</f>
        <v>478058.58599999989</v>
      </c>
      <c r="L13" s="330" t="e">
        <f>#REF!</f>
        <v>#REF!</v>
      </c>
      <c r="M13" s="331" t="e">
        <f>#REF!</f>
        <v>#REF!</v>
      </c>
      <c r="N13" s="332">
        <f t="shared" si="0"/>
        <v>0</v>
      </c>
      <c r="O13" s="333" t="e">
        <f t="shared" si="1"/>
        <v>#REF!</v>
      </c>
      <c r="T13" s="311"/>
    </row>
    <row r="14" spans="2:20" ht="15" customHeight="1" thickTop="1" thickBot="1">
      <c r="B14" s="1798" t="s">
        <v>249</v>
      </c>
      <c r="C14" s="1799"/>
      <c r="D14" s="1799"/>
      <c r="E14" s="1787"/>
      <c r="F14" s="311"/>
      <c r="G14" s="305" t="s">
        <v>13</v>
      </c>
      <c r="H14" s="1824"/>
      <c r="I14" s="1825"/>
      <c r="J14" s="857">
        <f>SUM(J11+J13)</f>
        <v>3998723.6872250764</v>
      </c>
      <c r="L14" s="334" t="s">
        <v>237</v>
      </c>
      <c r="M14" s="335" t="e">
        <f>#REF!</f>
        <v>#REF!</v>
      </c>
      <c r="N14" s="336">
        <f t="shared" si="0"/>
        <v>0</v>
      </c>
      <c r="O14" s="337" t="e">
        <f t="shared" si="1"/>
        <v>#REF!</v>
      </c>
      <c r="T14" s="311"/>
    </row>
    <row r="15" spans="2:20" ht="15" customHeight="1">
      <c r="B15" s="1075" t="s">
        <v>251</v>
      </c>
      <c r="C15" s="1812">
        <f>'M2021 BLS  53%ile'!D38</f>
        <v>0.25390000000000001</v>
      </c>
      <c r="D15" s="1812"/>
      <c r="E15" s="1076" t="s">
        <v>582</v>
      </c>
      <c r="F15" s="311"/>
      <c r="G15" s="243" t="s">
        <v>246</v>
      </c>
      <c r="H15" s="1807">
        <f>C17</f>
        <v>0.12</v>
      </c>
      <c r="I15" s="1808"/>
      <c r="J15" s="192">
        <f>(J14-J10)*H15</f>
        <v>468414.95598839998</v>
      </c>
      <c r="L15" s="338" t="s">
        <v>238</v>
      </c>
      <c r="M15" s="339"/>
      <c r="N15" s="340">
        <f>SUM(N7:N14)</f>
        <v>0</v>
      </c>
      <c r="O15" s="341" t="e">
        <f>SUM(O7:O14)</f>
        <v>#REF!</v>
      </c>
      <c r="T15" s="311"/>
    </row>
    <row r="16" spans="2:20" ht="21.75" customHeight="1" thickBot="1">
      <c r="B16" s="511" t="s">
        <v>242</v>
      </c>
      <c r="C16" s="1813">
        <f>'FY21 UFR BTL ATS'!D30+'FY21 UFR BTL ATS'!D31+'FY21 UFR BTL ATS'!N31+'FY21 UFR BTL ATS'!P31+'FY21 UFR BTL ATS'!T31+'FY21 UFR BTL ATS'!V32+'FY21 UFR BTL ATS'!X32+'FY21 UFR BTL ATS'!Z32</f>
        <v>43.658318356164372</v>
      </c>
      <c r="D16" s="1813"/>
      <c r="E16" s="1065" t="s">
        <v>583</v>
      </c>
      <c r="F16" s="311"/>
      <c r="G16" s="1582" t="s">
        <v>657</v>
      </c>
      <c r="H16" s="1816">
        <f>C19</f>
        <v>2.7811565914169036E-2</v>
      </c>
      <c r="I16" s="1817"/>
      <c r="J16" s="704">
        <f>J13*H16</f>
        <v>13295.557875373444</v>
      </c>
      <c r="L16" s="342"/>
      <c r="M16" s="343"/>
      <c r="N16" s="344"/>
      <c r="O16" s="345"/>
      <c r="T16" s="311"/>
    </row>
    <row r="17" spans="2:20" ht="15" customHeight="1" thickTop="1" thickBot="1">
      <c r="B17" s="651" t="s">
        <v>246</v>
      </c>
      <c r="C17" s="1814">
        <f>'M2021 BLS  53%ile'!D41</f>
        <v>0.12</v>
      </c>
      <c r="D17" s="1814"/>
      <c r="E17" s="1065" t="s">
        <v>582</v>
      </c>
      <c r="F17" s="311"/>
      <c r="G17" s="861" t="s">
        <v>15</v>
      </c>
      <c r="H17" s="1818"/>
      <c r="I17" s="1819"/>
      <c r="J17" s="862">
        <f>SUM(J14+J15+J16)</f>
        <v>4480434.2010888495</v>
      </c>
      <c r="L17" s="346" t="s">
        <v>11</v>
      </c>
      <c r="M17" s="347">
        <f>C15</f>
        <v>0.25390000000000001</v>
      </c>
      <c r="N17" s="348"/>
      <c r="O17" s="349" t="e">
        <f>M17*O15</f>
        <v>#REF!</v>
      </c>
      <c r="T17" s="311"/>
    </row>
    <row r="18" spans="2:20" ht="18" customHeight="1" thickBot="1">
      <c r="B18" s="651" t="s">
        <v>254</v>
      </c>
      <c r="C18" s="1815">
        <v>0.875</v>
      </c>
      <c r="D18" s="1815"/>
      <c r="E18" s="538" t="s">
        <v>252</v>
      </c>
      <c r="F18" s="311"/>
      <c r="G18" s="690" t="s">
        <v>253</v>
      </c>
      <c r="H18" s="1820"/>
      <c r="I18" s="1821"/>
      <c r="J18" s="863">
        <f>J17/J4</f>
        <v>409.17207315879904</v>
      </c>
      <c r="L18" s="350" t="s">
        <v>239</v>
      </c>
      <c r="M18" s="351"/>
      <c r="N18" s="351"/>
      <c r="O18" s="352" t="e">
        <f>SUM(O15+O17)</f>
        <v>#REF!</v>
      </c>
      <c r="T18" s="311"/>
    </row>
    <row r="19" spans="2:20" ht="15" customHeight="1" thickBot="1">
      <c r="B19" s="652" t="s">
        <v>535</v>
      </c>
      <c r="C19" s="1811">
        <f>'FALL CAF 2022'!CI24</f>
        <v>2.7811565914169036E-2</v>
      </c>
      <c r="D19" s="1811"/>
      <c r="E19" s="401" t="s">
        <v>497</v>
      </c>
      <c r="F19" s="311"/>
      <c r="G19" s="691" t="s">
        <v>254</v>
      </c>
      <c r="H19" s="1822">
        <f>C18</f>
        <v>0.875</v>
      </c>
      <c r="I19" s="1823"/>
      <c r="J19" s="56">
        <f>J18/H19</f>
        <v>467.6252264671989</v>
      </c>
      <c r="L19" s="342"/>
      <c r="M19" s="353"/>
      <c r="N19" s="354" t="s">
        <v>240</v>
      </c>
      <c r="O19" s="355"/>
      <c r="T19" s="311"/>
    </row>
    <row r="20" spans="2:20" ht="15" customHeight="1">
      <c r="F20" s="311"/>
      <c r="I20" s="222"/>
      <c r="J20" s="661"/>
      <c r="L20" s="356" t="s">
        <v>241</v>
      </c>
      <c r="N20" s="357">
        <f>D16</f>
        <v>0</v>
      </c>
      <c r="O20" s="358">
        <f>N20*O5</f>
        <v>0</v>
      </c>
      <c r="T20" s="311"/>
    </row>
    <row r="21" spans="2:20" ht="15" customHeight="1">
      <c r="F21" s="311"/>
      <c r="I21" s="660"/>
      <c r="J21" s="662"/>
      <c r="L21" s="361" t="s">
        <v>243</v>
      </c>
      <c r="N21" s="357" t="e">
        <f>#REF!</f>
        <v>#REF!</v>
      </c>
      <c r="O21" s="358" t="e">
        <f>N21*O5</f>
        <v>#REF!</v>
      </c>
      <c r="T21" s="311"/>
    </row>
    <row r="22" spans="2:20" ht="15" customHeight="1">
      <c r="F22" s="311"/>
      <c r="J22" s="228"/>
      <c r="L22" s="366" t="s">
        <v>245</v>
      </c>
      <c r="N22" s="357" t="e">
        <f>#REF!</f>
        <v>#REF!</v>
      </c>
      <c r="O22" s="358" t="e">
        <f>N22*O5</f>
        <v>#REF!</v>
      </c>
      <c r="T22" s="311"/>
    </row>
    <row r="23" spans="2:20" ht="20.25" customHeight="1">
      <c r="F23" s="311"/>
      <c r="L23" s="359" t="s">
        <v>242</v>
      </c>
      <c r="N23" s="357" t="e">
        <f>#REF!</f>
        <v>#REF!</v>
      </c>
      <c r="O23" s="360" t="e">
        <f>N23*O5</f>
        <v>#REF!</v>
      </c>
      <c r="T23" s="311"/>
    </row>
    <row r="24" spans="2:20">
      <c r="F24" s="311"/>
      <c r="H24" s="228"/>
      <c r="L24" s="359" t="s">
        <v>248</v>
      </c>
      <c r="N24" s="357" t="e">
        <f>#REF!</f>
        <v>#REF!</v>
      </c>
      <c r="O24" s="373" t="e">
        <f>N24*O5</f>
        <v>#REF!</v>
      </c>
      <c r="T24" s="311"/>
    </row>
    <row r="25" spans="2:20">
      <c r="F25" s="311"/>
      <c r="H25" s="228"/>
      <c r="L25" s="362" t="s">
        <v>244</v>
      </c>
      <c r="M25" s="363"/>
      <c r="N25" s="364"/>
      <c r="O25" s="365" t="e">
        <f>SUM(O18:O24)</f>
        <v>#REF!</v>
      </c>
      <c r="T25" s="311"/>
    </row>
    <row r="26" spans="2:20" ht="18" customHeight="1">
      <c r="F26" s="311"/>
      <c r="L26" s="356" t="s">
        <v>246</v>
      </c>
      <c r="M26" s="367">
        <f>D17</f>
        <v>0</v>
      </c>
      <c r="N26" s="368"/>
      <c r="O26" s="369" t="e">
        <f>M26*O25</f>
        <v>#REF!</v>
      </c>
      <c r="T26" s="311"/>
    </row>
    <row r="27" spans="2:20" ht="15" customHeight="1">
      <c r="F27" s="311"/>
      <c r="L27" s="376" t="s">
        <v>247</v>
      </c>
      <c r="M27" s="377" t="e">
        <f>#REF!</f>
        <v>#REF!</v>
      </c>
      <c r="N27" s="378"/>
      <c r="O27" s="379" t="e">
        <f>M27*O5</f>
        <v>#REF!</v>
      </c>
      <c r="T27" s="311"/>
    </row>
    <row r="28" spans="2:20" ht="15" customHeight="1" thickBot="1">
      <c r="F28" s="380"/>
      <c r="L28" s="370" t="s">
        <v>250</v>
      </c>
      <c r="M28" s="371"/>
      <c r="N28" s="371"/>
      <c r="O28" s="372" t="e">
        <f>SUM(O25:O27)</f>
        <v>#REF!</v>
      </c>
      <c r="T28" s="311"/>
    </row>
    <row r="29" spans="2:20" ht="15" customHeight="1" thickTop="1">
      <c r="F29" s="380"/>
      <c r="K29" s="661"/>
      <c r="L29" s="376" t="str">
        <f>B19</f>
        <v>CAF Rate</v>
      </c>
      <c r="M29" s="384">
        <f>C19</f>
        <v>2.7811565914169036E-2</v>
      </c>
      <c r="N29" s="378"/>
      <c r="O29" s="385" t="e">
        <f>O28*(M29+1)</f>
        <v>#REF!</v>
      </c>
      <c r="T29" s="311"/>
    </row>
    <row r="30" spans="2:20" ht="15" customHeight="1" thickBot="1">
      <c r="F30" s="380"/>
      <c r="K30" s="662"/>
      <c r="L30" s="386" t="e">
        <f>#REF!</f>
        <v>#REF!</v>
      </c>
      <c r="M30" s="387" t="e">
        <f>#REF!</f>
        <v>#REF!</v>
      </c>
      <c r="N30" s="371"/>
      <c r="O30" s="388" t="e">
        <f>O15*(M29+1)*M30</f>
        <v>#REF!</v>
      </c>
      <c r="T30" s="311"/>
    </row>
    <row r="31" spans="2:20" ht="15" customHeight="1" thickTop="1">
      <c r="F31" s="380"/>
      <c r="L31" s="374" t="s">
        <v>15</v>
      </c>
      <c r="M31" s="375"/>
      <c r="N31" s="344"/>
      <c r="O31" s="389" t="e">
        <f>O29+O30</f>
        <v>#REF!</v>
      </c>
      <c r="T31" s="311"/>
    </row>
    <row r="32" spans="2:20" ht="15" customHeight="1" thickBot="1">
      <c r="F32" s="380"/>
      <c r="L32" s="359" t="s">
        <v>253</v>
      </c>
      <c r="M32" s="390"/>
      <c r="N32" s="391"/>
      <c r="O32" s="392" t="e">
        <f>O31/O5</f>
        <v>#REF!</v>
      </c>
      <c r="T32" s="311"/>
    </row>
    <row r="33" spans="6:20" ht="15.75" thickBot="1">
      <c r="F33" s="380"/>
      <c r="L33" s="393" t="str">
        <f>B18</f>
        <v>Rate with Utilization</v>
      </c>
      <c r="M33" s="394">
        <f>C18</f>
        <v>0.875</v>
      </c>
      <c r="N33" s="395"/>
      <c r="O33" s="396" t="e">
        <f>O32/M33</f>
        <v>#REF!</v>
      </c>
      <c r="T33" s="311"/>
    </row>
    <row r="34" spans="6:20" ht="15" customHeight="1" thickBot="1">
      <c r="F34" s="380"/>
      <c r="L34" s="381"/>
      <c r="M34" s="382"/>
      <c r="N34" s="382"/>
      <c r="O34" s="383">
        <f>J19</f>
        <v>467.6252264671989</v>
      </c>
      <c r="T34" s="311"/>
    </row>
    <row r="35" spans="6:20" ht="16.5" customHeight="1">
      <c r="F35" s="311"/>
      <c r="O35" s="397"/>
      <c r="T35" s="311"/>
    </row>
    <row r="36" spans="6:20" ht="15" customHeight="1">
      <c r="F36" s="311"/>
      <c r="Q36" s="311"/>
      <c r="R36" s="311"/>
      <c r="S36" s="311"/>
      <c r="T36" s="311"/>
    </row>
    <row r="37" spans="6:20" ht="15" customHeight="1">
      <c r="Q37" s="311"/>
      <c r="R37" s="311"/>
      <c r="S37" s="311"/>
      <c r="T37" s="311"/>
    </row>
    <row r="38" spans="6:20" ht="15" customHeight="1">
      <c r="M38" s="228"/>
      <c r="Q38" s="311"/>
      <c r="R38" s="311"/>
      <c r="S38" s="311"/>
      <c r="T38" s="311"/>
    </row>
    <row r="39" spans="6:20" ht="15" customHeight="1">
      <c r="M39" s="228"/>
      <c r="Q39" s="311"/>
      <c r="R39" s="311"/>
      <c r="T39" s="311"/>
    </row>
    <row r="44" spans="6:20" ht="15.75" customHeight="1"/>
    <row r="47" spans="6:20" ht="26.45" customHeight="1">
      <c r="K47" s="398"/>
      <c r="L47" s="398"/>
      <c r="M47" s="398"/>
      <c r="N47" s="398"/>
      <c r="O47" s="398"/>
      <c r="P47" s="398"/>
    </row>
    <row r="48" spans="6:20" ht="15.75" customHeight="1"/>
    <row r="53" spans="21:250">
      <c r="U53" s="311"/>
      <c r="V53" s="311"/>
      <c r="W53" s="311"/>
      <c r="X53" s="311"/>
      <c r="Y53" s="311"/>
      <c r="Z53" s="311"/>
      <c r="AA53" s="311"/>
      <c r="AB53" s="311"/>
      <c r="AC53" s="311"/>
      <c r="AD53" s="311"/>
      <c r="AE53" s="311"/>
      <c r="AF53" s="311"/>
      <c r="AG53" s="311"/>
      <c r="AH53" s="311"/>
      <c r="AI53" s="311"/>
      <c r="AJ53" s="311"/>
      <c r="AK53" s="311"/>
      <c r="AL53" s="311"/>
      <c r="AM53" s="311"/>
      <c r="AN53" s="311"/>
      <c r="AO53" s="311"/>
      <c r="AP53" s="311"/>
      <c r="AQ53" s="311"/>
      <c r="AR53" s="311"/>
      <c r="AS53" s="311"/>
      <c r="AT53" s="311"/>
      <c r="AU53" s="311"/>
      <c r="AV53" s="311"/>
      <c r="AW53" s="311"/>
      <c r="AX53" s="311"/>
      <c r="AY53" s="311"/>
      <c r="AZ53" s="311"/>
      <c r="BA53" s="311"/>
      <c r="BB53" s="311"/>
      <c r="BC53" s="311"/>
      <c r="BD53" s="311"/>
      <c r="BE53" s="311"/>
      <c r="BF53" s="311"/>
      <c r="BG53" s="311"/>
      <c r="BH53" s="311"/>
      <c r="BI53" s="311"/>
      <c r="BJ53" s="311"/>
      <c r="BK53" s="311"/>
      <c r="BL53" s="311"/>
      <c r="BM53" s="311"/>
      <c r="BN53" s="311"/>
      <c r="BO53" s="311"/>
      <c r="BP53" s="311"/>
      <c r="BQ53" s="311"/>
      <c r="BR53" s="311"/>
      <c r="BS53" s="311"/>
      <c r="BT53" s="311"/>
      <c r="BU53" s="311"/>
      <c r="BV53" s="311"/>
      <c r="BW53" s="311"/>
      <c r="BX53" s="311"/>
      <c r="BY53" s="311"/>
      <c r="BZ53" s="311"/>
      <c r="CA53" s="311"/>
      <c r="CB53" s="311"/>
      <c r="CC53" s="311"/>
      <c r="CD53" s="311"/>
      <c r="CE53" s="311"/>
      <c r="CF53" s="311"/>
      <c r="CG53" s="311"/>
      <c r="CH53" s="311"/>
      <c r="CI53" s="311"/>
      <c r="CJ53" s="311"/>
      <c r="CK53" s="311"/>
      <c r="CL53" s="311"/>
      <c r="CM53" s="311"/>
      <c r="CN53" s="311"/>
      <c r="CO53" s="311"/>
      <c r="CP53" s="311"/>
      <c r="CQ53" s="311"/>
      <c r="CR53" s="311"/>
      <c r="CS53" s="311"/>
      <c r="CT53" s="311"/>
      <c r="CU53" s="311"/>
      <c r="CV53" s="311"/>
      <c r="CW53" s="311"/>
      <c r="CX53" s="311"/>
      <c r="CY53" s="311"/>
      <c r="CZ53" s="311"/>
      <c r="DA53" s="311"/>
      <c r="DB53" s="311"/>
      <c r="DC53" s="311"/>
      <c r="DD53" s="311"/>
      <c r="DE53" s="311"/>
      <c r="DF53" s="311"/>
      <c r="DG53" s="311"/>
      <c r="DH53" s="311"/>
      <c r="DI53" s="311"/>
      <c r="DJ53" s="311"/>
      <c r="DK53" s="311"/>
      <c r="DL53" s="311"/>
      <c r="DM53" s="311"/>
      <c r="DN53" s="311"/>
      <c r="DO53" s="311"/>
      <c r="DP53" s="311"/>
      <c r="DQ53" s="311"/>
      <c r="DR53" s="311"/>
      <c r="DS53" s="311"/>
      <c r="DT53" s="311"/>
      <c r="DU53" s="311"/>
      <c r="DV53" s="311"/>
      <c r="DW53" s="311"/>
      <c r="DX53" s="311"/>
      <c r="DY53" s="311"/>
      <c r="DZ53" s="311"/>
      <c r="EA53" s="311"/>
      <c r="EB53" s="311"/>
      <c r="EC53" s="311"/>
      <c r="ED53" s="311"/>
      <c r="EE53" s="311"/>
      <c r="EF53" s="311"/>
      <c r="EG53" s="311"/>
      <c r="EH53" s="311"/>
      <c r="EI53" s="311"/>
      <c r="EJ53" s="311"/>
      <c r="EK53" s="311"/>
      <c r="EL53" s="311"/>
      <c r="EM53" s="311"/>
      <c r="EN53" s="311"/>
      <c r="EO53" s="311"/>
      <c r="EP53" s="311"/>
      <c r="EQ53" s="311"/>
      <c r="ER53" s="311"/>
      <c r="ES53" s="311"/>
      <c r="ET53" s="311"/>
      <c r="EU53" s="311"/>
      <c r="EV53" s="311"/>
      <c r="EW53" s="311"/>
      <c r="EX53" s="311"/>
      <c r="EY53" s="311"/>
      <c r="EZ53" s="311"/>
      <c r="FA53" s="311"/>
      <c r="FB53" s="311"/>
      <c r="FC53" s="311"/>
      <c r="FD53" s="311"/>
      <c r="FE53" s="311"/>
      <c r="FF53" s="311"/>
      <c r="FG53" s="311"/>
      <c r="FH53" s="311"/>
      <c r="FI53" s="311"/>
      <c r="FJ53" s="311"/>
      <c r="FK53" s="311"/>
      <c r="FL53" s="311"/>
      <c r="FM53" s="311"/>
      <c r="FN53" s="311"/>
      <c r="FO53" s="311"/>
      <c r="FP53" s="311"/>
      <c r="FQ53" s="311"/>
      <c r="FR53" s="311"/>
      <c r="FS53" s="311"/>
      <c r="FT53" s="311"/>
      <c r="FU53" s="311"/>
      <c r="FV53" s="311"/>
      <c r="FW53" s="311"/>
      <c r="FX53" s="311"/>
      <c r="FY53" s="311"/>
      <c r="FZ53" s="311"/>
      <c r="GA53" s="311"/>
      <c r="GB53" s="311"/>
      <c r="GC53" s="311"/>
      <c r="GD53" s="311"/>
      <c r="GE53" s="311"/>
      <c r="GF53" s="311"/>
      <c r="GG53" s="311"/>
      <c r="GH53" s="311"/>
      <c r="GI53" s="311"/>
      <c r="GJ53" s="311"/>
      <c r="GK53" s="311"/>
      <c r="GL53" s="311"/>
      <c r="GM53" s="311"/>
      <c r="GN53" s="311"/>
      <c r="GO53" s="311"/>
      <c r="GP53" s="311"/>
      <c r="GQ53" s="311"/>
      <c r="GR53" s="311"/>
      <c r="GS53" s="311"/>
      <c r="GT53" s="311"/>
      <c r="GU53" s="311"/>
      <c r="GV53" s="311"/>
      <c r="GW53" s="311"/>
      <c r="GX53" s="311"/>
      <c r="GY53" s="311"/>
      <c r="GZ53" s="311"/>
      <c r="HA53" s="311"/>
      <c r="HB53" s="311"/>
      <c r="HC53" s="311"/>
      <c r="HD53" s="311"/>
      <c r="HE53" s="311"/>
      <c r="HF53" s="311"/>
      <c r="HG53" s="311"/>
      <c r="HH53" s="311"/>
      <c r="HI53" s="311"/>
      <c r="HJ53" s="311"/>
      <c r="HK53" s="311"/>
      <c r="HL53" s="311"/>
      <c r="HM53" s="311"/>
      <c r="HN53" s="311"/>
      <c r="HO53" s="311"/>
      <c r="HP53" s="311"/>
      <c r="HQ53" s="311"/>
      <c r="HR53" s="311"/>
      <c r="HS53" s="311"/>
      <c r="HT53" s="311"/>
      <c r="HU53" s="311"/>
      <c r="HV53" s="311"/>
      <c r="HW53" s="311"/>
      <c r="HX53" s="311"/>
      <c r="HY53" s="311"/>
      <c r="HZ53" s="311"/>
      <c r="IA53" s="311"/>
      <c r="IB53" s="311"/>
      <c r="IC53" s="311"/>
      <c r="ID53" s="311"/>
      <c r="IE53" s="311"/>
      <c r="IF53" s="311"/>
      <c r="IG53" s="311"/>
      <c r="IH53" s="311"/>
      <c r="II53" s="311"/>
      <c r="IJ53" s="311"/>
      <c r="IK53" s="311"/>
      <c r="IL53" s="311"/>
      <c r="IM53" s="311"/>
      <c r="IN53" s="311"/>
      <c r="IO53" s="311"/>
      <c r="IP53" s="311"/>
    </row>
    <row r="54" spans="21:250">
      <c r="U54" s="311"/>
      <c r="V54" s="311"/>
      <c r="W54" s="311"/>
      <c r="X54" s="311"/>
      <c r="Y54" s="311"/>
      <c r="Z54" s="311"/>
      <c r="AA54" s="311"/>
      <c r="AB54" s="311"/>
      <c r="AC54" s="311"/>
      <c r="AD54" s="311"/>
      <c r="AE54" s="311"/>
      <c r="AF54" s="311"/>
      <c r="AG54" s="311"/>
      <c r="AH54" s="311"/>
      <c r="AI54" s="311"/>
      <c r="AJ54" s="311"/>
      <c r="AK54" s="311"/>
      <c r="AL54" s="311"/>
      <c r="AM54" s="311"/>
      <c r="AN54" s="311"/>
      <c r="AO54" s="311"/>
      <c r="AP54" s="311"/>
      <c r="AQ54" s="311"/>
      <c r="AR54" s="311"/>
      <c r="AS54" s="311"/>
      <c r="AT54" s="311"/>
      <c r="AU54" s="311"/>
      <c r="AV54" s="311"/>
      <c r="AW54" s="311"/>
      <c r="AX54" s="311"/>
      <c r="AY54" s="311"/>
      <c r="AZ54" s="311"/>
      <c r="BA54" s="311"/>
      <c r="BB54" s="311"/>
      <c r="BC54" s="311"/>
      <c r="BD54" s="311"/>
      <c r="BE54" s="311"/>
      <c r="BF54" s="311"/>
      <c r="BG54" s="311"/>
      <c r="BH54" s="311"/>
      <c r="BI54" s="311"/>
      <c r="BJ54" s="311"/>
      <c r="BK54" s="311"/>
      <c r="BL54" s="311"/>
      <c r="BM54" s="311"/>
      <c r="BN54" s="311"/>
      <c r="BO54" s="311"/>
      <c r="BP54" s="311"/>
      <c r="BQ54" s="311"/>
      <c r="BR54" s="311"/>
      <c r="BS54" s="311"/>
      <c r="BT54" s="311"/>
      <c r="BU54" s="311"/>
      <c r="BV54" s="311"/>
      <c r="BW54" s="311"/>
      <c r="BX54" s="311"/>
      <c r="BY54" s="311"/>
      <c r="BZ54" s="311"/>
      <c r="CA54" s="311"/>
      <c r="CB54" s="311"/>
      <c r="CC54" s="311"/>
      <c r="CD54" s="311"/>
      <c r="CE54" s="311"/>
      <c r="CF54" s="311"/>
      <c r="CG54" s="311"/>
      <c r="CH54" s="311"/>
      <c r="CI54" s="311"/>
      <c r="CJ54" s="311"/>
      <c r="CK54" s="311"/>
      <c r="CL54" s="311"/>
      <c r="CM54" s="311"/>
      <c r="CN54" s="311"/>
      <c r="CO54" s="311"/>
      <c r="CP54" s="311"/>
      <c r="CQ54" s="311"/>
      <c r="CR54" s="311"/>
      <c r="CS54" s="311"/>
      <c r="CT54" s="311"/>
      <c r="CU54" s="311"/>
      <c r="CV54" s="311"/>
      <c r="CW54" s="311"/>
      <c r="CX54" s="311"/>
      <c r="CY54" s="311"/>
      <c r="CZ54" s="311"/>
      <c r="DA54" s="311"/>
      <c r="DB54" s="311"/>
      <c r="DC54" s="311"/>
      <c r="DD54" s="311"/>
      <c r="DE54" s="311"/>
      <c r="DF54" s="311"/>
      <c r="DG54" s="311"/>
      <c r="DH54" s="311"/>
      <c r="DI54" s="311"/>
      <c r="DJ54" s="311"/>
      <c r="DK54" s="311"/>
      <c r="DL54" s="311"/>
      <c r="DM54" s="311"/>
      <c r="DN54" s="311"/>
      <c r="DO54" s="311"/>
      <c r="DP54" s="311"/>
      <c r="DQ54" s="311"/>
      <c r="DR54" s="311"/>
      <c r="DS54" s="311"/>
      <c r="DT54" s="311"/>
      <c r="DU54" s="311"/>
      <c r="DV54" s="311"/>
      <c r="DW54" s="311"/>
      <c r="DX54" s="311"/>
      <c r="DY54" s="311"/>
      <c r="DZ54" s="311"/>
      <c r="EA54" s="311"/>
      <c r="EB54" s="311"/>
      <c r="EC54" s="311"/>
      <c r="ED54" s="311"/>
      <c r="EE54" s="311"/>
      <c r="EF54" s="311"/>
      <c r="EG54" s="311"/>
      <c r="EH54" s="311"/>
      <c r="EI54" s="311"/>
      <c r="EJ54" s="311"/>
      <c r="EK54" s="311"/>
      <c r="EL54" s="311"/>
      <c r="EM54" s="311"/>
      <c r="EN54" s="311"/>
      <c r="EO54" s="311"/>
      <c r="EP54" s="311"/>
      <c r="EQ54" s="311"/>
      <c r="ER54" s="311"/>
      <c r="ES54" s="311"/>
      <c r="ET54" s="311"/>
      <c r="EU54" s="311"/>
      <c r="EV54" s="311"/>
      <c r="EW54" s="311"/>
      <c r="EX54" s="311"/>
      <c r="EY54" s="311"/>
      <c r="EZ54" s="311"/>
      <c r="FA54" s="311"/>
      <c r="FB54" s="311"/>
      <c r="FC54" s="311"/>
      <c r="FD54" s="311"/>
      <c r="FE54" s="311"/>
      <c r="FF54" s="311"/>
      <c r="FG54" s="311"/>
      <c r="FH54" s="311"/>
      <c r="FI54" s="311"/>
      <c r="FJ54" s="311"/>
      <c r="FK54" s="311"/>
      <c r="FL54" s="311"/>
      <c r="FM54" s="311"/>
      <c r="FN54" s="311"/>
      <c r="FO54" s="311"/>
      <c r="FP54" s="311"/>
      <c r="FQ54" s="311"/>
      <c r="FR54" s="311"/>
      <c r="FS54" s="311"/>
      <c r="FT54" s="311"/>
      <c r="FU54" s="311"/>
      <c r="FV54" s="311"/>
      <c r="FW54" s="311"/>
      <c r="FX54" s="311"/>
      <c r="FY54" s="311"/>
      <c r="FZ54" s="311"/>
      <c r="GA54" s="311"/>
      <c r="GB54" s="311"/>
      <c r="GC54" s="311"/>
      <c r="GD54" s="311"/>
      <c r="GE54" s="311"/>
      <c r="GF54" s="311"/>
      <c r="GG54" s="311"/>
      <c r="GH54" s="311"/>
      <c r="GI54" s="311"/>
      <c r="GJ54" s="311"/>
      <c r="GK54" s="311"/>
      <c r="GL54" s="311"/>
      <c r="GM54" s="311"/>
      <c r="GN54" s="311"/>
      <c r="GO54" s="311"/>
      <c r="GP54" s="311"/>
      <c r="GQ54" s="311"/>
      <c r="GR54" s="311"/>
      <c r="GS54" s="311"/>
      <c r="GT54" s="311"/>
      <c r="GU54" s="311"/>
      <c r="GV54" s="311"/>
      <c r="GW54" s="311"/>
      <c r="GX54" s="311"/>
      <c r="GY54" s="311"/>
      <c r="GZ54" s="311"/>
      <c r="HA54" s="311"/>
      <c r="HB54" s="311"/>
      <c r="HC54" s="311"/>
      <c r="HD54" s="311"/>
      <c r="HE54" s="311"/>
      <c r="HF54" s="311"/>
      <c r="HG54" s="311"/>
      <c r="HH54" s="311"/>
      <c r="HI54" s="311"/>
      <c r="HJ54" s="311"/>
      <c r="HK54" s="311"/>
      <c r="HL54" s="311"/>
      <c r="HM54" s="311"/>
      <c r="HN54" s="311"/>
      <c r="HO54" s="311"/>
      <c r="HP54" s="311"/>
      <c r="HQ54" s="311"/>
      <c r="HR54" s="311"/>
      <c r="HS54" s="311"/>
      <c r="HT54" s="311"/>
      <c r="HU54" s="311"/>
      <c r="HV54" s="311"/>
      <c r="HW54" s="311"/>
      <c r="HX54" s="311"/>
      <c r="HY54" s="311"/>
      <c r="HZ54" s="311"/>
      <c r="IA54" s="311"/>
      <c r="IB54" s="311"/>
      <c r="IC54" s="311"/>
      <c r="ID54" s="311"/>
      <c r="IE54" s="311"/>
      <c r="IF54" s="311"/>
      <c r="IG54" s="311"/>
      <c r="IH54" s="311"/>
      <c r="II54" s="311"/>
      <c r="IJ54" s="311"/>
      <c r="IK54" s="311"/>
      <c r="IL54" s="311"/>
      <c r="IM54" s="311"/>
      <c r="IN54" s="311"/>
      <c r="IO54" s="311"/>
      <c r="IP54" s="311"/>
    </row>
    <row r="55" spans="21:250">
      <c r="U55" s="311"/>
      <c r="V55" s="311"/>
      <c r="W55" s="311"/>
      <c r="X55" s="311"/>
      <c r="Y55" s="311"/>
      <c r="Z55" s="311"/>
      <c r="AA55" s="311"/>
      <c r="AB55" s="311"/>
      <c r="AC55" s="311"/>
      <c r="AD55" s="311"/>
      <c r="AE55" s="311"/>
      <c r="AF55" s="311"/>
      <c r="AG55" s="311"/>
      <c r="AH55" s="311"/>
      <c r="AI55" s="311"/>
      <c r="AJ55" s="311"/>
      <c r="AK55" s="311"/>
      <c r="AL55" s="311"/>
      <c r="AM55" s="311"/>
      <c r="AN55" s="311"/>
      <c r="AO55" s="311"/>
      <c r="AP55" s="311"/>
      <c r="AQ55" s="311"/>
      <c r="AR55" s="311"/>
      <c r="AS55" s="311"/>
      <c r="AT55" s="311"/>
      <c r="AU55" s="311"/>
      <c r="AV55" s="311"/>
      <c r="AW55" s="311"/>
      <c r="AX55" s="311"/>
      <c r="AY55" s="311"/>
      <c r="AZ55" s="311"/>
      <c r="BA55" s="311"/>
      <c r="BB55" s="311"/>
      <c r="BC55" s="311"/>
      <c r="BD55" s="311"/>
      <c r="BE55" s="311"/>
      <c r="BF55" s="311"/>
      <c r="BG55" s="311"/>
      <c r="BH55" s="311"/>
      <c r="BI55" s="311"/>
      <c r="BJ55" s="311"/>
      <c r="BK55" s="311"/>
      <c r="BL55" s="311"/>
      <c r="BM55" s="311"/>
      <c r="BN55" s="311"/>
      <c r="BO55" s="311"/>
      <c r="BP55" s="311"/>
      <c r="BQ55" s="311"/>
      <c r="BR55" s="311"/>
      <c r="BS55" s="311"/>
      <c r="BT55" s="311"/>
      <c r="BU55" s="311"/>
      <c r="BV55" s="311"/>
      <c r="BW55" s="311"/>
      <c r="BX55" s="311"/>
      <c r="BY55" s="311"/>
      <c r="BZ55" s="311"/>
      <c r="CA55" s="311"/>
      <c r="CB55" s="311"/>
      <c r="CC55" s="311"/>
      <c r="CD55" s="311"/>
      <c r="CE55" s="311"/>
      <c r="CF55" s="311"/>
      <c r="CG55" s="311"/>
      <c r="CH55" s="311"/>
      <c r="CI55" s="311"/>
      <c r="CJ55" s="311"/>
      <c r="CK55" s="311"/>
      <c r="CL55" s="311"/>
      <c r="CM55" s="311"/>
      <c r="CN55" s="311"/>
      <c r="CO55" s="311"/>
      <c r="CP55" s="311"/>
      <c r="CQ55" s="311"/>
      <c r="CR55" s="311"/>
      <c r="CS55" s="311"/>
      <c r="CT55" s="311"/>
      <c r="CU55" s="311"/>
      <c r="CV55" s="311"/>
      <c r="CW55" s="311"/>
      <c r="CX55" s="311"/>
      <c r="CY55" s="311"/>
      <c r="CZ55" s="311"/>
      <c r="DA55" s="311"/>
      <c r="DB55" s="311"/>
      <c r="DC55" s="311"/>
      <c r="DD55" s="311"/>
      <c r="DE55" s="311"/>
      <c r="DF55" s="311"/>
      <c r="DG55" s="311"/>
      <c r="DH55" s="311"/>
      <c r="DI55" s="311"/>
      <c r="DJ55" s="311"/>
      <c r="DK55" s="311"/>
      <c r="DL55" s="311"/>
      <c r="DM55" s="311"/>
      <c r="DN55" s="311"/>
      <c r="DO55" s="311"/>
      <c r="DP55" s="311"/>
      <c r="DQ55" s="311"/>
      <c r="DR55" s="311"/>
      <c r="DS55" s="311"/>
      <c r="DT55" s="311"/>
      <c r="DU55" s="311"/>
      <c r="DV55" s="311"/>
      <c r="DW55" s="311"/>
      <c r="DX55" s="311"/>
      <c r="DY55" s="311"/>
      <c r="DZ55" s="311"/>
      <c r="EA55" s="311"/>
      <c r="EB55" s="311"/>
      <c r="EC55" s="311"/>
      <c r="ED55" s="311"/>
      <c r="EE55" s="311"/>
      <c r="EF55" s="311"/>
      <c r="EG55" s="311"/>
      <c r="EH55" s="311"/>
      <c r="EI55" s="311"/>
      <c r="EJ55" s="311"/>
      <c r="EK55" s="311"/>
      <c r="EL55" s="311"/>
      <c r="EM55" s="311"/>
      <c r="EN55" s="311"/>
      <c r="EO55" s="311"/>
      <c r="EP55" s="311"/>
      <c r="EQ55" s="311"/>
      <c r="ER55" s="311"/>
      <c r="ES55" s="311"/>
      <c r="ET55" s="311"/>
      <c r="EU55" s="311"/>
      <c r="EV55" s="311"/>
      <c r="EW55" s="311"/>
      <c r="EX55" s="311"/>
      <c r="EY55" s="311"/>
      <c r="EZ55" s="311"/>
      <c r="FA55" s="311"/>
      <c r="FB55" s="311"/>
      <c r="FC55" s="311"/>
      <c r="FD55" s="311"/>
      <c r="FE55" s="311"/>
      <c r="FF55" s="311"/>
      <c r="FG55" s="311"/>
      <c r="FH55" s="311"/>
      <c r="FI55" s="311"/>
      <c r="FJ55" s="311"/>
      <c r="FK55" s="311"/>
      <c r="FL55" s="311"/>
      <c r="FM55" s="311"/>
      <c r="FN55" s="311"/>
      <c r="FO55" s="311"/>
      <c r="FP55" s="311"/>
      <c r="FQ55" s="311"/>
      <c r="FR55" s="311"/>
      <c r="FS55" s="311"/>
      <c r="FT55" s="311"/>
      <c r="FU55" s="311"/>
      <c r="FV55" s="311"/>
      <c r="FW55" s="311"/>
      <c r="FX55" s="311"/>
      <c r="FY55" s="311"/>
      <c r="FZ55" s="311"/>
      <c r="GA55" s="311"/>
      <c r="GB55" s="311"/>
      <c r="GC55" s="311"/>
      <c r="GD55" s="311"/>
      <c r="GE55" s="311"/>
      <c r="GF55" s="311"/>
      <c r="GG55" s="311"/>
      <c r="GH55" s="311"/>
      <c r="GI55" s="311"/>
      <c r="GJ55" s="311"/>
      <c r="GK55" s="311"/>
      <c r="GL55" s="311"/>
      <c r="GM55" s="311"/>
      <c r="GN55" s="311"/>
      <c r="GO55" s="311"/>
      <c r="GP55" s="311"/>
      <c r="GQ55" s="311"/>
      <c r="GR55" s="311"/>
      <c r="GS55" s="311"/>
      <c r="GT55" s="311"/>
      <c r="GU55" s="311"/>
      <c r="GV55" s="311"/>
      <c r="GW55" s="311"/>
      <c r="GX55" s="311"/>
      <c r="GY55" s="311"/>
      <c r="GZ55" s="311"/>
      <c r="HA55" s="311"/>
      <c r="HB55" s="311"/>
      <c r="HC55" s="311"/>
      <c r="HD55" s="311"/>
      <c r="HE55" s="311"/>
      <c r="HF55" s="311"/>
      <c r="HG55" s="311"/>
      <c r="HH55" s="311"/>
      <c r="HI55" s="311"/>
      <c r="HJ55" s="311"/>
      <c r="HK55" s="311"/>
      <c r="HL55" s="311"/>
      <c r="HM55" s="311"/>
      <c r="HN55" s="311"/>
      <c r="HO55" s="311"/>
      <c r="HP55" s="311"/>
      <c r="HQ55" s="311"/>
      <c r="HR55" s="311"/>
      <c r="HS55" s="311"/>
      <c r="HT55" s="311"/>
      <c r="HU55" s="311"/>
      <c r="HV55" s="311"/>
      <c r="HW55" s="311"/>
      <c r="HX55" s="311"/>
      <c r="HY55" s="311"/>
      <c r="HZ55" s="311"/>
      <c r="IA55" s="311"/>
      <c r="IB55" s="311"/>
      <c r="IC55" s="311"/>
      <c r="ID55" s="311"/>
      <c r="IE55" s="311"/>
      <c r="IF55" s="311"/>
      <c r="IG55" s="311"/>
      <c r="IH55" s="311"/>
      <c r="II55" s="311"/>
      <c r="IJ55" s="311"/>
      <c r="IK55" s="311"/>
      <c r="IL55" s="311"/>
      <c r="IM55" s="311"/>
      <c r="IN55" s="311"/>
      <c r="IO55" s="311"/>
      <c r="IP55" s="311"/>
    </row>
    <row r="61" spans="21:250">
      <c r="U61" s="311"/>
      <c r="V61" s="311"/>
      <c r="W61" s="311"/>
      <c r="X61" s="311"/>
      <c r="Y61" s="311"/>
      <c r="Z61" s="311"/>
      <c r="AA61" s="311"/>
      <c r="AB61" s="311"/>
      <c r="AC61" s="311"/>
      <c r="AD61" s="311"/>
      <c r="AE61" s="311"/>
      <c r="AF61" s="311"/>
      <c r="AG61" s="311"/>
      <c r="AH61" s="311"/>
      <c r="AI61" s="311"/>
      <c r="AJ61" s="311"/>
      <c r="AK61" s="311"/>
      <c r="AL61" s="311"/>
      <c r="AM61" s="311"/>
      <c r="AN61" s="311"/>
      <c r="AO61" s="311"/>
      <c r="AP61" s="311"/>
      <c r="AQ61" s="311"/>
      <c r="AR61" s="311"/>
      <c r="AS61" s="311"/>
      <c r="AT61" s="311"/>
      <c r="AU61" s="311"/>
      <c r="AV61" s="311"/>
      <c r="AW61" s="311"/>
      <c r="AX61" s="311"/>
      <c r="AY61" s="311"/>
      <c r="AZ61" s="311"/>
      <c r="BA61" s="311"/>
      <c r="BB61" s="311"/>
      <c r="BC61" s="311"/>
      <c r="BD61" s="311"/>
      <c r="BE61" s="311"/>
      <c r="BF61" s="311"/>
      <c r="BG61" s="311"/>
      <c r="BH61" s="311"/>
      <c r="BI61" s="311"/>
      <c r="BJ61" s="311"/>
      <c r="BK61" s="311"/>
      <c r="BL61" s="311"/>
      <c r="BM61" s="311"/>
      <c r="BN61" s="311"/>
      <c r="BO61" s="311"/>
      <c r="BP61" s="311"/>
      <c r="BQ61" s="311"/>
      <c r="BR61" s="311"/>
      <c r="BS61" s="311"/>
      <c r="BT61" s="311"/>
      <c r="BU61" s="311"/>
      <c r="BV61" s="311"/>
      <c r="BW61" s="311"/>
      <c r="BX61" s="311"/>
      <c r="BY61" s="311"/>
      <c r="BZ61" s="311"/>
      <c r="CA61" s="311"/>
      <c r="CB61" s="311"/>
      <c r="CC61" s="311"/>
      <c r="CD61" s="311"/>
      <c r="CE61" s="311"/>
      <c r="CF61" s="311"/>
      <c r="CG61" s="311"/>
      <c r="CH61" s="311"/>
      <c r="CI61" s="311"/>
      <c r="CJ61" s="311"/>
      <c r="CK61" s="311"/>
      <c r="CL61" s="311"/>
      <c r="CM61" s="311"/>
      <c r="CN61" s="311"/>
      <c r="CO61" s="311"/>
      <c r="CP61" s="311"/>
      <c r="CQ61" s="311"/>
      <c r="CR61" s="311"/>
      <c r="CS61" s="311"/>
      <c r="CT61" s="311"/>
      <c r="CU61" s="311"/>
      <c r="CV61" s="311"/>
      <c r="CW61" s="311"/>
      <c r="CX61" s="311"/>
      <c r="CY61" s="311"/>
      <c r="CZ61" s="311"/>
      <c r="DA61" s="311"/>
      <c r="DB61" s="311"/>
      <c r="DC61" s="311"/>
      <c r="DD61" s="311"/>
      <c r="DE61" s="311"/>
      <c r="DF61" s="311"/>
      <c r="DG61" s="311"/>
      <c r="DH61" s="311"/>
      <c r="DI61" s="311"/>
      <c r="DJ61" s="311"/>
      <c r="DK61" s="311"/>
      <c r="DL61" s="311"/>
      <c r="DM61" s="311"/>
      <c r="DN61" s="311"/>
      <c r="DO61" s="311"/>
      <c r="DP61" s="311"/>
      <c r="DQ61" s="311"/>
      <c r="DR61" s="311"/>
      <c r="DS61" s="311"/>
      <c r="DT61" s="311"/>
      <c r="DU61" s="311"/>
      <c r="DV61" s="311"/>
      <c r="DW61" s="311"/>
      <c r="DX61" s="311"/>
      <c r="DY61" s="311"/>
      <c r="DZ61" s="311"/>
      <c r="EA61" s="311"/>
      <c r="EB61" s="311"/>
      <c r="EC61" s="311"/>
      <c r="ED61" s="311"/>
      <c r="EE61" s="311"/>
      <c r="EF61" s="311"/>
      <c r="EG61" s="311"/>
      <c r="EH61" s="311"/>
      <c r="EI61" s="311"/>
      <c r="EJ61" s="311"/>
      <c r="EK61" s="311"/>
      <c r="EL61" s="311"/>
      <c r="EM61" s="311"/>
      <c r="EN61" s="311"/>
      <c r="EO61" s="311"/>
      <c r="EP61" s="311"/>
      <c r="EQ61" s="311"/>
      <c r="ER61" s="311"/>
      <c r="ES61" s="311"/>
      <c r="ET61" s="311"/>
      <c r="EU61" s="311"/>
      <c r="EV61" s="311"/>
      <c r="EW61" s="311"/>
      <c r="EX61" s="311"/>
      <c r="EY61" s="311"/>
      <c r="EZ61" s="311"/>
      <c r="FA61" s="311"/>
      <c r="FB61" s="311"/>
      <c r="FC61" s="311"/>
      <c r="FD61" s="311"/>
      <c r="FE61" s="311"/>
      <c r="FF61" s="311"/>
      <c r="FG61" s="311"/>
      <c r="FH61" s="311"/>
      <c r="FI61" s="311"/>
      <c r="FJ61" s="311"/>
      <c r="FK61" s="311"/>
      <c r="FL61" s="311"/>
      <c r="FM61" s="311"/>
      <c r="FN61" s="311"/>
      <c r="FO61" s="311"/>
      <c r="FP61" s="311"/>
      <c r="FQ61" s="311"/>
      <c r="FR61" s="311"/>
      <c r="FS61" s="311"/>
      <c r="FT61" s="311"/>
      <c r="FU61" s="311"/>
      <c r="FV61" s="311"/>
      <c r="FW61" s="311"/>
      <c r="FX61" s="311"/>
      <c r="FY61" s="311"/>
      <c r="FZ61" s="311"/>
      <c r="GA61" s="311"/>
      <c r="GB61" s="311"/>
      <c r="GC61" s="311"/>
      <c r="GD61" s="311"/>
      <c r="GE61" s="311"/>
      <c r="GF61" s="311"/>
      <c r="GG61" s="311"/>
      <c r="GH61" s="311"/>
      <c r="GI61" s="311"/>
      <c r="GJ61" s="311"/>
      <c r="GK61" s="311"/>
      <c r="GL61" s="311"/>
      <c r="GM61" s="311"/>
      <c r="GN61" s="311"/>
      <c r="GO61" s="311"/>
      <c r="GP61" s="311"/>
      <c r="GQ61" s="311"/>
      <c r="GR61" s="311"/>
      <c r="GS61" s="311"/>
      <c r="GT61" s="311"/>
      <c r="GU61" s="311"/>
      <c r="GV61" s="311"/>
      <c r="GW61" s="311"/>
      <c r="GX61" s="311"/>
      <c r="GY61" s="311"/>
      <c r="GZ61" s="311"/>
      <c r="HA61" s="311"/>
      <c r="HB61" s="311"/>
      <c r="HC61" s="311"/>
      <c r="HD61" s="311"/>
      <c r="HE61" s="311"/>
      <c r="HF61" s="311"/>
      <c r="HG61" s="311"/>
      <c r="HH61" s="311"/>
      <c r="HI61" s="311"/>
      <c r="HJ61" s="311"/>
      <c r="HK61" s="311"/>
      <c r="HL61" s="311"/>
      <c r="HM61" s="311"/>
      <c r="HN61" s="311"/>
      <c r="HO61" s="311"/>
      <c r="HP61" s="311"/>
      <c r="HQ61" s="311"/>
      <c r="HR61" s="311"/>
      <c r="HS61" s="311"/>
      <c r="HT61" s="311"/>
      <c r="HU61" s="311"/>
      <c r="HV61" s="311"/>
      <c r="HW61" s="311"/>
      <c r="HX61" s="311"/>
      <c r="HY61" s="311"/>
      <c r="HZ61" s="311"/>
      <c r="IA61" s="311"/>
      <c r="IB61" s="311"/>
      <c r="IC61" s="311"/>
      <c r="ID61" s="311"/>
      <c r="IE61" s="311"/>
      <c r="IF61" s="311"/>
      <c r="IG61" s="311"/>
      <c r="IH61" s="311"/>
      <c r="II61" s="311"/>
      <c r="IJ61" s="311"/>
      <c r="IK61" s="311"/>
      <c r="IL61" s="311"/>
      <c r="IM61" s="311"/>
      <c r="IN61" s="311"/>
      <c r="IO61" s="311"/>
      <c r="IP61" s="311"/>
    </row>
    <row r="62" spans="21:250">
      <c r="U62" s="311"/>
      <c r="V62" s="311"/>
      <c r="W62" s="311"/>
      <c r="X62" s="311"/>
      <c r="Y62" s="311"/>
      <c r="Z62" s="311"/>
      <c r="AA62" s="311"/>
      <c r="AB62" s="311"/>
      <c r="AC62" s="311"/>
      <c r="AD62" s="311"/>
      <c r="AE62" s="311"/>
      <c r="AF62" s="311"/>
      <c r="AG62" s="311"/>
      <c r="AH62" s="311"/>
      <c r="AI62" s="311"/>
      <c r="AJ62" s="311"/>
      <c r="AK62" s="311"/>
      <c r="AL62" s="311"/>
      <c r="AM62" s="311"/>
      <c r="AN62" s="311"/>
      <c r="AO62" s="311"/>
      <c r="AP62" s="311"/>
      <c r="AQ62" s="311"/>
      <c r="AR62" s="311"/>
      <c r="AS62" s="311"/>
      <c r="AT62" s="311"/>
      <c r="AU62" s="311"/>
      <c r="AV62" s="311"/>
      <c r="AW62" s="311"/>
      <c r="AX62" s="311"/>
      <c r="AY62" s="311"/>
      <c r="AZ62" s="311"/>
      <c r="BA62" s="311"/>
      <c r="BB62" s="311"/>
      <c r="BC62" s="311"/>
      <c r="BD62" s="311"/>
      <c r="BE62" s="311"/>
      <c r="BF62" s="311"/>
      <c r="BG62" s="311"/>
      <c r="BH62" s="311"/>
      <c r="BI62" s="311"/>
      <c r="BJ62" s="311"/>
      <c r="BK62" s="311"/>
      <c r="BL62" s="311"/>
      <c r="BM62" s="311"/>
      <c r="BN62" s="311"/>
      <c r="BO62" s="311"/>
      <c r="BP62" s="311"/>
      <c r="BQ62" s="311"/>
      <c r="BR62" s="311"/>
      <c r="BS62" s="311"/>
      <c r="BT62" s="311"/>
      <c r="BU62" s="311"/>
      <c r="BV62" s="311"/>
      <c r="BW62" s="311"/>
      <c r="BX62" s="311"/>
      <c r="BY62" s="311"/>
      <c r="BZ62" s="311"/>
      <c r="CA62" s="311"/>
      <c r="CB62" s="311"/>
      <c r="CC62" s="311"/>
      <c r="CD62" s="311"/>
      <c r="CE62" s="311"/>
      <c r="CF62" s="311"/>
      <c r="CG62" s="311"/>
      <c r="CH62" s="311"/>
      <c r="CI62" s="311"/>
      <c r="CJ62" s="311"/>
      <c r="CK62" s="311"/>
      <c r="CL62" s="311"/>
      <c r="CM62" s="311"/>
      <c r="CN62" s="311"/>
      <c r="CO62" s="311"/>
      <c r="CP62" s="311"/>
      <c r="CQ62" s="311"/>
      <c r="CR62" s="311"/>
      <c r="CS62" s="311"/>
      <c r="CT62" s="311"/>
      <c r="CU62" s="311"/>
      <c r="CV62" s="311"/>
      <c r="CW62" s="311"/>
      <c r="CX62" s="311"/>
      <c r="CY62" s="311"/>
      <c r="CZ62" s="311"/>
      <c r="DA62" s="311"/>
      <c r="DB62" s="311"/>
      <c r="DC62" s="311"/>
      <c r="DD62" s="311"/>
      <c r="DE62" s="311"/>
      <c r="DF62" s="311"/>
      <c r="DG62" s="311"/>
      <c r="DH62" s="311"/>
      <c r="DI62" s="311"/>
      <c r="DJ62" s="311"/>
      <c r="DK62" s="311"/>
      <c r="DL62" s="311"/>
      <c r="DM62" s="311"/>
      <c r="DN62" s="311"/>
      <c r="DO62" s="311"/>
      <c r="DP62" s="311"/>
      <c r="DQ62" s="311"/>
      <c r="DR62" s="311"/>
      <c r="DS62" s="311"/>
      <c r="DT62" s="311"/>
      <c r="DU62" s="311"/>
      <c r="DV62" s="311"/>
      <c r="DW62" s="311"/>
      <c r="DX62" s="311"/>
      <c r="DY62" s="311"/>
      <c r="DZ62" s="311"/>
      <c r="EA62" s="311"/>
      <c r="EB62" s="311"/>
      <c r="EC62" s="311"/>
      <c r="ED62" s="311"/>
      <c r="EE62" s="311"/>
      <c r="EF62" s="311"/>
      <c r="EG62" s="311"/>
      <c r="EH62" s="311"/>
      <c r="EI62" s="311"/>
      <c r="EJ62" s="311"/>
      <c r="EK62" s="311"/>
      <c r="EL62" s="311"/>
      <c r="EM62" s="311"/>
      <c r="EN62" s="311"/>
      <c r="EO62" s="311"/>
      <c r="EP62" s="311"/>
      <c r="EQ62" s="311"/>
      <c r="ER62" s="311"/>
      <c r="ES62" s="311"/>
      <c r="ET62" s="311"/>
      <c r="EU62" s="311"/>
      <c r="EV62" s="311"/>
      <c r="EW62" s="311"/>
      <c r="EX62" s="311"/>
      <c r="EY62" s="311"/>
      <c r="EZ62" s="311"/>
      <c r="FA62" s="311"/>
      <c r="FB62" s="311"/>
      <c r="FC62" s="311"/>
      <c r="FD62" s="311"/>
      <c r="FE62" s="311"/>
      <c r="FF62" s="311"/>
      <c r="FG62" s="311"/>
      <c r="FH62" s="311"/>
      <c r="FI62" s="311"/>
      <c r="FJ62" s="311"/>
      <c r="FK62" s="311"/>
      <c r="FL62" s="311"/>
      <c r="FM62" s="311"/>
      <c r="FN62" s="311"/>
      <c r="FO62" s="311"/>
      <c r="FP62" s="311"/>
      <c r="FQ62" s="311"/>
      <c r="FR62" s="311"/>
      <c r="FS62" s="311"/>
      <c r="FT62" s="311"/>
      <c r="FU62" s="311"/>
      <c r="FV62" s="311"/>
      <c r="FW62" s="311"/>
      <c r="FX62" s="311"/>
      <c r="FY62" s="311"/>
      <c r="FZ62" s="311"/>
      <c r="GA62" s="311"/>
      <c r="GB62" s="311"/>
      <c r="GC62" s="311"/>
      <c r="GD62" s="311"/>
      <c r="GE62" s="311"/>
      <c r="GF62" s="311"/>
      <c r="GG62" s="311"/>
      <c r="GH62" s="311"/>
      <c r="GI62" s="311"/>
      <c r="GJ62" s="311"/>
      <c r="GK62" s="311"/>
      <c r="GL62" s="311"/>
      <c r="GM62" s="311"/>
      <c r="GN62" s="311"/>
      <c r="GO62" s="311"/>
      <c r="GP62" s="311"/>
      <c r="GQ62" s="311"/>
      <c r="GR62" s="311"/>
      <c r="GS62" s="311"/>
      <c r="GT62" s="311"/>
      <c r="GU62" s="311"/>
      <c r="GV62" s="311"/>
      <c r="GW62" s="311"/>
      <c r="GX62" s="311"/>
      <c r="GY62" s="311"/>
      <c r="GZ62" s="311"/>
      <c r="HA62" s="311"/>
      <c r="HB62" s="311"/>
      <c r="HC62" s="311"/>
      <c r="HD62" s="311"/>
      <c r="HE62" s="311"/>
      <c r="HF62" s="311"/>
      <c r="HG62" s="311"/>
      <c r="HH62" s="311"/>
      <c r="HI62" s="311"/>
      <c r="HJ62" s="311"/>
      <c r="HK62" s="311"/>
      <c r="HL62" s="311"/>
      <c r="HM62" s="311"/>
      <c r="HN62" s="311"/>
      <c r="HO62" s="311"/>
      <c r="HP62" s="311"/>
      <c r="HQ62" s="311"/>
      <c r="HR62" s="311"/>
      <c r="HS62" s="311"/>
      <c r="HT62" s="311"/>
      <c r="HU62" s="311"/>
      <c r="HV62" s="311"/>
      <c r="HW62" s="311"/>
      <c r="HX62" s="311"/>
      <c r="HY62" s="311"/>
      <c r="HZ62" s="311"/>
      <c r="IA62" s="311"/>
      <c r="IB62" s="311"/>
      <c r="IC62" s="311"/>
      <c r="ID62" s="311"/>
      <c r="IE62" s="311"/>
      <c r="IF62" s="311"/>
      <c r="IG62" s="311"/>
      <c r="IH62" s="311"/>
      <c r="II62" s="311"/>
      <c r="IJ62" s="311"/>
      <c r="IK62" s="311"/>
      <c r="IL62" s="311"/>
      <c r="IM62" s="311"/>
      <c r="IN62" s="311"/>
      <c r="IO62" s="311"/>
      <c r="IP62" s="311"/>
    </row>
  </sheetData>
  <mergeCells count="24">
    <mergeCell ref="B2:E2"/>
    <mergeCell ref="L4:O4"/>
    <mergeCell ref="H6:I6"/>
    <mergeCell ref="H7:I7"/>
    <mergeCell ref="B3:E3"/>
    <mergeCell ref="G3:J3"/>
    <mergeCell ref="H16:I16"/>
    <mergeCell ref="H17:I17"/>
    <mergeCell ref="H18:I18"/>
    <mergeCell ref="H19:I19"/>
    <mergeCell ref="H14:I14"/>
    <mergeCell ref="H15:I15"/>
    <mergeCell ref="C19:D19"/>
    <mergeCell ref="C15:D15"/>
    <mergeCell ref="C16:D16"/>
    <mergeCell ref="C17:D17"/>
    <mergeCell ref="C18:D18"/>
    <mergeCell ref="H12:I12"/>
    <mergeCell ref="B14:E14"/>
    <mergeCell ref="H11:I11"/>
    <mergeCell ref="H10:I10"/>
    <mergeCell ref="G8:I8"/>
    <mergeCell ref="H9:I9"/>
    <mergeCell ref="H13:I13"/>
  </mergeCells>
  <pageMargins left="0.2" right="0.2" top="0.25" bottom="0.25" header="0.3" footer="0.3"/>
  <pageSetup scale="4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84131-C62A-41D9-B0F9-4BCC1B14A76D}">
  <dimension ref="A1:AUU300"/>
  <sheetViews>
    <sheetView topLeftCell="A4" workbookViewId="0">
      <selection activeCell="A30" sqref="A30"/>
    </sheetView>
  </sheetViews>
  <sheetFormatPr defaultRowHeight="15"/>
  <cols>
    <col min="1" max="1" width="8.5703125" customWidth="1"/>
    <col min="2" max="2" width="18.7109375" customWidth="1"/>
    <col min="4" max="5" width="18.7109375" customWidth="1"/>
    <col min="6" max="13" width="18.7109375" hidden="1" customWidth="1"/>
    <col min="14" max="17" width="18.7109375" customWidth="1"/>
    <col min="18" max="19" width="18.7109375" hidden="1" customWidth="1"/>
    <col min="20" max="43" width="18.7109375" customWidth="1"/>
    <col min="884" max="923" width="9.140625" style="1"/>
    <col min="1124" max="1243" width="9.140625" style="2"/>
  </cols>
  <sheetData>
    <row r="1" spans="1:43">
      <c r="A1" s="663">
        <v>16</v>
      </c>
      <c r="C1" s="664" t="s">
        <v>340</v>
      </c>
      <c r="E1" s="665">
        <f ca="1">IF(COUNT(E12:E300)=0,"-",AVERAGE(E12:OFFSET(E12,$A$1-1,0)))</f>
        <v>5913.9469187496297</v>
      </c>
      <c r="G1" s="665">
        <f ca="1">IF(COUNT(G12:G300)=0,"-",AVERAGE(G12:OFFSET(G12,$A$1-1,0)))</f>
        <v>15528.953109592203</v>
      </c>
      <c r="I1" s="665">
        <f ca="1">IF(COUNT(I12:I300)=0,"-",AVERAGE(I12:OFFSET(I12,$A$1-1,0)))</f>
        <v>5932.6235696821514</v>
      </c>
      <c r="K1" s="665" t="str">
        <f ca="1">IF(COUNT(K12:K300)=0,"-",AVERAGE(K12:OFFSET(K12,$A$1-1,0)))</f>
        <v>-</v>
      </c>
      <c r="M1" s="665">
        <f ca="1">IF(COUNT(M12:M300)=0,"-",AVERAGE(M12:OFFSET(M12,$A$1-1,0)))</f>
        <v>347.01291967959827</v>
      </c>
      <c r="O1" s="665">
        <f ca="1">IF(COUNT(O12:O300)=0,"-",AVERAGE(O12:OFFSET(O12,$A$1-1,0)))</f>
        <v>71.21563048422307</v>
      </c>
      <c r="Q1" s="665">
        <f ca="1">IF(COUNT(Q12:Q300)=0,"-",AVERAGE(Q12:OFFSET(Q12,$A$1-1,0)))</f>
        <v>80.147388780295998</v>
      </c>
      <c r="S1" s="665">
        <f ca="1">IF(COUNT(S12:S300)=0,"-",AVERAGE(S12:OFFSET(S12,$A$1-1,0)))</f>
        <v>3363.6873777114047</v>
      </c>
      <c r="U1" s="665">
        <f ca="1">IF(COUNT(U12:U300)=0,"-",AVERAGE(U12:OFFSET(U12,$A$1-1,0)))</f>
        <v>169.47014048384847</v>
      </c>
      <c r="W1" s="665">
        <f ca="1">IF(COUNT(W12:W300)=0,"-",AVERAGE(W12:OFFSET(W12,$A$1-1,0)))</f>
        <v>279.7249326685079</v>
      </c>
      <c r="Y1" s="665">
        <f ca="1">IF(COUNT(Y12:Y300)=0,"-",AVERAGE(Y12:OFFSET(Y12,$A$1-1,0)))</f>
        <v>65.026065317165859</v>
      </c>
      <c r="AA1" s="665">
        <f ca="1">IF(COUNT(AA12:AA300)=0,"-",AVERAGE(AA12:OFFSET(AA12,$A$1-1,0)))</f>
        <v>1628.8815459229625</v>
      </c>
      <c r="AC1" s="665">
        <f ca="1">IF(COUNT(AC12:AC300)=0,"-",AVERAGE(AC12:OFFSET(AC12,$A$1-1,0)))</f>
        <v>46.566204984485438</v>
      </c>
      <c r="AE1" s="665">
        <f ca="1">IF(COUNT(AE12:AE300)=0,"-",AVERAGE(AE12:OFFSET(AE12,$A$1-1,0)))</f>
        <v>14816.518856754847</v>
      </c>
      <c r="AG1" s="665" t="str">
        <f ca="1">IF(COUNT(AG12:AG300)=0,"-",AVERAGE(AG12:OFFSET(AG12,$A$1-1,0)))</f>
        <v>-</v>
      </c>
      <c r="AI1" s="665">
        <f ca="1">IF(COUNT(AI12:AI300)=0,"-",AVERAGE(AI12:OFFSET(AI12,$A$1-1,0)))</f>
        <v>4723.7142688488675</v>
      </c>
      <c r="AK1" s="665">
        <f ca="1">IF(COUNT(AK12:AK300)=0,"-",AVERAGE(AK12:OFFSET(AK12,$A$1-1,0)))</f>
        <v>1927.0937571397008</v>
      </c>
      <c r="AM1" s="665" t="str">
        <f ca="1">IF(COUNT(AM12:AM300)=0,"-",AVERAGE(AM12:OFFSET(AM12,$A$1-1,0)))</f>
        <v>-</v>
      </c>
      <c r="AO1" s="665">
        <f ca="1">IF(COUNT(AO12:AO300)=0,"-",AVERAGE(AO12:OFFSET(AO12,$A$1-1,0)))</f>
        <v>243.29709240122335</v>
      </c>
      <c r="AQ1" s="665">
        <f ca="1">IF(COUNT(AQ12:AQ300)=0,"-",AVERAGE(AQ12:OFFSET(AQ12,$A$1-1,0)))</f>
        <v>19553.485690760011</v>
      </c>
    </row>
    <row r="2" spans="1:43">
      <c r="C2" s="664" t="s">
        <v>341</v>
      </c>
      <c r="E2" s="665">
        <f ca="1">IF(COUNT(E12:E300)=0,"-",E1-(2*_xlfn.STDEV.P(E12:OFFSET(E12,$A$1-1,0))))</f>
        <v>-794.76770067834423</v>
      </c>
      <c r="G2" s="665">
        <f ca="1">IF(COUNT(G12:G300)=0,"-",G1-(2*_xlfn.STDEV.P(G12:OFFSET(G12,$A$1-1,0))))</f>
        <v>-65141.916988573037</v>
      </c>
      <c r="I2" s="665">
        <f ca="1">IF(COUNT(I12:I300)=0,"-",I1-(2*_xlfn.STDEV.P(I12:OFFSET(I12,$A$1-1,0))))</f>
        <v>5932.6235696821514</v>
      </c>
      <c r="K2" s="665" t="str">
        <f ca="1">IF(COUNT(K12:K300)=0,"-",K1-(2*_xlfn.STDEV.P(K12:OFFSET(K12,$A$1-1,0))))</f>
        <v>-</v>
      </c>
      <c r="M2" s="665">
        <f ca="1">IF(COUNT(M12:M300)=0,"-",M1-(2*_xlfn.STDEV.P(M12:OFFSET(M12,$A$1-1,0))))</f>
        <v>-470.46154257263692</v>
      </c>
      <c r="O2" s="665">
        <f ca="1">IF(COUNT(O12:O300)=0,"-",O1-(2*_xlfn.STDEV.P(O12:OFFSET(O12,$A$1-1,0))))</f>
        <v>-229.7942679166257</v>
      </c>
      <c r="Q2" s="665">
        <f ca="1">IF(COUNT(Q12:Q300)=0,"-",Q1-(2*_xlfn.STDEV.P(Q12:OFFSET(Q12,$A$1-1,0))))</f>
        <v>-83.91818466013298</v>
      </c>
      <c r="S2" s="665">
        <f ca="1">IF(COUNT(S12:S300)=0,"-",S1-(2*_xlfn.STDEV.P(S12:OFFSET(S12,$A$1-1,0))))</f>
        <v>-705.87648472696674</v>
      </c>
      <c r="U2" s="665">
        <f ca="1">IF(COUNT(U12:U300)=0,"-",U1-(2*_xlfn.STDEV.P(U12:OFFSET(U12,$A$1-1,0))))</f>
        <v>-82.290299112457177</v>
      </c>
      <c r="W2" s="665">
        <f ca="1">IF(COUNT(W12:W300)=0,"-",W1-(2*_xlfn.STDEV.P(W12:OFFSET(W12,$A$1-1,0))))</f>
        <v>-433.4952556058372</v>
      </c>
      <c r="Y2" s="665">
        <f ca="1">IF(COUNT(Y12:Y300)=0,"-",Y1-(2*_xlfn.STDEV.P(Y12:OFFSET(Y12,$A$1-1,0))))</f>
        <v>-65.077635563191336</v>
      </c>
      <c r="AA2" s="665">
        <f ca="1">IF(COUNT(AA12:AA300)=0,"-",AA1-(2*_xlfn.STDEV.P(AA12:OFFSET(AA12,$A$1-1,0))))</f>
        <v>-654.60751271785125</v>
      </c>
      <c r="AC2" s="665">
        <f ca="1">IF(COUNT(AC12:AC300)=0,"-",AC1-(2*_xlfn.STDEV.P(AC12:OFFSET(AC12,$A$1-1,0))))</f>
        <v>-25.522028277658137</v>
      </c>
      <c r="AE2" s="665">
        <f ca="1">IF(COUNT(AE12:AE300)=0,"-",AE1-(2*_xlfn.STDEV.P(AE12:OFFSET(AE12,$A$1-1,0))))</f>
        <v>-24285.863764878806</v>
      </c>
      <c r="AG2" s="665" t="str">
        <f ca="1">IF(COUNT(AG12:AG300)=0,"-",AG1-(2*_xlfn.STDEV.P(AG12:OFFSET(AG12,$A$1-1,0))))</f>
        <v>-</v>
      </c>
      <c r="AI2" s="665">
        <f ca="1">IF(COUNT(AI12:AI300)=0,"-",AI1-(2*_xlfn.STDEV.P(AI12:OFFSET(AI12,$A$1-1,0))))</f>
        <v>4723.7142688488675</v>
      </c>
      <c r="AK2" s="665">
        <f ca="1">IF(COUNT(AK12:AK300)=0,"-",AK1-(2*_xlfn.STDEV.P(AK12:OFFSET(AK12,$A$1-1,0))))</f>
        <v>-1402.6576517421477</v>
      </c>
      <c r="AM2" s="665" t="str">
        <f ca="1">IF(COUNT(AM12:AM300)=0,"-",AM1-(2*_xlfn.STDEV.P(AM12:OFFSET(AM12,$A$1-1,0))))</f>
        <v>-</v>
      </c>
      <c r="AO2" s="665">
        <f ca="1">IF(COUNT(AO12:AO300)=0,"-",AO1-(2*_xlfn.STDEV.P(AO12:OFFSET(AO12,$A$1-1,0))))</f>
        <v>-389.75468969872122</v>
      </c>
      <c r="AQ2" s="665">
        <f ca="1">IF(COUNT(AQ12:AQ300)=0,"-",AQ1-(2*_xlfn.STDEV.P(AQ12:OFFSET(AQ12,$A$1-1,0))))</f>
        <v>-44830.81566808447</v>
      </c>
    </row>
    <row r="3" spans="1:43">
      <c r="A3" s="1836" t="s">
        <v>69</v>
      </c>
      <c r="C3" s="664" t="s">
        <v>342</v>
      </c>
      <c r="E3" s="665">
        <f ca="1">IF(COUNT(E12:E300)=0,"-",E1+(2*_xlfn.STDEV.P(E12:OFFSET(E12,$A$1-1,0))))</f>
        <v>12622.661538177603</v>
      </c>
      <c r="G3" s="665">
        <f ca="1">IF(COUNT(G12:G300)=0,"-",G1+(2*_xlfn.STDEV.P(G12:OFFSET(G12,$A$1-1,0))))</f>
        <v>96199.823207757436</v>
      </c>
      <c r="I3" s="665">
        <f ca="1">IF(COUNT(I12:I300)=0,"-",I1+(2*_xlfn.STDEV.P(I12:OFFSET(I12,$A$1-1,0))))</f>
        <v>5932.6235696821514</v>
      </c>
      <c r="K3" s="665" t="str">
        <f ca="1">IF(COUNT(K12:K300)=0,"-",K1+(2*_xlfn.STDEV.P(K12:OFFSET(K12,$A$1-1,0))))</f>
        <v>-</v>
      </c>
      <c r="M3" s="665">
        <f ca="1">IF(COUNT(M12:M300)=0,"-",M1+(2*_xlfn.STDEV.P(M12:OFFSET(M12,$A$1-1,0))))</f>
        <v>1164.4873819318334</v>
      </c>
      <c r="O3" s="665">
        <f ca="1">IF(COUNT(O12:O300)=0,"-",O1+(2*_xlfn.STDEV.P(O12:OFFSET(O12,$A$1-1,0))))</f>
        <v>372.22552888507187</v>
      </c>
      <c r="Q3" s="665">
        <f ca="1">IF(COUNT(Q12:Q300)=0,"-",Q1+(2*_xlfn.STDEV.P(Q12:OFFSET(Q12,$A$1-1,0))))</f>
        <v>244.21296222072499</v>
      </c>
      <c r="S3" s="665">
        <f ca="1">IF(COUNT(S12:S300)=0,"-",S1+(2*_xlfn.STDEV.P(S12:OFFSET(S12,$A$1-1,0))))</f>
        <v>7433.2512401497761</v>
      </c>
      <c r="U3" s="665">
        <f ca="1">IF(COUNT(U12:U300)=0,"-",U1+(2*_xlfn.STDEV.P(U12:OFFSET(U12,$A$1-1,0))))</f>
        <v>421.23058008015414</v>
      </c>
      <c r="W3" s="665">
        <f ca="1">IF(COUNT(W12:W300)=0,"-",W1+(2*_xlfn.STDEV.P(W12:OFFSET(W12,$A$1-1,0))))</f>
        <v>992.94512094285301</v>
      </c>
      <c r="Y3" s="665">
        <f ca="1">IF(COUNT(Y12:Y300)=0,"-",Y1+(2*_xlfn.STDEV.P(Y12:OFFSET(Y12,$A$1-1,0))))</f>
        <v>195.12976619752305</v>
      </c>
      <c r="AA3" s="665">
        <f ca="1">IF(COUNT(AA12:AA300)=0,"-",AA1+(2*_xlfn.STDEV.P(AA12:OFFSET(AA12,$A$1-1,0))))</f>
        <v>3912.3706045637764</v>
      </c>
      <c r="AC3" s="665">
        <f ca="1">IF(COUNT(AC12:AC300)=0,"-",AC1+(2*_xlfn.STDEV.P(AC12:OFFSET(AC12,$A$1-1,0))))</f>
        <v>118.65443824662901</v>
      </c>
      <c r="AE3" s="665">
        <f ca="1">IF(COUNT(AE12:AE300)=0,"-",AE1+(2*_xlfn.STDEV.P(AE12:OFFSET(AE12,$A$1-1,0))))</f>
        <v>53918.9014783885</v>
      </c>
      <c r="AG3" s="665" t="str">
        <f ca="1">IF(COUNT(AG12:AG300)=0,"-",AG1+(2*_xlfn.STDEV.P(AG12:OFFSET(AG12,$A$1-1,0))))</f>
        <v>-</v>
      </c>
      <c r="AI3" s="665">
        <f ca="1">IF(COUNT(AI12:AI300)=0,"-",AI1+(2*_xlfn.STDEV.P(AI12:OFFSET(AI12,$A$1-1,0))))</f>
        <v>4723.7142688488675</v>
      </c>
      <c r="AK3" s="665">
        <f ca="1">IF(COUNT(AK12:AK300)=0,"-",AK1+(2*_xlfn.STDEV.P(AK12:OFFSET(AK12,$A$1-1,0))))</f>
        <v>5256.8451660215487</v>
      </c>
      <c r="AM3" s="665" t="str">
        <f ca="1">IF(COUNT(AM12:AM300)=0,"-",AM1+(2*_xlfn.STDEV.P(AM12:OFFSET(AM12,$A$1-1,0))))</f>
        <v>-</v>
      </c>
      <c r="AO3" s="665">
        <f ca="1">IF(COUNT(AO12:AO300)=0,"-",AO1+(2*_xlfn.STDEV.P(AO12:OFFSET(AO12,$A$1-1,0))))</f>
        <v>876.34887450116798</v>
      </c>
      <c r="AQ3" s="665">
        <f ca="1">IF(COUNT(AQ12:AQ300)=0,"-",AQ1+(2*_xlfn.STDEV.P(AQ12:OFFSET(AQ12,$A$1-1,0))))</f>
        <v>83937.787049604492</v>
      </c>
    </row>
    <row r="4" spans="1:43">
      <c r="A4" s="1836"/>
      <c r="C4" s="664" t="s">
        <v>343</v>
      </c>
      <c r="E4" s="666">
        <f ca="1">IF(COUNT(E12:E300)=0,"-",AVERAGEIFS(E12:E300, E12:E300, "&gt;="&amp;E2,E12:E300,"&lt;="&amp;E3))</f>
        <v>5263.6742950915595</v>
      </c>
      <c r="G4" s="666">
        <f ca="1">IF(COUNT(G12:G300)=0,"-",AVERAGEIFS(G12:G300, G12:G300, "&gt;="&amp;G2,G12:G300,"&lt;="&amp;G3))</f>
        <v>2091.9584815574767</v>
      </c>
      <c r="I4" s="666">
        <f ca="1">IF(COUNT(I12:I300)=0,"-",AVERAGEIFS(I12:I300, I12:I300, "&gt;="&amp;I2,I12:I300,"&lt;="&amp;I3))</f>
        <v>5932.6235696821514</v>
      </c>
      <c r="K4" s="666" t="str">
        <f>IF(COUNT(K12:K300)=0,"-",AVERAGEIFS(K12:K300, K12:K300, "&gt;="&amp;K2,K12:K300,"&lt;="&amp;K3))</f>
        <v>-</v>
      </c>
      <c r="M4" s="666">
        <f ca="1">IF(COUNT(M12:M300)=0,"-",AVERAGEIFS(M12:M300, M12:M300, "&gt;="&amp;M2,M12:M300,"&lt;="&amp;M3))</f>
        <v>347.01291967959827</v>
      </c>
      <c r="O4" s="666">
        <f ca="1">IF(COUNT(O12:O300)=0,"-",AVERAGEIFS(O12:O300, O12:O300, "&gt;="&amp;O2,O12:O300,"&lt;="&amp;O3))</f>
        <v>34.640041409033081</v>
      </c>
      <c r="Q4" s="666">
        <f ca="1">IF(COUNT(Q12:Q300)=0,"-",AVERAGEIFS(Q12:Q300, Q12:Q300, "&gt;="&amp;Q2,Q12:Q300,"&lt;="&amp;Q3))</f>
        <v>58.369575264536863</v>
      </c>
      <c r="S4" s="666">
        <f ca="1">IF(COUNT(S12:S300)=0,"-",AVERAGEIFS(S12:S300, S12:S300, "&gt;="&amp;S2,S12:S300,"&lt;="&amp;S3))</f>
        <v>2973.4627095600636</v>
      </c>
      <c r="U4" s="666">
        <f ca="1">IF(COUNT(U12:U300)=0,"-",AVERAGEIFS(U12:U300, U12:U300, "&gt;="&amp;U2,U12:U300,"&lt;="&amp;U3))</f>
        <v>169.47014048384847</v>
      </c>
      <c r="W4" s="666">
        <f ca="1">IF(COUNT(W12:W300)=0,"-",AVERAGEIFS(W12:W300, W12:W300, "&gt;="&amp;W2,W12:W300,"&lt;="&amp;W3))</f>
        <v>187.79288548437646</v>
      </c>
      <c r="Y4" s="666">
        <f ca="1">IF(COUNT(Y12:Y300)=0,"-",AVERAGEIFS(Y12:Y300, Y12:Y300, "&gt;="&amp;Y2,Y12:Y300,"&lt;="&amp;Y3))</f>
        <v>65.026065317165859</v>
      </c>
      <c r="AA4" s="666">
        <f ca="1">IF(COUNT(AA12:AA300)=0,"-",AVERAGEIFS(AA12:AA300, AA12:AA300, "&gt;="&amp;AA2,AA12:AA300,"&lt;="&amp;AA3))</f>
        <v>1335.6221314018173</v>
      </c>
      <c r="AC4" s="666">
        <f ca="1">IF(COUNT(AC12:AC300)=0,"-",AVERAGEIFS(AC12:AC300, AC12:AC300, "&gt;="&amp;AC2,AC12:AC300,"&lt;="&amp;AC3))</f>
        <v>46.566204984485438</v>
      </c>
      <c r="AE4" s="666">
        <f ca="1">IF(COUNT(AE12:AE300)=0,"-",AVERAGEIFS(AE12:AE300, AE12:AE300, "&gt;="&amp;AE2,AE12:AE300,"&lt;="&amp;AE3))</f>
        <v>14816.518856754847</v>
      </c>
      <c r="AG4" s="666" t="str">
        <f>IF(COUNT(AG12:AG300)=0,"-",AVERAGEIFS(AG12:AG300, AG12:AG300, "&gt;="&amp;AG2,AG12:AG300,"&lt;="&amp;AG3))</f>
        <v>-</v>
      </c>
      <c r="AI4" s="666">
        <f ca="1">IF(COUNT(AI12:AI300)=0,"-",AVERAGEIFS(AI12:AI300, AI12:AI300, "&gt;="&amp;AI2,AI12:AI300,"&lt;="&amp;AI3))</f>
        <v>4723.7142688488675</v>
      </c>
      <c r="AK4" s="666">
        <f ca="1">IF(COUNT(AK12:AK300)=0,"-",AVERAGEIFS(AK12:AK300, AK12:AK300, "&gt;="&amp;AK2,AK12:AK300,"&lt;="&amp;AK3))</f>
        <v>1527.7018025276318</v>
      </c>
      <c r="AM4" s="666" t="str">
        <f>IF(COUNT(AM12:AM300)=0,"-",AVERAGEIFS(AM12:AM300, AM12:AM300, "&gt;="&amp;AM2,AM12:AM300,"&lt;="&amp;AM3))</f>
        <v>-</v>
      </c>
      <c r="AO4" s="666">
        <f ca="1">IF(COUNT(AO12:AO300)=0,"-",AVERAGEIFS(AO12:AO300, AO12:AO300, "&gt;="&amp;AO2,AO12:AO300,"&lt;="&amp;AO3))</f>
        <v>130.26787569508772</v>
      </c>
      <c r="AQ4" s="666">
        <f ca="1">IF(COUNT(AQ12:AQ300)=0,"-",AVERAGEIFS(AQ12:AQ300, AQ12:AQ300, "&gt;="&amp;AQ2,AQ12:AQ300,"&lt;="&amp;AQ3))</f>
        <v>11598.215424641365</v>
      </c>
    </row>
    <row r="5" spans="1:43">
      <c r="A5" s="1836"/>
      <c r="C5" s="664" t="s">
        <v>344</v>
      </c>
      <c r="E5" s="667">
        <f ca="1">IF(COUNT(E12:E300)=0,"-",SUMIFS(D12:D300,E12:E300,"&gt;="&amp;E2,E12:E300,"&lt;="&amp;E3)/SUMIFS($B12:$B300,E12:E300,"&gt;="&amp;E2,E12:E300,"&lt;="&amp;E3))</f>
        <v>6398.2225326150901</v>
      </c>
      <c r="G5" s="667">
        <f ca="1">IF(COUNT(G12:G300)=0,"-",SUMIFS(F12:F300,G12:G300,"&gt;="&amp;G2,G12:G300,"&lt;="&amp;G3)/SUMIFS($B12:$B300,G12:G300,"&gt;="&amp;G2,G12:G300,"&lt;="&amp;G3))</f>
        <v>2030.5704599564228</v>
      </c>
      <c r="I5" s="667">
        <f ca="1">IF(COUNT(I12:I300)=0,"-",SUMIFS(H12:H300,I12:I300,"&gt;="&amp;I2,I12:I300,"&lt;="&amp;I3)/SUMIFS($B12:$B300,I12:I300,"&gt;="&amp;I2,I12:I300,"&lt;="&amp;I3))</f>
        <v>5932.6235696821514</v>
      </c>
      <c r="K5" s="667" t="str">
        <f>IF(COUNT(K12:K300)=0,"-",SUMIFS(J12:J300,K12:K300,"&gt;="&amp;K2,K12:K300,"&lt;="&amp;K3)/SUMIFS($B12:$B300,K12:K300,"&gt;="&amp;K2,K12:K300,"&lt;="&amp;K3))</f>
        <v>-</v>
      </c>
      <c r="M5" s="667">
        <f ca="1">IF(COUNT(M12:M300)=0,"-",SUMIFS(L12:L300,M12:M300,"&gt;="&amp;M2,M12:M300,"&lt;="&amp;M3)/SUMIFS($B12:$B300,M12:M300,"&gt;="&amp;M2,M12:M300,"&lt;="&amp;M3))</f>
        <v>239.0855369759006</v>
      </c>
      <c r="O5" s="667">
        <f ca="1">IF(COUNT(O12:O300)=0,"-",SUMIFS(N12:N300,O12:O300,"&gt;="&amp;O2,O12:O300,"&lt;="&amp;O3)/SUMIFS($B12:$B300,O12:O300,"&gt;="&amp;O2,O12:O300,"&lt;="&amp;O3))</f>
        <v>41.301303787692319</v>
      </c>
      <c r="Q5" s="667">
        <f ca="1">IF(COUNT(Q12:Q300)=0,"-",SUMIFS(P12:P300,Q12:Q300,"&gt;="&amp;Q2,Q12:Q300,"&lt;="&amp;Q3)/SUMIFS($B12:$B300,Q12:Q300,"&gt;="&amp;Q2,Q12:Q300,"&lt;="&amp;Q3))</f>
        <v>43.705737350871075</v>
      </c>
      <c r="S5" s="667">
        <f ca="1">IF(COUNT(S12:S300)=0,"-",SUMIFS(R12:R300,S12:S300,"&gt;="&amp;S2,S12:S300,"&lt;="&amp;S3)/SUMIFS($B12:$B300,S12:S300,"&gt;="&amp;S2,S12:S300,"&lt;="&amp;S3))</f>
        <v>3493.2943965775758</v>
      </c>
      <c r="U5" s="667">
        <f ca="1">IF(COUNT(U12:U300)=0,"-",SUMIFS(T12:T300,U12:U300,"&gt;="&amp;U2,U12:U300,"&lt;="&amp;U3)/SUMIFS($B12:$B300,U12:U300,"&gt;="&amp;U2,U12:U300,"&lt;="&amp;U3))</f>
        <v>147.9608293275478</v>
      </c>
      <c r="W5" s="667">
        <f ca="1">IF(COUNT(W12:W300)=0,"-",SUMIFS(V12:V300,W12:W300,"&gt;="&amp;W2,W12:W300,"&lt;="&amp;W3)/SUMIFS($B12:$B300,W12:W300,"&gt;="&amp;W2,W12:W300,"&lt;="&amp;W3))</f>
        <v>228.46033949641634</v>
      </c>
      <c r="Y5" s="667">
        <f ca="1">IF(COUNT(Y12:Y300)=0,"-",SUMIFS(X12:X300,Y12:Y300,"&gt;="&amp;Y2,Y12:Y300,"&lt;="&amp;Y3)/SUMIFS($B12:$B300,Y12:Y300,"&gt;="&amp;Y2,Y12:Y300,"&lt;="&amp;Y3))</f>
        <v>64.593168107622603</v>
      </c>
      <c r="AA5" s="667">
        <f ca="1">IF(COUNT(AA12:AA300)=0,"-",SUMIFS(Z12:Z300,AA12:AA300,"&gt;="&amp;AA2,AA12:AA300,"&lt;="&amp;AA3)/SUMIFS($B12:$B300,AA12:AA300,"&gt;="&amp;AA2,AA12:AA300,"&lt;="&amp;AA3))</f>
        <v>1270.3530268534025</v>
      </c>
      <c r="AC5" s="667">
        <f ca="1">IF(COUNT(AC12:AC300)=0,"-",SUMIFS(AB12:AB300,AC12:AC300,"&gt;="&amp;AC2,AC12:AC300,"&lt;="&amp;AC3)/SUMIFS($B12:$B300,AC12:AC300,"&gt;="&amp;AC2,AC12:AC300,"&lt;="&amp;AC3))</f>
        <v>40.599157434857233</v>
      </c>
      <c r="AE5" s="667">
        <f ca="1">IF(COUNT(AE12:AE300)=0,"-",SUMIFS(AD12:AD300,AE12:AE300,"&gt;="&amp;AE2,AE12:AE300,"&lt;="&amp;AE3)/SUMIFS($B12:$B300,AE12:AE300,"&gt;="&amp;AE2,AE12:AE300,"&lt;="&amp;AE3))</f>
        <v>2403.0224695506095</v>
      </c>
      <c r="AG5" s="667" t="str">
        <f>IF(COUNT(AG12:AG300)=0,"-",SUMIFS(AF12:AF300,AG12:AG300,"&gt;="&amp;AG2,AG12:AG300,"&lt;="&amp;AG3)/SUMIFS($B12:$B300,AG12:AG300,"&gt;="&amp;AG2,AG12:AG300,"&lt;="&amp;AG3))</f>
        <v>-</v>
      </c>
      <c r="AI5" s="667">
        <f ca="1">IF(COUNT(AI12:AI300)=0,"-",SUMIFS(AH12:AH300,AI12:AI300,"&gt;="&amp;AI2,AI12:AI300,"&lt;="&amp;AI3)/SUMIFS($B12:$B300,AI12:AI300,"&gt;="&amp;AI2,AI12:AI300,"&lt;="&amp;AI3))</f>
        <v>4723.7142688488675</v>
      </c>
      <c r="AK5" s="667">
        <f ca="1">IF(COUNT(AK12:AK300)=0,"-",SUMIFS(AJ12:AJ300,AK12:AK300,"&gt;="&amp;AK2,AK12:AK300,"&lt;="&amp;AK3)/SUMIFS($B12:$B300,AK12:AK300,"&gt;="&amp;AK2,AK12:AK300,"&lt;="&amp;AK3))</f>
        <v>1168.1978996507821</v>
      </c>
      <c r="AM5" s="667" t="str">
        <f>IF(COUNT(AM12:AM300)=0,"-",SUMIFS(AL12:AL300,AM12:AM300,"&gt;="&amp;AM2,AM12:AM300,"&lt;="&amp;AM3)/SUMIFS($B12:$B300,AM12:AM300,"&gt;="&amp;AM2,AM12:AM300,"&lt;="&amp;AM3))</f>
        <v>-</v>
      </c>
      <c r="AO5" s="667">
        <f ca="1">IF(COUNT(AO12:AO300)=0,"-",SUMIFS(AN12:AN300,AO12:AO300,"&gt;="&amp;AO2,AO12:AO300,"&lt;="&amp;AO3)/SUMIFS($B12:$B300,AO12:AO300,"&gt;="&amp;AO2,AO12:AO300,"&lt;="&amp;AO3))</f>
        <v>102.1543501881972</v>
      </c>
      <c r="AQ5" s="667">
        <f ca="1">IF(COUNT(AQ12:AQ300)=0,"-",SUMIFS(AP12:AP300,AQ12:AQ300,"&gt;="&amp;AQ2,AQ12:AQ300,"&lt;="&amp;AQ3)/SUMIFS($B12:$B300,AQ12:AQ300,"&gt;="&amp;AQ2,AQ12:AQ300,"&lt;="&amp;AQ3))</f>
        <v>9805.9736324212608</v>
      </c>
    </row>
    <row r="6" spans="1:43">
      <c r="A6" s="1836"/>
      <c r="C6" s="664" t="s">
        <v>345</v>
      </c>
      <c r="E6" s="668">
        <f ca="1">IF(COUNT(E12:E300)=0,"-",SUMIFS(E12:E300, E12:E300, "&gt;="&amp;E2,E12:E300,"&lt;="&amp;E3)/($A$1-COUNTIF(E12:E300,"&lt;"&amp;E$2)-COUNTIF(E12:E300,"&gt;"&amp;E$3)))</f>
        <v>4912.7626754187895</v>
      </c>
      <c r="G6" s="668">
        <f ca="1">IF(COUNT(G12:G300)=0,"-",SUMIFS(G12:G300, G12:G300, "&gt;="&amp;G2,G12:G300,"&lt;="&amp;G3)/($A$1-COUNTIF(G12:G300,"&lt;"&amp;G$2)-COUNTIF(G12:G300,"&gt;"&amp;G$3)))</f>
        <v>1255.1750889344862</v>
      </c>
      <c r="I6" s="668">
        <f ca="1">IF(COUNT(I12:I300)=0,"-",SUMIFS(I12:I300, I12:I300, "&gt;="&amp;I2,I12:I300,"&lt;="&amp;I3)/($A$1-COUNTIF(I12:I300,"&lt;"&amp;I$2)-COUNTIF(I12:I300,"&gt;"&amp;I$3)))</f>
        <v>370.78897310513446</v>
      </c>
      <c r="K6" s="668" t="str">
        <f>IF(COUNT(K12:K300)=0,"-",SUMIFS(K12:K300, K12:K300, "&gt;="&amp;K2,K12:K300,"&lt;="&amp;K3)/($A$1-COUNTIF(K12:K300,"&lt;"&amp;K$2)-COUNTIF(K12:K300,"&gt;"&amp;K$3)))</f>
        <v>-</v>
      </c>
      <c r="M6" s="668">
        <f ca="1">IF(COUNT(M12:M300)=0,"-",SUMIFS(M12:M300, M12:M300, "&gt;="&amp;M2,M12:M300,"&lt;="&amp;M3)/($A$1-COUNTIF(M12:M300,"&lt;"&amp;M$2)-COUNTIF(M12:M300,"&gt;"&amp;M$3)))</f>
        <v>65.064922439924672</v>
      </c>
      <c r="O6" s="668">
        <f ca="1">IF(COUNT(O12:O300)=0,"-",SUMIFS(O12:O300, O12:O300, "&gt;="&amp;O2,O12:O300,"&lt;="&amp;O3)/($A$1-COUNTIF(O12:O300,"&lt;"&amp;O$2)-COUNTIF(O12:O300,"&gt;"&amp;O$3)))</f>
        <v>27.712033127226462</v>
      </c>
      <c r="Q6" s="668">
        <f ca="1">IF(COUNT(Q12:Q300)=0,"-",SUMIFS(Q12:Q300, Q12:Q300, "&gt;="&amp;Q2,Q12:Q300,"&lt;="&amp;Q3)/($A$1-COUNTIF(Q12:Q300,"&lt;"&amp;Q$2)-COUNTIF(Q12:Q300,"&gt;"&amp;Q$3)))</f>
        <v>42.8043551939937</v>
      </c>
      <c r="S6" s="668">
        <f ca="1">IF(COUNT(S12:S300)=0,"-",SUMIFS(S12:S300, S12:S300, "&gt;="&amp;S2,S12:S300,"&lt;="&amp;S3)/($A$1-COUNTIF(S12:S300,"&lt;"&amp;S$2)-COUNTIF(S12:S300,"&gt;"&amp;S$3)))</f>
        <v>2577.0010149520549</v>
      </c>
      <c r="U6" s="668">
        <f ca="1">IF(COUNT(U12:U300)=0,"-",SUMIFS(U12:U300, U12:U300, "&gt;="&amp;U2,U12:U300,"&lt;="&amp;U3)/($A$1-COUNTIF(U12:U300,"&lt;"&amp;U$2)-COUNTIF(U12:U300,"&gt;"&amp;U$3)))</f>
        <v>95.32695402216477</v>
      </c>
      <c r="W6" s="668">
        <f ca="1">IF(COUNT(W12:W300)=0,"-",SUMIFS(W12:W300, W12:W300, "&gt;="&amp;W2,W12:W300,"&lt;="&amp;W3)/($A$1-COUNTIF(W12:W300,"&lt;"&amp;W$2)-COUNTIF(W12:W300,"&gt;"&amp;W$3)))</f>
        <v>150.23430838750116</v>
      </c>
      <c r="Y6" s="668">
        <f ca="1">IF(COUNT(Y12:Y300)=0,"-",SUMIFS(Y12:Y300, Y12:Y300, "&gt;="&amp;Y2,Y12:Y300,"&lt;="&amp;Y3)/($A$1-COUNTIF(Y12:Y300,"&lt;"&amp;Y$2)-COUNTIF(Y12:Y300,"&gt;"&amp;Y$3)))</f>
        <v>36.577161740905794</v>
      </c>
      <c r="AA6" s="668">
        <f ca="1">IF(COUNT(AA12:AA300)=0,"-",SUMIFS(AA12:AA300, AA12:AA300, "&gt;="&amp;AA2,AA12:AA300,"&lt;="&amp;AA3)/($A$1-COUNTIF(AA12:AA300,"&lt;"&amp;AA$2)-COUNTIF(AA12:AA300,"&gt;"&amp;AA$3)))</f>
        <v>890.41475426787827</v>
      </c>
      <c r="AC6" s="668">
        <f ca="1">IF(COUNT(AC12:AC300)=0,"-",SUMIFS(AC12:AC300, AC12:AC300, "&gt;="&amp;AC2,AC12:AC300,"&lt;="&amp;AC3)/($A$1-COUNTIF(AC12:AC300,"&lt;"&amp;AC$2)-COUNTIF(AC12:AC300,"&gt;"&amp;AC$3)))</f>
        <v>5.8207756230606797</v>
      </c>
      <c r="AE6" s="668">
        <f ca="1">IF(COUNT(AE12:AE300)=0,"-",SUMIFS(AE12:AE300, AE12:AE300, "&gt;="&amp;AE2,AE12:AE300,"&lt;="&amp;AE3)/($A$1-COUNTIF(AE12:AE300,"&lt;"&amp;AE$2)-COUNTIF(AE12:AE300,"&gt;"&amp;AE$3)))</f>
        <v>2778.0972856415337</v>
      </c>
      <c r="AG6" s="668" t="str">
        <f>IF(COUNT(AG12:AG300)=0,"-",SUMIFS(AG12:AG300, AG12:AG300, "&gt;="&amp;AG2,AG12:AG300,"&lt;="&amp;AG3)/($A$1-COUNTIF(AG12:AG300,"&lt;"&amp;AG$2)-COUNTIF(AG12:AG300,"&gt;"&amp;AG$3)))</f>
        <v>-</v>
      </c>
      <c r="AI6" s="668">
        <f ca="1">IF(COUNT(AI12:AI300)=0,"-",SUMIFS(AI12:AI300, AI12:AI300, "&gt;="&amp;AI2,AI12:AI300,"&lt;="&amp;AI3)/($A$1-COUNTIF(AI12:AI300,"&lt;"&amp;AI$2)-COUNTIF(AI12:AI300,"&gt;"&amp;AI$3)))</f>
        <v>295.23214180305422</v>
      </c>
      <c r="AK6" s="668">
        <f ca="1">IF(COUNT(AK12:AK300)=0,"-",SUMIFS(AK12:AK300, AK12:AK300, "&gt;="&amp;AK2,AK12:AK300,"&lt;="&amp;AK3)/($A$1-COUNTIF(AK12:AK300,"&lt;"&amp;AK$2)-COUNTIF(AK12:AK300,"&gt;"&amp;AK$3)))</f>
        <v>1324.008228857281</v>
      </c>
      <c r="AM6" s="668" t="str">
        <f>IF(COUNT(AM12:AM300)=0,"-",SUMIFS(AM12:AM300, AM12:AM300, "&gt;="&amp;AM2,AM12:AM300,"&lt;="&amp;AM3)/($A$1-COUNTIF(AM12:AM300,"&lt;"&amp;AM$2)-COUNTIF(AM12:AM300,"&gt;"&amp;AM$3)))</f>
        <v>-</v>
      </c>
      <c r="AO6" s="668">
        <f ca="1">IF(COUNT(AO12:AO300)=0,"-",SUMIFS(AO12:AO300, AO12:AO300, "&gt;="&amp;AO2,AO12:AO300,"&lt;="&amp;AO3)/($A$1-COUNTIF(AO12:AO300,"&lt;"&amp;AO$2)-COUNTIF(AO12:AO300,"&gt;"&amp;AO$3)))</f>
        <v>52.107150278035093</v>
      </c>
      <c r="AQ6" s="668">
        <f ca="1">IF(COUNT(AQ12:AQ300)=0,"-",SUMIFS(AQ12:AQ300, AQ12:AQ300, "&gt;="&amp;AQ2,AQ12:AQ300,"&lt;="&amp;AQ3)/($A$1-COUNTIF(AQ12:AQ300,"&lt;"&amp;AQ$2)-COUNTIF(AQ12:AQ300,"&gt;"&amp;AQ$3)))</f>
        <v>11598.215424641365</v>
      </c>
    </row>
    <row r="9" spans="1:43">
      <c r="D9" t="s">
        <v>70</v>
      </c>
      <c r="E9" s="669"/>
      <c r="F9" t="s">
        <v>71</v>
      </c>
      <c r="G9" s="669"/>
      <c r="H9" t="s">
        <v>72</v>
      </c>
      <c r="I9" s="669"/>
      <c r="J9" t="s">
        <v>73</v>
      </c>
      <c r="K9" s="669"/>
      <c r="L9" t="s">
        <v>74</v>
      </c>
      <c r="M9" s="669"/>
      <c r="N9" t="s">
        <v>75</v>
      </c>
      <c r="O9" s="669"/>
      <c r="P9" t="s">
        <v>76</v>
      </c>
      <c r="Q9" s="669"/>
      <c r="R9" t="s">
        <v>77</v>
      </c>
      <c r="S9" s="669"/>
      <c r="T9" t="s">
        <v>78</v>
      </c>
      <c r="U9" s="669"/>
      <c r="V9" t="s">
        <v>79</v>
      </c>
      <c r="W9" s="669"/>
      <c r="X9" t="s">
        <v>80</v>
      </c>
      <c r="Y9" s="669"/>
      <c r="Z9" t="s">
        <v>81</v>
      </c>
      <c r="AA9" s="669"/>
      <c r="AB9" t="s">
        <v>82</v>
      </c>
      <c r="AC9" s="669"/>
      <c r="AD9" t="s">
        <v>83</v>
      </c>
      <c r="AE9" s="669"/>
      <c r="AF9" t="s">
        <v>84</v>
      </c>
      <c r="AG9" s="669"/>
      <c r="AH9" t="s">
        <v>85</v>
      </c>
      <c r="AI9" s="669"/>
      <c r="AJ9" t="s">
        <v>86</v>
      </c>
      <c r="AK9" s="669"/>
      <c r="AL9" t="s">
        <v>87</v>
      </c>
      <c r="AM9" s="669"/>
      <c r="AN9" t="s">
        <v>88</v>
      </c>
      <c r="AO9" s="669"/>
      <c r="AP9" t="s">
        <v>89</v>
      </c>
      <c r="AQ9" s="669"/>
    </row>
    <row r="10" spans="1:43" ht="75">
      <c r="A10" s="670"/>
      <c r="B10" s="670"/>
      <c r="D10" s="670" t="s">
        <v>90</v>
      </c>
      <c r="E10" s="671" t="str">
        <f>D10&amp;"
per FTE"</f>
        <v>Total Occupancy
per FTE</v>
      </c>
      <c r="F10" s="670" t="s">
        <v>91</v>
      </c>
      <c r="G10" s="671" t="str">
        <f>F10&amp;"
per FTE"</f>
        <v>Direct Care Consultant 201
per FTE</v>
      </c>
      <c r="H10" s="670" t="s">
        <v>92</v>
      </c>
      <c r="I10" s="671" t="str">
        <f>H10&amp;"
per FTE"</f>
        <v>Temporary Help 202
per FTE</v>
      </c>
      <c r="J10" s="670" t="s">
        <v>93</v>
      </c>
      <c r="K10" s="671" t="str">
        <f>J10&amp;"
per FTE"</f>
        <v>Clients and Caregivers Reimb./Stipends 203
per FTE</v>
      </c>
      <c r="L10" s="670" t="s">
        <v>94</v>
      </c>
      <c r="M10" s="671" t="str">
        <f>L10&amp;"
per FTE"</f>
        <v>Subcontracted Direct Care 206
per FTE</v>
      </c>
      <c r="N10" s="670" t="s">
        <v>95</v>
      </c>
      <c r="O10" s="671" t="str">
        <f>N10&amp;"
per FTE"</f>
        <v>Staff Training 204
per FTE</v>
      </c>
      <c r="P10" s="670" t="s">
        <v>96</v>
      </c>
      <c r="Q10" s="671" t="str">
        <f>P10&amp;"
per FTE"</f>
        <v>Staff Mileage / Travel 205
per FTE</v>
      </c>
      <c r="R10" s="670" t="s">
        <v>97</v>
      </c>
      <c r="S10" s="671" t="str">
        <f>R10&amp;"
per FTE"</f>
        <v>Meals 207
per FTE</v>
      </c>
      <c r="T10" s="670" t="s">
        <v>98</v>
      </c>
      <c r="U10" s="671" t="str">
        <f>T10&amp;"
per FTE"</f>
        <v>Client Transportation 208
per FTE</v>
      </c>
      <c r="V10" s="670" t="s">
        <v>99</v>
      </c>
      <c r="W10" s="671" t="str">
        <f>V10&amp;"
per FTE"</f>
        <v>Vehicle Expenses 208
per FTE</v>
      </c>
      <c r="X10" s="670" t="s">
        <v>100</v>
      </c>
      <c r="Y10" s="671" t="str">
        <f>X10&amp;"
per FTE"</f>
        <v>Vehicle Depreciation 208
per FTE</v>
      </c>
      <c r="Z10" s="670" t="s">
        <v>101</v>
      </c>
      <c r="AA10" s="671" t="str">
        <f>Z10&amp;"
per FTE"</f>
        <v>Incidental Medical /Medicine/Pharmacy 209
per FTE</v>
      </c>
      <c r="AB10" s="670" t="s">
        <v>102</v>
      </c>
      <c r="AC10" s="671" t="str">
        <f>AB10&amp;"
per FTE"</f>
        <v>Client Personal Allowances 211
per FTE</v>
      </c>
      <c r="AD10" s="670" t="s">
        <v>103</v>
      </c>
      <c r="AE10" s="671" t="str">
        <f>AD10&amp;"
per FTE"</f>
        <v>Provision Material Goods/Svs./Benefits 212
per FTE</v>
      </c>
      <c r="AF10" s="670" t="s">
        <v>104</v>
      </c>
      <c r="AG10" s="671" t="str">
        <f>AF10&amp;"
per FTE"</f>
        <v>Direct Client Wages 214
per FTE</v>
      </c>
      <c r="AH10" s="670" t="s">
        <v>105</v>
      </c>
      <c r="AI10" s="671" t="str">
        <f>AH10&amp;"
per FTE"</f>
        <v>Other Commercial Prod. &amp; Svs. 214
per FTE</v>
      </c>
      <c r="AJ10" s="670" t="s">
        <v>106</v>
      </c>
      <c r="AK10" s="671" t="str">
        <f>AJ10&amp;"
per FTE"</f>
        <v>Program Supplies &amp; Materials 215
per FTE</v>
      </c>
      <c r="AL10" s="670" t="s">
        <v>107</v>
      </c>
      <c r="AM10" s="671" t="str">
        <f>AL10&amp;"
per FTE"</f>
        <v>Non Charitable Expenses
per FTE</v>
      </c>
      <c r="AN10" s="670" t="s">
        <v>108</v>
      </c>
      <c r="AO10" s="671" t="str">
        <f>AN10&amp;"
per FTE"</f>
        <v>Other Expense
per FTE</v>
      </c>
      <c r="AP10" s="670" t="s">
        <v>109</v>
      </c>
      <c r="AQ10" s="671" t="str">
        <f>AP10&amp;"
per FTE"</f>
        <v>Total Other Program Expense
per FTE</v>
      </c>
    </row>
    <row r="11" spans="1:43">
      <c r="B11" t="s">
        <v>110</v>
      </c>
      <c r="D11" t="s">
        <v>111</v>
      </c>
      <c r="E11" s="669"/>
      <c r="F11" t="s">
        <v>111</v>
      </c>
      <c r="G11" s="669"/>
      <c r="H11" t="s">
        <v>111</v>
      </c>
      <c r="I11" s="669"/>
      <c r="J11" t="s">
        <v>111</v>
      </c>
      <c r="K11" s="669"/>
      <c r="L11" t="s">
        <v>111</v>
      </c>
      <c r="M11" s="669"/>
      <c r="N11" t="s">
        <v>111</v>
      </c>
      <c r="O11" s="669"/>
      <c r="P11" t="s">
        <v>111</v>
      </c>
      <c r="Q11" s="669"/>
      <c r="R11" t="s">
        <v>111</v>
      </c>
      <c r="S11" s="669"/>
      <c r="T11" t="s">
        <v>111</v>
      </c>
      <c r="U11" s="669"/>
      <c r="V11" t="s">
        <v>111</v>
      </c>
      <c r="W11" s="669"/>
      <c r="X11" t="s">
        <v>111</v>
      </c>
      <c r="Y11" s="669"/>
      <c r="Z11" t="s">
        <v>111</v>
      </c>
      <c r="AA11" s="669"/>
      <c r="AB11" t="s">
        <v>111</v>
      </c>
      <c r="AC11" s="669"/>
      <c r="AD11" t="s">
        <v>111</v>
      </c>
      <c r="AE11" s="669"/>
      <c r="AF11" t="s">
        <v>111</v>
      </c>
      <c r="AG11" s="669"/>
      <c r="AH11" t="s">
        <v>111</v>
      </c>
      <c r="AI11" s="669"/>
      <c r="AJ11" t="s">
        <v>111</v>
      </c>
      <c r="AK11" s="669"/>
      <c r="AL11" t="s">
        <v>111</v>
      </c>
      <c r="AM11" s="669"/>
      <c r="AN11" t="s">
        <v>111</v>
      </c>
      <c r="AO11" s="669"/>
      <c r="AP11" t="s">
        <v>111</v>
      </c>
      <c r="AQ11" s="669"/>
    </row>
    <row r="12" spans="1:43">
      <c r="B12">
        <v>37.35</v>
      </c>
      <c r="D12">
        <v>55707</v>
      </c>
      <c r="E12" s="672">
        <f>IF(OR($B12=0,D12=0),"",D12/$B12)</f>
        <v>1491.4859437751004</v>
      </c>
      <c r="F12">
        <v>96446</v>
      </c>
      <c r="G12" s="672">
        <f>IF(OR($B12=0,F12=0),"",F12/$B12)</f>
        <v>2582.2222222222222</v>
      </c>
      <c r="I12" s="672" t="str">
        <f>IF(OR($B12=0,H12=0),"",H12/$B12)</f>
        <v/>
      </c>
      <c r="K12" s="672" t="str">
        <f>IF(OR($B12=0,J12=0),"",J12/$B12)</f>
        <v/>
      </c>
      <c r="M12" s="672" t="str">
        <f>IF(OR($B12=0,L12=0),"",L12/$B12)</f>
        <v/>
      </c>
      <c r="N12">
        <v>475</v>
      </c>
      <c r="O12" s="672">
        <f>IF(OR($B12=0,N12=0),"",N12/$B12)</f>
        <v>12.717536813922356</v>
      </c>
      <c r="P12">
        <v>3411</v>
      </c>
      <c r="Q12" s="672">
        <f>IF(OR($B12=0,P12=0),"",P12/$B12)</f>
        <v>91.325301204819269</v>
      </c>
      <c r="R12">
        <v>147981</v>
      </c>
      <c r="S12" s="672">
        <f>IF(OR($B12=0,R12=0),"",R12/$B12)</f>
        <v>3962.0080321285141</v>
      </c>
      <c r="U12" s="672" t="str">
        <f>IF(OR($B12=0,T12=0),"",T12/$B12)</f>
        <v/>
      </c>
      <c r="V12">
        <v>22801</v>
      </c>
      <c r="W12" s="672">
        <f>IF(OR($B12=0,V12=0),"",V12/$B12)</f>
        <v>610.46854082998664</v>
      </c>
      <c r="Y12" s="672" t="str">
        <f>IF(OR($B12=0,X12=0),"",X12/$B12)</f>
        <v/>
      </c>
      <c r="Z12">
        <v>39412</v>
      </c>
      <c r="AA12" s="672">
        <f>IF(OR($B12=0,Z12=0),"",Z12/$B12)</f>
        <v>1055.2074966532798</v>
      </c>
      <c r="AB12">
        <v>393</v>
      </c>
      <c r="AC12" s="672">
        <f>IF(OR($B12=0,AB12=0),"",AB12/$B12)</f>
        <v>10.522088353413654</v>
      </c>
      <c r="AD12">
        <v>193</v>
      </c>
      <c r="AE12" s="672">
        <f>IF(OR($B12=0,AD12=0),"",AD12/$B12)</f>
        <v>5.1673360107095041</v>
      </c>
      <c r="AG12" s="672" t="str">
        <f>IF(OR($B12=0,AF12=0),"",AF12/$B12)</f>
        <v/>
      </c>
      <c r="AI12" s="672" t="str">
        <f>IF(OR($B12=0,AH12=0),"",AH12/$B12)</f>
        <v/>
      </c>
      <c r="AJ12">
        <v>108657</v>
      </c>
      <c r="AK12" s="672">
        <f>IF(OR($B12=0,AJ12=0),"",AJ12/$B12)</f>
        <v>2909.1566265060242</v>
      </c>
      <c r="AM12" s="672" t="str">
        <f>IF(OR($B12=0,AL12=0),"",AL12/$B12)</f>
        <v/>
      </c>
      <c r="AO12" s="672" t="str">
        <f>IF(OR($B12=0,AN12=0),"",AN12/$B12)</f>
        <v/>
      </c>
      <c r="AP12">
        <v>419769</v>
      </c>
      <c r="AQ12" s="672">
        <f>IF(OR($B12=0,AP12=0),"",AP12/$B12)</f>
        <v>11238.795180722891</v>
      </c>
    </row>
    <row r="13" spans="1:43">
      <c r="B13">
        <v>26.74</v>
      </c>
      <c r="D13">
        <v>401575</v>
      </c>
      <c r="E13" s="672">
        <f t="shared" ref="E13:G28" si="0">IF(OR($B13=0,D13=0),"",D13/$B13)</f>
        <v>15017.763649962604</v>
      </c>
      <c r="F13">
        <v>118774</v>
      </c>
      <c r="G13" s="672">
        <f t="shared" si="0"/>
        <v>4441.8100224382952</v>
      </c>
      <c r="I13" s="672" t="str">
        <f t="shared" ref="I13:I76" si="1">IF(OR($B13=0,H13=0),"",H13/$B13)</f>
        <v/>
      </c>
      <c r="K13" s="672" t="str">
        <f t="shared" ref="K13:K76" si="2">IF(OR($B13=0,J13=0),"",J13/$B13)</f>
        <v/>
      </c>
      <c r="M13" s="672" t="str">
        <f t="shared" ref="M13:M76" si="3">IF(OR($B13=0,L13=0),"",L13/$B13)</f>
        <v/>
      </c>
      <c r="N13">
        <v>138</v>
      </c>
      <c r="O13" s="672">
        <f t="shared" ref="O13:O76" si="4">IF(OR($B13=0,N13=0),"",N13/$B13)</f>
        <v>5.1608077786088264</v>
      </c>
      <c r="P13">
        <v>2176</v>
      </c>
      <c r="Q13" s="672">
        <f t="shared" ref="Q13:Q76" si="5">IF(OR($B13=0,P13=0),"",P13/$B13)</f>
        <v>81.376215407629019</v>
      </c>
      <c r="R13">
        <v>115636</v>
      </c>
      <c r="S13" s="672">
        <f t="shared" ref="S13:S76" si="6">IF(OR($B13=0,R13=0),"",R13/$B13)</f>
        <v>4324.4577412116678</v>
      </c>
      <c r="U13" s="672" t="str">
        <f t="shared" ref="U13:U76" si="7">IF(OR($B13=0,T13=0),"",T13/$B13)</f>
        <v/>
      </c>
      <c r="V13">
        <v>36979</v>
      </c>
      <c r="W13" s="672">
        <f t="shared" ref="W13:W76" si="8">IF(OR($B13=0,V13=0),"",V13/$B13)</f>
        <v>1382.9094988780853</v>
      </c>
      <c r="Y13" s="672" t="str">
        <f t="shared" ref="Y13:Y76" si="9">IF(OR($B13=0,X13=0),"",X13/$B13)</f>
        <v/>
      </c>
      <c r="Z13">
        <v>22613</v>
      </c>
      <c r="AA13" s="672">
        <f t="shared" ref="AA13:AA76" si="10">IF(OR($B13=0,Z13=0),"",Z13/$B13)</f>
        <v>845.66192969334338</v>
      </c>
      <c r="AB13">
        <v>2209</v>
      </c>
      <c r="AC13" s="672">
        <f t="shared" ref="AC13:AC76" si="11">IF(OR($B13=0,AB13=0),"",AB13/$B13)</f>
        <v>82.610321615557226</v>
      </c>
      <c r="AE13" s="672" t="str">
        <f t="shared" ref="AE13:AE76" si="12">IF(OR($B13=0,AD13=0),"",AD13/$B13)</f>
        <v/>
      </c>
      <c r="AG13" s="672" t="str">
        <f t="shared" ref="AG13:AG76" si="13">IF(OR($B13=0,AF13=0),"",AF13/$B13)</f>
        <v/>
      </c>
      <c r="AI13" s="672" t="str">
        <f t="shared" ref="AI13:AI76" si="14">IF(OR($B13=0,AH13=0),"",AH13/$B13)</f>
        <v/>
      </c>
      <c r="AJ13">
        <v>78694</v>
      </c>
      <c r="AK13" s="672">
        <f t="shared" ref="AK13:AK76" si="15">IF(OR($B13=0,AJ13=0),"",AJ13/$B13)</f>
        <v>2942.9319371727752</v>
      </c>
      <c r="AM13" s="672" t="str">
        <f t="shared" ref="AM13:AM76" si="16">IF(OR($B13=0,AL13=0),"",AL13/$B13)</f>
        <v/>
      </c>
      <c r="AO13" s="672" t="str">
        <f t="shared" ref="AO13:AO76" si="17">IF(OR($B13=0,AN13=0),"",AN13/$B13)</f>
        <v/>
      </c>
      <c r="AP13">
        <v>377219</v>
      </c>
      <c r="AQ13" s="672">
        <f t="shared" ref="AQ13:AQ76" si="18">IF(OR($B13=0,AP13=0),"",AP13/$B13)</f>
        <v>14106.918474195962</v>
      </c>
    </row>
    <row r="14" spans="1:43">
      <c r="B14">
        <v>42.27</v>
      </c>
      <c r="D14">
        <v>229804</v>
      </c>
      <c r="E14" s="672">
        <f t="shared" si="0"/>
        <v>5436.5744026496332</v>
      </c>
      <c r="F14">
        <v>167373</v>
      </c>
      <c r="G14" s="672">
        <f t="shared" si="0"/>
        <v>3959.6167494677075</v>
      </c>
      <c r="I14" s="672" t="str">
        <f t="shared" si="1"/>
        <v/>
      </c>
      <c r="K14" s="672" t="str">
        <f t="shared" si="2"/>
        <v/>
      </c>
      <c r="L14">
        <v>39000</v>
      </c>
      <c r="M14" s="672">
        <f t="shared" si="3"/>
        <v>922.64017033356981</v>
      </c>
      <c r="N14">
        <v>692</v>
      </c>
      <c r="O14" s="672">
        <f t="shared" si="4"/>
        <v>16.370948663354625</v>
      </c>
      <c r="P14">
        <v>116</v>
      </c>
      <c r="Q14" s="672">
        <f t="shared" si="5"/>
        <v>2.7442630707357463</v>
      </c>
      <c r="R14">
        <v>133207</v>
      </c>
      <c r="S14" s="672">
        <f t="shared" si="6"/>
        <v>3151.33664537497</v>
      </c>
      <c r="T14">
        <v>6517</v>
      </c>
      <c r="U14" s="672">
        <f t="shared" si="7"/>
        <v>154.17553820676602</v>
      </c>
      <c r="V14">
        <v>883</v>
      </c>
      <c r="W14" s="672">
        <f t="shared" si="8"/>
        <v>20.88951975396262</v>
      </c>
      <c r="X14">
        <v>883</v>
      </c>
      <c r="Y14" s="672">
        <f t="shared" si="9"/>
        <v>20.88951975396262</v>
      </c>
      <c r="AA14" s="672" t="str">
        <f t="shared" si="10"/>
        <v/>
      </c>
      <c r="AC14" s="672" t="str">
        <f t="shared" si="11"/>
        <v/>
      </c>
      <c r="AE14" s="672" t="str">
        <f t="shared" si="12"/>
        <v/>
      </c>
      <c r="AG14" s="672" t="str">
        <f t="shared" si="13"/>
        <v/>
      </c>
      <c r="AI14" s="672" t="str">
        <f t="shared" si="14"/>
        <v/>
      </c>
      <c r="AJ14">
        <v>74653</v>
      </c>
      <c r="AK14" s="672">
        <f t="shared" si="15"/>
        <v>1766.0988881003075</v>
      </c>
      <c r="AM14" s="672" t="str">
        <f t="shared" si="16"/>
        <v/>
      </c>
      <c r="AN14">
        <v>385</v>
      </c>
      <c r="AO14" s="672">
        <f t="shared" si="17"/>
        <v>9.1081145020108814</v>
      </c>
      <c r="AP14">
        <v>423709</v>
      </c>
      <c r="AQ14" s="672">
        <f t="shared" si="18"/>
        <v>10023.870357227348</v>
      </c>
    </row>
    <row r="15" spans="1:43">
      <c r="B15">
        <v>0.63</v>
      </c>
      <c r="D15">
        <v>736</v>
      </c>
      <c r="E15" s="672">
        <f t="shared" si="0"/>
        <v>1168.2539682539682</v>
      </c>
      <c r="F15">
        <v>85971</v>
      </c>
      <c r="G15" s="672">
        <f t="shared" si="0"/>
        <v>136461.90476190476</v>
      </c>
      <c r="I15" s="672" t="str">
        <f t="shared" si="1"/>
        <v/>
      </c>
      <c r="K15" s="672" t="str">
        <f t="shared" si="2"/>
        <v/>
      </c>
      <c r="M15" s="672" t="str">
        <f t="shared" si="3"/>
        <v/>
      </c>
      <c r="O15" s="672" t="str">
        <f t="shared" si="4"/>
        <v/>
      </c>
      <c r="Q15" s="672" t="str">
        <f t="shared" si="5"/>
        <v/>
      </c>
      <c r="S15" s="672" t="str">
        <f t="shared" si="6"/>
        <v/>
      </c>
      <c r="U15" s="672" t="str">
        <f t="shared" si="7"/>
        <v/>
      </c>
      <c r="W15" s="672" t="str">
        <f t="shared" si="8"/>
        <v/>
      </c>
      <c r="Y15" s="672" t="str">
        <f t="shared" si="9"/>
        <v/>
      </c>
      <c r="AA15" s="672" t="str">
        <f t="shared" si="10"/>
        <v/>
      </c>
      <c r="AC15" s="672" t="str">
        <f t="shared" si="11"/>
        <v/>
      </c>
      <c r="AE15" s="672" t="str">
        <f t="shared" si="12"/>
        <v/>
      </c>
      <c r="AG15" s="672" t="str">
        <f t="shared" si="13"/>
        <v/>
      </c>
      <c r="AI15" s="672" t="str">
        <f t="shared" si="14"/>
        <v/>
      </c>
      <c r="AJ15">
        <v>1525</v>
      </c>
      <c r="AK15" s="672">
        <f t="shared" si="15"/>
        <v>2420.6349206349205</v>
      </c>
      <c r="AM15" s="672" t="str">
        <f t="shared" si="16"/>
        <v/>
      </c>
      <c r="AO15" s="672" t="str">
        <f t="shared" si="17"/>
        <v/>
      </c>
      <c r="AP15">
        <v>87496</v>
      </c>
      <c r="AQ15" s="672">
        <f t="shared" si="18"/>
        <v>138882.53968253967</v>
      </c>
    </row>
    <row r="16" spans="1:43">
      <c r="B16">
        <v>5.2818256410256401</v>
      </c>
      <c r="E16" s="672" t="str">
        <f t="shared" si="0"/>
        <v/>
      </c>
      <c r="G16" s="672" t="str">
        <f t="shared" si="0"/>
        <v/>
      </c>
      <c r="I16" s="672" t="str">
        <f t="shared" si="1"/>
        <v/>
      </c>
      <c r="K16" s="672" t="str">
        <f t="shared" si="2"/>
        <v/>
      </c>
      <c r="M16" s="672" t="str">
        <f t="shared" si="3"/>
        <v/>
      </c>
      <c r="O16" s="672" t="str">
        <f t="shared" si="4"/>
        <v/>
      </c>
      <c r="Q16" s="672" t="str">
        <f t="shared" si="5"/>
        <v/>
      </c>
      <c r="R16">
        <v>2700</v>
      </c>
      <c r="S16" s="672">
        <f t="shared" si="6"/>
        <v>511.18688565336782</v>
      </c>
      <c r="U16" s="672" t="str">
        <f t="shared" si="7"/>
        <v/>
      </c>
      <c r="W16" s="672" t="str">
        <f t="shared" si="8"/>
        <v/>
      </c>
      <c r="Y16" s="672" t="str">
        <f t="shared" si="9"/>
        <v/>
      </c>
      <c r="AA16" s="672" t="str">
        <f t="shared" si="10"/>
        <v/>
      </c>
      <c r="AC16" s="672" t="str">
        <f t="shared" si="11"/>
        <v/>
      </c>
      <c r="AE16" s="672" t="str">
        <f t="shared" si="12"/>
        <v/>
      </c>
      <c r="AG16" s="672" t="str">
        <f t="shared" si="13"/>
        <v/>
      </c>
      <c r="AI16" s="672" t="str">
        <f t="shared" si="14"/>
        <v/>
      </c>
      <c r="AJ16">
        <v>7341</v>
      </c>
      <c r="AK16" s="672">
        <f t="shared" si="15"/>
        <v>1389.8603435486566</v>
      </c>
      <c r="AM16" s="672" t="str">
        <f t="shared" si="16"/>
        <v/>
      </c>
      <c r="AO16" s="672" t="str">
        <f t="shared" si="17"/>
        <v/>
      </c>
      <c r="AP16">
        <v>10041</v>
      </c>
      <c r="AQ16" s="672">
        <f t="shared" si="18"/>
        <v>1901.0472292020245</v>
      </c>
    </row>
    <row r="17" spans="2:43">
      <c r="B17">
        <v>38.833635897435997</v>
      </c>
      <c r="D17">
        <v>256370</v>
      </c>
      <c r="E17" s="672">
        <f t="shared" si="0"/>
        <v>6601.7511385516937</v>
      </c>
      <c r="F17">
        <v>98544</v>
      </c>
      <c r="G17" s="672">
        <f t="shared" si="0"/>
        <v>2537.5939626221402</v>
      </c>
      <c r="I17" s="672" t="str">
        <f t="shared" si="1"/>
        <v/>
      </c>
      <c r="K17" s="672" t="str">
        <f t="shared" si="2"/>
        <v/>
      </c>
      <c r="M17" s="672" t="str">
        <f t="shared" si="3"/>
        <v/>
      </c>
      <c r="O17" s="672" t="str">
        <f t="shared" si="4"/>
        <v/>
      </c>
      <c r="P17">
        <v>3416</v>
      </c>
      <c r="Q17" s="672">
        <f t="shared" si="5"/>
        <v>87.964979870080683</v>
      </c>
      <c r="R17">
        <v>173112</v>
      </c>
      <c r="S17" s="672">
        <f t="shared" si="6"/>
        <v>4457.7850103247674</v>
      </c>
      <c r="U17" s="672" t="str">
        <f t="shared" si="7"/>
        <v/>
      </c>
      <c r="V17">
        <v>164</v>
      </c>
      <c r="W17" s="672">
        <f t="shared" si="8"/>
        <v>4.2231430616783463</v>
      </c>
      <c r="Y17" s="672" t="str">
        <f t="shared" si="9"/>
        <v/>
      </c>
      <c r="AA17" s="672" t="str">
        <f t="shared" si="10"/>
        <v/>
      </c>
      <c r="AC17" s="672" t="str">
        <f t="shared" si="11"/>
        <v/>
      </c>
      <c r="AE17" s="672" t="str">
        <f t="shared" si="12"/>
        <v/>
      </c>
      <c r="AG17" s="672" t="str">
        <f t="shared" si="13"/>
        <v/>
      </c>
      <c r="AH17">
        <v>183439</v>
      </c>
      <c r="AI17" s="672">
        <f t="shared" si="14"/>
        <v>4723.7142688488675</v>
      </c>
      <c r="AJ17">
        <v>276464</v>
      </c>
      <c r="AK17" s="672">
        <f t="shared" si="15"/>
        <v>7119.1891670965997</v>
      </c>
      <c r="AM17" s="672" t="str">
        <f t="shared" si="16"/>
        <v/>
      </c>
      <c r="AO17" s="672" t="str">
        <f t="shared" si="17"/>
        <v/>
      </c>
      <c r="AP17">
        <v>735139</v>
      </c>
      <c r="AQ17" s="672">
        <f t="shared" si="18"/>
        <v>18930.470531824136</v>
      </c>
    </row>
    <row r="18" spans="2:43">
      <c r="B18">
        <v>45.16</v>
      </c>
      <c r="D18">
        <v>266104</v>
      </c>
      <c r="E18" s="672">
        <f t="shared" si="0"/>
        <v>5892.4712134632418</v>
      </c>
      <c r="G18" s="672" t="str">
        <f t="shared" si="0"/>
        <v/>
      </c>
      <c r="I18" s="672" t="str">
        <f t="shared" si="1"/>
        <v/>
      </c>
      <c r="K18" s="672" t="str">
        <f t="shared" si="2"/>
        <v/>
      </c>
      <c r="M18" s="672" t="str">
        <f t="shared" si="3"/>
        <v/>
      </c>
      <c r="N18">
        <v>1115</v>
      </c>
      <c r="O18" s="672">
        <f t="shared" si="4"/>
        <v>24.689991142604075</v>
      </c>
      <c r="Q18" s="672" t="str">
        <f t="shared" si="5"/>
        <v/>
      </c>
      <c r="R18">
        <v>237614</v>
      </c>
      <c r="S18" s="672">
        <f t="shared" si="6"/>
        <v>5261.6031886625333</v>
      </c>
      <c r="U18" s="672" t="str">
        <f t="shared" si="7"/>
        <v/>
      </c>
      <c r="V18">
        <v>7366</v>
      </c>
      <c r="W18" s="672">
        <f t="shared" si="8"/>
        <v>163.10894596988487</v>
      </c>
      <c r="X18">
        <v>7998</v>
      </c>
      <c r="Y18" s="672">
        <f t="shared" si="9"/>
        <v>177.1036315323295</v>
      </c>
      <c r="Z18">
        <v>84831</v>
      </c>
      <c r="AA18" s="672">
        <f t="shared" si="10"/>
        <v>1878.4543844109833</v>
      </c>
      <c r="AC18" s="672" t="str">
        <f t="shared" si="11"/>
        <v/>
      </c>
      <c r="AE18" s="672" t="str">
        <f t="shared" si="12"/>
        <v/>
      </c>
      <c r="AG18" s="672" t="str">
        <f t="shared" si="13"/>
        <v/>
      </c>
      <c r="AI18" s="672" t="str">
        <f t="shared" si="14"/>
        <v/>
      </c>
      <c r="AK18" s="672" t="str">
        <f t="shared" si="15"/>
        <v/>
      </c>
      <c r="AM18" s="672" t="str">
        <f t="shared" si="16"/>
        <v/>
      </c>
      <c r="AO18" s="672" t="str">
        <f t="shared" si="17"/>
        <v/>
      </c>
      <c r="AP18">
        <v>338924</v>
      </c>
      <c r="AQ18" s="672">
        <f t="shared" si="18"/>
        <v>7504.9601417183358</v>
      </c>
    </row>
    <row r="19" spans="2:43">
      <c r="B19">
        <v>65.13</v>
      </c>
      <c r="D19">
        <v>297484</v>
      </c>
      <c r="E19" s="672">
        <f t="shared" si="0"/>
        <v>4567.5418393981272</v>
      </c>
      <c r="F19">
        <v>133655</v>
      </c>
      <c r="G19" s="672">
        <f t="shared" si="0"/>
        <v>2052.1265161983724</v>
      </c>
      <c r="I19" s="672" t="str">
        <f t="shared" si="1"/>
        <v/>
      </c>
      <c r="K19" s="672" t="str">
        <f t="shared" si="2"/>
        <v/>
      </c>
      <c r="M19" s="672" t="str">
        <f t="shared" si="3"/>
        <v/>
      </c>
      <c r="N19">
        <v>20428</v>
      </c>
      <c r="O19" s="672">
        <f t="shared" si="4"/>
        <v>313.64962382926456</v>
      </c>
      <c r="P19">
        <v>307</v>
      </c>
      <c r="Q19" s="672">
        <f t="shared" si="5"/>
        <v>4.7136496238292649</v>
      </c>
      <c r="R19">
        <v>163625</v>
      </c>
      <c r="S19" s="672">
        <f t="shared" si="6"/>
        <v>2512.2831260555813</v>
      </c>
      <c r="T19">
        <v>3674</v>
      </c>
      <c r="U19" s="672">
        <f t="shared" si="7"/>
        <v>56.410256410256416</v>
      </c>
      <c r="V19">
        <v>14695</v>
      </c>
      <c r="W19" s="672">
        <f t="shared" si="8"/>
        <v>225.62567173345619</v>
      </c>
      <c r="X19">
        <v>6816</v>
      </c>
      <c r="Y19" s="672">
        <f t="shared" si="9"/>
        <v>104.65223399355136</v>
      </c>
      <c r="Z19">
        <v>136506</v>
      </c>
      <c r="AA19" s="672">
        <f t="shared" si="10"/>
        <v>2095.90050667895</v>
      </c>
      <c r="AC19" s="672" t="str">
        <f t="shared" si="11"/>
        <v/>
      </c>
      <c r="AE19" s="672" t="str">
        <f t="shared" si="12"/>
        <v/>
      </c>
      <c r="AG19" s="672" t="str">
        <f t="shared" si="13"/>
        <v/>
      </c>
      <c r="AI19" s="672" t="str">
        <f t="shared" si="14"/>
        <v/>
      </c>
      <c r="AJ19">
        <v>49519</v>
      </c>
      <c r="AK19" s="672">
        <f t="shared" si="15"/>
        <v>760.31014893290353</v>
      </c>
      <c r="AM19" s="672" t="str">
        <f t="shared" si="16"/>
        <v/>
      </c>
      <c r="AO19" s="672" t="str">
        <f t="shared" si="17"/>
        <v/>
      </c>
      <c r="AP19">
        <v>529225</v>
      </c>
      <c r="AQ19" s="672">
        <f t="shared" si="18"/>
        <v>8125.6717334561654</v>
      </c>
    </row>
    <row r="20" spans="2:43">
      <c r="B20">
        <v>40.171323000000001</v>
      </c>
      <c r="D20">
        <v>194143</v>
      </c>
      <c r="E20" s="672">
        <f t="shared" si="0"/>
        <v>4832.8754320588341</v>
      </c>
      <c r="G20" s="672" t="str">
        <f t="shared" si="0"/>
        <v/>
      </c>
      <c r="I20" s="672" t="str">
        <f t="shared" si="1"/>
        <v/>
      </c>
      <c r="K20" s="672" t="str">
        <f t="shared" si="2"/>
        <v/>
      </c>
      <c r="L20">
        <v>542</v>
      </c>
      <c r="M20" s="672">
        <f t="shared" si="3"/>
        <v>13.492211844753035</v>
      </c>
      <c r="N20">
        <v>72</v>
      </c>
      <c r="O20" s="672">
        <f t="shared" si="4"/>
        <v>1.7923233446904399</v>
      </c>
      <c r="P20">
        <v>735</v>
      </c>
      <c r="Q20" s="672">
        <f t="shared" si="5"/>
        <v>18.296634143714908</v>
      </c>
      <c r="R20">
        <v>143092</v>
      </c>
      <c r="S20" s="672">
        <f t="shared" si="6"/>
        <v>3562.0435005339505</v>
      </c>
      <c r="T20">
        <v>10653</v>
      </c>
      <c r="U20" s="672">
        <f t="shared" si="7"/>
        <v>265.18917487482304</v>
      </c>
      <c r="V20">
        <v>4449</v>
      </c>
      <c r="W20" s="672">
        <f t="shared" si="8"/>
        <v>110.75064667399677</v>
      </c>
      <c r="X20">
        <v>424</v>
      </c>
      <c r="Y20" s="672">
        <f t="shared" si="9"/>
        <v>10.554793029843703</v>
      </c>
      <c r="Z20">
        <v>114783</v>
      </c>
      <c r="AA20" s="672">
        <f t="shared" si="10"/>
        <v>2857.336812133372</v>
      </c>
      <c r="AC20" s="672" t="str">
        <f t="shared" si="11"/>
        <v/>
      </c>
      <c r="AE20" s="672" t="str">
        <f t="shared" si="12"/>
        <v/>
      </c>
      <c r="AG20" s="672" t="str">
        <f t="shared" si="13"/>
        <v/>
      </c>
      <c r="AI20" s="672" t="str">
        <f t="shared" si="14"/>
        <v/>
      </c>
      <c r="AJ20">
        <v>24568</v>
      </c>
      <c r="AK20" s="672">
        <f t="shared" si="15"/>
        <v>611.58055461603794</v>
      </c>
      <c r="AM20" s="672" t="str">
        <f t="shared" si="16"/>
        <v/>
      </c>
      <c r="AN20">
        <v>130</v>
      </c>
      <c r="AO20" s="672">
        <f t="shared" si="17"/>
        <v>3.236139372357739</v>
      </c>
      <c r="AP20">
        <v>299448</v>
      </c>
      <c r="AQ20" s="672">
        <f t="shared" si="18"/>
        <v>7454.2727905675401</v>
      </c>
    </row>
    <row r="21" spans="2:43">
      <c r="B21">
        <v>147.798451</v>
      </c>
      <c r="D21">
        <v>1609549</v>
      </c>
      <c r="E21" s="672">
        <f t="shared" si="0"/>
        <v>10890.16149431769</v>
      </c>
      <c r="G21" s="672" t="str">
        <f t="shared" si="0"/>
        <v/>
      </c>
      <c r="I21" s="672" t="str">
        <f t="shared" si="1"/>
        <v/>
      </c>
      <c r="K21" s="672" t="str">
        <f t="shared" si="2"/>
        <v/>
      </c>
      <c r="L21">
        <v>15505</v>
      </c>
      <c r="M21" s="672">
        <f t="shared" si="3"/>
        <v>104.90637686047197</v>
      </c>
      <c r="N21">
        <v>407</v>
      </c>
      <c r="O21" s="672">
        <f t="shared" si="4"/>
        <v>2.7537501052700479</v>
      </c>
      <c r="P21">
        <v>4221</v>
      </c>
      <c r="Q21" s="672">
        <f t="shared" si="5"/>
        <v>28.559162639667989</v>
      </c>
      <c r="R21">
        <v>646059</v>
      </c>
      <c r="S21" s="672">
        <f t="shared" si="6"/>
        <v>4371.2163126797586</v>
      </c>
      <c r="T21">
        <v>21960</v>
      </c>
      <c r="U21" s="672">
        <f t="shared" si="7"/>
        <v>148.58071821063945</v>
      </c>
      <c r="V21">
        <v>41904</v>
      </c>
      <c r="W21" s="672">
        <f t="shared" si="8"/>
        <v>283.5212393396464</v>
      </c>
      <c r="X21">
        <v>9787</v>
      </c>
      <c r="Y21" s="672">
        <f t="shared" si="9"/>
        <v>66.21855597119891</v>
      </c>
      <c r="Z21">
        <v>169037</v>
      </c>
      <c r="AA21" s="672">
        <f t="shared" si="10"/>
        <v>1143.6994018293196</v>
      </c>
      <c r="AC21" s="672" t="str">
        <f t="shared" si="11"/>
        <v/>
      </c>
      <c r="AE21" s="672" t="str">
        <f t="shared" si="12"/>
        <v/>
      </c>
      <c r="AG21" s="672" t="str">
        <f t="shared" si="13"/>
        <v/>
      </c>
      <c r="AI21" s="672" t="str">
        <f t="shared" si="14"/>
        <v/>
      </c>
      <c r="AJ21">
        <v>93863</v>
      </c>
      <c r="AK21" s="672">
        <f t="shared" si="15"/>
        <v>635.07431481808965</v>
      </c>
      <c r="AM21" s="672" t="str">
        <f t="shared" si="16"/>
        <v/>
      </c>
      <c r="AN21">
        <v>1538</v>
      </c>
      <c r="AO21" s="672">
        <f t="shared" si="17"/>
        <v>10.406063051364455</v>
      </c>
      <c r="AP21">
        <v>1004281</v>
      </c>
      <c r="AQ21" s="672">
        <f t="shared" si="18"/>
        <v>6794.9358955054267</v>
      </c>
    </row>
    <row r="22" spans="2:43">
      <c r="B22">
        <v>102.25</v>
      </c>
      <c r="D22">
        <v>499340.2</v>
      </c>
      <c r="E22" s="672">
        <f t="shared" si="0"/>
        <v>4883.5227383863084</v>
      </c>
      <c r="G22" s="672" t="str">
        <f t="shared" si="0"/>
        <v/>
      </c>
      <c r="H22">
        <v>606610.76</v>
      </c>
      <c r="I22" s="672">
        <f t="shared" si="1"/>
        <v>5932.6235696821514</v>
      </c>
      <c r="K22" s="672" t="str">
        <f t="shared" si="2"/>
        <v/>
      </c>
      <c r="M22" s="672" t="str">
        <f t="shared" si="3"/>
        <v/>
      </c>
      <c r="N22">
        <v>1192.51</v>
      </c>
      <c r="O22" s="672">
        <f t="shared" si="4"/>
        <v>11.662689486552567</v>
      </c>
      <c r="Q22" s="672" t="str">
        <f t="shared" si="5"/>
        <v/>
      </c>
      <c r="R22">
        <v>292785.40000000002</v>
      </c>
      <c r="S22" s="672">
        <f t="shared" si="6"/>
        <v>2863.4268948655258</v>
      </c>
      <c r="T22">
        <v>6482</v>
      </c>
      <c r="U22" s="672">
        <f t="shared" si="7"/>
        <v>63.393643031784841</v>
      </c>
      <c r="V22">
        <v>34924.230000000003</v>
      </c>
      <c r="W22" s="672">
        <f t="shared" si="8"/>
        <v>341.55726161369194</v>
      </c>
      <c r="Y22" s="672" t="str">
        <f t="shared" si="9"/>
        <v/>
      </c>
      <c r="Z22">
        <v>42863.06</v>
      </c>
      <c r="AA22" s="672">
        <f t="shared" si="10"/>
        <v>419.19863080684593</v>
      </c>
      <c r="AC22" s="672" t="str">
        <f t="shared" si="11"/>
        <v/>
      </c>
      <c r="AD22">
        <v>204741.79</v>
      </c>
      <c r="AE22" s="672">
        <f t="shared" si="12"/>
        <v>2002.3646943765282</v>
      </c>
      <c r="AG22" s="672" t="str">
        <f t="shared" si="13"/>
        <v/>
      </c>
      <c r="AI22" s="672" t="str">
        <f t="shared" si="14"/>
        <v/>
      </c>
      <c r="AJ22">
        <v>45449.79</v>
      </c>
      <c r="AK22" s="672">
        <f t="shared" si="15"/>
        <v>444.49672371638144</v>
      </c>
      <c r="AM22" s="672" t="str">
        <f t="shared" si="16"/>
        <v/>
      </c>
      <c r="AO22" s="672" t="str">
        <f t="shared" si="17"/>
        <v/>
      </c>
      <c r="AP22">
        <v>1235049.54</v>
      </c>
      <c r="AQ22" s="672">
        <f t="shared" si="18"/>
        <v>12078.724107579463</v>
      </c>
    </row>
    <row r="23" spans="2:43">
      <c r="B23">
        <v>3.26</v>
      </c>
      <c r="D23">
        <v>23461</v>
      </c>
      <c r="E23" s="672">
        <f t="shared" si="0"/>
        <v>7196.625766871166</v>
      </c>
      <c r="G23" s="672" t="str">
        <f t="shared" si="0"/>
        <v/>
      </c>
      <c r="I23" s="672" t="str">
        <f t="shared" si="1"/>
        <v/>
      </c>
      <c r="K23" s="672" t="str">
        <f t="shared" si="2"/>
        <v/>
      </c>
      <c r="M23" s="672" t="str">
        <f t="shared" si="3"/>
        <v/>
      </c>
      <c r="N23">
        <v>1663</v>
      </c>
      <c r="O23" s="672">
        <f t="shared" si="4"/>
        <v>510.12269938650309</v>
      </c>
      <c r="P23">
        <v>435</v>
      </c>
      <c r="Q23" s="672">
        <f t="shared" si="5"/>
        <v>133.43558282208591</v>
      </c>
      <c r="S23" s="672" t="str">
        <f t="shared" si="6"/>
        <v/>
      </c>
      <c r="U23" s="672" t="str">
        <f t="shared" si="7"/>
        <v/>
      </c>
      <c r="W23" s="672" t="str">
        <f t="shared" si="8"/>
        <v/>
      </c>
      <c r="Y23" s="672" t="str">
        <f t="shared" si="9"/>
        <v/>
      </c>
      <c r="AA23" s="672" t="str">
        <f t="shared" si="10"/>
        <v/>
      </c>
      <c r="AC23" s="672" t="str">
        <f t="shared" si="11"/>
        <v/>
      </c>
      <c r="AD23">
        <v>138361</v>
      </c>
      <c r="AE23" s="672">
        <f t="shared" si="12"/>
        <v>42442.024539877304</v>
      </c>
      <c r="AG23" s="672" t="str">
        <f t="shared" si="13"/>
        <v/>
      </c>
      <c r="AI23" s="672" t="str">
        <f t="shared" si="14"/>
        <v/>
      </c>
      <c r="AK23" s="672" t="str">
        <f t="shared" si="15"/>
        <v/>
      </c>
      <c r="AM23" s="672" t="str">
        <f t="shared" si="16"/>
        <v/>
      </c>
      <c r="AN23">
        <v>3004</v>
      </c>
      <c r="AO23" s="672">
        <f t="shared" si="17"/>
        <v>921.47239263803692</v>
      </c>
      <c r="AP23">
        <v>143463</v>
      </c>
      <c r="AQ23" s="672">
        <f t="shared" si="18"/>
        <v>44007.055214723929</v>
      </c>
    </row>
    <row r="24" spans="2:43">
      <c r="B24">
        <v>57.79</v>
      </c>
      <c r="D24">
        <v>447380.32</v>
      </c>
      <c r="E24" s="672">
        <f t="shared" si="0"/>
        <v>7741.4833016092753</v>
      </c>
      <c r="F24">
        <v>32254.18</v>
      </c>
      <c r="G24" s="672">
        <f t="shared" si="0"/>
        <v>558.1273576743381</v>
      </c>
      <c r="I24" s="672" t="str">
        <f t="shared" si="1"/>
        <v/>
      </c>
      <c r="K24" s="672" t="str">
        <f t="shared" si="2"/>
        <v/>
      </c>
      <c r="M24" s="672" t="str">
        <f t="shared" si="3"/>
        <v/>
      </c>
      <c r="N24">
        <v>1396.94</v>
      </c>
      <c r="O24" s="672">
        <f t="shared" si="4"/>
        <v>24.172694237757398</v>
      </c>
      <c r="P24">
        <v>4918.82</v>
      </c>
      <c r="Q24" s="672">
        <f t="shared" si="5"/>
        <v>85.115417892368924</v>
      </c>
      <c r="R24">
        <v>487551.58</v>
      </c>
      <c r="S24" s="672">
        <f t="shared" si="6"/>
        <v>8436.6080636788374</v>
      </c>
      <c r="T24">
        <v>21255.73</v>
      </c>
      <c r="U24" s="672">
        <f t="shared" si="7"/>
        <v>367.80982869008477</v>
      </c>
      <c r="V24">
        <v>15802.68</v>
      </c>
      <c r="W24" s="672">
        <f t="shared" si="8"/>
        <v>273.4500778681433</v>
      </c>
      <c r="X24">
        <v>421.83</v>
      </c>
      <c r="Y24" s="672">
        <f t="shared" si="9"/>
        <v>7.2993597508219414</v>
      </c>
      <c r="Z24">
        <v>79098.19</v>
      </c>
      <c r="AA24" s="672">
        <f t="shared" si="10"/>
        <v>1368.7175982003807</v>
      </c>
      <c r="AC24" s="672" t="str">
        <f t="shared" si="11"/>
        <v/>
      </c>
      <c r="AE24" s="672" t="str">
        <f t="shared" si="12"/>
        <v/>
      </c>
      <c r="AG24" s="672" t="str">
        <f t="shared" si="13"/>
        <v/>
      </c>
      <c r="AI24" s="672" t="str">
        <f t="shared" si="14"/>
        <v/>
      </c>
      <c r="AJ24">
        <v>136644.16</v>
      </c>
      <c r="AK24" s="672">
        <f t="shared" si="15"/>
        <v>2364.4948953106073</v>
      </c>
      <c r="AM24" s="672" t="str">
        <f t="shared" si="16"/>
        <v/>
      </c>
      <c r="AN24">
        <v>25592.74</v>
      </c>
      <c r="AO24" s="672">
        <f t="shared" si="17"/>
        <v>442.85758781796164</v>
      </c>
      <c r="AP24">
        <v>804936.85</v>
      </c>
      <c r="AQ24" s="672">
        <f t="shared" si="18"/>
        <v>13928.652881121301</v>
      </c>
    </row>
    <row r="25" spans="2:43">
      <c r="B25">
        <v>14.36</v>
      </c>
      <c r="D25">
        <v>71715.27</v>
      </c>
      <c r="E25" s="672">
        <f t="shared" si="0"/>
        <v>4994.0995821727029</v>
      </c>
      <c r="F25">
        <v>3065.7</v>
      </c>
      <c r="G25" s="672">
        <f t="shared" si="0"/>
        <v>213.48885793871867</v>
      </c>
      <c r="I25" s="672" t="str">
        <f t="shared" si="1"/>
        <v/>
      </c>
      <c r="K25" s="672" t="str">
        <f t="shared" si="2"/>
        <v/>
      </c>
      <c r="M25" s="672" t="str">
        <f t="shared" si="3"/>
        <v/>
      </c>
      <c r="N25">
        <v>2.58</v>
      </c>
      <c r="O25" s="672">
        <f t="shared" si="4"/>
        <v>0.1796657381615599</v>
      </c>
      <c r="P25">
        <v>1067.49</v>
      </c>
      <c r="Q25" s="672">
        <f t="shared" si="5"/>
        <v>74.337743732590539</v>
      </c>
      <c r="R25">
        <v>28183.71</v>
      </c>
      <c r="S25" s="672">
        <f t="shared" si="6"/>
        <v>1962.6538997214484</v>
      </c>
      <c r="T25">
        <v>5224.25</v>
      </c>
      <c r="U25" s="672">
        <f t="shared" si="7"/>
        <v>363.8057103064067</v>
      </c>
      <c r="V25">
        <v>2025</v>
      </c>
      <c r="W25" s="672">
        <f t="shared" si="8"/>
        <v>141.01671309192201</v>
      </c>
      <c r="X25">
        <v>2401.06</v>
      </c>
      <c r="Y25" s="672">
        <f t="shared" si="9"/>
        <v>167.20473537604457</v>
      </c>
      <c r="Z25">
        <v>13396.23</v>
      </c>
      <c r="AA25" s="672">
        <f t="shared" si="10"/>
        <v>932.88509749303626</v>
      </c>
      <c r="AC25" s="672" t="str">
        <f t="shared" si="11"/>
        <v/>
      </c>
      <c r="AE25" s="672" t="str">
        <f t="shared" si="12"/>
        <v/>
      </c>
      <c r="AG25" s="672" t="str">
        <f t="shared" si="13"/>
        <v/>
      </c>
      <c r="AI25" s="672" t="str">
        <f t="shared" si="14"/>
        <v/>
      </c>
      <c r="AJ25">
        <v>12338.64</v>
      </c>
      <c r="AK25" s="672">
        <f t="shared" si="15"/>
        <v>859.23676880222843</v>
      </c>
      <c r="AM25" s="672" t="str">
        <f t="shared" si="16"/>
        <v/>
      </c>
      <c r="AN25">
        <v>3716</v>
      </c>
      <c r="AO25" s="672">
        <f t="shared" si="17"/>
        <v>258.77437325905294</v>
      </c>
      <c r="AP25">
        <v>71420.66</v>
      </c>
      <c r="AQ25" s="672">
        <f t="shared" si="18"/>
        <v>4973.5835654596103</v>
      </c>
    </row>
    <row r="26" spans="2:43">
      <c r="B26">
        <v>10.49</v>
      </c>
      <c r="D26">
        <v>49818.89</v>
      </c>
      <c r="E26" s="672">
        <f t="shared" si="0"/>
        <v>4749.1792183031457</v>
      </c>
      <c r="F26">
        <v>25740</v>
      </c>
      <c r="G26" s="672">
        <f t="shared" si="0"/>
        <v>2453.765490943756</v>
      </c>
      <c r="I26" s="672" t="str">
        <f t="shared" si="1"/>
        <v/>
      </c>
      <c r="K26" s="672" t="str">
        <f t="shared" si="2"/>
        <v/>
      </c>
      <c r="M26" s="672" t="str">
        <f t="shared" si="3"/>
        <v/>
      </c>
      <c r="N26">
        <v>1.1299999999999999</v>
      </c>
      <c r="O26" s="672">
        <f t="shared" si="4"/>
        <v>0.107721639656816</v>
      </c>
      <c r="P26">
        <v>358.72</v>
      </c>
      <c r="Q26" s="672">
        <f t="shared" si="5"/>
        <v>34.196377502383221</v>
      </c>
      <c r="R26">
        <v>175.65</v>
      </c>
      <c r="S26" s="672">
        <f t="shared" si="6"/>
        <v>16.744518589132507</v>
      </c>
      <c r="T26">
        <v>1051.67</v>
      </c>
      <c r="U26" s="672">
        <f t="shared" si="7"/>
        <v>100.25452812202097</v>
      </c>
      <c r="V26">
        <v>532.83000000000004</v>
      </c>
      <c r="W26" s="672">
        <f t="shared" si="8"/>
        <v>50.794089609151577</v>
      </c>
      <c r="X26">
        <v>17.78</v>
      </c>
      <c r="Y26" s="672">
        <f t="shared" si="9"/>
        <v>1.6949475691134415</v>
      </c>
      <c r="Z26">
        <v>47849.88</v>
      </c>
      <c r="AA26" s="672">
        <f t="shared" si="10"/>
        <v>4561.475691134413</v>
      </c>
      <c r="AC26" s="672" t="str">
        <f t="shared" si="11"/>
        <v/>
      </c>
      <c r="AE26" s="672" t="str">
        <f t="shared" si="12"/>
        <v/>
      </c>
      <c r="AG26" s="672" t="str">
        <f t="shared" si="13"/>
        <v/>
      </c>
      <c r="AI26" s="672" t="str">
        <f t="shared" si="14"/>
        <v/>
      </c>
      <c r="AJ26">
        <v>19143.46</v>
      </c>
      <c r="AK26" s="672">
        <f t="shared" si="15"/>
        <v>1824.9246901811248</v>
      </c>
      <c r="AM26" s="672" t="str">
        <f t="shared" si="16"/>
        <v/>
      </c>
      <c r="AN26">
        <v>600.29</v>
      </c>
      <c r="AO26" s="672">
        <f t="shared" si="17"/>
        <v>57.224976167778834</v>
      </c>
      <c r="AP26">
        <v>95471.41</v>
      </c>
      <c r="AQ26" s="672">
        <f t="shared" si="18"/>
        <v>9101.1830314585313</v>
      </c>
    </row>
    <row r="27" spans="2:43">
      <c r="B27">
        <v>40.450000000000003</v>
      </c>
      <c r="D27">
        <v>131277</v>
      </c>
      <c r="E27" s="672">
        <f t="shared" si="0"/>
        <v>3245.4140914709515</v>
      </c>
      <c r="F27">
        <v>1168</v>
      </c>
      <c r="G27" s="672">
        <f t="shared" si="0"/>
        <v>28.875154511742892</v>
      </c>
      <c r="I27" s="672" t="str">
        <f t="shared" si="1"/>
        <v/>
      </c>
      <c r="K27" s="672" t="str">
        <f t="shared" si="2"/>
        <v/>
      </c>
      <c r="M27" s="672" t="str">
        <f t="shared" si="3"/>
        <v/>
      </c>
      <c r="N27">
        <v>98</v>
      </c>
      <c r="O27" s="672">
        <f t="shared" si="4"/>
        <v>2.4227441285537701</v>
      </c>
      <c r="P27">
        <v>12932</v>
      </c>
      <c r="Q27" s="672">
        <f t="shared" si="5"/>
        <v>319.70333745364644</v>
      </c>
      <c r="R27">
        <v>68695</v>
      </c>
      <c r="S27" s="672">
        <f t="shared" si="6"/>
        <v>1698.2694684796043</v>
      </c>
      <c r="T27">
        <v>227</v>
      </c>
      <c r="U27" s="672">
        <f t="shared" si="7"/>
        <v>5.6118665018541405</v>
      </c>
      <c r="V27">
        <v>1137</v>
      </c>
      <c r="W27" s="672">
        <f t="shared" si="8"/>
        <v>28.108776266996291</v>
      </c>
      <c r="X27">
        <v>1198</v>
      </c>
      <c r="Y27" s="672">
        <f t="shared" si="9"/>
        <v>29.616810877626698</v>
      </c>
      <c r="Z27">
        <v>30708</v>
      </c>
      <c r="AA27" s="672">
        <f t="shared" si="10"/>
        <v>759.15945611866493</v>
      </c>
      <c r="AC27" s="672" t="str">
        <f t="shared" si="11"/>
        <v/>
      </c>
      <c r="AE27" s="672" t="str">
        <f t="shared" si="12"/>
        <v/>
      </c>
      <c r="AG27" s="672" t="str">
        <f t="shared" si="13"/>
        <v/>
      </c>
      <c r="AI27" s="672" t="str">
        <f t="shared" si="14"/>
        <v/>
      </c>
      <c r="AJ27">
        <v>37672</v>
      </c>
      <c r="AK27" s="672">
        <f t="shared" si="15"/>
        <v>931.32262051915939</v>
      </c>
      <c r="AM27" s="672" t="str">
        <f t="shared" si="16"/>
        <v/>
      </c>
      <c r="AO27" s="672" t="str">
        <f t="shared" si="17"/>
        <v/>
      </c>
      <c r="AP27">
        <v>153835</v>
      </c>
      <c r="AQ27" s="672">
        <f t="shared" si="18"/>
        <v>3803.0902348578488</v>
      </c>
    </row>
    <row r="28" spans="2:43">
      <c r="E28" s="672" t="str">
        <f t="shared" si="0"/>
        <v/>
      </c>
      <c r="G28" s="672" t="str">
        <f t="shared" si="0"/>
        <v/>
      </c>
      <c r="I28" s="672" t="str">
        <f t="shared" si="1"/>
        <v/>
      </c>
      <c r="K28" s="672" t="str">
        <f t="shared" si="2"/>
        <v/>
      </c>
      <c r="M28" s="672" t="str">
        <f t="shared" si="3"/>
        <v/>
      </c>
      <c r="O28" s="672" t="str">
        <f t="shared" si="4"/>
        <v/>
      </c>
      <c r="Q28" s="672" t="str">
        <f t="shared" si="5"/>
        <v/>
      </c>
      <c r="S28" s="672" t="str">
        <f t="shared" si="6"/>
        <v/>
      </c>
      <c r="U28" s="672" t="str">
        <f t="shared" si="7"/>
        <v/>
      </c>
      <c r="W28" s="672" t="str">
        <f t="shared" si="8"/>
        <v/>
      </c>
      <c r="Y28" s="672" t="str">
        <f t="shared" si="9"/>
        <v/>
      </c>
      <c r="AA28" s="672" t="str">
        <f t="shared" si="10"/>
        <v/>
      </c>
      <c r="AC28" s="672" t="str">
        <f t="shared" si="11"/>
        <v/>
      </c>
      <c r="AE28" s="672" t="str">
        <f t="shared" si="12"/>
        <v/>
      </c>
      <c r="AG28" s="672" t="str">
        <f t="shared" si="13"/>
        <v/>
      </c>
      <c r="AI28" s="672" t="str">
        <f t="shared" si="14"/>
        <v/>
      </c>
      <c r="AK28" s="672" t="str">
        <f t="shared" si="15"/>
        <v/>
      </c>
      <c r="AM28" s="672" t="str">
        <f t="shared" si="16"/>
        <v/>
      </c>
      <c r="AO28" s="672" t="str">
        <f t="shared" si="17"/>
        <v/>
      </c>
      <c r="AQ28" s="672" t="str">
        <f t="shared" si="18"/>
        <v/>
      </c>
    </row>
    <row r="29" spans="2:43">
      <c r="D29">
        <f>SUM(D12:D27)</f>
        <v>4534464.68</v>
      </c>
      <c r="E29" s="672" t="str">
        <f t="shared" ref="E29:G44" si="19">IF(OR($B29=0,D29=0),"",D29/$B29)</f>
        <v/>
      </c>
      <c r="G29" s="672" t="str">
        <f t="shared" si="19"/>
        <v/>
      </c>
      <c r="I29" s="672" t="str">
        <f t="shared" si="1"/>
        <v/>
      </c>
      <c r="K29" s="672" t="str">
        <f t="shared" si="2"/>
        <v/>
      </c>
      <c r="M29" s="672" t="str">
        <f t="shared" si="3"/>
        <v/>
      </c>
      <c r="O29" s="672" t="str">
        <f t="shared" si="4"/>
        <v/>
      </c>
      <c r="Q29" s="672" t="str">
        <f t="shared" si="5"/>
        <v/>
      </c>
      <c r="S29" s="672" t="str">
        <f t="shared" si="6"/>
        <v/>
      </c>
      <c r="U29" s="672" t="str">
        <f t="shared" si="7"/>
        <v/>
      </c>
      <c r="W29" s="672" t="str">
        <f t="shared" si="8"/>
        <v/>
      </c>
      <c r="Y29" s="672" t="str">
        <f t="shared" si="9"/>
        <v/>
      </c>
      <c r="AA29" s="672" t="str">
        <f t="shared" si="10"/>
        <v/>
      </c>
      <c r="AC29" s="672" t="str">
        <f t="shared" si="11"/>
        <v/>
      </c>
      <c r="AE29" s="672" t="str">
        <f t="shared" si="12"/>
        <v/>
      </c>
      <c r="AG29" s="672" t="str">
        <f t="shared" si="13"/>
        <v/>
      </c>
      <c r="AI29" s="672" t="str">
        <f t="shared" si="14"/>
        <v/>
      </c>
      <c r="AK29" s="672" t="str">
        <f t="shared" si="15"/>
        <v/>
      </c>
      <c r="AM29" s="672" t="str">
        <f t="shared" si="16"/>
        <v/>
      </c>
      <c r="AO29" s="672" t="str">
        <f t="shared" si="17"/>
        <v/>
      </c>
      <c r="AQ29" s="672" t="str">
        <f t="shared" si="18"/>
        <v/>
      </c>
    </row>
    <row r="30" spans="2:43">
      <c r="D30" s="680">
        <f>D29/15/30/365</f>
        <v>27.607090898021305</v>
      </c>
      <c r="E30" s="672" t="str">
        <f t="shared" si="19"/>
        <v/>
      </c>
      <c r="G30" s="672" t="str">
        <f t="shared" si="19"/>
        <v/>
      </c>
      <c r="I30" s="672" t="str">
        <f t="shared" si="1"/>
        <v/>
      </c>
      <c r="K30" s="672" t="str">
        <f t="shared" si="2"/>
        <v/>
      </c>
      <c r="M30" s="672" t="str">
        <f t="shared" si="3"/>
        <v/>
      </c>
      <c r="N30">
        <f>SUM(N12:N27)</f>
        <v>27681.16</v>
      </c>
      <c r="O30" s="672" t="str">
        <f t="shared" si="4"/>
        <v/>
      </c>
      <c r="P30">
        <f>SUM(P12:P27)</f>
        <v>34094.03</v>
      </c>
      <c r="Q30" s="672" t="str">
        <f t="shared" si="5"/>
        <v/>
      </c>
      <c r="S30" s="672" t="str">
        <f t="shared" si="6"/>
        <v/>
      </c>
      <c r="T30">
        <f>SUM(T12:T27)</f>
        <v>77044.649999999994</v>
      </c>
      <c r="U30" s="672" t="str">
        <f t="shared" si="7"/>
        <v/>
      </c>
      <c r="W30" s="672" t="str">
        <f t="shared" si="8"/>
        <v/>
      </c>
      <c r="Y30" s="672" t="str">
        <f t="shared" si="9"/>
        <v/>
      </c>
      <c r="AA30" s="672" t="str">
        <f t="shared" si="10"/>
        <v/>
      </c>
      <c r="AC30" s="672" t="str">
        <f t="shared" si="11"/>
        <v/>
      </c>
      <c r="AE30" s="672" t="str">
        <f t="shared" si="12"/>
        <v/>
      </c>
      <c r="AG30" s="672" t="str">
        <f t="shared" si="13"/>
        <v/>
      </c>
      <c r="AI30" s="672" t="str">
        <f t="shared" si="14"/>
        <v/>
      </c>
      <c r="AK30" s="672" t="str">
        <f t="shared" si="15"/>
        <v/>
      </c>
      <c r="AM30" s="672" t="str">
        <f t="shared" si="16"/>
        <v/>
      </c>
      <c r="AO30" s="672" t="str">
        <f t="shared" si="17"/>
        <v/>
      </c>
      <c r="AQ30" s="672" t="str">
        <f t="shared" si="18"/>
        <v/>
      </c>
    </row>
    <row r="31" spans="2:43">
      <c r="C31" t="s">
        <v>501</v>
      </c>
      <c r="D31" s="680">
        <v>9.15</v>
      </c>
      <c r="E31" s="672" t="str">
        <f t="shared" si="19"/>
        <v/>
      </c>
      <c r="G31" s="672" t="str">
        <f t="shared" si="19"/>
        <v/>
      </c>
      <c r="I31" s="672" t="str">
        <f t="shared" si="1"/>
        <v/>
      </c>
      <c r="K31" s="672" t="str">
        <f t="shared" si="2"/>
        <v/>
      </c>
      <c r="M31" s="672" t="str">
        <f t="shared" si="3"/>
        <v/>
      </c>
      <c r="N31" s="680">
        <f>N30/15/30/365</f>
        <v>0.16853065449010654</v>
      </c>
      <c r="O31" s="672" t="str">
        <f t="shared" si="4"/>
        <v/>
      </c>
      <c r="P31" s="680">
        <f>P30/15/30/365</f>
        <v>0.20757400304414</v>
      </c>
      <c r="Q31" s="672" t="str">
        <f t="shared" si="5"/>
        <v/>
      </c>
      <c r="S31" s="672" t="str">
        <f t="shared" si="6"/>
        <v/>
      </c>
      <c r="T31" s="680">
        <f>T30/15/30/365</f>
        <v>0.46906940639269401</v>
      </c>
      <c r="U31" s="672" t="str">
        <f t="shared" si="7"/>
        <v/>
      </c>
      <c r="V31">
        <f>SUM(V12:V27)</f>
        <v>183662.74</v>
      </c>
      <c r="W31" s="672" t="str">
        <f t="shared" si="8"/>
        <v/>
      </c>
      <c r="X31">
        <f>SUM(X12:X27)</f>
        <v>29946.670000000002</v>
      </c>
      <c r="Y31" s="672" t="str">
        <f t="shared" si="9"/>
        <v/>
      </c>
      <c r="Z31">
        <f>SUM(Z12:Z27)</f>
        <v>781097.36</v>
      </c>
      <c r="AA31" s="672" t="str">
        <f t="shared" si="10"/>
        <v/>
      </c>
      <c r="AC31" s="672" t="str">
        <f t="shared" si="11"/>
        <v/>
      </c>
      <c r="AE31" s="672" t="str">
        <f t="shared" si="12"/>
        <v/>
      </c>
      <c r="AG31" s="672" t="str">
        <f t="shared" si="13"/>
        <v/>
      </c>
      <c r="AI31" s="672" t="str">
        <f t="shared" si="14"/>
        <v/>
      </c>
      <c r="AK31" s="672" t="str">
        <f t="shared" si="15"/>
        <v/>
      </c>
      <c r="AM31" s="672" t="str">
        <f t="shared" si="16"/>
        <v/>
      </c>
      <c r="AO31" s="672" t="str">
        <f t="shared" si="17"/>
        <v/>
      </c>
      <c r="AQ31" s="672" t="str">
        <f t="shared" si="18"/>
        <v/>
      </c>
    </row>
    <row r="32" spans="2:43">
      <c r="E32" s="672" t="str">
        <f t="shared" si="19"/>
        <v/>
      </c>
      <c r="G32" s="672" t="str">
        <f t="shared" si="19"/>
        <v/>
      </c>
      <c r="I32" s="672" t="str">
        <f t="shared" si="1"/>
        <v/>
      </c>
      <c r="K32" s="672" t="str">
        <f t="shared" si="2"/>
        <v/>
      </c>
      <c r="M32" s="672" t="str">
        <f t="shared" si="3"/>
        <v/>
      </c>
      <c r="O32" s="672" t="str">
        <f t="shared" si="4"/>
        <v/>
      </c>
      <c r="Q32" s="672" t="str">
        <f t="shared" si="5"/>
        <v/>
      </c>
      <c r="S32" s="672" t="str">
        <f t="shared" si="6"/>
        <v/>
      </c>
      <c r="U32" s="672" t="str">
        <f t="shared" si="7"/>
        <v/>
      </c>
      <c r="V32" s="680">
        <f>V31/15/30/365</f>
        <v>1.118190197869102</v>
      </c>
      <c r="W32" s="672" t="str">
        <f t="shared" si="8"/>
        <v/>
      </c>
      <c r="X32" s="680">
        <f>X31/15/30/365</f>
        <v>0.18232371385083712</v>
      </c>
      <c r="Y32" s="672" t="str">
        <f t="shared" si="9"/>
        <v/>
      </c>
      <c r="Z32" s="680">
        <f>Z31/15/30/365</f>
        <v>4.7555394824961947</v>
      </c>
      <c r="AA32" s="672" t="str">
        <f t="shared" si="10"/>
        <v/>
      </c>
      <c r="AC32" s="672" t="str">
        <f t="shared" si="11"/>
        <v/>
      </c>
      <c r="AE32" s="672" t="str">
        <f t="shared" si="12"/>
        <v/>
      </c>
      <c r="AG32" s="672" t="str">
        <f t="shared" si="13"/>
        <v/>
      </c>
      <c r="AI32" s="672" t="str">
        <f t="shared" si="14"/>
        <v/>
      </c>
      <c r="AK32" s="672" t="str">
        <f t="shared" si="15"/>
        <v/>
      </c>
      <c r="AM32" s="672" t="str">
        <f t="shared" si="16"/>
        <v/>
      </c>
      <c r="AO32" s="672" t="str">
        <f t="shared" si="17"/>
        <v/>
      </c>
      <c r="AQ32" s="672" t="str">
        <f t="shared" si="18"/>
        <v/>
      </c>
    </row>
    <row r="33" spans="5:43">
      <c r="E33" s="672" t="str">
        <f t="shared" si="19"/>
        <v/>
      </c>
      <c r="G33" s="672" t="str">
        <f t="shared" si="19"/>
        <v/>
      </c>
      <c r="I33" s="672" t="str">
        <f t="shared" si="1"/>
        <v/>
      </c>
      <c r="K33" s="672" t="str">
        <f t="shared" si="2"/>
        <v/>
      </c>
      <c r="M33" s="672" t="str">
        <f t="shared" si="3"/>
        <v/>
      </c>
      <c r="O33" s="672" t="str">
        <f t="shared" si="4"/>
        <v/>
      </c>
      <c r="Q33" s="672" t="str">
        <f t="shared" si="5"/>
        <v/>
      </c>
      <c r="S33" s="672" t="str">
        <f t="shared" si="6"/>
        <v/>
      </c>
      <c r="U33" s="672" t="str">
        <f t="shared" si="7"/>
        <v/>
      </c>
      <c r="W33" s="672" t="str">
        <f t="shared" si="8"/>
        <v/>
      </c>
      <c r="Y33" s="672" t="str">
        <f t="shared" si="9"/>
        <v/>
      </c>
      <c r="AA33" s="672" t="str">
        <f t="shared" si="10"/>
        <v/>
      </c>
      <c r="AC33" s="672" t="str">
        <f t="shared" si="11"/>
        <v/>
      </c>
      <c r="AE33" s="672" t="str">
        <f t="shared" si="12"/>
        <v/>
      </c>
      <c r="AG33" s="672" t="str">
        <f t="shared" si="13"/>
        <v/>
      </c>
      <c r="AI33" s="672" t="str">
        <f t="shared" si="14"/>
        <v/>
      </c>
      <c r="AK33" s="672" t="str">
        <f t="shared" si="15"/>
        <v/>
      </c>
      <c r="AM33" s="672" t="str">
        <f t="shared" si="16"/>
        <v/>
      </c>
      <c r="AO33" s="672" t="str">
        <f t="shared" si="17"/>
        <v/>
      </c>
      <c r="AQ33" s="672" t="str">
        <f t="shared" si="18"/>
        <v/>
      </c>
    </row>
    <row r="34" spans="5:43">
      <c r="E34" s="672" t="str">
        <f t="shared" si="19"/>
        <v/>
      </c>
      <c r="G34" s="672" t="str">
        <f t="shared" si="19"/>
        <v/>
      </c>
      <c r="I34" s="672" t="str">
        <f t="shared" si="1"/>
        <v/>
      </c>
      <c r="K34" s="672" t="str">
        <f t="shared" si="2"/>
        <v/>
      </c>
      <c r="M34" s="672" t="str">
        <f t="shared" si="3"/>
        <v/>
      </c>
      <c r="O34" s="672" t="str">
        <f t="shared" si="4"/>
        <v/>
      </c>
      <c r="Q34" s="672" t="str">
        <f t="shared" si="5"/>
        <v/>
      </c>
      <c r="S34" s="672" t="str">
        <f t="shared" si="6"/>
        <v/>
      </c>
      <c r="U34" s="672" t="str">
        <f t="shared" si="7"/>
        <v/>
      </c>
      <c r="W34" s="672" t="str">
        <f t="shared" si="8"/>
        <v/>
      </c>
      <c r="Y34" s="672" t="str">
        <f t="shared" si="9"/>
        <v/>
      </c>
      <c r="AA34" s="672" t="str">
        <f t="shared" si="10"/>
        <v/>
      </c>
      <c r="AC34" s="672" t="str">
        <f t="shared" si="11"/>
        <v/>
      </c>
      <c r="AE34" s="672" t="str">
        <f t="shared" si="12"/>
        <v/>
      </c>
      <c r="AG34" s="672" t="str">
        <f t="shared" si="13"/>
        <v/>
      </c>
      <c r="AI34" s="672" t="str">
        <f t="shared" si="14"/>
        <v/>
      </c>
      <c r="AK34" s="672" t="str">
        <f t="shared" si="15"/>
        <v/>
      </c>
      <c r="AM34" s="672" t="str">
        <f t="shared" si="16"/>
        <v/>
      </c>
      <c r="AO34" s="672" t="str">
        <f t="shared" si="17"/>
        <v/>
      </c>
      <c r="AQ34" s="672" t="str">
        <f t="shared" si="18"/>
        <v/>
      </c>
    </row>
    <row r="35" spans="5:43">
      <c r="E35" s="672" t="str">
        <f t="shared" si="19"/>
        <v/>
      </c>
      <c r="G35" s="672" t="str">
        <f t="shared" si="19"/>
        <v/>
      </c>
      <c r="I35" s="672" t="str">
        <f t="shared" si="1"/>
        <v/>
      </c>
      <c r="K35" s="672" t="str">
        <f t="shared" si="2"/>
        <v/>
      </c>
      <c r="M35" s="672" t="str">
        <f t="shared" si="3"/>
        <v/>
      </c>
      <c r="O35" s="672" t="str">
        <f t="shared" si="4"/>
        <v/>
      </c>
      <c r="Q35" s="672" t="str">
        <f t="shared" si="5"/>
        <v/>
      </c>
      <c r="S35" s="672" t="str">
        <f t="shared" si="6"/>
        <v/>
      </c>
      <c r="U35" s="672" t="str">
        <f t="shared" si="7"/>
        <v/>
      </c>
      <c r="W35" s="672" t="str">
        <f t="shared" si="8"/>
        <v/>
      </c>
      <c r="Y35" s="672" t="str">
        <f t="shared" si="9"/>
        <v/>
      </c>
      <c r="AA35" s="672" t="str">
        <f t="shared" si="10"/>
        <v/>
      </c>
      <c r="AC35" s="672" t="str">
        <f t="shared" si="11"/>
        <v/>
      </c>
      <c r="AE35" s="672" t="str">
        <f t="shared" si="12"/>
        <v/>
      </c>
      <c r="AG35" s="672" t="str">
        <f t="shared" si="13"/>
        <v/>
      </c>
      <c r="AI35" s="672" t="str">
        <f t="shared" si="14"/>
        <v/>
      </c>
      <c r="AK35" s="672" t="str">
        <f t="shared" si="15"/>
        <v/>
      </c>
      <c r="AM35" s="672" t="str">
        <f t="shared" si="16"/>
        <v/>
      </c>
      <c r="AO35" s="672" t="str">
        <f t="shared" si="17"/>
        <v/>
      </c>
      <c r="AQ35" s="672" t="str">
        <f t="shared" si="18"/>
        <v/>
      </c>
    </row>
    <row r="36" spans="5:43">
      <c r="E36" s="672" t="str">
        <f t="shared" si="19"/>
        <v/>
      </c>
      <c r="G36" s="672" t="str">
        <f t="shared" si="19"/>
        <v/>
      </c>
      <c r="I36" s="672" t="str">
        <f t="shared" si="1"/>
        <v/>
      </c>
      <c r="K36" s="672" t="str">
        <f t="shared" si="2"/>
        <v/>
      </c>
      <c r="M36" s="672" t="str">
        <f t="shared" si="3"/>
        <v/>
      </c>
      <c r="O36" s="672" t="str">
        <f t="shared" si="4"/>
        <v/>
      </c>
      <c r="Q36" s="672" t="str">
        <f t="shared" si="5"/>
        <v/>
      </c>
      <c r="S36" s="672" t="str">
        <f t="shared" si="6"/>
        <v/>
      </c>
      <c r="U36" s="672" t="str">
        <f t="shared" si="7"/>
        <v/>
      </c>
      <c r="W36" s="672" t="str">
        <f t="shared" si="8"/>
        <v/>
      </c>
      <c r="Y36" s="672" t="str">
        <f t="shared" si="9"/>
        <v/>
      </c>
      <c r="AA36" s="672" t="str">
        <f t="shared" si="10"/>
        <v/>
      </c>
      <c r="AC36" s="672" t="str">
        <f t="shared" si="11"/>
        <v/>
      </c>
      <c r="AE36" s="672" t="str">
        <f t="shared" si="12"/>
        <v/>
      </c>
      <c r="AG36" s="672" t="str">
        <f t="shared" si="13"/>
        <v/>
      </c>
      <c r="AI36" s="672" t="str">
        <f t="shared" si="14"/>
        <v/>
      </c>
      <c r="AK36" s="672" t="str">
        <f t="shared" si="15"/>
        <v/>
      </c>
      <c r="AM36" s="672" t="str">
        <f t="shared" si="16"/>
        <v/>
      </c>
      <c r="AO36" s="672" t="str">
        <f t="shared" si="17"/>
        <v/>
      </c>
      <c r="AQ36" s="672" t="str">
        <f t="shared" si="18"/>
        <v/>
      </c>
    </row>
    <row r="37" spans="5:43">
      <c r="E37" s="672" t="str">
        <f t="shared" si="19"/>
        <v/>
      </c>
      <c r="G37" s="672" t="str">
        <f t="shared" si="19"/>
        <v/>
      </c>
      <c r="I37" s="672" t="str">
        <f t="shared" si="1"/>
        <v/>
      </c>
      <c r="K37" s="672" t="str">
        <f t="shared" si="2"/>
        <v/>
      </c>
      <c r="M37" s="672" t="str">
        <f t="shared" si="3"/>
        <v/>
      </c>
      <c r="O37" s="672" t="str">
        <f t="shared" si="4"/>
        <v/>
      </c>
      <c r="Q37" s="672" t="str">
        <f t="shared" si="5"/>
        <v/>
      </c>
      <c r="S37" s="672" t="str">
        <f t="shared" si="6"/>
        <v/>
      </c>
      <c r="U37" s="672" t="str">
        <f t="shared" si="7"/>
        <v/>
      </c>
      <c r="W37" s="672" t="str">
        <f t="shared" si="8"/>
        <v/>
      </c>
      <c r="Y37" s="672" t="str">
        <f t="shared" si="9"/>
        <v/>
      </c>
      <c r="AA37" s="672" t="str">
        <f t="shared" si="10"/>
        <v/>
      </c>
      <c r="AC37" s="672" t="str">
        <f t="shared" si="11"/>
        <v/>
      </c>
      <c r="AE37" s="672" t="str">
        <f t="shared" si="12"/>
        <v/>
      </c>
      <c r="AG37" s="672" t="str">
        <f t="shared" si="13"/>
        <v/>
      </c>
      <c r="AI37" s="672" t="str">
        <f t="shared" si="14"/>
        <v/>
      </c>
      <c r="AK37" s="672" t="str">
        <f t="shared" si="15"/>
        <v/>
      </c>
      <c r="AM37" s="672" t="str">
        <f t="shared" si="16"/>
        <v/>
      </c>
      <c r="AO37" s="672" t="str">
        <f t="shared" si="17"/>
        <v/>
      </c>
      <c r="AQ37" s="672" t="str">
        <f t="shared" si="18"/>
        <v/>
      </c>
    </row>
    <row r="38" spans="5:43">
      <c r="E38" s="672" t="str">
        <f t="shared" si="19"/>
        <v/>
      </c>
      <c r="G38" s="672" t="str">
        <f t="shared" si="19"/>
        <v/>
      </c>
      <c r="I38" s="672" t="str">
        <f t="shared" si="1"/>
        <v/>
      </c>
      <c r="K38" s="672" t="str">
        <f t="shared" si="2"/>
        <v/>
      </c>
      <c r="M38" s="672" t="str">
        <f t="shared" si="3"/>
        <v/>
      </c>
      <c r="O38" s="672" t="str">
        <f t="shared" si="4"/>
        <v/>
      </c>
      <c r="Q38" s="672" t="str">
        <f t="shared" si="5"/>
        <v/>
      </c>
      <c r="S38" s="672" t="str">
        <f t="shared" si="6"/>
        <v/>
      </c>
      <c r="U38" s="672" t="str">
        <f t="shared" si="7"/>
        <v/>
      </c>
      <c r="W38" s="672" t="str">
        <f t="shared" si="8"/>
        <v/>
      </c>
      <c r="Y38" s="672" t="str">
        <f t="shared" si="9"/>
        <v/>
      </c>
      <c r="AA38" s="672" t="str">
        <f t="shared" si="10"/>
        <v/>
      </c>
      <c r="AC38" s="672" t="str">
        <f t="shared" si="11"/>
        <v/>
      </c>
      <c r="AE38" s="672" t="str">
        <f t="shared" si="12"/>
        <v/>
      </c>
      <c r="AG38" s="672" t="str">
        <f t="shared" si="13"/>
        <v/>
      </c>
      <c r="AI38" s="672" t="str">
        <f t="shared" si="14"/>
        <v/>
      </c>
      <c r="AK38" s="672" t="str">
        <f t="shared" si="15"/>
        <v/>
      </c>
      <c r="AM38" s="672" t="str">
        <f t="shared" si="16"/>
        <v/>
      </c>
      <c r="AO38" s="672" t="str">
        <f t="shared" si="17"/>
        <v/>
      </c>
      <c r="AQ38" s="672" t="str">
        <f t="shared" si="18"/>
        <v/>
      </c>
    </row>
    <row r="39" spans="5:43">
      <c r="E39" s="672" t="str">
        <f t="shared" si="19"/>
        <v/>
      </c>
      <c r="G39" s="672" t="str">
        <f t="shared" si="19"/>
        <v/>
      </c>
      <c r="I39" s="672" t="str">
        <f t="shared" si="1"/>
        <v/>
      </c>
      <c r="K39" s="672" t="str">
        <f t="shared" si="2"/>
        <v/>
      </c>
      <c r="M39" s="672" t="str">
        <f t="shared" si="3"/>
        <v/>
      </c>
      <c r="O39" s="672" t="str">
        <f t="shared" si="4"/>
        <v/>
      </c>
      <c r="Q39" s="672" t="str">
        <f t="shared" si="5"/>
        <v/>
      </c>
      <c r="S39" s="672" t="str">
        <f t="shared" si="6"/>
        <v/>
      </c>
      <c r="U39" s="672" t="str">
        <f t="shared" si="7"/>
        <v/>
      </c>
      <c r="W39" s="672" t="str">
        <f t="shared" si="8"/>
        <v/>
      </c>
      <c r="Y39" s="672" t="str">
        <f t="shared" si="9"/>
        <v/>
      </c>
      <c r="AA39" s="672" t="str">
        <f t="shared" si="10"/>
        <v/>
      </c>
      <c r="AC39" s="672" t="str">
        <f t="shared" si="11"/>
        <v/>
      </c>
      <c r="AE39" s="672" t="str">
        <f t="shared" si="12"/>
        <v/>
      </c>
      <c r="AG39" s="672" t="str">
        <f t="shared" si="13"/>
        <v/>
      </c>
      <c r="AI39" s="672" t="str">
        <f t="shared" si="14"/>
        <v/>
      </c>
      <c r="AK39" s="672" t="str">
        <f t="shared" si="15"/>
        <v/>
      </c>
      <c r="AM39" s="672" t="str">
        <f t="shared" si="16"/>
        <v/>
      </c>
      <c r="AO39" s="672" t="str">
        <f t="shared" si="17"/>
        <v/>
      </c>
      <c r="AQ39" s="672" t="str">
        <f t="shared" si="18"/>
        <v/>
      </c>
    </row>
    <row r="40" spans="5:43">
      <c r="E40" s="672" t="str">
        <f t="shared" si="19"/>
        <v/>
      </c>
      <c r="G40" s="672" t="str">
        <f t="shared" si="19"/>
        <v/>
      </c>
      <c r="I40" s="672" t="str">
        <f t="shared" si="1"/>
        <v/>
      </c>
      <c r="K40" s="672" t="str">
        <f t="shared" si="2"/>
        <v/>
      </c>
      <c r="M40" s="672" t="str">
        <f t="shared" si="3"/>
        <v/>
      </c>
      <c r="O40" s="672" t="str">
        <f t="shared" si="4"/>
        <v/>
      </c>
      <c r="Q40" s="672" t="str">
        <f t="shared" si="5"/>
        <v/>
      </c>
      <c r="S40" s="672" t="str">
        <f t="shared" si="6"/>
        <v/>
      </c>
      <c r="U40" s="672" t="str">
        <f t="shared" si="7"/>
        <v/>
      </c>
      <c r="W40" s="672" t="str">
        <f t="shared" si="8"/>
        <v/>
      </c>
      <c r="Y40" s="672" t="str">
        <f t="shared" si="9"/>
        <v/>
      </c>
      <c r="AA40" s="672" t="str">
        <f t="shared" si="10"/>
        <v/>
      </c>
      <c r="AC40" s="672" t="str">
        <f t="shared" si="11"/>
        <v/>
      </c>
      <c r="AE40" s="672" t="str">
        <f t="shared" si="12"/>
        <v/>
      </c>
      <c r="AG40" s="672" t="str">
        <f t="shared" si="13"/>
        <v/>
      </c>
      <c r="AI40" s="672" t="str">
        <f t="shared" si="14"/>
        <v/>
      </c>
      <c r="AK40" s="672" t="str">
        <f t="shared" si="15"/>
        <v/>
      </c>
      <c r="AM40" s="672" t="str">
        <f t="shared" si="16"/>
        <v/>
      </c>
      <c r="AO40" s="672" t="str">
        <f t="shared" si="17"/>
        <v/>
      </c>
      <c r="AQ40" s="672" t="str">
        <f t="shared" si="18"/>
        <v/>
      </c>
    </row>
    <row r="41" spans="5:43">
      <c r="E41" s="672" t="str">
        <f t="shared" si="19"/>
        <v/>
      </c>
      <c r="G41" s="672" t="str">
        <f t="shared" si="19"/>
        <v/>
      </c>
      <c r="I41" s="672" t="str">
        <f t="shared" si="1"/>
        <v/>
      </c>
      <c r="K41" s="672" t="str">
        <f t="shared" si="2"/>
        <v/>
      </c>
      <c r="M41" s="672" t="str">
        <f t="shared" si="3"/>
        <v/>
      </c>
      <c r="O41" s="672" t="str">
        <f t="shared" si="4"/>
        <v/>
      </c>
      <c r="Q41" s="672" t="str">
        <f t="shared" si="5"/>
        <v/>
      </c>
      <c r="S41" s="672" t="str">
        <f t="shared" si="6"/>
        <v/>
      </c>
      <c r="U41" s="672" t="str">
        <f t="shared" si="7"/>
        <v/>
      </c>
      <c r="W41" s="672" t="str">
        <f t="shared" si="8"/>
        <v/>
      </c>
      <c r="Y41" s="672" t="str">
        <f t="shared" si="9"/>
        <v/>
      </c>
      <c r="AA41" s="672" t="str">
        <f t="shared" si="10"/>
        <v/>
      </c>
      <c r="AC41" s="672" t="str">
        <f t="shared" si="11"/>
        <v/>
      </c>
      <c r="AE41" s="672" t="str">
        <f t="shared" si="12"/>
        <v/>
      </c>
      <c r="AG41" s="672" t="str">
        <f t="shared" si="13"/>
        <v/>
      </c>
      <c r="AI41" s="672" t="str">
        <f t="shared" si="14"/>
        <v/>
      </c>
      <c r="AK41" s="672" t="str">
        <f t="shared" si="15"/>
        <v/>
      </c>
      <c r="AM41" s="672" t="str">
        <f t="shared" si="16"/>
        <v/>
      </c>
      <c r="AO41" s="672" t="str">
        <f t="shared" si="17"/>
        <v/>
      </c>
      <c r="AQ41" s="672" t="str">
        <f t="shared" si="18"/>
        <v/>
      </c>
    </row>
    <row r="42" spans="5:43">
      <c r="E42" s="672" t="str">
        <f t="shared" si="19"/>
        <v/>
      </c>
      <c r="G42" s="672" t="str">
        <f t="shared" si="19"/>
        <v/>
      </c>
      <c r="I42" s="672" t="str">
        <f t="shared" si="1"/>
        <v/>
      </c>
      <c r="K42" s="672" t="str">
        <f t="shared" si="2"/>
        <v/>
      </c>
      <c r="M42" s="672" t="str">
        <f t="shared" si="3"/>
        <v/>
      </c>
      <c r="O42" s="672" t="str">
        <f t="shared" si="4"/>
        <v/>
      </c>
      <c r="Q42" s="672" t="str">
        <f t="shared" si="5"/>
        <v/>
      </c>
      <c r="S42" s="672" t="str">
        <f t="shared" si="6"/>
        <v/>
      </c>
      <c r="U42" s="672" t="str">
        <f t="shared" si="7"/>
        <v/>
      </c>
      <c r="W42" s="672" t="str">
        <f t="shared" si="8"/>
        <v/>
      </c>
      <c r="Y42" s="672" t="str">
        <f t="shared" si="9"/>
        <v/>
      </c>
      <c r="AA42" s="672" t="str">
        <f t="shared" si="10"/>
        <v/>
      </c>
      <c r="AC42" s="672" t="str">
        <f t="shared" si="11"/>
        <v/>
      </c>
      <c r="AE42" s="672" t="str">
        <f t="shared" si="12"/>
        <v/>
      </c>
      <c r="AG42" s="672" t="str">
        <f t="shared" si="13"/>
        <v/>
      </c>
      <c r="AI42" s="672" t="str">
        <f t="shared" si="14"/>
        <v/>
      </c>
      <c r="AK42" s="672" t="str">
        <f t="shared" si="15"/>
        <v/>
      </c>
      <c r="AM42" s="672" t="str">
        <f t="shared" si="16"/>
        <v/>
      </c>
      <c r="AO42" s="672" t="str">
        <f t="shared" si="17"/>
        <v/>
      </c>
      <c r="AQ42" s="672" t="str">
        <f t="shared" si="18"/>
        <v/>
      </c>
    </row>
    <row r="43" spans="5:43">
      <c r="E43" s="672" t="str">
        <f t="shared" si="19"/>
        <v/>
      </c>
      <c r="G43" s="672" t="str">
        <f t="shared" si="19"/>
        <v/>
      </c>
      <c r="I43" s="672" t="str">
        <f t="shared" si="1"/>
        <v/>
      </c>
      <c r="K43" s="672" t="str">
        <f t="shared" si="2"/>
        <v/>
      </c>
      <c r="M43" s="672" t="str">
        <f t="shared" si="3"/>
        <v/>
      </c>
      <c r="O43" s="672" t="str">
        <f t="shared" si="4"/>
        <v/>
      </c>
      <c r="Q43" s="672" t="str">
        <f t="shared" si="5"/>
        <v/>
      </c>
      <c r="S43" s="672" t="str">
        <f t="shared" si="6"/>
        <v/>
      </c>
      <c r="U43" s="672" t="str">
        <f t="shared" si="7"/>
        <v/>
      </c>
      <c r="W43" s="672" t="str">
        <f t="shared" si="8"/>
        <v/>
      </c>
      <c r="Y43" s="672" t="str">
        <f t="shared" si="9"/>
        <v/>
      </c>
      <c r="AA43" s="672" t="str">
        <f t="shared" si="10"/>
        <v/>
      </c>
      <c r="AC43" s="672" t="str">
        <f t="shared" si="11"/>
        <v/>
      </c>
      <c r="AE43" s="672" t="str">
        <f t="shared" si="12"/>
        <v/>
      </c>
      <c r="AG43" s="672" t="str">
        <f t="shared" si="13"/>
        <v/>
      </c>
      <c r="AI43" s="672" t="str">
        <f t="shared" si="14"/>
        <v/>
      </c>
      <c r="AK43" s="672" t="str">
        <f t="shared" si="15"/>
        <v/>
      </c>
      <c r="AM43" s="672" t="str">
        <f t="shared" si="16"/>
        <v/>
      </c>
      <c r="AO43" s="672" t="str">
        <f t="shared" si="17"/>
        <v/>
      </c>
      <c r="AQ43" s="672" t="str">
        <f t="shared" si="18"/>
        <v/>
      </c>
    </row>
    <row r="44" spans="5:43">
      <c r="E44" s="672" t="str">
        <f t="shared" si="19"/>
        <v/>
      </c>
      <c r="G44" s="672" t="str">
        <f t="shared" si="19"/>
        <v/>
      </c>
      <c r="I44" s="672" t="str">
        <f t="shared" si="1"/>
        <v/>
      </c>
      <c r="K44" s="672" t="str">
        <f t="shared" si="2"/>
        <v/>
      </c>
      <c r="M44" s="672" t="str">
        <f t="shared" si="3"/>
        <v/>
      </c>
      <c r="O44" s="672" t="str">
        <f t="shared" si="4"/>
        <v/>
      </c>
      <c r="Q44" s="672" t="str">
        <f t="shared" si="5"/>
        <v/>
      </c>
      <c r="S44" s="672" t="str">
        <f t="shared" si="6"/>
        <v/>
      </c>
      <c r="U44" s="672" t="str">
        <f t="shared" si="7"/>
        <v/>
      </c>
      <c r="W44" s="672" t="str">
        <f t="shared" si="8"/>
        <v/>
      </c>
      <c r="Y44" s="672" t="str">
        <f t="shared" si="9"/>
        <v/>
      </c>
      <c r="AA44" s="672" t="str">
        <f t="shared" si="10"/>
        <v/>
      </c>
      <c r="AC44" s="672" t="str">
        <f t="shared" si="11"/>
        <v/>
      </c>
      <c r="AE44" s="672" t="str">
        <f t="shared" si="12"/>
        <v/>
      </c>
      <c r="AG44" s="672" t="str">
        <f t="shared" si="13"/>
        <v/>
      </c>
      <c r="AI44" s="672" t="str">
        <f t="shared" si="14"/>
        <v/>
      </c>
      <c r="AK44" s="672" t="str">
        <f t="shared" si="15"/>
        <v/>
      </c>
      <c r="AM44" s="672" t="str">
        <f t="shared" si="16"/>
        <v/>
      </c>
      <c r="AO44" s="672" t="str">
        <f t="shared" si="17"/>
        <v/>
      </c>
      <c r="AQ44" s="672" t="str">
        <f t="shared" si="18"/>
        <v/>
      </c>
    </row>
    <row r="45" spans="5:43">
      <c r="E45" s="672" t="str">
        <f t="shared" ref="E45:G60" si="20">IF(OR($B45=0,D45=0),"",D45/$B45)</f>
        <v/>
      </c>
      <c r="G45" s="672" t="str">
        <f t="shared" si="20"/>
        <v/>
      </c>
      <c r="I45" s="672" t="str">
        <f t="shared" si="1"/>
        <v/>
      </c>
      <c r="K45" s="672" t="str">
        <f t="shared" si="2"/>
        <v/>
      </c>
      <c r="M45" s="672" t="str">
        <f t="shared" si="3"/>
        <v/>
      </c>
      <c r="O45" s="672" t="str">
        <f t="shared" si="4"/>
        <v/>
      </c>
      <c r="Q45" s="672" t="str">
        <f t="shared" si="5"/>
        <v/>
      </c>
      <c r="S45" s="672" t="str">
        <f t="shared" si="6"/>
        <v/>
      </c>
      <c r="U45" s="672" t="str">
        <f t="shared" si="7"/>
        <v/>
      </c>
      <c r="W45" s="672" t="str">
        <f t="shared" si="8"/>
        <v/>
      </c>
      <c r="Y45" s="672" t="str">
        <f t="shared" si="9"/>
        <v/>
      </c>
      <c r="AA45" s="672" t="str">
        <f t="shared" si="10"/>
        <v/>
      </c>
      <c r="AC45" s="672" t="str">
        <f t="shared" si="11"/>
        <v/>
      </c>
      <c r="AE45" s="672" t="str">
        <f t="shared" si="12"/>
        <v/>
      </c>
      <c r="AG45" s="672" t="str">
        <f t="shared" si="13"/>
        <v/>
      </c>
      <c r="AI45" s="672" t="str">
        <f t="shared" si="14"/>
        <v/>
      </c>
      <c r="AK45" s="672" t="str">
        <f t="shared" si="15"/>
        <v/>
      </c>
      <c r="AM45" s="672" t="str">
        <f t="shared" si="16"/>
        <v/>
      </c>
      <c r="AO45" s="672" t="str">
        <f t="shared" si="17"/>
        <v/>
      </c>
      <c r="AQ45" s="672" t="str">
        <f t="shared" si="18"/>
        <v/>
      </c>
    </row>
    <row r="46" spans="5:43">
      <c r="E46" s="672" t="str">
        <f t="shared" si="20"/>
        <v/>
      </c>
      <c r="G46" s="672" t="str">
        <f t="shared" si="20"/>
        <v/>
      </c>
      <c r="I46" s="672" t="str">
        <f t="shared" si="1"/>
        <v/>
      </c>
      <c r="K46" s="672" t="str">
        <f t="shared" si="2"/>
        <v/>
      </c>
      <c r="M46" s="672" t="str">
        <f t="shared" si="3"/>
        <v/>
      </c>
      <c r="O46" s="672" t="str">
        <f t="shared" si="4"/>
        <v/>
      </c>
      <c r="Q46" s="672" t="str">
        <f t="shared" si="5"/>
        <v/>
      </c>
      <c r="S46" s="672" t="str">
        <f t="shared" si="6"/>
        <v/>
      </c>
      <c r="U46" s="672" t="str">
        <f t="shared" si="7"/>
        <v/>
      </c>
      <c r="W46" s="672" t="str">
        <f t="shared" si="8"/>
        <v/>
      </c>
      <c r="Y46" s="672" t="str">
        <f t="shared" si="9"/>
        <v/>
      </c>
      <c r="AA46" s="672" t="str">
        <f t="shared" si="10"/>
        <v/>
      </c>
      <c r="AC46" s="672" t="str">
        <f t="shared" si="11"/>
        <v/>
      </c>
      <c r="AE46" s="672" t="str">
        <f t="shared" si="12"/>
        <v/>
      </c>
      <c r="AG46" s="672" t="str">
        <f t="shared" si="13"/>
        <v/>
      </c>
      <c r="AI46" s="672" t="str">
        <f t="shared" si="14"/>
        <v/>
      </c>
      <c r="AK46" s="672" t="str">
        <f t="shared" si="15"/>
        <v/>
      </c>
      <c r="AM46" s="672" t="str">
        <f t="shared" si="16"/>
        <v/>
      </c>
      <c r="AO46" s="672" t="str">
        <f t="shared" si="17"/>
        <v/>
      </c>
      <c r="AQ46" s="672" t="str">
        <f t="shared" si="18"/>
        <v/>
      </c>
    </row>
    <row r="47" spans="5:43">
      <c r="E47" s="672" t="str">
        <f t="shared" si="20"/>
        <v/>
      </c>
      <c r="G47" s="672" t="str">
        <f t="shared" si="20"/>
        <v/>
      </c>
      <c r="I47" s="672" t="str">
        <f t="shared" si="1"/>
        <v/>
      </c>
      <c r="K47" s="672" t="str">
        <f t="shared" si="2"/>
        <v/>
      </c>
      <c r="M47" s="672" t="str">
        <f t="shared" si="3"/>
        <v/>
      </c>
      <c r="O47" s="672" t="str">
        <f t="shared" si="4"/>
        <v/>
      </c>
      <c r="Q47" s="672" t="str">
        <f t="shared" si="5"/>
        <v/>
      </c>
      <c r="S47" s="672" t="str">
        <f t="shared" si="6"/>
        <v/>
      </c>
      <c r="U47" s="672" t="str">
        <f t="shared" si="7"/>
        <v/>
      </c>
      <c r="W47" s="672" t="str">
        <f t="shared" si="8"/>
        <v/>
      </c>
      <c r="Y47" s="672" t="str">
        <f t="shared" si="9"/>
        <v/>
      </c>
      <c r="AA47" s="672" t="str">
        <f t="shared" si="10"/>
        <v/>
      </c>
      <c r="AC47" s="672" t="str">
        <f t="shared" si="11"/>
        <v/>
      </c>
      <c r="AE47" s="672" t="str">
        <f t="shared" si="12"/>
        <v/>
      </c>
      <c r="AG47" s="672" t="str">
        <f t="shared" si="13"/>
        <v/>
      </c>
      <c r="AI47" s="672" t="str">
        <f t="shared" si="14"/>
        <v/>
      </c>
      <c r="AK47" s="672" t="str">
        <f t="shared" si="15"/>
        <v/>
      </c>
      <c r="AM47" s="672" t="str">
        <f t="shared" si="16"/>
        <v/>
      </c>
      <c r="AO47" s="672" t="str">
        <f t="shared" si="17"/>
        <v/>
      </c>
      <c r="AQ47" s="672" t="str">
        <f t="shared" si="18"/>
        <v/>
      </c>
    </row>
    <row r="48" spans="5:43">
      <c r="E48" s="672" t="str">
        <f t="shared" si="20"/>
        <v/>
      </c>
      <c r="G48" s="672" t="str">
        <f t="shared" si="20"/>
        <v/>
      </c>
      <c r="I48" s="672" t="str">
        <f t="shared" si="1"/>
        <v/>
      </c>
      <c r="K48" s="672" t="str">
        <f t="shared" si="2"/>
        <v/>
      </c>
      <c r="M48" s="672" t="str">
        <f t="shared" si="3"/>
        <v/>
      </c>
      <c r="O48" s="672" t="str">
        <f t="shared" si="4"/>
        <v/>
      </c>
      <c r="Q48" s="672" t="str">
        <f t="shared" si="5"/>
        <v/>
      </c>
      <c r="S48" s="672" t="str">
        <f t="shared" si="6"/>
        <v/>
      </c>
      <c r="U48" s="672" t="str">
        <f t="shared" si="7"/>
        <v/>
      </c>
      <c r="W48" s="672" t="str">
        <f t="shared" si="8"/>
        <v/>
      </c>
      <c r="Y48" s="672" t="str">
        <f t="shared" si="9"/>
        <v/>
      </c>
      <c r="AA48" s="672" t="str">
        <f t="shared" si="10"/>
        <v/>
      </c>
      <c r="AC48" s="672" t="str">
        <f t="shared" si="11"/>
        <v/>
      </c>
      <c r="AE48" s="672" t="str">
        <f t="shared" si="12"/>
        <v/>
      </c>
      <c r="AG48" s="672" t="str">
        <f t="shared" si="13"/>
        <v/>
      </c>
      <c r="AI48" s="672" t="str">
        <f t="shared" si="14"/>
        <v/>
      </c>
      <c r="AK48" s="672" t="str">
        <f t="shared" si="15"/>
        <v/>
      </c>
      <c r="AM48" s="672" t="str">
        <f t="shared" si="16"/>
        <v/>
      </c>
      <c r="AO48" s="672" t="str">
        <f t="shared" si="17"/>
        <v/>
      </c>
      <c r="AQ48" s="672" t="str">
        <f t="shared" si="18"/>
        <v/>
      </c>
    </row>
    <row r="49" spans="5:43">
      <c r="E49" s="672" t="str">
        <f t="shared" si="20"/>
        <v/>
      </c>
      <c r="G49" s="672" t="str">
        <f t="shared" si="20"/>
        <v/>
      </c>
      <c r="I49" s="672" t="str">
        <f t="shared" si="1"/>
        <v/>
      </c>
      <c r="K49" s="672" t="str">
        <f t="shared" si="2"/>
        <v/>
      </c>
      <c r="M49" s="672" t="str">
        <f t="shared" si="3"/>
        <v/>
      </c>
      <c r="O49" s="672" t="str">
        <f t="shared" si="4"/>
        <v/>
      </c>
      <c r="Q49" s="672" t="str">
        <f t="shared" si="5"/>
        <v/>
      </c>
      <c r="S49" s="672" t="str">
        <f t="shared" si="6"/>
        <v/>
      </c>
      <c r="U49" s="672" t="str">
        <f t="shared" si="7"/>
        <v/>
      </c>
      <c r="W49" s="672" t="str">
        <f t="shared" si="8"/>
        <v/>
      </c>
      <c r="Y49" s="672" t="str">
        <f t="shared" si="9"/>
        <v/>
      </c>
      <c r="AA49" s="672" t="str">
        <f t="shared" si="10"/>
        <v/>
      </c>
      <c r="AC49" s="672" t="str">
        <f t="shared" si="11"/>
        <v/>
      </c>
      <c r="AE49" s="672" t="str">
        <f t="shared" si="12"/>
        <v/>
      </c>
      <c r="AG49" s="672" t="str">
        <f t="shared" si="13"/>
        <v/>
      </c>
      <c r="AI49" s="672" t="str">
        <f t="shared" si="14"/>
        <v/>
      </c>
      <c r="AK49" s="672" t="str">
        <f t="shared" si="15"/>
        <v/>
      </c>
      <c r="AM49" s="672" t="str">
        <f t="shared" si="16"/>
        <v/>
      </c>
      <c r="AO49" s="672" t="str">
        <f t="shared" si="17"/>
        <v/>
      </c>
      <c r="AQ49" s="672" t="str">
        <f t="shared" si="18"/>
        <v/>
      </c>
    </row>
    <row r="50" spans="5:43">
      <c r="E50" s="672" t="str">
        <f t="shared" si="20"/>
        <v/>
      </c>
      <c r="G50" s="672" t="str">
        <f t="shared" si="20"/>
        <v/>
      </c>
      <c r="I50" s="672" t="str">
        <f t="shared" si="1"/>
        <v/>
      </c>
      <c r="K50" s="672" t="str">
        <f t="shared" si="2"/>
        <v/>
      </c>
      <c r="M50" s="672" t="str">
        <f t="shared" si="3"/>
        <v/>
      </c>
      <c r="O50" s="672" t="str">
        <f t="shared" si="4"/>
        <v/>
      </c>
      <c r="Q50" s="672" t="str">
        <f t="shared" si="5"/>
        <v/>
      </c>
      <c r="S50" s="672" t="str">
        <f t="shared" si="6"/>
        <v/>
      </c>
      <c r="U50" s="672" t="str">
        <f t="shared" si="7"/>
        <v/>
      </c>
      <c r="W50" s="672" t="str">
        <f t="shared" si="8"/>
        <v/>
      </c>
      <c r="Y50" s="672" t="str">
        <f t="shared" si="9"/>
        <v/>
      </c>
      <c r="AA50" s="672" t="str">
        <f t="shared" si="10"/>
        <v/>
      </c>
      <c r="AC50" s="672" t="str">
        <f t="shared" si="11"/>
        <v/>
      </c>
      <c r="AE50" s="672" t="str">
        <f t="shared" si="12"/>
        <v/>
      </c>
      <c r="AG50" s="672" t="str">
        <f t="shared" si="13"/>
        <v/>
      </c>
      <c r="AI50" s="672" t="str">
        <f t="shared" si="14"/>
        <v/>
      </c>
      <c r="AK50" s="672" t="str">
        <f t="shared" si="15"/>
        <v/>
      </c>
      <c r="AM50" s="672" t="str">
        <f t="shared" si="16"/>
        <v/>
      </c>
      <c r="AO50" s="672" t="str">
        <f t="shared" si="17"/>
        <v/>
      </c>
      <c r="AQ50" s="672" t="str">
        <f t="shared" si="18"/>
        <v/>
      </c>
    </row>
    <row r="51" spans="5:43">
      <c r="E51" s="672" t="str">
        <f t="shared" si="20"/>
        <v/>
      </c>
      <c r="G51" s="672" t="str">
        <f t="shared" si="20"/>
        <v/>
      </c>
      <c r="I51" s="672" t="str">
        <f t="shared" si="1"/>
        <v/>
      </c>
      <c r="K51" s="672" t="str">
        <f t="shared" si="2"/>
        <v/>
      </c>
      <c r="M51" s="672" t="str">
        <f t="shared" si="3"/>
        <v/>
      </c>
      <c r="O51" s="672" t="str">
        <f t="shared" si="4"/>
        <v/>
      </c>
      <c r="Q51" s="672" t="str">
        <f t="shared" si="5"/>
        <v/>
      </c>
      <c r="S51" s="672" t="str">
        <f t="shared" si="6"/>
        <v/>
      </c>
      <c r="U51" s="672" t="str">
        <f t="shared" si="7"/>
        <v/>
      </c>
      <c r="W51" s="672" t="str">
        <f t="shared" si="8"/>
        <v/>
      </c>
      <c r="Y51" s="672" t="str">
        <f t="shared" si="9"/>
        <v/>
      </c>
      <c r="AA51" s="672" t="str">
        <f t="shared" si="10"/>
        <v/>
      </c>
      <c r="AC51" s="672" t="str">
        <f t="shared" si="11"/>
        <v/>
      </c>
      <c r="AE51" s="672" t="str">
        <f t="shared" si="12"/>
        <v/>
      </c>
      <c r="AG51" s="672" t="str">
        <f t="shared" si="13"/>
        <v/>
      </c>
      <c r="AI51" s="672" t="str">
        <f t="shared" si="14"/>
        <v/>
      </c>
      <c r="AK51" s="672" t="str">
        <f t="shared" si="15"/>
        <v/>
      </c>
      <c r="AM51" s="672" t="str">
        <f t="shared" si="16"/>
        <v/>
      </c>
      <c r="AO51" s="672" t="str">
        <f t="shared" si="17"/>
        <v/>
      </c>
      <c r="AQ51" s="672" t="str">
        <f t="shared" si="18"/>
        <v/>
      </c>
    </row>
    <row r="52" spans="5:43">
      <c r="E52" s="672" t="str">
        <f t="shared" si="20"/>
        <v/>
      </c>
      <c r="G52" s="672" t="str">
        <f t="shared" si="20"/>
        <v/>
      </c>
      <c r="I52" s="672" t="str">
        <f t="shared" si="1"/>
        <v/>
      </c>
      <c r="K52" s="672" t="str">
        <f t="shared" si="2"/>
        <v/>
      </c>
      <c r="M52" s="672" t="str">
        <f t="shared" si="3"/>
        <v/>
      </c>
      <c r="O52" s="672" t="str">
        <f t="shared" si="4"/>
        <v/>
      </c>
      <c r="Q52" s="672" t="str">
        <f t="shared" si="5"/>
        <v/>
      </c>
      <c r="S52" s="672" t="str">
        <f t="shared" si="6"/>
        <v/>
      </c>
      <c r="U52" s="672" t="str">
        <f t="shared" si="7"/>
        <v/>
      </c>
      <c r="W52" s="672" t="str">
        <f t="shared" si="8"/>
        <v/>
      </c>
      <c r="Y52" s="672" t="str">
        <f t="shared" si="9"/>
        <v/>
      </c>
      <c r="AA52" s="672" t="str">
        <f t="shared" si="10"/>
        <v/>
      </c>
      <c r="AC52" s="672" t="str">
        <f t="shared" si="11"/>
        <v/>
      </c>
      <c r="AE52" s="672" t="str">
        <f t="shared" si="12"/>
        <v/>
      </c>
      <c r="AG52" s="672" t="str">
        <f t="shared" si="13"/>
        <v/>
      </c>
      <c r="AI52" s="672" t="str">
        <f t="shared" si="14"/>
        <v/>
      </c>
      <c r="AK52" s="672" t="str">
        <f t="shared" si="15"/>
        <v/>
      </c>
      <c r="AM52" s="672" t="str">
        <f t="shared" si="16"/>
        <v/>
      </c>
      <c r="AO52" s="672" t="str">
        <f t="shared" si="17"/>
        <v/>
      </c>
      <c r="AQ52" s="672" t="str">
        <f t="shared" si="18"/>
        <v/>
      </c>
    </row>
    <row r="53" spans="5:43">
      <c r="E53" s="672" t="str">
        <f t="shared" si="20"/>
        <v/>
      </c>
      <c r="G53" s="672" t="str">
        <f t="shared" si="20"/>
        <v/>
      </c>
      <c r="I53" s="672" t="str">
        <f t="shared" si="1"/>
        <v/>
      </c>
      <c r="K53" s="672" t="str">
        <f t="shared" si="2"/>
        <v/>
      </c>
      <c r="M53" s="672" t="str">
        <f t="shared" si="3"/>
        <v/>
      </c>
      <c r="O53" s="672" t="str">
        <f t="shared" si="4"/>
        <v/>
      </c>
      <c r="Q53" s="672" t="str">
        <f t="shared" si="5"/>
        <v/>
      </c>
      <c r="S53" s="672" t="str">
        <f t="shared" si="6"/>
        <v/>
      </c>
      <c r="U53" s="672" t="str">
        <f t="shared" si="7"/>
        <v/>
      </c>
      <c r="W53" s="672" t="str">
        <f t="shared" si="8"/>
        <v/>
      </c>
      <c r="Y53" s="672" t="str">
        <f t="shared" si="9"/>
        <v/>
      </c>
      <c r="AA53" s="672" t="str">
        <f t="shared" si="10"/>
        <v/>
      </c>
      <c r="AC53" s="672" t="str">
        <f t="shared" si="11"/>
        <v/>
      </c>
      <c r="AE53" s="672" t="str">
        <f t="shared" si="12"/>
        <v/>
      </c>
      <c r="AG53" s="672" t="str">
        <f t="shared" si="13"/>
        <v/>
      </c>
      <c r="AI53" s="672" t="str">
        <f t="shared" si="14"/>
        <v/>
      </c>
      <c r="AK53" s="672" t="str">
        <f t="shared" si="15"/>
        <v/>
      </c>
      <c r="AM53" s="672" t="str">
        <f t="shared" si="16"/>
        <v/>
      </c>
      <c r="AO53" s="672" t="str">
        <f t="shared" si="17"/>
        <v/>
      </c>
      <c r="AQ53" s="672" t="str">
        <f t="shared" si="18"/>
        <v/>
      </c>
    </row>
    <row r="54" spans="5:43">
      <c r="E54" s="672" t="str">
        <f t="shared" si="20"/>
        <v/>
      </c>
      <c r="G54" s="672" t="str">
        <f t="shared" si="20"/>
        <v/>
      </c>
      <c r="I54" s="672" t="str">
        <f t="shared" si="1"/>
        <v/>
      </c>
      <c r="K54" s="672" t="str">
        <f t="shared" si="2"/>
        <v/>
      </c>
      <c r="M54" s="672" t="str">
        <f t="shared" si="3"/>
        <v/>
      </c>
      <c r="O54" s="672" t="str">
        <f t="shared" si="4"/>
        <v/>
      </c>
      <c r="Q54" s="672" t="str">
        <f t="shared" si="5"/>
        <v/>
      </c>
      <c r="S54" s="672" t="str">
        <f t="shared" si="6"/>
        <v/>
      </c>
      <c r="U54" s="672" t="str">
        <f t="shared" si="7"/>
        <v/>
      </c>
      <c r="W54" s="672" t="str">
        <f t="shared" si="8"/>
        <v/>
      </c>
      <c r="Y54" s="672" t="str">
        <f t="shared" si="9"/>
        <v/>
      </c>
      <c r="AA54" s="672" t="str">
        <f t="shared" si="10"/>
        <v/>
      </c>
      <c r="AC54" s="672" t="str">
        <f t="shared" si="11"/>
        <v/>
      </c>
      <c r="AE54" s="672" t="str">
        <f t="shared" si="12"/>
        <v/>
      </c>
      <c r="AG54" s="672" t="str">
        <f t="shared" si="13"/>
        <v/>
      </c>
      <c r="AI54" s="672" t="str">
        <f t="shared" si="14"/>
        <v/>
      </c>
      <c r="AK54" s="672" t="str">
        <f t="shared" si="15"/>
        <v/>
      </c>
      <c r="AM54" s="672" t="str">
        <f t="shared" si="16"/>
        <v/>
      </c>
      <c r="AO54" s="672" t="str">
        <f t="shared" si="17"/>
        <v/>
      </c>
      <c r="AQ54" s="672" t="str">
        <f t="shared" si="18"/>
        <v/>
      </c>
    </row>
    <row r="55" spans="5:43">
      <c r="E55" s="672" t="str">
        <f t="shared" si="20"/>
        <v/>
      </c>
      <c r="G55" s="672" t="str">
        <f t="shared" si="20"/>
        <v/>
      </c>
      <c r="I55" s="672" t="str">
        <f t="shared" si="1"/>
        <v/>
      </c>
      <c r="K55" s="672" t="str">
        <f t="shared" si="2"/>
        <v/>
      </c>
      <c r="M55" s="672" t="str">
        <f t="shared" si="3"/>
        <v/>
      </c>
      <c r="O55" s="672" t="str">
        <f t="shared" si="4"/>
        <v/>
      </c>
      <c r="Q55" s="672" t="str">
        <f t="shared" si="5"/>
        <v/>
      </c>
      <c r="S55" s="672" t="str">
        <f t="shared" si="6"/>
        <v/>
      </c>
      <c r="U55" s="672" t="str">
        <f t="shared" si="7"/>
        <v/>
      </c>
      <c r="W55" s="672" t="str">
        <f t="shared" si="8"/>
        <v/>
      </c>
      <c r="Y55" s="672" t="str">
        <f t="shared" si="9"/>
        <v/>
      </c>
      <c r="AA55" s="672" t="str">
        <f t="shared" si="10"/>
        <v/>
      </c>
      <c r="AC55" s="672" t="str">
        <f t="shared" si="11"/>
        <v/>
      </c>
      <c r="AE55" s="672" t="str">
        <f t="shared" si="12"/>
        <v/>
      </c>
      <c r="AG55" s="672" t="str">
        <f t="shared" si="13"/>
        <v/>
      </c>
      <c r="AI55" s="672" t="str">
        <f t="shared" si="14"/>
        <v/>
      </c>
      <c r="AK55" s="672" t="str">
        <f t="shared" si="15"/>
        <v/>
      </c>
      <c r="AM55" s="672" t="str">
        <f t="shared" si="16"/>
        <v/>
      </c>
      <c r="AO55" s="672" t="str">
        <f t="shared" si="17"/>
        <v/>
      </c>
      <c r="AQ55" s="672" t="str">
        <f t="shared" si="18"/>
        <v/>
      </c>
    </row>
    <row r="56" spans="5:43">
      <c r="E56" s="672" t="str">
        <f t="shared" si="20"/>
        <v/>
      </c>
      <c r="G56" s="672" t="str">
        <f t="shared" si="20"/>
        <v/>
      </c>
      <c r="I56" s="672" t="str">
        <f t="shared" si="1"/>
        <v/>
      </c>
      <c r="K56" s="672" t="str">
        <f t="shared" si="2"/>
        <v/>
      </c>
      <c r="M56" s="672" t="str">
        <f t="shared" si="3"/>
        <v/>
      </c>
      <c r="O56" s="672" t="str">
        <f t="shared" si="4"/>
        <v/>
      </c>
      <c r="Q56" s="672" t="str">
        <f t="shared" si="5"/>
        <v/>
      </c>
      <c r="S56" s="672" t="str">
        <f t="shared" si="6"/>
        <v/>
      </c>
      <c r="U56" s="672" t="str">
        <f t="shared" si="7"/>
        <v/>
      </c>
      <c r="W56" s="672" t="str">
        <f t="shared" si="8"/>
        <v/>
      </c>
      <c r="Y56" s="672" t="str">
        <f t="shared" si="9"/>
        <v/>
      </c>
      <c r="AA56" s="672" t="str">
        <f t="shared" si="10"/>
        <v/>
      </c>
      <c r="AC56" s="672" t="str">
        <f t="shared" si="11"/>
        <v/>
      </c>
      <c r="AE56" s="672" t="str">
        <f t="shared" si="12"/>
        <v/>
      </c>
      <c r="AG56" s="672" t="str">
        <f t="shared" si="13"/>
        <v/>
      </c>
      <c r="AI56" s="672" t="str">
        <f t="shared" si="14"/>
        <v/>
      </c>
      <c r="AK56" s="672" t="str">
        <f t="shared" si="15"/>
        <v/>
      </c>
      <c r="AM56" s="672" t="str">
        <f t="shared" si="16"/>
        <v/>
      </c>
      <c r="AO56" s="672" t="str">
        <f t="shared" si="17"/>
        <v/>
      </c>
      <c r="AQ56" s="672" t="str">
        <f t="shared" si="18"/>
        <v/>
      </c>
    </row>
    <row r="57" spans="5:43">
      <c r="E57" s="672" t="str">
        <f t="shared" si="20"/>
        <v/>
      </c>
      <c r="G57" s="672" t="str">
        <f t="shared" si="20"/>
        <v/>
      </c>
      <c r="I57" s="672" t="str">
        <f t="shared" si="1"/>
        <v/>
      </c>
      <c r="K57" s="672" t="str">
        <f t="shared" si="2"/>
        <v/>
      </c>
      <c r="M57" s="672" t="str">
        <f t="shared" si="3"/>
        <v/>
      </c>
      <c r="O57" s="672" t="str">
        <f t="shared" si="4"/>
        <v/>
      </c>
      <c r="Q57" s="672" t="str">
        <f t="shared" si="5"/>
        <v/>
      </c>
      <c r="S57" s="672" t="str">
        <f t="shared" si="6"/>
        <v/>
      </c>
      <c r="U57" s="672" t="str">
        <f t="shared" si="7"/>
        <v/>
      </c>
      <c r="W57" s="672" t="str">
        <f t="shared" si="8"/>
        <v/>
      </c>
      <c r="Y57" s="672" t="str">
        <f t="shared" si="9"/>
        <v/>
      </c>
      <c r="AA57" s="672" t="str">
        <f t="shared" si="10"/>
        <v/>
      </c>
      <c r="AC57" s="672" t="str">
        <f t="shared" si="11"/>
        <v/>
      </c>
      <c r="AE57" s="672" t="str">
        <f t="shared" si="12"/>
        <v/>
      </c>
      <c r="AG57" s="672" t="str">
        <f t="shared" si="13"/>
        <v/>
      </c>
      <c r="AI57" s="672" t="str">
        <f t="shared" si="14"/>
        <v/>
      </c>
      <c r="AK57" s="672" t="str">
        <f t="shared" si="15"/>
        <v/>
      </c>
      <c r="AM57" s="672" t="str">
        <f t="shared" si="16"/>
        <v/>
      </c>
      <c r="AO57" s="672" t="str">
        <f t="shared" si="17"/>
        <v/>
      </c>
      <c r="AQ57" s="672" t="str">
        <f t="shared" si="18"/>
        <v/>
      </c>
    </row>
    <row r="58" spans="5:43">
      <c r="E58" s="672" t="str">
        <f t="shared" si="20"/>
        <v/>
      </c>
      <c r="G58" s="672" t="str">
        <f t="shared" si="20"/>
        <v/>
      </c>
      <c r="I58" s="672" t="str">
        <f t="shared" si="1"/>
        <v/>
      </c>
      <c r="K58" s="672" t="str">
        <f t="shared" si="2"/>
        <v/>
      </c>
      <c r="M58" s="672" t="str">
        <f t="shared" si="3"/>
        <v/>
      </c>
      <c r="O58" s="672" t="str">
        <f t="shared" si="4"/>
        <v/>
      </c>
      <c r="Q58" s="672" t="str">
        <f t="shared" si="5"/>
        <v/>
      </c>
      <c r="S58" s="672" t="str">
        <f t="shared" si="6"/>
        <v/>
      </c>
      <c r="U58" s="672" t="str">
        <f t="shared" si="7"/>
        <v/>
      </c>
      <c r="W58" s="672" t="str">
        <f t="shared" si="8"/>
        <v/>
      </c>
      <c r="Y58" s="672" t="str">
        <f t="shared" si="9"/>
        <v/>
      </c>
      <c r="AA58" s="672" t="str">
        <f t="shared" si="10"/>
        <v/>
      </c>
      <c r="AC58" s="672" t="str">
        <f t="shared" si="11"/>
        <v/>
      </c>
      <c r="AE58" s="672" t="str">
        <f t="shared" si="12"/>
        <v/>
      </c>
      <c r="AG58" s="672" t="str">
        <f t="shared" si="13"/>
        <v/>
      </c>
      <c r="AI58" s="672" t="str">
        <f t="shared" si="14"/>
        <v/>
      </c>
      <c r="AK58" s="672" t="str">
        <f t="shared" si="15"/>
        <v/>
      </c>
      <c r="AM58" s="672" t="str">
        <f t="shared" si="16"/>
        <v/>
      </c>
      <c r="AO58" s="672" t="str">
        <f t="shared" si="17"/>
        <v/>
      </c>
      <c r="AQ58" s="672" t="str">
        <f t="shared" si="18"/>
        <v/>
      </c>
    </row>
    <row r="59" spans="5:43">
      <c r="E59" s="672" t="str">
        <f t="shared" si="20"/>
        <v/>
      </c>
      <c r="G59" s="672" t="str">
        <f t="shared" si="20"/>
        <v/>
      </c>
      <c r="I59" s="672" t="str">
        <f t="shared" si="1"/>
        <v/>
      </c>
      <c r="K59" s="672" t="str">
        <f t="shared" si="2"/>
        <v/>
      </c>
      <c r="M59" s="672" t="str">
        <f t="shared" si="3"/>
        <v/>
      </c>
      <c r="O59" s="672" t="str">
        <f t="shared" si="4"/>
        <v/>
      </c>
      <c r="Q59" s="672" t="str">
        <f t="shared" si="5"/>
        <v/>
      </c>
      <c r="S59" s="672" t="str">
        <f t="shared" si="6"/>
        <v/>
      </c>
      <c r="U59" s="672" t="str">
        <f t="shared" si="7"/>
        <v/>
      </c>
      <c r="W59" s="672" t="str">
        <f t="shared" si="8"/>
        <v/>
      </c>
      <c r="Y59" s="672" t="str">
        <f t="shared" si="9"/>
        <v/>
      </c>
      <c r="AA59" s="672" t="str">
        <f t="shared" si="10"/>
        <v/>
      </c>
      <c r="AC59" s="672" t="str">
        <f t="shared" si="11"/>
        <v/>
      </c>
      <c r="AE59" s="672" t="str">
        <f t="shared" si="12"/>
        <v/>
      </c>
      <c r="AG59" s="672" t="str">
        <f t="shared" si="13"/>
        <v/>
      </c>
      <c r="AI59" s="672" t="str">
        <f t="shared" si="14"/>
        <v/>
      </c>
      <c r="AK59" s="672" t="str">
        <f t="shared" si="15"/>
        <v/>
      </c>
      <c r="AM59" s="672" t="str">
        <f t="shared" si="16"/>
        <v/>
      </c>
      <c r="AO59" s="672" t="str">
        <f t="shared" si="17"/>
        <v/>
      </c>
      <c r="AQ59" s="672" t="str">
        <f t="shared" si="18"/>
        <v/>
      </c>
    </row>
    <row r="60" spans="5:43">
      <c r="E60" s="672" t="str">
        <f t="shared" si="20"/>
        <v/>
      </c>
      <c r="G60" s="672" t="str">
        <f t="shared" si="20"/>
        <v/>
      </c>
      <c r="I60" s="672" t="str">
        <f t="shared" si="1"/>
        <v/>
      </c>
      <c r="K60" s="672" t="str">
        <f t="shared" si="2"/>
        <v/>
      </c>
      <c r="M60" s="672" t="str">
        <f t="shared" si="3"/>
        <v/>
      </c>
      <c r="O60" s="672" t="str">
        <f t="shared" si="4"/>
        <v/>
      </c>
      <c r="Q60" s="672" t="str">
        <f t="shared" si="5"/>
        <v/>
      </c>
      <c r="S60" s="672" t="str">
        <f t="shared" si="6"/>
        <v/>
      </c>
      <c r="U60" s="672" t="str">
        <f t="shared" si="7"/>
        <v/>
      </c>
      <c r="W60" s="672" t="str">
        <f t="shared" si="8"/>
        <v/>
      </c>
      <c r="Y60" s="672" t="str">
        <f t="shared" si="9"/>
        <v/>
      </c>
      <c r="AA60" s="672" t="str">
        <f t="shared" si="10"/>
        <v/>
      </c>
      <c r="AC60" s="672" t="str">
        <f t="shared" si="11"/>
        <v/>
      </c>
      <c r="AE60" s="672" t="str">
        <f t="shared" si="12"/>
        <v/>
      </c>
      <c r="AG60" s="672" t="str">
        <f t="shared" si="13"/>
        <v/>
      </c>
      <c r="AI60" s="672" t="str">
        <f t="shared" si="14"/>
        <v/>
      </c>
      <c r="AK60" s="672" t="str">
        <f t="shared" si="15"/>
        <v/>
      </c>
      <c r="AM60" s="672" t="str">
        <f t="shared" si="16"/>
        <v/>
      </c>
      <c r="AO60" s="672" t="str">
        <f t="shared" si="17"/>
        <v/>
      </c>
      <c r="AQ60" s="672" t="str">
        <f t="shared" si="18"/>
        <v/>
      </c>
    </row>
    <row r="61" spans="5:43">
      <c r="E61" s="672" t="str">
        <f t="shared" ref="E61:G76" si="21">IF(OR($B61=0,D61=0),"",D61/$B61)</f>
        <v/>
      </c>
      <c r="G61" s="672" t="str">
        <f t="shared" si="21"/>
        <v/>
      </c>
      <c r="I61" s="672" t="str">
        <f t="shared" si="1"/>
        <v/>
      </c>
      <c r="K61" s="672" t="str">
        <f t="shared" si="2"/>
        <v/>
      </c>
      <c r="M61" s="672" t="str">
        <f t="shared" si="3"/>
        <v/>
      </c>
      <c r="O61" s="672" t="str">
        <f t="shared" si="4"/>
        <v/>
      </c>
      <c r="Q61" s="672" t="str">
        <f t="shared" si="5"/>
        <v/>
      </c>
      <c r="S61" s="672" t="str">
        <f t="shared" si="6"/>
        <v/>
      </c>
      <c r="U61" s="672" t="str">
        <f t="shared" si="7"/>
        <v/>
      </c>
      <c r="W61" s="672" t="str">
        <f t="shared" si="8"/>
        <v/>
      </c>
      <c r="Y61" s="672" t="str">
        <f t="shared" si="9"/>
        <v/>
      </c>
      <c r="AA61" s="672" t="str">
        <f t="shared" si="10"/>
        <v/>
      </c>
      <c r="AC61" s="672" t="str">
        <f t="shared" si="11"/>
        <v/>
      </c>
      <c r="AE61" s="672" t="str">
        <f t="shared" si="12"/>
        <v/>
      </c>
      <c r="AG61" s="672" t="str">
        <f t="shared" si="13"/>
        <v/>
      </c>
      <c r="AI61" s="672" t="str">
        <f t="shared" si="14"/>
        <v/>
      </c>
      <c r="AK61" s="672" t="str">
        <f t="shared" si="15"/>
        <v/>
      </c>
      <c r="AM61" s="672" t="str">
        <f t="shared" si="16"/>
        <v/>
      </c>
      <c r="AO61" s="672" t="str">
        <f t="shared" si="17"/>
        <v/>
      </c>
      <c r="AQ61" s="672" t="str">
        <f t="shared" si="18"/>
        <v/>
      </c>
    </row>
    <row r="62" spans="5:43">
      <c r="E62" s="672" t="str">
        <f t="shared" si="21"/>
        <v/>
      </c>
      <c r="G62" s="672" t="str">
        <f t="shared" si="21"/>
        <v/>
      </c>
      <c r="I62" s="672" t="str">
        <f t="shared" si="1"/>
        <v/>
      </c>
      <c r="K62" s="672" t="str">
        <f t="shared" si="2"/>
        <v/>
      </c>
      <c r="M62" s="672" t="str">
        <f t="shared" si="3"/>
        <v/>
      </c>
      <c r="O62" s="672" t="str">
        <f t="shared" si="4"/>
        <v/>
      </c>
      <c r="Q62" s="672" t="str">
        <f t="shared" si="5"/>
        <v/>
      </c>
      <c r="S62" s="672" t="str">
        <f t="shared" si="6"/>
        <v/>
      </c>
      <c r="U62" s="672" t="str">
        <f t="shared" si="7"/>
        <v/>
      </c>
      <c r="W62" s="672" t="str">
        <f t="shared" si="8"/>
        <v/>
      </c>
      <c r="Y62" s="672" t="str">
        <f t="shared" si="9"/>
        <v/>
      </c>
      <c r="AA62" s="672" t="str">
        <f t="shared" si="10"/>
        <v/>
      </c>
      <c r="AC62" s="672" t="str">
        <f t="shared" si="11"/>
        <v/>
      </c>
      <c r="AE62" s="672" t="str">
        <f t="shared" si="12"/>
        <v/>
      </c>
      <c r="AG62" s="672" t="str">
        <f t="shared" si="13"/>
        <v/>
      </c>
      <c r="AI62" s="672" t="str">
        <f t="shared" si="14"/>
        <v/>
      </c>
      <c r="AK62" s="672" t="str">
        <f t="shared" si="15"/>
        <v/>
      </c>
      <c r="AM62" s="672" t="str">
        <f t="shared" si="16"/>
        <v/>
      </c>
      <c r="AO62" s="672" t="str">
        <f t="shared" si="17"/>
        <v/>
      </c>
      <c r="AQ62" s="672" t="str">
        <f t="shared" si="18"/>
        <v/>
      </c>
    </row>
    <row r="63" spans="5:43">
      <c r="E63" s="672" t="str">
        <f t="shared" si="21"/>
        <v/>
      </c>
      <c r="G63" s="672" t="str">
        <f t="shared" si="21"/>
        <v/>
      </c>
      <c r="I63" s="672" t="str">
        <f t="shared" si="1"/>
        <v/>
      </c>
      <c r="K63" s="672" t="str">
        <f t="shared" si="2"/>
        <v/>
      </c>
      <c r="M63" s="672" t="str">
        <f t="shared" si="3"/>
        <v/>
      </c>
      <c r="O63" s="672" t="str">
        <f t="shared" si="4"/>
        <v/>
      </c>
      <c r="Q63" s="672" t="str">
        <f t="shared" si="5"/>
        <v/>
      </c>
      <c r="S63" s="672" t="str">
        <f t="shared" si="6"/>
        <v/>
      </c>
      <c r="U63" s="672" t="str">
        <f t="shared" si="7"/>
        <v/>
      </c>
      <c r="W63" s="672" t="str">
        <f t="shared" si="8"/>
        <v/>
      </c>
      <c r="Y63" s="672" t="str">
        <f t="shared" si="9"/>
        <v/>
      </c>
      <c r="AA63" s="672" t="str">
        <f t="shared" si="10"/>
        <v/>
      </c>
      <c r="AC63" s="672" t="str">
        <f t="shared" si="11"/>
        <v/>
      </c>
      <c r="AE63" s="672" t="str">
        <f t="shared" si="12"/>
        <v/>
      </c>
      <c r="AG63" s="672" t="str">
        <f t="shared" si="13"/>
        <v/>
      </c>
      <c r="AI63" s="672" t="str">
        <f t="shared" si="14"/>
        <v/>
      </c>
      <c r="AK63" s="672" t="str">
        <f t="shared" si="15"/>
        <v/>
      </c>
      <c r="AM63" s="672" t="str">
        <f t="shared" si="16"/>
        <v/>
      </c>
      <c r="AO63" s="672" t="str">
        <f t="shared" si="17"/>
        <v/>
      </c>
      <c r="AQ63" s="672" t="str">
        <f t="shared" si="18"/>
        <v/>
      </c>
    </row>
    <row r="64" spans="5:43">
      <c r="E64" s="672" t="str">
        <f t="shared" si="21"/>
        <v/>
      </c>
      <c r="G64" s="672" t="str">
        <f t="shared" si="21"/>
        <v/>
      </c>
      <c r="I64" s="672" t="str">
        <f t="shared" si="1"/>
        <v/>
      </c>
      <c r="K64" s="672" t="str">
        <f t="shared" si="2"/>
        <v/>
      </c>
      <c r="M64" s="672" t="str">
        <f t="shared" si="3"/>
        <v/>
      </c>
      <c r="O64" s="672" t="str">
        <f t="shared" si="4"/>
        <v/>
      </c>
      <c r="Q64" s="672" t="str">
        <f t="shared" si="5"/>
        <v/>
      </c>
      <c r="S64" s="672" t="str">
        <f t="shared" si="6"/>
        <v/>
      </c>
      <c r="U64" s="672" t="str">
        <f t="shared" si="7"/>
        <v/>
      </c>
      <c r="W64" s="672" t="str">
        <f t="shared" si="8"/>
        <v/>
      </c>
      <c r="Y64" s="672" t="str">
        <f t="shared" si="9"/>
        <v/>
      </c>
      <c r="AA64" s="672" t="str">
        <f t="shared" si="10"/>
        <v/>
      </c>
      <c r="AC64" s="672" t="str">
        <f t="shared" si="11"/>
        <v/>
      </c>
      <c r="AE64" s="672" t="str">
        <f t="shared" si="12"/>
        <v/>
      </c>
      <c r="AG64" s="672" t="str">
        <f t="shared" si="13"/>
        <v/>
      </c>
      <c r="AI64" s="672" t="str">
        <f t="shared" si="14"/>
        <v/>
      </c>
      <c r="AK64" s="672" t="str">
        <f t="shared" si="15"/>
        <v/>
      </c>
      <c r="AM64" s="672" t="str">
        <f t="shared" si="16"/>
        <v/>
      </c>
      <c r="AO64" s="672" t="str">
        <f t="shared" si="17"/>
        <v/>
      </c>
      <c r="AQ64" s="672" t="str">
        <f t="shared" si="18"/>
        <v/>
      </c>
    </row>
    <row r="65" spans="5:43">
      <c r="E65" s="672" t="str">
        <f t="shared" si="21"/>
        <v/>
      </c>
      <c r="G65" s="672" t="str">
        <f t="shared" si="21"/>
        <v/>
      </c>
      <c r="I65" s="672" t="str">
        <f t="shared" si="1"/>
        <v/>
      </c>
      <c r="K65" s="672" t="str">
        <f t="shared" si="2"/>
        <v/>
      </c>
      <c r="M65" s="672" t="str">
        <f t="shared" si="3"/>
        <v/>
      </c>
      <c r="O65" s="672" t="str">
        <f t="shared" si="4"/>
        <v/>
      </c>
      <c r="Q65" s="672" t="str">
        <f t="shared" si="5"/>
        <v/>
      </c>
      <c r="S65" s="672" t="str">
        <f t="shared" si="6"/>
        <v/>
      </c>
      <c r="U65" s="672" t="str">
        <f t="shared" si="7"/>
        <v/>
      </c>
      <c r="W65" s="672" t="str">
        <f t="shared" si="8"/>
        <v/>
      </c>
      <c r="Y65" s="672" t="str">
        <f t="shared" si="9"/>
        <v/>
      </c>
      <c r="AA65" s="672" t="str">
        <f t="shared" si="10"/>
        <v/>
      </c>
      <c r="AC65" s="672" t="str">
        <f t="shared" si="11"/>
        <v/>
      </c>
      <c r="AE65" s="672" t="str">
        <f t="shared" si="12"/>
        <v/>
      </c>
      <c r="AG65" s="672" t="str">
        <f t="shared" si="13"/>
        <v/>
      </c>
      <c r="AI65" s="672" t="str">
        <f t="shared" si="14"/>
        <v/>
      </c>
      <c r="AK65" s="672" t="str">
        <f t="shared" si="15"/>
        <v/>
      </c>
      <c r="AM65" s="672" t="str">
        <f t="shared" si="16"/>
        <v/>
      </c>
      <c r="AO65" s="672" t="str">
        <f t="shared" si="17"/>
        <v/>
      </c>
      <c r="AQ65" s="672" t="str">
        <f t="shared" si="18"/>
        <v/>
      </c>
    </row>
    <row r="66" spans="5:43">
      <c r="E66" s="672" t="str">
        <f t="shared" si="21"/>
        <v/>
      </c>
      <c r="G66" s="672" t="str">
        <f t="shared" si="21"/>
        <v/>
      </c>
      <c r="I66" s="672" t="str">
        <f t="shared" si="1"/>
        <v/>
      </c>
      <c r="K66" s="672" t="str">
        <f t="shared" si="2"/>
        <v/>
      </c>
      <c r="M66" s="672" t="str">
        <f t="shared" si="3"/>
        <v/>
      </c>
      <c r="O66" s="672" t="str">
        <f t="shared" si="4"/>
        <v/>
      </c>
      <c r="Q66" s="672" t="str">
        <f t="shared" si="5"/>
        <v/>
      </c>
      <c r="S66" s="672" t="str">
        <f t="shared" si="6"/>
        <v/>
      </c>
      <c r="U66" s="672" t="str">
        <f t="shared" si="7"/>
        <v/>
      </c>
      <c r="W66" s="672" t="str">
        <f t="shared" si="8"/>
        <v/>
      </c>
      <c r="Y66" s="672" t="str">
        <f t="shared" si="9"/>
        <v/>
      </c>
      <c r="AA66" s="672" t="str">
        <f t="shared" si="10"/>
        <v/>
      </c>
      <c r="AC66" s="672" t="str">
        <f t="shared" si="11"/>
        <v/>
      </c>
      <c r="AE66" s="672" t="str">
        <f t="shared" si="12"/>
        <v/>
      </c>
      <c r="AG66" s="672" t="str">
        <f t="shared" si="13"/>
        <v/>
      </c>
      <c r="AI66" s="672" t="str">
        <f t="shared" si="14"/>
        <v/>
      </c>
      <c r="AK66" s="672" t="str">
        <f t="shared" si="15"/>
        <v/>
      </c>
      <c r="AM66" s="672" t="str">
        <f t="shared" si="16"/>
        <v/>
      </c>
      <c r="AO66" s="672" t="str">
        <f t="shared" si="17"/>
        <v/>
      </c>
      <c r="AQ66" s="672" t="str">
        <f t="shared" si="18"/>
        <v/>
      </c>
    </row>
    <row r="67" spans="5:43">
      <c r="E67" s="672" t="str">
        <f t="shared" si="21"/>
        <v/>
      </c>
      <c r="G67" s="672" t="str">
        <f t="shared" si="21"/>
        <v/>
      </c>
      <c r="I67" s="672" t="str">
        <f t="shared" si="1"/>
        <v/>
      </c>
      <c r="K67" s="672" t="str">
        <f t="shared" si="2"/>
        <v/>
      </c>
      <c r="M67" s="672" t="str">
        <f t="shared" si="3"/>
        <v/>
      </c>
      <c r="O67" s="672" t="str">
        <f t="shared" si="4"/>
        <v/>
      </c>
      <c r="Q67" s="672" t="str">
        <f t="shared" si="5"/>
        <v/>
      </c>
      <c r="S67" s="672" t="str">
        <f t="shared" si="6"/>
        <v/>
      </c>
      <c r="U67" s="672" t="str">
        <f t="shared" si="7"/>
        <v/>
      </c>
      <c r="W67" s="672" t="str">
        <f t="shared" si="8"/>
        <v/>
      </c>
      <c r="Y67" s="672" t="str">
        <f t="shared" si="9"/>
        <v/>
      </c>
      <c r="AA67" s="672" t="str">
        <f t="shared" si="10"/>
        <v/>
      </c>
      <c r="AC67" s="672" t="str">
        <f t="shared" si="11"/>
        <v/>
      </c>
      <c r="AE67" s="672" t="str">
        <f t="shared" si="12"/>
        <v/>
      </c>
      <c r="AG67" s="672" t="str">
        <f t="shared" si="13"/>
        <v/>
      </c>
      <c r="AI67" s="672" t="str">
        <f t="shared" si="14"/>
        <v/>
      </c>
      <c r="AK67" s="672" t="str">
        <f t="shared" si="15"/>
        <v/>
      </c>
      <c r="AM67" s="672" t="str">
        <f t="shared" si="16"/>
        <v/>
      </c>
      <c r="AO67" s="672" t="str">
        <f t="shared" si="17"/>
        <v/>
      </c>
      <c r="AQ67" s="672" t="str">
        <f t="shared" si="18"/>
        <v/>
      </c>
    </row>
    <row r="68" spans="5:43">
      <c r="E68" s="672" t="str">
        <f t="shared" si="21"/>
        <v/>
      </c>
      <c r="G68" s="672" t="str">
        <f t="shared" si="21"/>
        <v/>
      </c>
      <c r="I68" s="672" t="str">
        <f t="shared" si="1"/>
        <v/>
      </c>
      <c r="K68" s="672" t="str">
        <f t="shared" si="2"/>
        <v/>
      </c>
      <c r="M68" s="672" t="str">
        <f t="shared" si="3"/>
        <v/>
      </c>
      <c r="O68" s="672" t="str">
        <f t="shared" si="4"/>
        <v/>
      </c>
      <c r="Q68" s="672" t="str">
        <f t="shared" si="5"/>
        <v/>
      </c>
      <c r="S68" s="672" t="str">
        <f t="shared" si="6"/>
        <v/>
      </c>
      <c r="U68" s="672" t="str">
        <f t="shared" si="7"/>
        <v/>
      </c>
      <c r="W68" s="672" t="str">
        <f t="shared" si="8"/>
        <v/>
      </c>
      <c r="Y68" s="672" t="str">
        <f t="shared" si="9"/>
        <v/>
      </c>
      <c r="AA68" s="672" t="str">
        <f t="shared" si="10"/>
        <v/>
      </c>
      <c r="AC68" s="672" t="str">
        <f t="shared" si="11"/>
        <v/>
      </c>
      <c r="AE68" s="672" t="str">
        <f t="shared" si="12"/>
        <v/>
      </c>
      <c r="AG68" s="672" t="str">
        <f t="shared" si="13"/>
        <v/>
      </c>
      <c r="AI68" s="672" t="str">
        <f t="shared" si="14"/>
        <v/>
      </c>
      <c r="AK68" s="672" t="str">
        <f t="shared" si="15"/>
        <v/>
      </c>
      <c r="AM68" s="672" t="str">
        <f t="shared" si="16"/>
        <v/>
      </c>
      <c r="AO68" s="672" t="str">
        <f t="shared" si="17"/>
        <v/>
      </c>
      <c r="AQ68" s="672" t="str">
        <f t="shared" si="18"/>
        <v/>
      </c>
    </row>
    <row r="69" spans="5:43">
      <c r="E69" s="672" t="str">
        <f t="shared" si="21"/>
        <v/>
      </c>
      <c r="G69" s="672" t="str">
        <f t="shared" si="21"/>
        <v/>
      </c>
      <c r="I69" s="672" t="str">
        <f t="shared" si="1"/>
        <v/>
      </c>
      <c r="K69" s="672" t="str">
        <f t="shared" si="2"/>
        <v/>
      </c>
      <c r="M69" s="672" t="str">
        <f t="shared" si="3"/>
        <v/>
      </c>
      <c r="O69" s="672" t="str">
        <f t="shared" si="4"/>
        <v/>
      </c>
      <c r="Q69" s="672" t="str">
        <f t="shared" si="5"/>
        <v/>
      </c>
      <c r="S69" s="672" t="str">
        <f t="shared" si="6"/>
        <v/>
      </c>
      <c r="U69" s="672" t="str">
        <f t="shared" si="7"/>
        <v/>
      </c>
      <c r="W69" s="672" t="str">
        <f t="shared" si="8"/>
        <v/>
      </c>
      <c r="Y69" s="672" t="str">
        <f t="shared" si="9"/>
        <v/>
      </c>
      <c r="AA69" s="672" t="str">
        <f t="shared" si="10"/>
        <v/>
      </c>
      <c r="AC69" s="672" t="str">
        <f t="shared" si="11"/>
        <v/>
      </c>
      <c r="AE69" s="672" t="str">
        <f t="shared" si="12"/>
        <v/>
      </c>
      <c r="AG69" s="672" t="str">
        <f t="shared" si="13"/>
        <v/>
      </c>
      <c r="AI69" s="672" t="str">
        <f t="shared" si="14"/>
        <v/>
      </c>
      <c r="AK69" s="672" t="str">
        <f t="shared" si="15"/>
        <v/>
      </c>
      <c r="AM69" s="672" t="str">
        <f t="shared" si="16"/>
        <v/>
      </c>
      <c r="AO69" s="672" t="str">
        <f t="shared" si="17"/>
        <v/>
      </c>
      <c r="AQ69" s="672" t="str">
        <f t="shared" si="18"/>
        <v/>
      </c>
    </row>
    <row r="70" spans="5:43">
      <c r="E70" s="672" t="str">
        <f t="shared" si="21"/>
        <v/>
      </c>
      <c r="G70" s="672" t="str">
        <f t="shared" si="21"/>
        <v/>
      </c>
      <c r="I70" s="672" t="str">
        <f t="shared" si="1"/>
        <v/>
      </c>
      <c r="K70" s="672" t="str">
        <f t="shared" si="2"/>
        <v/>
      </c>
      <c r="M70" s="672" t="str">
        <f t="shared" si="3"/>
        <v/>
      </c>
      <c r="O70" s="672" t="str">
        <f t="shared" si="4"/>
        <v/>
      </c>
      <c r="Q70" s="672" t="str">
        <f t="shared" si="5"/>
        <v/>
      </c>
      <c r="S70" s="672" t="str">
        <f t="shared" si="6"/>
        <v/>
      </c>
      <c r="U70" s="672" t="str">
        <f t="shared" si="7"/>
        <v/>
      </c>
      <c r="W70" s="672" t="str">
        <f t="shared" si="8"/>
        <v/>
      </c>
      <c r="Y70" s="672" t="str">
        <f t="shared" si="9"/>
        <v/>
      </c>
      <c r="AA70" s="672" t="str">
        <f t="shared" si="10"/>
        <v/>
      </c>
      <c r="AC70" s="672" t="str">
        <f t="shared" si="11"/>
        <v/>
      </c>
      <c r="AE70" s="672" t="str">
        <f t="shared" si="12"/>
        <v/>
      </c>
      <c r="AG70" s="672" t="str">
        <f t="shared" si="13"/>
        <v/>
      </c>
      <c r="AI70" s="672" t="str">
        <f t="shared" si="14"/>
        <v/>
      </c>
      <c r="AK70" s="672" t="str">
        <f t="shared" si="15"/>
        <v/>
      </c>
      <c r="AM70" s="672" t="str">
        <f t="shared" si="16"/>
        <v/>
      </c>
      <c r="AO70" s="672" t="str">
        <f t="shared" si="17"/>
        <v/>
      </c>
      <c r="AQ70" s="672" t="str">
        <f t="shared" si="18"/>
        <v/>
      </c>
    </row>
    <row r="71" spans="5:43">
      <c r="E71" s="672" t="str">
        <f t="shared" si="21"/>
        <v/>
      </c>
      <c r="G71" s="672" t="str">
        <f t="shared" si="21"/>
        <v/>
      </c>
      <c r="I71" s="672" t="str">
        <f t="shared" si="1"/>
        <v/>
      </c>
      <c r="K71" s="672" t="str">
        <f t="shared" si="2"/>
        <v/>
      </c>
      <c r="M71" s="672" t="str">
        <f t="shared" si="3"/>
        <v/>
      </c>
      <c r="O71" s="672" t="str">
        <f t="shared" si="4"/>
        <v/>
      </c>
      <c r="Q71" s="672" t="str">
        <f t="shared" si="5"/>
        <v/>
      </c>
      <c r="S71" s="672" t="str">
        <f t="shared" si="6"/>
        <v/>
      </c>
      <c r="U71" s="672" t="str">
        <f t="shared" si="7"/>
        <v/>
      </c>
      <c r="W71" s="672" t="str">
        <f t="shared" si="8"/>
        <v/>
      </c>
      <c r="Y71" s="672" t="str">
        <f t="shared" si="9"/>
        <v/>
      </c>
      <c r="AA71" s="672" t="str">
        <f t="shared" si="10"/>
        <v/>
      </c>
      <c r="AC71" s="672" t="str">
        <f t="shared" si="11"/>
        <v/>
      </c>
      <c r="AE71" s="672" t="str">
        <f t="shared" si="12"/>
        <v/>
      </c>
      <c r="AG71" s="672" t="str">
        <f t="shared" si="13"/>
        <v/>
      </c>
      <c r="AI71" s="672" t="str">
        <f t="shared" si="14"/>
        <v/>
      </c>
      <c r="AK71" s="672" t="str">
        <f t="shared" si="15"/>
        <v/>
      </c>
      <c r="AM71" s="672" t="str">
        <f t="shared" si="16"/>
        <v/>
      </c>
      <c r="AO71" s="672" t="str">
        <f t="shared" si="17"/>
        <v/>
      </c>
      <c r="AQ71" s="672" t="str">
        <f t="shared" si="18"/>
        <v/>
      </c>
    </row>
    <row r="72" spans="5:43">
      <c r="E72" s="672" t="str">
        <f t="shared" si="21"/>
        <v/>
      </c>
      <c r="G72" s="672" t="str">
        <f t="shared" si="21"/>
        <v/>
      </c>
      <c r="I72" s="672" t="str">
        <f t="shared" si="1"/>
        <v/>
      </c>
      <c r="K72" s="672" t="str">
        <f t="shared" si="2"/>
        <v/>
      </c>
      <c r="M72" s="672" t="str">
        <f t="shared" si="3"/>
        <v/>
      </c>
      <c r="O72" s="672" t="str">
        <f t="shared" si="4"/>
        <v/>
      </c>
      <c r="Q72" s="672" t="str">
        <f t="shared" si="5"/>
        <v/>
      </c>
      <c r="S72" s="672" t="str">
        <f t="shared" si="6"/>
        <v/>
      </c>
      <c r="U72" s="672" t="str">
        <f t="shared" si="7"/>
        <v/>
      </c>
      <c r="W72" s="672" t="str">
        <f t="shared" si="8"/>
        <v/>
      </c>
      <c r="Y72" s="672" t="str">
        <f t="shared" si="9"/>
        <v/>
      </c>
      <c r="AA72" s="672" t="str">
        <f t="shared" si="10"/>
        <v/>
      </c>
      <c r="AC72" s="672" t="str">
        <f t="shared" si="11"/>
        <v/>
      </c>
      <c r="AE72" s="672" t="str">
        <f t="shared" si="12"/>
        <v/>
      </c>
      <c r="AG72" s="672" t="str">
        <f t="shared" si="13"/>
        <v/>
      </c>
      <c r="AI72" s="672" t="str">
        <f t="shared" si="14"/>
        <v/>
      </c>
      <c r="AK72" s="672" t="str">
        <f t="shared" si="15"/>
        <v/>
      </c>
      <c r="AM72" s="672" t="str">
        <f t="shared" si="16"/>
        <v/>
      </c>
      <c r="AO72" s="672" t="str">
        <f t="shared" si="17"/>
        <v/>
      </c>
      <c r="AQ72" s="672" t="str">
        <f t="shared" si="18"/>
        <v/>
      </c>
    </row>
    <row r="73" spans="5:43">
      <c r="E73" s="672" t="str">
        <f t="shared" si="21"/>
        <v/>
      </c>
      <c r="G73" s="672" t="str">
        <f t="shared" si="21"/>
        <v/>
      </c>
      <c r="I73" s="672" t="str">
        <f t="shared" si="1"/>
        <v/>
      </c>
      <c r="K73" s="672" t="str">
        <f t="shared" si="2"/>
        <v/>
      </c>
      <c r="M73" s="672" t="str">
        <f t="shared" si="3"/>
        <v/>
      </c>
      <c r="O73" s="672" t="str">
        <f t="shared" si="4"/>
        <v/>
      </c>
      <c r="Q73" s="672" t="str">
        <f t="shared" si="5"/>
        <v/>
      </c>
      <c r="S73" s="672" t="str">
        <f t="shared" si="6"/>
        <v/>
      </c>
      <c r="U73" s="672" t="str">
        <f t="shared" si="7"/>
        <v/>
      </c>
      <c r="W73" s="672" t="str">
        <f t="shared" si="8"/>
        <v/>
      </c>
      <c r="Y73" s="672" t="str">
        <f t="shared" si="9"/>
        <v/>
      </c>
      <c r="AA73" s="672" t="str">
        <f t="shared" si="10"/>
        <v/>
      </c>
      <c r="AC73" s="672" t="str">
        <f t="shared" si="11"/>
        <v/>
      </c>
      <c r="AE73" s="672" t="str">
        <f t="shared" si="12"/>
        <v/>
      </c>
      <c r="AG73" s="672" t="str">
        <f t="shared" si="13"/>
        <v/>
      </c>
      <c r="AI73" s="672" t="str">
        <f t="shared" si="14"/>
        <v/>
      </c>
      <c r="AK73" s="672" t="str">
        <f t="shared" si="15"/>
        <v/>
      </c>
      <c r="AM73" s="672" t="str">
        <f t="shared" si="16"/>
        <v/>
      </c>
      <c r="AO73" s="672" t="str">
        <f t="shared" si="17"/>
        <v/>
      </c>
      <c r="AQ73" s="672" t="str">
        <f t="shared" si="18"/>
        <v/>
      </c>
    </row>
    <row r="74" spans="5:43">
      <c r="E74" s="672" t="str">
        <f t="shared" si="21"/>
        <v/>
      </c>
      <c r="G74" s="672" t="str">
        <f t="shared" si="21"/>
        <v/>
      </c>
      <c r="I74" s="672" t="str">
        <f t="shared" si="1"/>
        <v/>
      </c>
      <c r="K74" s="672" t="str">
        <f t="shared" si="2"/>
        <v/>
      </c>
      <c r="M74" s="672" t="str">
        <f t="shared" si="3"/>
        <v/>
      </c>
      <c r="O74" s="672" t="str">
        <f t="shared" si="4"/>
        <v/>
      </c>
      <c r="Q74" s="672" t="str">
        <f t="shared" si="5"/>
        <v/>
      </c>
      <c r="S74" s="672" t="str">
        <f t="shared" si="6"/>
        <v/>
      </c>
      <c r="U74" s="672" t="str">
        <f t="shared" si="7"/>
        <v/>
      </c>
      <c r="W74" s="672" t="str">
        <f t="shared" si="8"/>
        <v/>
      </c>
      <c r="Y74" s="672" t="str">
        <f t="shared" si="9"/>
        <v/>
      </c>
      <c r="AA74" s="672" t="str">
        <f t="shared" si="10"/>
        <v/>
      </c>
      <c r="AC74" s="672" t="str">
        <f t="shared" si="11"/>
        <v/>
      </c>
      <c r="AE74" s="672" t="str">
        <f t="shared" si="12"/>
        <v/>
      </c>
      <c r="AG74" s="672" t="str">
        <f t="shared" si="13"/>
        <v/>
      </c>
      <c r="AI74" s="672" t="str">
        <f t="shared" si="14"/>
        <v/>
      </c>
      <c r="AK74" s="672" t="str">
        <f t="shared" si="15"/>
        <v/>
      </c>
      <c r="AM74" s="672" t="str">
        <f t="shared" si="16"/>
        <v/>
      </c>
      <c r="AO74" s="672" t="str">
        <f t="shared" si="17"/>
        <v/>
      </c>
      <c r="AQ74" s="672" t="str">
        <f t="shared" si="18"/>
        <v/>
      </c>
    </row>
    <row r="75" spans="5:43">
      <c r="E75" s="672" t="str">
        <f t="shared" si="21"/>
        <v/>
      </c>
      <c r="G75" s="672" t="str">
        <f t="shared" si="21"/>
        <v/>
      </c>
      <c r="I75" s="672" t="str">
        <f t="shared" si="1"/>
        <v/>
      </c>
      <c r="K75" s="672" t="str">
        <f t="shared" si="2"/>
        <v/>
      </c>
      <c r="M75" s="672" t="str">
        <f t="shared" si="3"/>
        <v/>
      </c>
      <c r="O75" s="672" t="str">
        <f t="shared" si="4"/>
        <v/>
      </c>
      <c r="Q75" s="672" t="str">
        <f t="shared" si="5"/>
        <v/>
      </c>
      <c r="S75" s="672" t="str">
        <f t="shared" si="6"/>
        <v/>
      </c>
      <c r="U75" s="672" t="str">
        <f t="shared" si="7"/>
        <v/>
      </c>
      <c r="W75" s="672" t="str">
        <f t="shared" si="8"/>
        <v/>
      </c>
      <c r="Y75" s="672" t="str">
        <f t="shared" si="9"/>
        <v/>
      </c>
      <c r="AA75" s="672" t="str">
        <f t="shared" si="10"/>
        <v/>
      </c>
      <c r="AC75" s="672" t="str">
        <f t="shared" si="11"/>
        <v/>
      </c>
      <c r="AE75" s="672" t="str">
        <f t="shared" si="12"/>
        <v/>
      </c>
      <c r="AG75" s="672" t="str">
        <f t="shared" si="13"/>
        <v/>
      </c>
      <c r="AI75" s="672" t="str">
        <f t="shared" si="14"/>
        <v/>
      </c>
      <c r="AK75" s="672" t="str">
        <f t="shared" si="15"/>
        <v/>
      </c>
      <c r="AM75" s="672" t="str">
        <f t="shared" si="16"/>
        <v/>
      </c>
      <c r="AO75" s="672" t="str">
        <f t="shared" si="17"/>
        <v/>
      </c>
      <c r="AQ75" s="672" t="str">
        <f t="shared" si="18"/>
        <v/>
      </c>
    </row>
    <row r="76" spans="5:43">
      <c r="E76" s="672" t="str">
        <f t="shared" si="21"/>
        <v/>
      </c>
      <c r="G76" s="672" t="str">
        <f t="shared" si="21"/>
        <v/>
      </c>
      <c r="I76" s="672" t="str">
        <f t="shared" si="1"/>
        <v/>
      </c>
      <c r="K76" s="672" t="str">
        <f t="shared" si="2"/>
        <v/>
      </c>
      <c r="M76" s="672" t="str">
        <f t="shared" si="3"/>
        <v/>
      </c>
      <c r="O76" s="672" t="str">
        <f t="shared" si="4"/>
        <v/>
      </c>
      <c r="Q76" s="672" t="str">
        <f t="shared" si="5"/>
        <v/>
      </c>
      <c r="S76" s="672" t="str">
        <f t="shared" si="6"/>
        <v/>
      </c>
      <c r="U76" s="672" t="str">
        <f t="shared" si="7"/>
        <v/>
      </c>
      <c r="W76" s="672" t="str">
        <f t="shared" si="8"/>
        <v/>
      </c>
      <c r="Y76" s="672" t="str">
        <f t="shared" si="9"/>
        <v/>
      </c>
      <c r="AA76" s="672" t="str">
        <f t="shared" si="10"/>
        <v/>
      </c>
      <c r="AC76" s="672" t="str">
        <f t="shared" si="11"/>
        <v/>
      </c>
      <c r="AE76" s="672" t="str">
        <f t="shared" si="12"/>
        <v/>
      </c>
      <c r="AG76" s="672" t="str">
        <f t="shared" si="13"/>
        <v/>
      </c>
      <c r="AI76" s="672" t="str">
        <f t="shared" si="14"/>
        <v/>
      </c>
      <c r="AK76" s="672" t="str">
        <f t="shared" si="15"/>
        <v/>
      </c>
      <c r="AM76" s="672" t="str">
        <f t="shared" si="16"/>
        <v/>
      </c>
      <c r="AO76" s="672" t="str">
        <f t="shared" si="17"/>
        <v/>
      </c>
      <c r="AQ76" s="672" t="str">
        <f t="shared" si="18"/>
        <v/>
      </c>
    </row>
    <row r="77" spans="5:43">
      <c r="E77" s="672" t="str">
        <f t="shared" ref="E77:G92" si="22">IF(OR($B77=0,D77=0),"",D77/$B77)</f>
        <v/>
      </c>
      <c r="G77" s="672" t="str">
        <f t="shared" si="22"/>
        <v/>
      </c>
      <c r="I77" s="672" t="str">
        <f t="shared" ref="I77:I140" si="23">IF(OR($B77=0,H77=0),"",H77/$B77)</f>
        <v/>
      </c>
      <c r="K77" s="672" t="str">
        <f t="shared" ref="K77:K140" si="24">IF(OR($B77=0,J77=0),"",J77/$B77)</f>
        <v/>
      </c>
      <c r="M77" s="672" t="str">
        <f t="shared" ref="M77:M140" si="25">IF(OR($B77=0,L77=0),"",L77/$B77)</f>
        <v/>
      </c>
      <c r="O77" s="672" t="str">
        <f t="shared" ref="O77:O140" si="26">IF(OR($B77=0,N77=0),"",N77/$B77)</f>
        <v/>
      </c>
      <c r="Q77" s="672" t="str">
        <f t="shared" ref="Q77:Q140" si="27">IF(OR($B77=0,P77=0),"",P77/$B77)</f>
        <v/>
      </c>
      <c r="S77" s="672" t="str">
        <f t="shared" ref="S77:S140" si="28">IF(OR($B77=0,R77=0),"",R77/$B77)</f>
        <v/>
      </c>
      <c r="U77" s="672" t="str">
        <f t="shared" ref="U77:U140" si="29">IF(OR($B77=0,T77=0),"",T77/$B77)</f>
        <v/>
      </c>
      <c r="W77" s="672" t="str">
        <f t="shared" ref="W77:W140" si="30">IF(OR($B77=0,V77=0),"",V77/$B77)</f>
        <v/>
      </c>
      <c r="Y77" s="672" t="str">
        <f t="shared" ref="Y77:Y140" si="31">IF(OR($B77=0,X77=0),"",X77/$B77)</f>
        <v/>
      </c>
      <c r="AA77" s="672" t="str">
        <f t="shared" ref="AA77:AA140" si="32">IF(OR($B77=0,Z77=0),"",Z77/$B77)</f>
        <v/>
      </c>
      <c r="AC77" s="672" t="str">
        <f t="shared" ref="AC77:AC140" si="33">IF(OR($B77=0,AB77=0),"",AB77/$B77)</f>
        <v/>
      </c>
      <c r="AE77" s="672" t="str">
        <f t="shared" ref="AE77:AE140" si="34">IF(OR($B77=0,AD77=0),"",AD77/$B77)</f>
        <v/>
      </c>
      <c r="AG77" s="672" t="str">
        <f t="shared" ref="AG77:AG140" si="35">IF(OR($B77=0,AF77=0),"",AF77/$B77)</f>
        <v/>
      </c>
      <c r="AI77" s="672" t="str">
        <f t="shared" ref="AI77:AI140" si="36">IF(OR($B77=0,AH77=0),"",AH77/$B77)</f>
        <v/>
      </c>
      <c r="AK77" s="672" t="str">
        <f t="shared" ref="AK77:AK140" si="37">IF(OR($B77=0,AJ77=0),"",AJ77/$B77)</f>
        <v/>
      </c>
      <c r="AM77" s="672" t="str">
        <f t="shared" ref="AM77:AM140" si="38">IF(OR($B77=0,AL77=0),"",AL77/$B77)</f>
        <v/>
      </c>
      <c r="AO77" s="672" t="str">
        <f t="shared" ref="AO77:AO140" si="39">IF(OR($B77=0,AN77=0),"",AN77/$B77)</f>
        <v/>
      </c>
      <c r="AQ77" s="672" t="str">
        <f t="shared" ref="AQ77:AQ140" si="40">IF(OR($B77=0,AP77=0),"",AP77/$B77)</f>
        <v/>
      </c>
    </row>
    <row r="78" spans="5:43">
      <c r="E78" s="672" t="str">
        <f t="shared" si="22"/>
        <v/>
      </c>
      <c r="G78" s="672" t="str">
        <f t="shared" si="22"/>
        <v/>
      </c>
      <c r="I78" s="672" t="str">
        <f t="shared" si="23"/>
        <v/>
      </c>
      <c r="K78" s="672" t="str">
        <f t="shared" si="24"/>
        <v/>
      </c>
      <c r="M78" s="672" t="str">
        <f t="shared" si="25"/>
        <v/>
      </c>
      <c r="O78" s="672" t="str">
        <f t="shared" si="26"/>
        <v/>
      </c>
      <c r="Q78" s="672" t="str">
        <f t="shared" si="27"/>
        <v/>
      </c>
      <c r="S78" s="672" t="str">
        <f t="shared" si="28"/>
        <v/>
      </c>
      <c r="U78" s="672" t="str">
        <f t="shared" si="29"/>
        <v/>
      </c>
      <c r="W78" s="672" t="str">
        <f t="shared" si="30"/>
        <v/>
      </c>
      <c r="Y78" s="672" t="str">
        <f t="shared" si="31"/>
        <v/>
      </c>
      <c r="AA78" s="672" t="str">
        <f t="shared" si="32"/>
        <v/>
      </c>
      <c r="AC78" s="672" t="str">
        <f t="shared" si="33"/>
        <v/>
      </c>
      <c r="AE78" s="672" t="str">
        <f t="shared" si="34"/>
        <v/>
      </c>
      <c r="AG78" s="672" t="str">
        <f t="shared" si="35"/>
        <v/>
      </c>
      <c r="AI78" s="672" t="str">
        <f t="shared" si="36"/>
        <v/>
      </c>
      <c r="AK78" s="672" t="str">
        <f t="shared" si="37"/>
        <v/>
      </c>
      <c r="AM78" s="672" t="str">
        <f t="shared" si="38"/>
        <v/>
      </c>
      <c r="AO78" s="672" t="str">
        <f t="shared" si="39"/>
        <v/>
      </c>
      <c r="AQ78" s="672" t="str">
        <f t="shared" si="40"/>
        <v/>
      </c>
    </row>
    <row r="79" spans="5:43">
      <c r="E79" s="672" t="str">
        <f t="shared" si="22"/>
        <v/>
      </c>
      <c r="G79" s="672" t="str">
        <f t="shared" si="22"/>
        <v/>
      </c>
      <c r="I79" s="672" t="str">
        <f t="shared" si="23"/>
        <v/>
      </c>
      <c r="K79" s="672" t="str">
        <f t="shared" si="24"/>
        <v/>
      </c>
      <c r="M79" s="672" t="str">
        <f t="shared" si="25"/>
        <v/>
      </c>
      <c r="O79" s="672" t="str">
        <f t="shared" si="26"/>
        <v/>
      </c>
      <c r="Q79" s="672" t="str">
        <f t="shared" si="27"/>
        <v/>
      </c>
      <c r="S79" s="672" t="str">
        <f t="shared" si="28"/>
        <v/>
      </c>
      <c r="U79" s="672" t="str">
        <f t="shared" si="29"/>
        <v/>
      </c>
      <c r="W79" s="672" t="str">
        <f t="shared" si="30"/>
        <v/>
      </c>
      <c r="Y79" s="672" t="str">
        <f t="shared" si="31"/>
        <v/>
      </c>
      <c r="AA79" s="672" t="str">
        <f t="shared" si="32"/>
        <v/>
      </c>
      <c r="AC79" s="672" t="str">
        <f t="shared" si="33"/>
        <v/>
      </c>
      <c r="AE79" s="672" t="str">
        <f t="shared" si="34"/>
        <v/>
      </c>
      <c r="AG79" s="672" t="str">
        <f t="shared" si="35"/>
        <v/>
      </c>
      <c r="AI79" s="672" t="str">
        <f t="shared" si="36"/>
        <v/>
      </c>
      <c r="AK79" s="672" t="str">
        <f t="shared" si="37"/>
        <v/>
      </c>
      <c r="AM79" s="672" t="str">
        <f t="shared" si="38"/>
        <v/>
      </c>
      <c r="AO79" s="672" t="str">
        <f t="shared" si="39"/>
        <v/>
      </c>
      <c r="AQ79" s="672" t="str">
        <f t="shared" si="40"/>
        <v/>
      </c>
    </row>
    <row r="80" spans="5:43">
      <c r="E80" s="672" t="str">
        <f t="shared" si="22"/>
        <v/>
      </c>
      <c r="G80" s="672" t="str">
        <f t="shared" si="22"/>
        <v/>
      </c>
      <c r="I80" s="672" t="str">
        <f t="shared" si="23"/>
        <v/>
      </c>
      <c r="K80" s="672" t="str">
        <f t="shared" si="24"/>
        <v/>
      </c>
      <c r="M80" s="672" t="str">
        <f t="shared" si="25"/>
        <v/>
      </c>
      <c r="O80" s="672" t="str">
        <f t="shared" si="26"/>
        <v/>
      </c>
      <c r="Q80" s="672" t="str">
        <f t="shared" si="27"/>
        <v/>
      </c>
      <c r="S80" s="672" t="str">
        <f t="shared" si="28"/>
        <v/>
      </c>
      <c r="U80" s="672" t="str">
        <f t="shared" si="29"/>
        <v/>
      </c>
      <c r="W80" s="672" t="str">
        <f t="shared" si="30"/>
        <v/>
      </c>
      <c r="Y80" s="672" t="str">
        <f t="shared" si="31"/>
        <v/>
      </c>
      <c r="AA80" s="672" t="str">
        <f t="shared" si="32"/>
        <v/>
      </c>
      <c r="AC80" s="672" t="str">
        <f t="shared" si="33"/>
        <v/>
      </c>
      <c r="AE80" s="672" t="str">
        <f t="shared" si="34"/>
        <v/>
      </c>
      <c r="AG80" s="672" t="str">
        <f t="shared" si="35"/>
        <v/>
      </c>
      <c r="AI80" s="672" t="str">
        <f t="shared" si="36"/>
        <v/>
      </c>
      <c r="AK80" s="672" t="str">
        <f t="shared" si="37"/>
        <v/>
      </c>
      <c r="AM80" s="672" t="str">
        <f t="shared" si="38"/>
        <v/>
      </c>
      <c r="AO80" s="672" t="str">
        <f t="shared" si="39"/>
        <v/>
      </c>
      <c r="AQ80" s="672" t="str">
        <f t="shared" si="40"/>
        <v/>
      </c>
    </row>
    <row r="81" spans="5:43">
      <c r="E81" s="672" t="str">
        <f t="shared" si="22"/>
        <v/>
      </c>
      <c r="G81" s="672" t="str">
        <f t="shared" si="22"/>
        <v/>
      </c>
      <c r="I81" s="672" t="str">
        <f t="shared" si="23"/>
        <v/>
      </c>
      <c r="K81" s="672" t="str">
        <f t="shared" si="24"/>
        <v/>
      </c>
      <c r="M81" s="672" t="str">
        <f t="shared" si="25"/>
        <v/>
      </c>
      <c r="O81" s="672" t="str">
        <f t="shared" si="26"/>
        <v/>
      </c>
      <c r="Q81" s="672" t="str">
        <f t="shared" si="27"/>
        <v/>
      </c>
      <c r="S81" s="672" t="str">
        <f t="shared" si="28"/>
        <v/>
      </c>
      <c r="U81" s="672" t="str">
        <f t="shared" si="29"/>
        <v/>
      </c>
      <c r="W81" s="672" t="str">
        <f t="shared" si="30"/>
        <v/>
      </c>
      <c r="Y81" s="672" t="str">
        <f t="shared" si="31"/>
        <v/>
      </c>
      <c r="AA81" s="672" t="str">
        <f t="shared" si="32"/>
        <v/>
      </c>
      <c r="AC81" s="672" t="str">
        <f t="shared" si="33"/>
        <v/>
      </c>
      <c r="AE81" s="672" t="str">
        <f t="shared" si="34"/>
        <v/>
      </c>
      <c r="AG81" s="672" t="str">
        <f t="shared" si="35"/>
        <v/>
      </c>
      <c r="AI81" s="672" t="str">
        <f t="shared" si="36"/>
        <v/>
      </c>
      <c r="AK81" s="672" t="str">
        <f t="shared" si="37"/>
        <v/>
      </c>
      <c r="AM81" s="672" t="str">
        <f t="shared" si="38"/>
        <v/>
      </c>
      <c r="AO81" s="672" t="str">
        <f t="shared" si="39"/>
        <v/>
      </c>
      <c r="AQ81" s="672" t="str">
        <f t="shared" si="40"/>
        <v/>
      </c>
    </row>
    <row r="82" spans="5:43">
      <c r="E82" s="672" t="str">
        <f t="shared" si="22"/>
        <v/>
      </c>
      <c r="G82" s="672" t="str">
        <f t="shared" si="22"/>
        <v/>
      </c>
      <c r="I82" s="672" t="str">
        <f t="shared" si="23"/>
        <v/>
      </c>
      <c r="K82" s="672" t="str">
        <f t="shared" si="24"/>
        <v/>
      </c>
      <c r="M82" s="672" t="str">
        <f t="shared" si="25"/>
        <v/>
      </c>
      <c r="O82" s="672" t="str">
        <f t="shared" si="26"/>
        <v/>
      </c>
      <c r="Q82" s="672" t="str">
        <f t="shared" si="27"/>
        <v/>
      </c>
      <c r="S82" s="672" t="str">
        <f t="shared" si="28"/>
        <v/>
      </c>
      <c r="U82" s="672" t="str">
        <f t="shared" si="29"/>
        <v/>
      </c>
      <c r="W82" s="672" t="str">
        <f t="shared" si="30"/>
        <v/>
      </c>
      <c r="Y82" s="672" t="str">
        <f t="shared" si="31"/>
        <v/>
      </c>
      <c r="AA82" s="672" t="str">
        <f t="shared" si="32"/>
        <v/>
      </c>
      <c r="AC82" s="672" t="str">
        <f t="shared" si="33"/>
        <v/>
      </c>
      <c r="AE82" s="672" t="str">
        <f t="shared" si="34"/>
        <v/>
      </c>
      <c r="AG82" s="672" t="str">
        <f t="shared" si="35"/>
        <v/>
      </c>
      <c r="AI82" s="672" t="str">
        <f t="shared" si="36"/>
        <v/>
      </c>
      <c r="AK82" s="672" t="str">
        <f t="shared" si="37"/>
        <v/>
      </c>
      <c r="AM82" s="672" t="str">
        <f t="shared" si="38"/>
        <v/>
      </c>
      <c r="AO82" s="672" t="str">
        <f t="shared" si="39"/>
        <v/>
      </c>
      <c r="AQ82" s="672" t="str">
        <f t="shared" si="40"/>
        <v/>
      </c>
    </row>
    <row r="83" spans="5:43">
      <c r="E83" s="672" t="str">
        <f t="shared" si="22"/>
        <v/>
      </c>
      <c r="G83" s="672" t="str">
        <f t="shared" si="22"/>
        <v/>
      </c>
      <c r="I83" s="672" t="str">
        <f t="shared" si="23"/>
        <v/>
      </c>
      <c r="K83" s="672" t="str">
        <f t="shared" si="24"/>
        <v/>
      </c>
      <c r="M83" s="672" t="str">
        <f t="shared" si="25"/>
        <v/>
      </c>
      <c r="O83" s="672" t="str">
        <f t="shared" si="26"/>
        <v/>
      </c>
      <c r="Q83" s="672" t="str">
        <f t="shared" si="27"/>
        <v/>
      </c>
      <c r="S83" s="672" t="str">
        <f t="shared" si="28"/>
        <v/>
      </c>
      <c r="U83" s="672" t="str">
        <f t="shared" si="29"/>
        <v/>
      </c>
      <c r="W83" s="672" t="str">
        <f t="shared" si="30"/>
        <v/>
      </c>
      <c r="Y83" s="672" t="str">
        <f t="shared" si="31"/>
        <v/>
      </c>
      <c r="AA83" s="672" t="str">
        <f t="shared" si="32"/>
        <v/>
      </c>
      <c r="AC83" s="672" t="str">
        <f t="shared" si="33"/>
        <v/>
      </c>
      <c r="AE83" s="672" t="str">
        <f t="shared" si="34"/>
        <v/>
      </c>
      <c r="AG83" s="672" t="str">
        <f t="shared" si="35"/>
        <v/>
      </c>
      <c r="AI83" s="672" t="str">
        <f t="shared" si="36"/>
        <v/>
      </c>
      <c r="AK83" s="672" t="str">
        <f t="shared" si="37"/>
        <v/>
      </c>
      <c r="AM83" s="672" t="str">
        <f t="shared" si="38"/>
        <v/>
      </c>
      <c r="AO83" s="672" t="str">
        <f t="shared" si="39"/>
        <v/>
      </c>
      <c r="AQ83" s="672" t="str">
        <f t="shared" si="40"/>
        <v/>
      </c>
    </row>
    <row r="84" spans="5:43">
      <c r="E84" s="672" t="str">
        <f t="shared" si="22"/>
        <v/>
      </c>
      <c r="G84" s="672" t="str">
        <f t="shared" si="22"/>
        <v/>
      </c>
      <c r="I84" s="672" t="str">
        <f t="shared" si="23"/>
        <v/>
      </c>
      <c r="K84" s="672" t="str">
        <f t="shared" si="24"/>
        <v/>
      </c>
      <c r="M84" s="672" t="str">
        <f t="shared" si="25"/>
        <v/>
      </c>
      <c r="O84" s="672" t="str">
        <f t="shared" si="26"/>
        <v/>
      </c>
      <c r="Q84" s="672" t="str">
        <f t="shared" si="27"/>
        <v/>
      </c>
      <c r="S84" s="672" t="str">
        <f t="shared" si="28"/>
        <v/>
      </c>
      <c r="U84" s="672" t="str">
        <f t="shared" si="29"/>
        <v/>
      </c>
      <c r="W84" s="672" t="str">
        <f t="shared" si="30"/>
        <v/>
      </c>
      <c r="Y84" s="672" t="str">
        <f t="shared" si="31"/>
        <v/>
      </c>
      <c r="AA84" s="672" t="str">
        <f t="shared" si="32"/>
        <v/>
      </c>
      <c r="AC84" s="672" t="str">
        <f t="shared" si="33"/>
        <v/>
      </c>
      <c r="AE84" s="672" t="str">
        <f t="shared" si="34"/>
        <v/>
      </c>
      <c r="AG84" s="672" t="str">
        <f t="shared" si="35"/>
        <v/>
      </c>
      <c r="AI84" s="672" t="str">
        <f t="shared" si="36"/>
        <v/>
      </c>
      <c r="AK84" s="672" t="str">
        <f t="shared" si="37"/>
        <v/>
      </c>
      <c r="AM84" s="672" t="str">
        <f t="shared" si="38"/>
        <v/>
      </c>
      <c r="AO84" s="672" t="str">
        <f t="shared" si="39"/>
        <v/>
      </c>
      <c r="AQ84" s="672" t="str">
        <f t="shared" si="40"/>
        <v/>
      </c>
    </row>
    <row r="85" spans="5:43">
      <c r="E85" s="672" t="str">
        <f t="shared" si="22"/>
        <v/>
      </c>
      <c r="G85" s="672" t="str">
        <f t="shared" si="22"/>
        <v/>
      </c>
      <c r="I85" s="672" t="str">
        <f t="shared" si="23"/>
        <v/>
      </c>
      <c r="K85" s="672" t="str">
        <f t="shared" si="24"/>
        <v/>
      </c>
      <c r="M85" s="672" t="str">
        <f t="shared" si="25"/>
        <v/>
      </c>
      <c r="O85" s="672" t="str">
        <f t="shared" si="26"/>
        <v/>
      </c>
      <c r="Q85" s="672" t="str">
        <f t="shared" si="27"/>
        <v/>
      </c>
      <c r="S85" s="672" t="str">
        <f t="shared" si="28"/>
        <v/>
      </c>
      <c r="U85" s="672" t="str">
        <f t="shared" si="29"/>
        <v/>
      </c>
      <c r="W85" s="672" t="str">
        <f t="shared" si="30"/>
        <v/>
      </c>
      <c r="Y85" s="672" t="str">
        <f t="shared" si="31"/>
        <v/>
      </c>
      <c r="AA85" s="672" t="str">
        <f t="shared" si="32"/>
        <v/>
      </c>
      <c r="AC85" s="672" t="str">
        <f t="shared" si="33"/>
        <v/>
      </c>
      <c r="AE85" s="672" t="str">
        <f t="shared" si="34"/>
        <v/>
      </c>
      <c r="AG85" s="672" t="str">
        <f t="shared" si="35"/>
        <v/>
      </c>
      <c r="AI85" s="672" t="str">
        <f t="shared" si="36"/>
        <v/>
      </c>
      <c r="AK85" s="672" t="str">
        <f t="shared" si="37"/>
        <v/>
      </c>
      <c r="AM85" s="672" t="str">
        <f t="shared" si="38"/>
        <v/>
      </c>
      <c r="AO85" s="672" t="str">
        <f t="shared" si="39"/>
        <v/>
      </c>
      <c r="AQ85" s="672" t="str">
        <f t="shared" si="40"/>
        <v/>
      </c>
    </row>
    <row r="86" spans="5:43">
      <c r="E86" s="672" t="str">
        <f t="shared" si="22"/>
        <v/>
      </c>
      <c r="G86" s="672" t="str">
        <f t="shared" si="22"/>
        <v/>
      </c>
      <c r="I86" s="672" t="str">
        <f t="shared" si="23"/>
        <v/>
      </c>
      <c r="K86" s="672" t="str">
        <f t="shared" si="24"/>
        <v/>
      </c>
      <c r="M86" s="672" t="str">
        <f t="shared" si="25"/>
        <v/>
      </c>
      <c r="O86" s="672" t="str">
        <f t="shared" si="26"/>
        <v/>
      </c>
      <c r="Q86" s="672" t="str">
        <f t="shared" si="27"/>
        <v/>
      </c>
      <c r="S86" s="672" t="str">
        <f t="shared" si="28"/>
        <v/>
      </c>
      <c r="U86" s="672" t="str">
        <f t="shared" si="29"/>
        <v/>
      </c>
      <c r="W86" s="672" t="str">
        <f t="shared" si="30"/>
        <v/>
      </c>
      <c r="Y86" s="672" t="str">
        <f t="shared" si="31"/>
        <v/>
      </c>
      <c r="AA86" s="672" t="str">
        <f t="shared" si="32"/>
        <v/>
      </c>
      <c r="AC86" s="672" t="str">
        <f t="shared" si="33"/>
        <v/>
      </c>
      <c r="AE86" s="672" t="str">
        <f t="shared" si="34"/>
        <v/>
      </c>
      <c r="AG86" s="672" t="str">
        <f t="shared" si="35"/>
        <v/>
      </c>
      <c r="AI86" s="672" t="str">
        <f t="shared" si="36"/>
        <v/>
      </c>
      <c r="AK86" s="672" t="str">
        <f t="shared" si="37"/>
        <v/>
      </c>
      <c r="AM86" s="672" t="str">
        <f t="shared" si="38"/>
        <v/>
      </c>
      <c r="AO86" s="672" t="str">
        <f t="shared" si="39"/>
        <v/>
      </c>
      <c r="AQ86" s="672" t="str">
        <f t="shared" si="40"/>
        <v/>
      </c>
    </row>
    <row r="87" spans="5:43">
      <c r="E87" s="672" t="str">
        <f t="shared" si="22"/>
        <v/>
      </c>
      <c r="G87" s="672" t="str">
        <f t="shared" si="22"/>
        <v/>
      </c>
      <c r="I87" s="672" t="str">
        <f t="shared" si="23"/>
        <v/>
      </c>
      <c r="K87" s="672" t="str">
        <f t="shared" si="24"/>
        <v/>
      </c>
      <c r="M87" s="672" t="str">
        <f t="shared" si="25"/>
        <v/>
      </c>
      <c r="O87" s="672" t="str">
        <f t="shared" si="26"/>
        <v/>
      </c>
      <c r="Q87" s="672" t="str">
        <f t="shared" si="27"/>
        <v/>
      </c>
      <c r="S87" s="672" t="str">
        <f t="shared" si="28"/>
        <v/>
      </c>
      <c r="U87" s="672" t="str">
        <f t="shared" si="29"/>
        <v/>
      </c>
      <c r="W87" s="672" t="str">
        <f t="shared" si="30"/>
        <v/>
      </c>
      <c r="Y87" s="672" t="str">
        <f t="shared" si="31"/>
        <v/>
      </c>
      <c r="AA87" s="672" t="str">
        <f t="shared" si="32"/>
        <v/>
      </c>
      <c r="AC87" s="672" t="str">
        <f t="shared" si="33"/>
        <v/>
      </c>
      <c r="AE87" s="672" t="str">
        <f t="shared" si="34"/>
        <v/>
      </c>
      <c r="AG87" s="672" t="str">
        <f t="shared" si="35"/>
        <v/>
      </c>
      <c r="AI87" s="672" t="str">
        <f t="shared" si="36"/>
        <v/>
      </c>
      <c r="AK87" s="672" t="str">
        <f t="shared" si="37"/>
        <v/>
      </c>
      <c r="AM87" s="672" t="str">
        <f t="shared" si="38"/>
        <v/>
      </c>
      <c r="AO87" s="672" t="str">
        <f t="shared" si="39"/>
        <v/>
      </c>
      <c r="AQ87" s="672" t="str">
        <f t="shared" si="40"/>
        <v/>
      </c>
    </row>
    <row r="88" spans="5:43">
      <c r="E88" s="672" t="str">
        <f t="shared" si="22"/>
        <v/>
      </c>
      <c r="G88" s="672" t="str">
        <f t="shared" si="22"/>
        <v/>
      </c>
      <c r="I88" s="672" t="str">
        <f t="shared" si="23"/>
        <v/>
      </c>
      <c r="K88" s="672" t="str">
        <f t="shared" si="24"/>
        <v/>
      </c>
      <c r="M88" s="672" t="str">
        <f t="shared" si="25"/>
        <v/>
      </c>
      <c r="O88" s="672" t="str">
        <f t="shared" si="26"/>
        <v/>
      </c>
      <c r="Q88" s="672" t="str">
        <f t="shared" si="27"/>
        <v/>
      </c>
      <c r="S88" s="672" t="str">
        <f t="shared" si="28"/>
        <v/>
      </c>
      <c r="U88" s="672" t="str">
        <f t="shared" si="29"/>
        <v/>
      </c>
      <c r="W88" s="672" t="str">
        <f t="shared" si="30"/>
        <v/>
      </c>
      <c r="Y88" s="672" t="str">
        <f t="shared" si="31"/>
        <v/>
      </c>
      <c r="AA88" s="672" t="str">
        <f t="shared" si="32"/>
        <v/>
      </c>
      <c r="AC88" s="672" t="str">
        <f t="shared" si="33"/>
        <v/>
      </c>
      <c r="AE88" s="672" t="str">
        <f t="shared" si="34"/>
        <v/>
      </c>
      <c r="AG88" s="672" t="str">
        <f t="shared" si="35"/>
        <v/>
      </c>
      <c r="AI88" s="672" t="str">
        <f t="shared" si="36"/>
        <v/>
      </c>
      <c r="AK88" s="672" t="str">
        <f t="shared" si="37"/>
        <v/>
      </c>
      <c r="AM88" s="672" t="str">
        <f t="shared" si="38"/>
        <v/>
      </c>
      <c r="AO88" s="672" t="str">
        <f t="shared" si="39"/>
        <v/>
      </c>
      <c r="AQ88" s="672" t="str">
        <f t="shared" si="40"/>
        <v/>
      </c>
    </row>
    <row r="89" spans="5:43">
      <c r="E89" s="672" t="str">
        <f t="shared" si="22"/>
        <v/>
      </c>
      <c r="G89" s="672" t="str">
        <f t="shared" si="22"/>
        <v/>
      </c>
      <c r="I89" s="672" t="str">
        <f t="shared" si="23"/>
        <v/>
      </c>
      <c r="K89" s="672" t="str">
        <f t="shared" si="24"/>
        <v/>
      </c>
      <c r="M89" s="672" t="str">
        <f t="shared" si="25"/>
        <v/>
      </c>
      <c r="O89" s="672" t="str">
        <f t="shared" si="26"/>
        <v/>
      </c>
      <c r="Q89" s="672" t="str">
        <f t="shared" si="27"/>
        <v/>
      </c>
      <c r="S89" s="672" t="str">
        <f t="shared" si="28"/>
        <v/>
      </c>
      <c r="U89" s="672" t="str">
        <f t="shared" si="29"/>
        <v/>
      </c>
      <c r="W89" s="672" t="str">
        <f t="shared" si="30"/>
        <v/>
      </c>
      <c r="Y89" s="672" t="str">
        <f t="shared" si="31"/>
        <v/>
      </c>
      <c r="AA89" s="672" t="str">
        <f t="shared" si="32"/>
        <v/>
      </c>
      <c r="AC89" s="672" t="str">
        <f t="shared" si="33"/>
        <v/>
      </c>
      <c r="AE89" s="672" t="str">
        <f t="shared" si="34"/>
        <v/>
      </c>
      <c r="AG89" s="672" t="str">
        <f t="shared" si="35"/>
        <v/>
      </c>
      <c r="AI89" s="672" t="str">
        <f t="shared" si="36"/>
        <v/>
      </c>
      <c r="AK89" s="672" t="str">
        <f t="shared" si="37"/>
        <v/>
      </c>
      <c r="AM89" s="672" t="str">
        <f t="shared" si="38"/>
        <v/>
      </c>
      <c r="AO89" s="672" t="str">
        <f t="shared" si="39"/>
        <v/>
      </c>
      <c r="AQ89" s="672" t="str">
        <f t="shared" si="40"/>
        <v/>
      </c>
    </row>
    <row r="90" spans="5:43">
      <c r="E90" s="672" t="str">
        <f t="shared" si="22"/>
        <v/>
      </c>
      <c r="G90" s="672" t="str">
        <f t="shared" si="22"/>
        <v/>
      </c>
      <c r="I90" s="672" t="str">
        <f t="shared" si="23"/>
        <v/>
      </c>
      <c r="K90" s="672" t="str">
        <f t="shared" si="24"/>
        <v/>
      </c>
      <c r="M90" s="672" t="str">
        <f t="shared" si="25"/>
        <v/>
      </c>
      <c r="O90" s="672" t="str">
        <f t="shared" si="26"/>
        <v/>
      </c>
      <c r="Q90" s="672" t="str">
        <f t="shared" si="27"/>
        <v/>
      </c>
      <c r="S90" s="672" t="str">
        <f t="shared" si="28"/>
        <v/>
      </c>
      <c r="U90" s="672" t="str">
        <f t="shared" si="29"/>
        <v/>
      </c>
      <c r="W90" s="672" t="str">
        <f t="shared" si="30"/>
        <v/>
      </c>
      <c r="Y90" s="672" t="str">
        <f t="shared" si="31"/>
        <v/>
      </c>
      <c r="AA90" s="672" t="str">
        <f t="shared" si="32"/>
        <v/>
      </c>
      <c r="AC90" s="672" t="str">
        <f t="shared" si="33"/>
        <v/>
      </c>
      <c r="AE90" s="672" t="str">
        <f t="shared" si="34"/>
        <v/>
      </c>
      <c r="AG90" s="672" t="str">
        <f t="shared" si="35"/>
        <v/>
      </c>
      <c r="AI90" s="672" t="str">
        <f t="shared" si="36"/>
        <v/>
      </c>
      <c r="AK90" s="672" t="str">
        <f t="shared" si="37"/>
        <v/>
      </c>
      <c r="AM90" s="672" t="str">
        <f t="shared" si="38"/>
        <v/>
      </c>
      <c r="AO90" s="672" t="str">
        <f t="shared" si="39"/>
        <v/>
      </c>
      <c r="AQ90" s="672" t="str">
        <f t="shared" si="40"/>
        <v/>
      </c>
    </row>
    <row r="91" spans="5:43">
      <c r="E91" s="672" t="str">
        <f t="shared" si="22"/>
        <v/>
      </c>
      <c r="G91" s="672" t="str">
        <f t="shared" si="22"/>
        <v/>
      </c>
      <c r="I91" s="672" t="str">
        <f t="shared" si="23"/>
        <v/>
      </c>
      <c r="K91" s="672" t="str">
        <f t="shared" si="24"/>
        <v/>
      </c>
      <c r="M91" s="672" t="str">
        <f t="shared" si="25"/>
        <v/>
      </c>
      <c r="O91" s="672" t="str">
        <f t="shared" si="26"/>
        <v/>
      </c>
      <c r="Q91" s="672" t="str">
        <f t="shared" si="27"/>
        <v/>
      </c>
      <c r="S91" s="672" t="str">
        <f t="shared" si="28"/>
        <v/>
      </c>
      <c r="U91" s="672" t="str">
        <f t="shared" si="29"/>
        <v/>
      </c>
      <c r="W91" s="672" t="str">
        <f t="shared" si="30"/>
        <v/>
      </c>
      <c r="Y91" s="672" t="str">
        <f t="shared" si="31"/>
        <v/>
      </c>
      <c r="AA91" s="672" t="str">
        <f t="shared" si="32"/>
        <v/>
      </c>
      <c r="AC91" s="672" t="str">
        <f t="shared" si="33"/>
        <v/>
      </c>
      <c r="AE91" s="672" t="str">
        <f t="shared" si="34"/>
        <v/>
      </c>
      <c r="AG91" s="672" t="str">
        <f t="shared" si="35"/>
        <v/>
      </c>
      <c r="AI91" s="672" t="str">
        <f t="shared" si="36"/>
        <v/>
      </c>
      <c r="AK91" s="672" t="str">
        <f t="shared" si="37"/>
        <v/>
      </c>
      <c r="AM91" s="672" t="str">
        <f t="shared" si="38"/>
        <v/>
      </c>
      <c r="AO91" s="672" t="str">
        <f t="shared" si="39"/>
        <v/>
      </c>
      <c r="AQ91" s="672" t="str">
        <f t="shared" si="40"/>
        <v/>
      </c>
    </row>
    <row r="92" spans="5:43">
      <c r="E92" s="672" t="str">
        <f t="shared" si="22"/>
        <v/>
      </c>
      <c r="G92" s="672" t="str">
        <f t="shared" si="22"/>
        <v/>
      </c>
      <c r="I92" s="672" t="str">
        <f t="shared" si="23"/>
        <v/>
      </c>
      <c r="K92" s="672" t="str">
        <f t="shared" si="24"/>
        <v/>
      </c>
      <c r="M92" s="672" t="str">
        <f t="shared" si="25"/>
        <v/>
      </c>
      <c r="O92" s="672" t="str">
        <f t="shared" si="26"/>
        <v/>
      </c>
      <c r="Q92" s="672" t="str">
        <f t="shared" si="27"/>
        <v/>
      </c>
      <c r="S92" s="672" t="str">
        <f t="shared" si="28"/>
        <v/>
      </c>
      <c r="U92" s="672" t="str">
        <f t="shared" si="29"/>
        <v/>
      </c>
      <c r="W92" s="672" t="str">
        <f t="shared" si="30"/>
        <v/>
      </c>
      <c r="Y92" s="672" t="str">
        <f t="shared" si="31"/>
        <v/>
      </c>
      <c r="AA92" s="672" t="str">
        <f t="shared" si="32"/>
        <v/>
      </c>
      <c r="AC92" s="672" t="str">
        <f t="shared" si="33"/>
        <v/>
      </c>
      <c r="AE92" s="672" t="str">
        <f t="shared" si="34"/>
        <v/>
      </c>
      <c r="AG92" s="672" t="str">
        <f t="shared" si="35"/>
        <v/>
      </c>
      <c r="AI92" s="672" t="str">
        <f t="shared" si="36"/>
        <v/>
      </c>
      <c r="AK92" s="672" t="str">
        <f t="shared" si="37"/>
        <v/>
      </c>
      <c r="AM92" s="672" t="str">
        <f t="shared" si="38"/>
        <v/>
      </c>
      <c r="AO92" s="672" t="str">
        <f t="shared" si="39"/>
        <v/>
      </c>
      <c r="AQ92" s="672" t="str">
        <f t="shared" si="40"/>
        <v/>
      </c>
    </row>
    <row r="93" spans="5:43">
      <c r="E93" s="672" t="str">
        <f t="shared" ref="E93:G108" si="41">IF(OR($B93=0,D93=0),"",D93/$B93)</f>
        <v/>
      </c>
      <c r="G93" s="672" t="str">
        <f t="shared" si="41"/>
        <v/>
      </c>
      <c r="I93" s="672" t="str">
        <f t="shared" si="23"/>
        <v/>
      </c>
      <c r="K93" s="672" t="str">
        <f t="shared" si="24"/>
        <v/>
      </c>
      <c r="M93" s="672" t="str">
        <f t="shared" si="25"/>
        <v/>
      </c>
      <c r="O93" s="672" t="str">
        <f t="shared" si="26"/>
        <v/>
      </c>
      <c r="Q93" s="672" t="str">
        <f t="shared" si="27"/>
        <v/>
      </c>
      <c r="S93" s="672" t="str">
        <f t="shared" si="28"/>
        <v/>
      </c>
      <c r="U93" s="672" t="str">
        <f t="shared" si="29"/>
        <v/>
      </c>
      <c r="W93" s="672" t="str">
        <f t="shared" si="30"/>
        <v/>
      </c>
      <c r="Y93" s="672" t="str">
        <f t="shared" si="31"/>
        <v/>
      </c>
      <c r="AA93" s="672" t="str">
        <f t="shared" si="32"/>
        <v/>
      </c>
      <c r="AC93" s="672" t="str">
        <f t="shared" si="33"/>
        <v/>
      </c>
      <c r="AE93" s="672" t="str">
        <f t="shared" si="34"/>
        <v/>
      </c>
      <c r="AG93" s="672" t="str">
        <f t="shared" si="35"/>
        <v/>
      </c>
      <c r="AI93" s="672" t="str">
        <f t="shared" si="36"/>
        <v/>
      </c>
      <c r="AK93" s="672" t="str">
        <f t="shared" si="37"/>
        <v/>
      </c>
      <c r="AM93" s="672" t="str">
        <f t="shared" si="38"/>
        <v/>
      </c>
      <c r="AO93" s="672" t="str">
        <f t="shared" si="39"/>
        <v/>
      </c>
      <c r="AQ93" s="672" t="str">
        <f t="shared" si="40"/>
        <v/>
      </c>
    </row>
    <row r="94" spans="5:43">
      <c r="E94" s="672" t="str">
        <f t="shared" si="41"/>
        <v/>
      </c>
      <c r="G94" s="672" t="str">
        <f t="shared" si="41"/>
        <v/>
      </c>
      <c r="I94" s="672" t="str">
        <f t="shared" si="23"/>
        <v/>
      </c>
      <c r="K94" s="672" t="str">
        <f t="shared" si="24"/>
        <v/>
      </c>
      <c r="M94" s="672" t="str">
        <f t="shared" si="25"/>
        <v/>
      </c>
      <c r="O94" s="672" t="str">
        <f t="shared" si="26"/>
        <v/>
      </c>
      <c r="Q94" s="672" t="str">
        <f t="shared" si="27"/>
        <v/>
      </c>
      <c r="S94" s="672" t="str">
        <f t="shared" si="28"/>
        <v/>
      </c>
      <c r="U94" s="672" t="str">
        <f t="shared" si="29"/>
        <v/>
      </c>
      <c r="W94" s="672" t="str">
        <f t="shared" si="30"/>
        <v/>
      </c>
      <c r="Y94" s="672" t="str">
        <f t="shared" si="31"/>
        <v/>
      </c>
      <c r="AA94" s="672" t="str">
        <f t="shared" si="32"/>
        <v/>
      </c>
      <c r="AC94" s="672" t="str">
        <f t="shared" si="33"/>
        <v/>
      </c>
      <c r="AE94" s="672" t="str">
        <f t="shared" si="34"/>
        <v/>
      </c>
      <c r="AG94" s="672" t="str">
        <f t="shared" si="35"/>
        <v/>
      </c>
      <c r="AI94" s="672" t="str">
        <f t="shared" si="36"/>
        <v/>
      </c>
      <c r="AK94" s="672" t="str">
        <f t="shared" si="37"/>
        <v/>
      </c>
      <c r="AM94" s="672" t="str">
        <f t="shared" si="38"/>
        <v/>
      </c>
      <c r="AO94" s="672" t="str">
        <f t="shared" si="39"/>
        <v/>
      </c>
      <c r="AQ94" s="672" t="str">
        <f t="shared" si="40"/>
        <v/>
      </c>
    </row>
    <row r="95" spans="5:43">
      <c r="E95" s="672" t="str">
        <f t="shared" si="41"/>
        <v/>
      </c>
      <c r="G95" s="672" t="str">
        <f t="shared" si="41"/>
        <v/>
      </c>
      <c r="I95" s="672" t="str">
        <f t="shared" si="23"/>
        <v/>
      </c>
      <c r="K95" s="672" t="str">
        <f t="shared" si="24"/>
        <v/>
      </c>
      <c r="M95" s="672" t="str">
        <f t="shared" si="25"/>
        <v/>
      </c>
      <c r="O95" s="672" t="str">
        <f t="shared" si="26"/>
        <v/>
      </c>
      <c r="Q95" s="672" t="str">
        <f t="shared" si="27"/>
        <v/>
      </c>
      <c r="S95" s="672" t="str">
        <f t="shared" si="28"/>
        <v/>
      </c>
      <c r="U95" s="672" t="str">
        <f t="shared" si="29"/>
        <v/>
      </c>
      <c r="W95" s="672" t="str">
        <f t="shared" si="30"/>
        <v/>
      </c>
      <c r="Y95" s="672" t="str">
        <f t="shared" si="31"/>
        <v/>
      </c>
      <c r="AA95" s="672" t="str">
        <f t="shared" si="32"/>
        <v/>
      </c>
      <c r="AC95" s="672" t="str">
        <f t="shared" si="33"/>
        <v/>
      </c>
      <c r="AE95" s="672" t="str">
        <f t="shared" si="34"/>
        <v/>
      </c>
      <c r="AG95" s="672" t="str">
        <f t="shared" si="35"/>
        <v/>
      </c>
      <c r="AI95" s="672" t="str">
        <f t="shared" si="36"/>
        <v/>
      </c>
      <c r="AK95" s="672" t="str">
        <f t="shared" si="37"/>
        <v/>
      </c>
      <c r="AM95" s="672" t="str">
        <f t="shared" si="38"/>
        <v/>
      </c>
      <c r="AO95" s="672" t="str">
        <f t="shared" si="39"/>
        <v/>
      </c>
      <c r="AQ95" s="672" t="str">
        <f t="shared" si="40"/>
        <v/>
      </c>
    </row>
    <row r="96" spans="5:43">
      <c r="E96" s="672" t="str">
        <f t="shared" si="41"/>
        <v/>
      </c>
      <c r="G96" s="672" t="str">
        <f t="shared" si="41"/>
        <v/>
      </c>
      <c r="I96" s="672" t="str">
        <f t="shared" si="23"/>
        <v/>
      </c>
      <c r="K96" s="672" t="str">
        <f t="shared" si="24"/>
        <v/>
      </c>
      <c r="M96" s="672" t="str">
        <f t="shared" si="25"/>
        <v/>
      </c>
      <c r="O96" s="672" t="str">
        <f t="shared" si="26"/>
        <v/>
      </c>
      <c r="Q96" s="672" t="str">
        <f t="shared" si="27"/>
        <v/>
      </c>
      <c r="S96" s="672" t="str">
        <f t="shared" si="28"/>
        <v/>
      </c>
      <c r="U96" s="672" t="str">
        <f t="shared" si="29"/>
        <v/>
      </c>
      <c r="W96" s="672" t="str">
        <f t="shared" si="30"/>
        <v/>
      </c>
      <c r="Y96" s="672" t="str">
        <f t="shared" si="31"/>
        <v/>
      </c>
      <c r="AA96" s="672" t="str">
        <f t="shared" si="32"/>
        <v/>
      </c>
      <c r="AC96" s="672" t="str">
        <f t="shared" si="33"/>
        <v/>
      </c>
      <c r="AE96" s="672" t="str">
        <f t="shared" si="34"/>
        <v/>
      </c>
      <c r="AG96" s="672" t="str">
        <f t="shared" si="35"/>
        <v/>
      </c>
      <c r="AI96" s="672" t="str">
        <f t="shared" si="36"/>
        <v/>
      </c>
      <c r="AK96" s="672" t="str">
        <f t="shared" si="37"/>
        <v/>
      </c>
      <c r="AM96" s="672" t="str">
        <f t="shared" si="38"/>
        <v/>
      </c>
      <c r="AO96" s="672" t="str">
        <f t="shared" si="39"/>
        <v/>
      </c>
      <c r="AQ96" s="672" t="str">
        <f t="shared" si="40"/>
        <v/>
      </c>
    </row>
    <row r="97" spans="5:43">
      <c r="E97" s="672" t="str">
        <f t="shared" si="41"/>
        <v/>
      </c>
      <c r="G97" s="672" t="str">
        <f t="shared" si="41"/>
        <v/>
      </c>
      <c r="I97" s="672" t="str">
        <f t="shared" si="23"/>
        <v/>
      </c>
      <c r="K97" s="672" t="str">
        <f t="shared" si="24"/>
        <v/>
      </c>
      <c r="M97" s="672" t="str">
        <f t="shared" si="25"/>
        <v/>
      </c>
      <c r="O97" s="672" t="str">
        <f t="shared" si="26"/>
        <v/>
      </c>
      <c r="Q97" s="672" t="str">
        <f t="shared" si="27"/>
        <v/>
      </c>
      <c r="S97" s="672" t="str">
        <f t="shared" si="28"/>
        <v/>
      </c>
      <c r="U97" s="672" t="str">
        <f t="shared" si="29"/>
        <v/>
      </c>
      <c r="W97" s="672" t="str">
        <f t="shared" si="30"/>
        <v/>
      </c>
      <c r="Y97" s="672" t="str">
        <f t="shared" si="31"/>
        <v/>
      </c>
      <c r="AA97" s="672" t="str">
        <f t="shared" si="32"/>
        <v/>
      </c>
      <c r="AC97" s="672" t="str">
        <f t="shared" si="33"/>
        <v/>
      </c>
      <c r="AE97" s="672" t="str">
        <f t="shared" si="34"/>
        <v/>
      </c>
      <c r="AG97" s="672" t="str">
        <f t="shared" si="35"/>
        <v/>
      </c>
      <c r="AI97" s="672" t="str">
        <f t="shared" si="36"/>
        <v/>
      </c>
      <c r="AK97" s="672" t="str">
        <f t="shared" si="37"/>
        <v/>
      </c>
      <c r="AM97" s="672" t="str">
        <f t="shared" si="38"/>
        <v/>
      </c>
      <c r="AO97" s="672" t="str">
        <f t="shared" si="39"/>
        <v/>
      </c>
      <c r="AQ97" s="672" t="str">
        <f t="shared" si="40"/>
        <v/>
      </c>
    </row>
    <row r="98" spans="5:43">
      <c r="E98" s="672" t="str">
        <f t="shared" si="41"/>
        <v/>
      </c>
      <c r="G98" s="672" t="str">
        <f t="shared" si="41"/>
        <v/>
      </c>
      <c r="I98" s="672" t="str">
        <f t="shared" si="23"/>
        <v/>
      </c>
      <c r="K98" s="672" t="str">
        <f t="shared" si="24"/>
        <v/>
      </c>
      <c r="M98" s="672" t="str">
        <f t="shared" si="25"/>
        <v/>
      </c>
      <c r="O98" s="672" t="str">
        <f t="shared" si="26"/>
        <v/>
      </c>
      <c r="Q98" s="672" t="str">
        <f t="shared" si="27"/>
        <v/>
      </c>
      <c r="S98" s="672" t="str">
        <f t="shared" si="28"/>
        <v/>
      </c>
      <c r="U98" s="672" t="str">
        <f t="shared" si="29"/>
        <v/>
      </c>
      <c r="W98" s="672" t="str">
        <f t="shared" si="30"/>
        <v/>
      </c>
      <c r="Y98" s="672" t="str">
        <f t="shared" si="31"/>
        <v/>
      </c>
      <c r="AA98" s="672" t="str">
        <f t="shared" si="32"/>
        <v/>
      </c>
      <c r="AC98" s="672" t="str">
        <f t="shared" si="33"/>
        <v/>
      </c>
      <c r="AE98" s="672" t="str">
        <f t="shared" si="34"/>
        <v/>
      </c>
      <c r="AG98" s="672" t="str">
        <f t="shared" si="35"/>
        <v/>
      </c>
      <c r="AI98" s="672" t="str">
        <f t="shared" si="36"/>
        <v/>
      </c>
      <c r="AK98" s="672" t="str">
        <f t="shared" si="37"/>
        <v/>
      </c>
      <c r="AM98" s="672" t="str">
        <f t="shared" si="38"/>
        <v/>
      </c>
      <c r="AO98" s="672" t="str">
        <f t="shared" si="39"/>
        <v/>
      </c>
      <c r="AQ98" s="672" t="str">
        <f t="shared" si="40"/>
        <v/>
      </c>
    </row>
    <row r="99" spans="5:43">
      <c r="E99" s="672" t="str">
        <f t="shared" si="41"/>
        <v/>
      </c>
      <c r="G99" s="672" t="str">
        <f t="shared" si="41"/>
        <v/>
      </c>
      <c r="I99" s="672" t="str">
        <f t="shared" si="23"/>
        <v/>
      </c>
      <c r="K99" s="672" t="str">
        <f t="shared" si="24"/>
        <v/>
      </c>
      <c r="M99" s="672" t="str">
        <f t="shared" si="25"/>
        <v/>
      </c>
      <c r="O99" s="672" t="str">
        <f t="shared" si="26"/>
        <v/>
      </c>
      <c r="Q99" s="672" t="str">
        <f t="shared" si="27"/>
        <v/>
      </c>
      <c r="S99" s="672" t="str">
        <f t="shared" si="28"/>
        <v/>
      </c>
      <c r="U99" s="672" t="str">
        <f t="shared" si="29"/>
        <v/>
      </c>
      <c r="W99" s="672" t="str">
        <f t="shared" si="30"/>
        <v/>
      </c>
      <c r="Y99" s="672" t="str">
        <f t="shared" si="31"/>
        <v/>
      </c>
      <c r="AA99" s="672" t="str">
        <f t="shared" si="32"/>
        <v/>
      </c>
      <c r="AC99" s="672" t="str">
        <f t="shared" si="33"/>
        <v/>
      </c>
      <c r="AE99" s="672" t="str">
        <f t="shared" si="34"/>
        <v/>
      </c>
      <c r="AG99" s="672" t="str">
        <f t="shared" si="35"/>
        <v/>
      </c>
      <c r="AI99" s="672" t="str">
        <f t="shared" si="36"/>
        <v/>
      </c>
      <c r="AK99" s="672" t="str">
        <f t="shared" si="37"/>
        <v/>
      </c>
      <c r="AM99" s="672" t="str">
        <f t="shared" si="38"/>
        <v/>
      </c>
      <c r="AO99" s="672" t="str">
        <f t="shared" si="39"/>
        <v/>
      </c>
      <c r="AQ99" s="672" t="str">
        <f t="shared" si="40"/>
        <v/>
      </c>
    </row>
    <row r="100" spans="5:43">
      <c r="E100" s="672" t="str">
        <f t="shared" si="41"/>
        <v/>
      </c>
      <c r="G100" s="672" t="str">
        <f t="shared" si="41"/>
        <v/>
      </c>
      <c r="I100" s="672" t="str">
        <f t="shared" si="23"/>
        <v/>
      </c>
      <c r="K100" s="672" t="str">
        <f t="shared" si="24"/>
        <v/>
      </c>
      <c r="M100" s="672" t="str">
        <f t="shared" si="25"/>
        <v/>
      </c>
      <c r="O100" s="672" t="str">
        <f t="shared" si="26"/>
        <v/>
      </c>
      <c r="Q100" s="672" t="str">
        <f t="shared" si="27"/>
        <v/>
      </c>
      <c r="S100" s="672" t="str">
        <f t="shared" si="28"/>
        <v/>
      </c>
      <c r="U100" s="672" t="str">
        <f t="shared" si="29"/>
        <v/>
      </c>
      <c r="W100" s="672" t="str">
        <f t="shared" si="30"/>
        <v/>
      </c>
      <c r="Y100" s="672" t="str">
        <f t="shared" si="31"/>
        <v/>
      </c>
      <c r="AA100" s="672" t="str">
        <f t="shared" si="32"/>
        <v/>
      </c>
      <c r="AC100" s="672" t="str">
        <f t="shared" si="33"/>
        <v/>
      </c>
      <c r="AE100" s="672" t="str">
        <f t="shared" si="34"/>
        <v/>
      </c>
      <c r="AG100" s="672" t="str">
        <f t="shared" si="35"/>
        <v/>
      </c>
      <c r="AI100" s="672" t="str">
        <f t="shared" si="36"/>
        <v/>
      </c>
      <c r="AK100" s="672" t="str">
        <f t="shared" si="37"/>
        <v/>
      </c>
      <c r="AM100" s="672" t="str">
        <f t="shared" si="38"/>
        <v/>
      </c>
      <c r="AO100" s="672" t="str">
        <f t="shared" si="39"/>
        <v/>
      </c>
      <c r="AQ100" s="672" t="str">
        <f t="shared" si="40"/>
        <v/>
      </c>
    </row>
    <row r="101" spans="5:43">
      <c r="E101" s="672" t="str">
        <f t="shared" si="41"/>
        <v/>
      </c>
      <c r="G101" s="672" t="str">
        <f t="shared" si="41"/>
        <v/>
      </c>
      <c r="I101" s="672" t="str">
        <f t="shared" si="23"/>
        <v/>
      </c>
      <c r="K101" s="672" t="str">
        <f t="shared" si="24"/>
        <v/>
      </c>
      <c r="M101" s="672" t="str">
        <f t="shared" si="25"/>
        <v/>
      </c>
      <c r="O101" s="672" t="str">
        <f t="shared" si="26"/>
        <v/>
      </c>
      <c r="Q101" s="672" t="str">
        <f t="shared" si="27"/>
        <v/>
      </c>
      <c r="S101" s="672" t="str">
        <f t="shared" si="28"/>
        <v/>
      </c>
      <c r="U101" s="672" t="str">
        <f t="shared" si="29"/>
        <v/>
      </c>
      <c r="W101" s="672" t="str">
        <f t="shared" si="30"/>
        <v/>
      </c>
      <c r="Y101" s="672" t="str">
        <f t="shared" si="31"/>
        <v/>
      </c>
      <c r="AA101" s="672" t="str">
        <f t="shared" si="32"/>
        <v/>
      </c>
      <c r="AC101" s="672" t="str">
        <f t="shared" si="33"/>
        <v/>
      </c>
      <c r="AE101" s="672" t="str">
        <f t="shared" si="34"/>
        <v/>
      </c>
      <c r="AG101" s="672" t="str">
        <f t="shared" si="35"/>
        <v/>
      </c>
      <c r="AI101" s="672" t="str">
        <f t="shared" si="36"/>
        <v/>
      </c>
      <c r="AK101" s="672" t="str">
        <f t="shared" si="37"/>
        <v/>
      </c>
      <c r="AM101" s="672" t="str">
        <f t="shared" si="38"/>
        <v/>
      </c>
      <c r="AO101" s="672" t="str">
        <f t="shared" si="39"/>
        <v/>
      </c>
      <c r="AQ101" s="672" t="str">
        <f t="shared" si="40"/>
        <v/>
      </c>
    </row>
    <row r="102" spans="5:43">
      <c r="E102" s="672" t="str">
        <f t="shared" si="41"/>
        <v/>
      </c>
      <c r="G102" s="672" t="str">
        <f t="shared" si="41"/>
        <v/>
      </c>
      <c r="I102" s="672" t="str">
        <f t="shared" si="23"/>
        <v/>
      </c>
      <c r="K102" s="672" t="str">
        <f t="shared" si="24"/>
        <v/>
      </c>
      <c r="M102" s="672" t="str">
        <f t="shared" si="25"/>
        <v/>
      </c>
      <c r="O102" s="672" t="str">
        <f t="shared" si="26"/>
        <v/>
      </c>
      <c r="Q102" s="672" t="str">
        <f t="shared" si="27"/>
        <v/>
      </c>
      <c r="S102" s="672" t="str">
        <f t="shared" si="28"/>
        <v/>
      </c>
      <c r="U102" s="672" t="str">
        <f t="shared" si="29"/>
        <v/>
      </c>
      <c r="W102" s="672" t="str">
        <f t="shared" si="30"/>
        <v/>
      </c>
      <c r="Y102" s="672" t="str">
        <f t="shared" si="31"/>
        <v/>
      </c>
      <c r="AA102" s="672" t="str">
        <f t="shared" si="32"/>
        <v/>
      </c>
      <c r="AC102" s="672" t="str">
        <f t="shared" si="33"/>
        <v/>
      </c>
      <c r="AE102" s="672" t="str">
        <f t="shared" si="34"/>
        <v/>
      </c>
      <c r="AG102" s="672" t="str">
        <f t="shared" si="35"/>
        <v/>
      </c>
      <c r="AI102" s="672" t="str">
        <f t="shared" si="36"/>
        <v/>
      </c>
      <c r="AK102" s="672" t="str">
        <f t="shared" si="37"/>
        <v/>
      </c>
      <c r="AM102" s="672" t="str">
        <f t="shared" si="38"/>
        <v/>
      </c>
      <c r="AO102" s="672" t="str">
        <f t="shared" si="39"/>
        <v/>
      </c>
      <c r="AQ102" s="672" t="str">
        <f t="shared" si="40"/>
        <v/>
      </c>
    </row>
    <row r="103" spans="5:43">
      <c r="E103" s="672" t="str">
        <f t="shared" si="41"/>
        <v/>
      </c>
      <c r="G103" s="672" t="str">
        <f t="shared" si="41"/>
        <v/>
      </c>
      <c r="I103" s="672" t="str">
        <f t="shared" si="23"/>
        <v/>
      </c>
      <c r="K103" s="672" t="str">
        <f t="shared" si="24"/>
        <v/>
      </c>
      <c r="M103" s="672" t="str">
        <f t="shared" si="25"/>
        <v/>
      </c>
      <c r="O103" s="672" t="str">
        <f t="shared" si="26"/>
        <v/>
      </c>
      <c r="Q103" s="672" t="str">
        <f t="shared" si="27"/>
        <v/>
      </c>
      <c r="S103" s="672" t="str">
        <f t="shared" si="28"/>
        <v/>
      </c>
      <c r="U103" s="672" t="str">
        <f t="shared" si="29"/>
        <v/>
      </c>
      <c r="W103" s="672" t="str">
        <f t="shared" si="30"/>
        <v/>
      </c>
      <c r="Y103" s="672" t="str">
        <f t="shared" si="31"/>
        <v/>
      </c>
      <c r="AA103" s="672" t="str">
        <f t="shared" si="32"/>
        <v/>
      </c>
      <c r="AC103" s="672" t="str">
        <f t="shared" si="33"/>
        <v/>
      </c>
      <c r="AE103" s="672" t="str">
        <f t="shared" si="34"/>
        <v/>
      </c>
      <c r="AG103" s="672" t="str">
        <f t="shared" si="35"/>
        <v/>
      </c>
      <c r="AI103" s="672" t="str">
        <f t="shared" si="36"/>
        <v/>
      </c>
      <c r="AK103" s="672" t="str">
        <f t="shared" si="37"/>
        <v/>
      </c>
      <c r="AM103" s="672" t="str">
        <f t="shared" si="38"/>
        <v/>
      </c>
      <c r="AO103" s="672" t="str">
        <f t="shared" si="39"/>
        <v/>
      </c>
      <c r="AQ103" s="672" t="str">
        <f t="shared" si="40"/>
        <v/>
      </c>
    </row>
    <row r="104" spans="5:43">
      <c r="E104" s="672" t="str">
        <f t="shared" si="41"/>
        <v/>
      </c>
      <c r="G104" s="672" t="str">
        <f t="shared" si="41"/>
        <v/>
      </c>
      <c r="I104" s="672" t="str">
        <f t="shared" si="23"/>
        <v/>
      </c>
      <c r="K104" s="672" t="str">
        <f t="shared" si="24"/>
        <v/>
      </c>
      <c r="M104" s="672" t="str">
        <f t="shared" si="25"/>
        <v/>
      </c>
      <c r="O104" s="672" t="str">
        <f t="shared" si="26"/>
        <v/>
      </c>
      <c r="Q104" s="672" t="str">
        <f t="shared" si="27"/>
        <v/>
      </c>
      <c r="S104" s="672" t="str">
        <f t="shared" si="28"/>
        <v/>
      </c>
      <c r="U104" s="672" t="str">
        <f t="shared" si="29"/>
        <v/>
      </c>
      <c r="W104" s="672" t="str">
        <f t="shared" si="30"/>
        <v/>
      </c>
      <c r="Y104" s="672" t="str">
        <f t="shared" si="31"/>
        <v/>
      </c>
      <c r="AA104" s="672" t="str">
        <f t="shared" si="32"/>
        <v/>
      </c>
      <c r="AC104" s="672" t="str">
        <f t="shared" si="33"/>
        <v/>
      </c>
      <c r="AE104" s="672" t="str">
        <f t="shared" si="34"/>
        <v/>
      </c>
      <c r="AG104" s="672" t="str">
        <f t="shared" si="35"/>
        <v/>
      </c>
      <c r="AI104" s="672" t="str">
        <f t="shared" si="36"/>
        <v/>
      </c>
      <c r="AK104" s="672" t="str">
        <f t="shared" si="37"/>
        <v/>
      </c>
      <c r="AM104" s="672" t="str">
        <f t="shared" si="38"/>
        <v/>
      </c>
      <c r="AO104" s="672" t="str">
        <f t="shared" si="39"/>
        <v/>
      </c>
      <c r="AQ104" s="672" t="str">
        <f t="shared" si="40"/>
        <v/>
      </c>
    </row>
    <row r="105" spans="5:43">
      <c r="E105" s="672" t="str">
        <f t="shared" si="41"/>
        <v/>
      </c>
      <c r="G105" s="672" t="str">
        <f t="shared" si="41"/>
        <v/>
      </c>
      <c r="I105" s="672" t="str">
        <f t="shared" si="23"/>
        <v/>
      </c>
      <c r="K105" s="672" t="str">
        <f t="shared" si="24"/>
        <v/>
      </c>
      <c r="M105" s="672" t="str">
        <f t="shared" si="25"/>
        <v/>
      </c>
      <c r="O105" s="672" t="str">
        <f t="shared" si="26"/>
        <v/>
      </c>
      <c r="Q105" s="672" t="str">
        <f t="shared" si="27"/>
        <v/>
      </c>
      <c r="S105" s="672" t="str">
        <f t="shared" si="28"/>
        <v/>
      </c>
      <c r="U105" s="672" t="str">
        <f t="shared" si="29"/>
        <v/>
      </c>
      <c r="W105" s="672" t="str">
        <f t="shared" si="30"/>
        <v/>
      </c>
      <c r="Y105" s="672" t="str">
        <f t="shared" si="31"/>
        <v/>
      </c>
      <c r="AA105" s="672" t="str">
        <f t="shared" si="32"/>
        <v/>
      </c>
      <c r="AC105" s="672" t="str">
        <f t="shared" si="33"/>
        <v/>
      </c>
      <c r="AE105" s="672" t="str">
        <f t="shared" si="34"/>
        <v/>
      </c>
      <c r="AG105" s="672" t="str">
        <f t="shared" si="35"/>
        <v/>
      </c>
      <c r="AI105" s="672" t="str">
        <f t="shared" si="36"/>
        <v/>
      </c>
      <c r="AK105" s="672" t="str">
        <f t="shared" si="37"/>
        <v/>
      </c>
      <c r="AM105" s="672" t="str">
        <f t="shared" si="38"/>
        <v/>
      </c>
      <c r="AO105" s="672" t="str">
        <f t="shared" si="39"/>
        <v/>
      </c>
      <c r="AQ105" s="672" t="str">
        <f t="shared" si="40"/>
        <v/>
      </c>
    </row>
    <row r="106" spans="5:43">
      <c r="E106" s="672" t="str">
        <f t="shared" si="41"/>
        <v/>
      </c>
      <c r="G106" s="672" t="str">
        <f t="shared" si="41"/>
        <v/>
      </c>
      <c r="I106" s="672" t="str">
        <f t="shared" si="23"/>
        <v/>
      </c>
      <c r="K106" s="672" t="str">
        <f t="shared" si="24"/>
        <v/>
      </c>
      <c r="M106" s="672" t="str">
        <f t="shared" si="25"/>
        <v/>
      </c>
      <c r="O106" s="672" t="str">
        <f t="shared" si="26"/>
        <v/>
      </c>
      <c r="Q106" s="672" t="str">
        <f t="shared" si="27"/>
        <v/>
      </c>
      <c r="S106" s="672" t="str">
        <f t="shared" si="28"/>
        <v/>
      </c>
      <c r="U106" s="672" t="str">
        <f t="shared" si="29"/>
        <v/>
      </c>
      <c r="W106" s="672" t="str">
        <f t="shared" si="30"/>
        <v/>
      </c>
      <c r="Y106" s="672" t="str">
        <f t="shared" si="31"/>
        <v/>
      </c>
      <c r="AA106" s="672" t="str">
        <f t="shared" si="32"/>
        <v/>
      </c>
      <c r="AC106" s="672" t="str">
        <f t="shared" si="33"/>
        <v/>
      </c>
      <c r="AE106" s="672" t="str">
        <f t="shared" si="34"/>
        <v/>
      </c>
      <c r="AG106" s="672" t="str">
        <f t="shared" si="35"/>
        <v/>
      </c>
      <c r="AI106" s="672" t="str">
        <f t="shared" si="36"/>
        <v/>
      </c>
      <c r="AK106" s="672" t="str">
        <f t="shared" si="37"/>
        <v/>
      </c>
      <c r="AM106" s="672" t="str">
        <f t="shared" si="38"/>
        <v/>
      </c>
      <c r="AO106" s="672" t="str">
        <f t="shared" si="39"/>
        <v/>
      </c>
      <c r="AQ106" s="672" t="str">
        <f t="shared" si="40"/>
        <v/>
      </c>
    </row>
    <row r="107" spans="5:43">
      <c r="E107" s="672" t="str">
        <f t="shared" si="41"/>
        <v/>
      </c>
      <c r="G107" s="672" t="str">
        <f t="shared" si="41"/>
        <v/>
      </c>
      <c r="I107" s="672" t="str">
        <f t="shared" si="23"/>
        <v/>
      </c>
      <c r="K107" s="672" t="str">
        <f t="shared" si="24"/>
        <v/>
      </c>
      <c r="M107" s="672" t="str">
        <f t="shared" si="25"/>
        <v/>
      </c>
      <c r="O107" s="672" t="str">
        <f t="shared" si="26"/>
        <v/>
      </c>
      <c r="Q107" s="672" t="str">
        <f t="shared" si="27"/>
        <v/>
      </c>
      <c r="S107" s="672" t="str">
        <f t="shared" si="28"/>
        <v/>
      </c>
      <c r="U107" s="672" t="str">
        <f t="shared" si="29"/>
        <v/>
      </c>
      <c r="W107" s="672" t="str">
        <f t="shared" si="30"/>
        <v/>
      </c>
      <c r="Y107" s="672" t="str">
        <f t="shared" si="31"/>
        <v/>
      </c>
      <c r="AA107" s="672" t="str">
        <f t="shared" si="32"/>
        <v/>
      </c>
      <c r="AC107" s="672" t="str">
        <f t="shared" si="33"/>
        <v/>
      </c>
      <c r="AE107" s="672" t="str">
        <f t="shared" si="34"/>
        <v/>
      </c>
      <c r="AG107" s="672" t="str">
        <f t="shared" si="35"/>
        <v/>
      </c>
      <c r="AI107" s="672" t="str">
        <f t="shared" si="36"/>
        <v/>
      </c>
      <c r="AK107" s="672" t="str">
        <f t="shared" si="37"/>
        <v/>
      </c>
      <c r="AM107" s="672" t="str">
        <f t="shared" si="38"/>
        <v/>
      </c>
      <c r="AO107" s="672" t="str">
        <f t="shared" si="39"/>
        <v/>
      </c>
      <c r="AQ107" s="672" t="str">
        <f t="shared" si="40"/>
        <v/>
      </c>
    </row>
    <row r="108" spans="5:43">
      <c r="E108" s="672" t="str">
        <f t="shared" si="41"/>
        <v/>
      </c>
      <c r="G108" s="672" t="str">
        <f t="shared" si="41"/>
        <v/>
      </c>
      <c r="I108" s="672" t="str">
        <f t="shared" si="23"/>
        <v/>
      </c>
      <c r="K108" s="672" t="str">
        <f t="shared" si="24"/>
        <v/>
      </c>
      <c r="M108" s="672" t="str">
        <f t="shared" si="25"/>
        <v/>
      </c>
      <c r="O108" s="672" t="str">
        <f t="shared" si="26"/>
        <v/>
      </c>
      <c r="Q108" s="672" t="str">
        <f t="shared" si="27"/>
        <v/>
      </c>
      <c r="S108" s="672" t="str">
        <f t="shared" si="28"/>
        <v/>
      </c>
      <c r="U108" s="672" t="str">
        <f t="shared" si="29"/>
        <v/>
      </c>
      <c r="W108" s="672" t="str">
        <f t="shared" si="30"/>
        <v/>
      </c>
      <c r="Y108" s="672" t="str">
        <f t="shared" si="31"/>
        <v/>
      </c>
      <c r="AA108" s="672" t="str">
        <f t="shared" si="32"/>
        <v/>
      </c>
      <c r="AC108" s="672" t="str">
        <f t="shared" si="33"/>
        <v/>
      </c>
      <c r="AE108" s="672" t="str">
        <f t="shared" si="34"/>
        <v/>
      </c>
      <c r="AG108" s="672" t="str">
        <f t="shared" si="35"/>
        <v/>
      </c>
      <c r="AI108" s="672" t="str">
        <f t="shared" si="36"/>
        <v/>
      </c>
      <c r="AK108" s="672" t="str">
        <f t="shared" si="37"/>
        <v/>
      </c>
      <c r="AM108" s="672" t="str">
        <f t="shared" si="38"/>
        <v/>
      </c>
      <c r="AO108" s="672" t="str">
        <f t="shared" si="39"/>
        <v/>
      </c>
      <c r="AQ108" s="672" t="str">
        <f t="shared" si="40"/>
        <v/>
      </c>
    </row>
    <row r="109" spans="5:43">
      <c r="E109" s="672" t="str">
        <f t="shared" ref="E109:G124" si="42">IF(OR($B109=0,D109=0),"",D109/$B109)</f>
        <v/>
      </c>
      <c r="G109" s="672" t="str">
        <f t="shared" si="42"/>
        <v/>
      </c>
      <c r="I109" s="672" t="str">
        <f t="shared" si="23"/>
        <v/>
      </c>
      <c r="K109" s="672" t="str">
        <f t="shared" si="24"/>
        <v/>
      </c>
      <c r="M109" s="672" t="str">
        <f t="shared" si="25"/>
        <v/>
      </c>
      <c r="O109" s="672" t="str">
        <f t="shared" si="26"/>
        <v/>
      </c>
      <c r="Q109" s="672" t="str">
        <f t="shared" si="27"/>
        <v/>
      </c>
      <c r="S109" s="672" t="str">
        <f t="shared" si="28"/>
        <v/>
      </c>
      <c r="U109" s="672" t="str">
        <f t="shared" si="29"/>
        <v/>
      </c>
      <c r="W109" s="672" t="str">
        <f t="shared" si="30"/>
        <v/>
      </c>
      <c r="Y109" s="672" t="str">
        <f t="shared" si="31"/>
        <v/>
      </c>
      <c r="AA109" s="672" t="str">
        <f t="shared" si="32"/>
        <v/>
      </c>
      <c r="AC109" s="672" t="str">
        <f t="shared" si="33"/>
        <v/>
      </c>
      <c r="AE109" s="672" t="str">
        <f t="shared" si="34"/>
        <v/>
      </c>
      <c r="AG109" s="672" t="str">
        <f t="shared" si="35"/>
        <v/>
      </c>
      <c r="AI109" s="672" t="str">
        <f t="shared" si="36"/>
        <v/>
      </c>
      <c r="AK109" s="672" t="str">
        <f t="shared" si="37"/>
        <v/>
      </c>
      <c r="AM109" s="672" t="str">
        <f t="shared" si="38"/>
        <v/>
      </c>
      <c r="AO109" s="672" t="str">
        <f t="shared" si="39"/>
        <v/>
      </c>
      <c r="AQ109" s="672" t="str">
        <f t="shared" si="40"/>
        <v/>
      </c>
    </row>
    <row r="110" spans="5:43">
      <c r="E110" s="672" t="str">
        <f t="shared" si="42"/>
        <v/>
      </c>
      <c r="G110" s="672" t="str">
        <f t="shared" si="42"/>
        <v/>
      </c>
      <c r="I110" s="672" t="str">
        <f t="shared" si="23"/>
        <v/>
      </c>
      <c r="K110" s="672" t="str">
        <f t="shared" si="24"/>
        <v/>
      </c>
      <c r="M110" s="672" t="str">
        <f t="shared" si="25"/>
        <v/>
      </c>
      <c r="O110" s="672" t="str">
        <f t="shared" si="26"/>
        <v/>
      </c>
      <c r="Q110" s="672" t="str">
        <f t="shared" si="27"/>
        <v/>
      </c>
      <c r="S110" s="672" t="str">
        <f t="shared" si="28"/>
        <v/>
      </c>
      <c r="U110" s="672" t="str">
        <f t="shared" si="29"/>
        <v/>
      </c>
      <c r="W110" s="672" t="str">
        <f t="shared" si="30"/>
        <v/>
      </c>
      <c r="Y110" s="672" t="str">
        <f t="shared" si="31"/>
        <v/>
      </c>
      <c r="AA110" s="672" t="str">
        <f t="shared" si="32"/>
        <v/>
      </c>
      <c r="AC110" s="672" t="str">
        <f t="shared" si="33"/>
        <v/>
      </c>
      <c r="AE110" s="672" t="str">
        <f t="shared" si="34"/>
        <v/>
      </c>
      <c r="AG110" s="672" t="str">
        <f t="shared" si="35"/>
        <v/>
      </c>
      <c r="AI110" s="672" t="str">
        <f t="shared" si="36"/>
        <v/>
      </c>
      <c r="AK110" s="672" t="str">
        <f t="shared" si="37"/>
        <v/>
      </c>
      <c r="AM110" s="672" t="str">
        <f t="shared" si="38"/>
        <v/>
      </c>
      <c r="AO110" s="672" t="str">
        <f t="shared" si="39"/>
        <v/>
      </c>
      <c r="AQ110" s="672" t="str">
        <f t="shared" si="40"/>
        <v/>
      </c>
    </row>
    <row r="111" spans="5:43">
      <c r="E111" s="672" t="str">
        <f t="shared" si="42"/>
        <v/>
      </c>
      <c r="G111" s="672" t="str">
        <f t="shared" si="42"/>
        <v/>
      </c>
      <c r="I111" s="672" t="str">
        <f t="shared" si="23"/>
        <v/>
      </c>
      <c r="K111" s="672" t="str">
        <f t="shared" si="24"/>
        <v/>
      </c>
      <c r="M111" s="672" t="str">
        <f t="shared" si="25"/>
        <v/>
      </c>
      <c r="O111" s="672" t="str">
        <f t="shared" si="26"/>
        <v/>
      </c>
      <c r="Q111" s="672" t="str">
        <f t="shared" si="27"/>
        <v/>
      </c>
      <c r="S111" s="672" t="str">
        <f t="shared" si="28"/>
        <v/>
      </c>
      <c r="U111" s="672" t="str">
        <f t="shared" si="29"/>
        <v/>
      </c>
      <c r="W111" s="672" t="str">
        <f t="shared" si="30"/>
        <v/>
      </c>
      <c r="Y111" s="672" t="str">
        <f t="shared" si="31"/>
        <v/>
      </c>
      <c r="AA111" s="672" t="str">
        <f t="shared" si="32"/>
        <v/>
      </c>
      <c r="AC111" s="672" t="str">
        <f t="shared" si="33"/>
        <v/>
      </c>
      <c r="AE111" s="672" t="str">
        <f t="shared" si="34"/>
        <v/>
      </c>
      <c r="AG111" s="672" t="str">
        <f t="shared" si="35"/>
        <v/>
      </c>
      <c r="AI111" s="672" t="str">
        <f t="shared" si="36"/>
        <v/>
      </c>
      <c r="AK111" s="672" t="str">
        <f t="shared" si="37"/>
        <v/>
      </c>
      <c r="AM111" s="672" t="str">
        <f t="shared" si="38"/>
        <v/>
      </c>
      <c r="AO111" s="672" t="str">
        <f t="shared" si="39"/>
        <v/>
      </c>
      <c r="AQ111" s="672" t="str">
        <f t="shared" si="40"/>
        <v/>
      </c>
    </row>
    <row r="112" spans="5:43">
      <c r="E112" s="672" t="str">
        <f t="shared" si="42"/>
        <v/>
      </c>
      <c r="G112" s="672" t="str">
        <f t="shared" si="42"/>
        <v/>
      </c>
      <c r="I112" s="672" t="str">
        <f t="shared" si="23"/>
        <v/>
      </c>
      <c r="K112" s="672" t="str">
        <f t="shared" si="24"/>
        <v/>
      </c>
      <c r="M112" s="672" t="str">
        <f t="shared" si="25"/>
        <v/>
      </c>
      <c r="O112" s="672" t="str">
        <f t="shared" si="26"/>
        <v/>
      </c>
      <c r="Q112" s="672" t="str">
        <f t="shared" si="27"/>
        <v/>
      </c>
      <c r="S112" s="672" t="str">
        <f t="shared" si="28"/>
        <v/>
      </c>
      <c r="U112" s="672" t="str">
        <f t="shared" si="29"/>
        <v/>
      </c>
      <c r="W112" s="672" t="str">
        <f t="shared" si="30"/>
        <v/>
      </c>
      <c r="Y112" s="672" t="str">
        <f t="shared" si="31"/>
        <v/>
      </c>
      <c r="AA112" s="672" t="str">
        <f t="shared" si="32"/>
        <v/>
      </c>
      <c r="AC112" s="672" t="str">
        <f t="shared" si="33"/>
        <v/>
      </c>
      <c r="AE112" s="672" t="str">
        <f t="shared" si="34"/>
        <v/>
      </c>
      <c r="AG112" s="672" t="str">
        <f t="shared" si="35"/>
        <v/>
      </c>
      <c r="AI112" s="672" t="str">
        <f t="shared" si="36"/>
        <v/>
      </c>
      <c r="AK112" s="672" t="str">
        <f t="shared" si="37"/>
        <v/>
      </c>
      <c r="AM112" s="672" t="str">
        <f t="shared" si="38"/>
        <v/>
      </c>
      <c r="AO112" s="672" t="str">
        <f t="shared" si="39"/>
        <v/>
      </c>
      <c r="AQ112" s="672" t="str">
        <f t="shared" si="40"/>
        <v/>
      </c>
    </row>
    <row r="113" spans="5:43">
      <c r="E113" s="672" t="str">
        <f t="shared" si="42"/>
        <v/>
      </c>
      <c r="G113" s="672" t="str">
        <f t="shared" si="42"/>
        <v/>
      </c>
      <c r="I113" s="672" t="str">
        <f t="shared" si="23"/>
        <v/>
      </c>
      <c r="K113" s="672" t="str">
        <f t="shared" si="24"/>
        <v/>
      </c>
      <c r="M113" s="672" t="str">
        <f t="shared" si="25"/>
        <v/>
      </c>
      <c r="O113" s="672" t="str">
        <f t="shared" si="26"/>
        <v/>
      </c>
      <c r="Q113" s="672" t="str">
        <f t="shared" si="27"/>
        <v/>
      </c>
      <c r="S113" s="672" t="str">
        <f t="shared" si="28"/>
        <v/>
      </c>
      <c r="U113" s="672" t="str">
        <f t="shared" si="29"/>
        <v/>
      </c>
      <c r="W113" s="672" t="str">
        <f t="shared" si="30"/>
        <v/>
      </c>
      <c r="Y113" s="672" t="str">
        <f t="shared" si="31"/>
        <v/>
      </c>
      <c r="AA113" s="672" t="str">
        <f t="shared" si="32"/>
        <v/>
      </c>
      <c r="AC113" s="672" t="str">
        <f t="shared" si="33"/>
        <v/>
      </c>
      <c r="AE113" s="672" t="str">
        <f t="shared" si="34"/>
        <v/>
      </c>
      <c r="AG113" s="672" t="str">
        <f t="shared" si="35"/>
        <v/>
      </c>
      <c r="AI113" s="672" t="str">
        <f t="shared" si="36"/>
        <v/>
      </c>
      <c r="AK113" s="672" t="str">
        <f t="shared" si="37"/>
        <v/>
      </c>
      <c r="AM113" s="672" t="str">
        <f t="shared" si="38"/>
        <v/>
      </c>
      <c r="AO113" s="672" t="str">
        <f t="shared" si="39"/>
        <v/>
      </c>
      <c r="AQ113" s="672" t="str">
        <f t="shared" si="40"/>
        <v/>
      </c>
    </row>
    <row r="114" spans="5:43">
      <c r="E114" s="672" t="str">
        <f t="shared" si="42"/>
        <v/>
      </c>
      <c r="G114" s="672" t="str">
        <f t="shared" si="42"/>
        <v/>
      </c>
      <c r="I114" s="672" t="str">
        <f t="shared" si="23"/>
        <v/>
      </c>
      <c r="K114" s="672" t="str">
        <f t="shared" si="24"/>
        <v/>
      </c>
      <c r="M114" s="672" t="str">
        <f t="shared" si="25"/>
        <v/>
      </c>
      <c r="O114" s="672" t="str">
        <f t="shared" si="26"/>
        <v/>
      </c>
      <c r="Q114" s="672" t="str">
        <f t="shared" si="27"/>
        <v/>
      </c>
      <c r="S114" s="672" t="str">
        <f t="shared" si="28"/>
        <v/>
      </c>
      <c r="U114" s="672" t="str">
        <f t="shared" si="29"/>
        <v/>
      </c>
      <c r="W114" s="672" t="str">
        <f t="shared" si="30"/>
        <v/>
      </c>
      <c r="Y114" s="672" t="str">
        <f t="shared" si="31"/>
        <v/>
      </c>
      <c r="AA114" s="672" t="str">
        <f t="shared" si="32"/>
        <v/>
      </c>
      <c r="AC114" s="672" t="str">
        <f t="shared" si="33"/>
        <v/>
      </c>
      <c r="AE114" s="672" t="str">
        <f t="shared" si="34"/>
        <v/>
      </c>
      <c r="AG114" s="672" t="str">
        <f t="shared" si="35"/>
        <v/>
      </c>
      <c r="AI114" s="672" t="str">
        <f t="shared" si="36"/>
        <v/>
      </c>
      <c r="AK114" s="672" t="str">
        <f t="shared" si="37"/>
        <v/>
      </c>
      <c r="AM114" s="672" t="str">
        <f t="shared" si="38"/>
        <v/>
      </c>
      <c r="AO114" s="672" t="str">
        <f t="shared" si="39"/>
        <v/>
      </c>
      <c r="AQ114" s="672" t="str">
        <f t="shared" si="40"/>
        <v/>
      </c>
    </row>
    <row r="115" spans="5:43">
      <c r="E115" s="672" t="str">
        <f t="shared" si="42"/>
        <v/>
      </c>
      <c r="G115" s="672" t="str">
        <f t="shared" si="42"/>
        <v/>
      </c>
      <c r="I115" s="672" t="str">
        <f t="shared" si="23"/>
        <v/>
      </c>
      <c r="K115" s="672" t="str">
        <f t="shared" si="24"/>
        <v/>
      </c>
      <c r="M115" s="672" t="str">
        <f t="shared" si="25"/>
        <v/>
      </c>
      <c r="O115" s="672" t="str">
        <f t="shared" si="26"/>
        <v/>
      </c>
      <c r="Q115" s="672" t="str">
        <f t="shared" si="27"/>
        <v/>
      </c>
      <c r="S115" s="672" t="str">
        <f t="shared" si="28"/>
        <v/>
      </c>
      <c r="U115" s="672" t="str">
        <f t="shared" si="29"/>
        <v/>
      </c>
      <c r="W115" s="672" t="str">
        <f t="shared" si="30"/>
        <v/>
      </c>
      <c r="Y115" s="672" t="str">
        <f t="shared" si="31"/>
        <v/>
      </c>
      <c r="AA115" s="672" t="str">
        <f t="shared" si="32"/>
        <v/>
      </c>
      <c r="AC115" s="672" t="str">
        <f t="shared" si="33"/>
        <v/>
      </c>
      <c r="AE115" s="672" t="str">
        <f t="shared" si="34"/>
        <v/>
      </c>
      <c r="AG115" s="672" t="str">
        <f t="shared" si="35"/>
        <v/>
      </c>
      <c r="AI115" s="672" t="str">
        <f t="shared" si="36"/>
        <v/>
      </c>
      <c r="AK115" s="672" t="str">
        <f t="shared" si="37"/>
        <v/>
      </c>
      <c r="AM115" s="672" t="str">
        <f t="shared" si="38"/>
        <v/>
      </c>
      <c r="AO115" s="672" t="str">
        <f t="shared" si="39"/>
        <v/>
      </c>
      <c r="AQ115" s="672" t="str">
        <f t="shared" si="40"/>
        <v/>
      </c>
    </row>
    <row r="116" spans="5:43">
      <c r="E116" s="672" t="str">
        <f t="shared" si="42"/>
        <v/>
      </c>
      <c r="G116" s="672" t="str">
        <f t="shared" si="42"/>
        <v/>
      </c>
      <c r="I116" s="672" t="str">
        <f t="shared" si="23"/>
        <v/>
      </c>
      <c r="K116" s="672" t="str">
        <f t="shared" si="24"/>
        <v/>
      </c>
      <c r="M116" s="672" t="str">
        <f t="shared" si="25"/>
        <v/>
      </c>
      <c r="O116" s="672" t="str">
        <f t="shared" si="26"/>
        <v/>
      </c>
      <c r="Q116" s="672" t="str">
        <f t="shared" si="27"/>
        <v/>
      </c>
      <c r="S116" s="672" t="str">
        <f t="shared" si="28"/>
        <v/>
      </c>
      <c r="U116" s="672" t="str">
        <f t="shared" si="29"/>
        <v/>
      </c>
      <c r="W116" s="672" t="str">
        <f t="shared" si="30"/>
        <v/>
      </c>
      <c r="Y116" s="672" t="str">
        <f t="shared" si="31"/>
        <v/>
      </c>
      <c r="AA116" s="672" t="str">
        <f t="shared" si="32"/>
        <v/>
      </c>
      <c r="AC116" s="672" t="str">
        <f t="shared" si="33"/>
        <v/>
      </c>
      <c r="AE116" s="672" t="str">
        <f t="shared" si="34"/>
        <v/>
      </c>
      <c r="AG116" s="672" t="str">
        <f t="shared" si="35"/>
        <v/>
      </c>
      <c r="AI116" s="672" t="str">
        <f t="shared" si="36"/>
        <v/>
      </c>
      <c r="AK116" s="672" t="str">
        <f t="shared" si="37"/>
        <v/>
      </c>
      <c r="AM116" s="672" t="str">
        <f t="shared" si="38"/>
        <v/>
      </c>
      <c r="AO116" s="672" t="str">
        <f t="shared" si="39"/>
        <v/>
      </c>
      <c r="AQ116" s="672" t="str">
        <f t="shared" si="40"/>
        <v/>
      </c>
    </row>
    <row r="117" spans="5:43">
      <c r="E117" s="672" t="str">
        <f t="shared" si="42"/>
        <v/>
      </c>
      <c r="G117" s="672" t="str">
        <f t="shared" si="42"/>
        <v/>
      </c>
      <c r="I117" s="672" t="str">
        <f t="shared" si="23"/>
        <v/>
      </c>
      <c r="K117" s="672" t="str">
        <f t="shared" si="24"/>
        <v/>
      </c>
      <c r="M117" s="672" t="str">
        <f t="shared" si="25"/>
        <v/>
      </c>
      <c r="O117" s="672" t="str">
        <f t="shared" si="26"/>
        <v/>
      </c>
      <c r="Q117" s="672" t="str">
        <f t="shared" si="27"/>
        <v/>
      </c>
      <c r="S117" s="672" t="str">
        <f t="shared" si="28"/>
        <v/>
      </c>
      <c r="U117" s="672" t="str">
        <f t="shared" si="29"/>
        <v/>
      </c>
      <c r="W117" s="672" t="str">
        <f t="shared" si="30"/>
        <v/>
      </c>
      <c r="Y117" s="672" t="str">
        <f t="shared" si="31"/>
        <v/>
      </c>
      <c r="AA117" s="672" t="str">
        <f t="shared" si="32"/>
        <v/>
      </c>
      <c r="AC117" s="672" t="str">
        <f t="shared" si="33"/>
        <v/>
      </c>
      <c r="AE117" s="672" t="str">
        <f t="shared" si="34"/>
        <v/>
      </c>
      <c r="AG117" s="672" t="str">
        <f t="shared" si="35"/>
        <v/>
      </c>
      <c r="AI117" s="672" t="str">
        <f t="shared" si="36"/>
        <v/>
      </c>
      <c r="AK117" s="672" t="str">
        <f t="shared" si="37"/>
        <v/>
      </c>
      <c r="AM117" s="672" t="str">
        <f t="shared" si="38"/>
        <v/>
      </c>
      <c r="AO117" s="672" t="str">
        <f t="shared" si="39"/>
        <v/>
      </c>
      <c r="AQ117" s="672" t="str">
        <f t="shared" si="40"/>
        <v/>
      </c>
    </row>
    <row r="118" spans="5:43">
      <c r="E118" s="672" t="str">
        <f t="shared" si="42"/>
        <v/>
      </c>
      <c r="G118" s="672" t="str">
        <f t="shared" si="42"/>
        <v/>
      </c>
      <c r="I118" s="672" t="str">
        <f t="shared" si="23"/>
        <v/>
      </c>
      <c r="K118" s="672" t="str">
        <f t="shared" si="24"/>
        <v/>
      </c>
      <c r="M118" s="672" t="str">
        <f t="shared" si="25"/>
        <v/>
      </c>
      <c r="O118" s="672" t="str">
        <f t="shared" si="26"/>
        <v/>
      </c>
      <c r="Q118" s="672" t="str">
        <f t="shared" si="27"/>
        <v/>
      </c>
      <c r="S118" s="672" t="str">
        <f t="shared" si="28"/>
        <v/>
      </c>
      <c r="U118" s="672" t="str">
        <f t="shared" si="29"/>
        <v/>
      </c>
      <c r="W118" s="672" t="str">
        <f t="shared" si="30"/>
        <v/>
      </c>
      <c r="Y118" s="672" t="str">
        <f t="shared" si="31"/>
        <v/>
      </c>
      <c r="AA118" s="672" t="str">
        <f t="shared" si="32"/>
        <v/>
      </c>
      <c r="AC118" s="672" t="str">
        <f t="shared" si="33"/>
        <v/>
      </c>
      <c r="AE118" s="672" t="str">
        <f t="shared" si="34"/>
        <v/>
      </c>
      <c r="AG118" s="672" t="str">
        <f t="shared" si="35"/>
        <v/>
      </c>
      <c r="AI118" s="672" t="str">
        <f t="shared" si="36"/>
        <v/>
      </c>
      <c r="AK118" s="672" t="str">
        <f t="shared" si="37"/>
        <v/>
      </c>
      <c r="AM118" s="672" t="str">
        <f t="shared" si="38"/>
        <v/>
      </c>
      <c r="AO118" s="672" t="str">
        <f t="shared" si="39"/>
        <v/>
      </c>
      <c r="AQ118" s="672" t="str">
        <f t="shared" si="40"/>
        <v/>
      </c>
    </row>
    <row r="119" spans="5:43">
      <c r="E119" s="672" t="str">
        <f t="shared" si="42"/>
        <v/>
      </c>
      <c r="G119" s="672" t="str">
        <f t="shared" si="42"/>
        <v/>
      </c>
      <c r="I119" s="672" t="str">
        <f t="shared" si="23"/>
        <v/>
      </c>
      <c r="K119" s="672" t="str">
        <f t="shared" si="24"/>
        <v/>
      </c>
      <c r="M119" s="672" t="str">
        <f t="shared" si="25"/>
        <v/>
      </c>
      <c r="O119" s="672" t="str">
        <f t="shared" si="26"/>
        <v/>
      </c>
      <c r="Q119" s="672" t="str">
        <f t="shared" si="27"/>
        <v/>
      </c>
      <c r="S119" s="672" t="str">
        <f t="shared" si="28"/>
        <v/>
      </c>
      <c r="U119" s="672" t="str">
        <f t="shared" si="29"/>
        <v/>
      </c>
      <c r="W119" s="672" t="str">
        <f t="shared" si="30"/>
        <v/>
      </c>
      <c r="Y119" s="672" t="str">
        <f t="shared" si="31"/>
        <v/>
      </c>
      <c r="AA119" s="672" t="str">
        <f t="shared" si="32"/>
        <v/>
      </c>
      <c r="AC119" s="672" t="str">
        <f t="shared" si="33"/>
        <v/>
      </c>
      <c r="AE119" s="672" t="str">
        <f t="shared" si="34"/>
        <v/>
      </c>
      <c r="AG119" s="672" t="str">
        <f t="shared" si="35"/>
        <v/>
      </c>
      <c r="AI119" s="672" t="str">
        <f t="shared" si="36"/>
        <v/>
      </c>
      <c r="AK119" s="672" t="str">
        <f t="shared" si="37"/>
        <v/>
      </c>
      <c r="AM119" s="672" t="str">
        <f t="shared" si="38"/>
        <v/>
      </c>
      <c r="AO119" s="672" t="str">
        <f t="shared" si="39"/>
        <v/>
      </c>
      <c r="AQ119" s="672" t="str">
        <f t="shared" si="40"/>
        <v/>
      </c>
    </row>
    <row r="120" spans="5:43">
      <c r="E120" s="672" t="str">
        <f t="shared" si="42"/>
        <v/>
      </c>
      <c r="G120" s="672" t="str">
        <f t="shared" si="42"/>
        <v/>
      </c>
      <c r="I120" s="672" t="str">
        <f t="shared" si="23"/>
        <v/>
      </c>
      <c r="K120" s="672" t="str">
        <f t="shared" si="24"/>
        <v/>
      </c>
      <c r="M120" s="672" t="str">
        <f t="shared" si="25"/>
        <v/>
      </c>
      <c r="O120" s="672" t="str">
        <f t="shared" si="26"/>
        <v/>
      </c>
      <c r="Q120" s="672" t="str">
        <f t="shared" si="27"/>
        <v/>
      </c>
      <c r="S120" s="672" t="str">
        <f t="shared" si="28"/>
        <v/>
      </c>
      <c r="U120" s="672" t="str">
        <f t="shared" si="29"/>
        <v/>
      </c>
      <c r="W120" s="672" t="str">
        <f t="shared" si="30"/>
        <v/>
      </c>
      <c r="Y120" s="672" t="str">
        <f t="shared" si="31"/>
        <v/>
      </c>
      <c r="AA120" s="672" t="str">
        <f t="shared" si="32"/>
        <v/>
      </c>
      <c r="AC120" s="672" t="str">
        <f t="shared" si="33"/>
        <v/>
      </c>
      <c r="AE120" s="672" t="str">
        <f t="shared" si="34"/>
        <v/>
      </c>
      <c r="AG120" s="672" t="str">
        <f t="shared" si="35"/>
        <v/>
      </c>
      <c r="AI120" s="672" t="str">
        <f t="shared" si="36"/>
        <v/>
      </c>
      <c r="AK120" s="672" t="str">
        <f t="shared" si="37"/>
        <v/>
      </c>
      <c r="AM120" s="672" t="str">
        <f t="shared" si="38"/>
        <v/>
      </c>
      <c r="AO120" s="672" t="str">
        <f t="shared" si="39"/>
        <v/>
      </c>
      <c r="AQ120" s="672" t="str">
        <f t="shared" si="40"/>
        <v/>
      </c>
    </row>
    <row r="121" spans="5:43">
      <c r="E121" s="672" t="str">
        <f t="shared" si="42"/>
        <v/>
      </c>
      <c r="G121" s="672" t="str">
        <f t="shared" si="42"/>
        <v/>
      </c>
      <c r="I121" s="672" t="str">
        <f t="shared" si="23"/>
        <v/>
      </c>
      <c r="K121" s="672" t="str">
        <f t="shared" si="24"/>
        <v/>
      </c>
      <c r="M121" s="672" t="str">
        <f t="shared" si="25"/>
        <v/>
      </c>
      <c r="O121" s="672" t="str">
        <f t="shared" si="26"/>
        <v/>
      </c>
      <c r="Q121" s="672" t="str">
        <f t="shared" si="27"/>
        <v/>
      </c>
      <c r="S121" s="672" t="str">
        <f t="shared" si="28"/>
        <v/>
      </c>
      <c r="U121" s="672" t="str">
        <f t="shared" si="29"/>
        <v/>
      </c>
      <c r="W121" s="672" t="str">
        <f t="shared" si="30"/>
        <v/>
      </c>
      <c r="Y121" s="672" t="str">
        <f t="shared" si="31"/>
        <v/>
      </c>
      <c r="AA121" s="672" t="str">
        <f t="shared" si="32"/>
        <v/>
      </c>
      <c r="AC121" s="672" t="str">
        <f t="shared" si="33"/>
        <v/>
      </c>
      <c r="AE121" s="672" t="str">
        <f t="shared" si="34"/>
        <v/>
      </c>
      <c r="AG121" s="672" t="str">
        <f t="shared" si="35"/>
        <v/>
      </c>
      <c r="AI121" s="672" t="str">
        <f t="shared" si="36"/>
        <v/>
      </c>
      <c r="AK121" s="672" t="str">
        <f t="shared" si="37"/>
        <v/>
      </c>
      <c r="AM121" s="672" t="str">
        <f t="shared" si="38"/>
        <v/>
      </c>
      <c r="AO121" s="672" t="str">
        <f t="shared" si="39"/>
        <v/>
      </c>
      <c r="AQ121" s="672" t="str">
        <f t="shared" si="40"/>
        <v/>
      </c>
    </row>
    <row r="122" spans="5:43">
      <c r="E122" s="672" t="str">
        <f t="shared" si="42"/>
        <v/>
      </c>
      <c r="G122" s="672" t="str">
        <f t="shared" si="42"/>
        <v/>
      </c>
      <c r="I122" s="672" t="str">
        <f t="shared" si="23"/>
        <v/>
      </c>
      <c r="K122" s="672" t="str">
        <f t="shared" si="24"/>
        <v/>
      </c>
      <c r="M122" s="672" t="str">
        <f t="shared" si="25"/>
        <v/>
      </c>
      <c r="O122" s="672" t="str">
        <f t="shared" si="26"/>
        <v/>
      </c>
      <c r="Q122" s="672" t="str">
        <f t="shared" si="27"/>
        <v/>
      </c>
      <c r="S122" s="672" t="str">
        <f t="shared" si="28"/>
        <v/>
      </c>
      <c r="U122" s="672" t="str">
        <f t="shared" si="29"/>
        <v/>
      </c>
      <c r="W122" s="672" t="str">
        <f t="shared" si="30"/>
        <v/>
      </c>
      <c r="Y122" s="672" t="str">
        <f t="shared" si="31"/>
        <v/>
      </c>
      <c r="AA122" s="672" t="str">
        <f t="shared" si="32"/>
        <v/>
      </c>
      <c r="AC122" s="672" t="str">
        <f t="shared" si="33"/>
        <v/>
      </c>
      <c r="AE122" s="672" t="str">
        <f t="shared" si="34"/>
        <v/>
      </c>
      <c r="AG122" s="672" t="str">
        <f t="shared" si="35"/>
        <v/>
      </c>
      <c r="AI122" s="672" t="str">
        <f t="shared" si="36"/>
        <v/>
      </c>
      <c r="AK122" s="672" t="str">
        <f t="shared" si="37"/>
        <v/>
      </c>
      <c r="AM122" s="672" t="str">
        <f t="shared" si="38"/>
        <v/>
      </c>
      <c r="AO122" s="672" t="str">
        <f t="shared" si="39"/>
        <v/>
      </c>
      <c r="AQ122" s="672" t="str">
        <f t="shared" si="40"/>
        <v/>
      </c>
    </row>
    <row r="123" spans="5:43">
      <c r="E123" s="672" t="str">
        <f t="shared" si="42"/>
        <v/>
      </c>
      <c r="G123" s="672" t="str">
        <f t="shared" si="42"/>
        <v/>
      </c>
      <c r="I123" s="672" t="str">
        <f t="shared" si="23"/>
        <v/>
      </c>
      <c r="K123" s="672" t="str">
        <f t="shared" si="24"/>
        <v/>
      </c>
      <c r="M123" s="672" t="str">
        <f t="shared" si="25"/>
        <v/>
      </c>
      <c r="O123" s="672" t="str">
        <f t="shared" si="26"/>
        <v/>
      </c>
      <c r="Q123" s="672" t="str">
        <f t="shared" si="27"/>
        <v/>
      </c>
      <c r="S123" s="672" t="str">
        <f t="shared" si="28"/>
        <v/>
      </c>
      <c r="U123" s="672" t="str">
        <f t="shared" si="29"/>
        <v/>
      </c>
      <c r="W123" s="672" t="str">
        <f t="shared" si="30"/>
        <v/>
      </c>
      <c r="Y123" s="672" t="str">
        <f t="shared" si="31"/>
        <v/>
      </c>
      <c r="AA123" s="672" t="str">
        <f t="shared" si="32"/>
        <v/>
      </c>
      <c r="AC123" s="672" t="str">
        <f t="shared" si="33"/>
        <v/>
      </c>
      <c r="AE123" s="672" t="str">
        <f t="shared" si="34"/>
        <v/>
      </c>
      <c r="AG123" s="672" t="str">
        <f t="shared" si="35"/>
        <v/>
      </c>
      <c r="AI123" s="672" t="str">
        <f t="shared" si="36"/>
        <v/>
      </c>
      <c r="AK123" s="672" t="str">
        <f t="shared" si="37"/>
        <v/>
      </c>
      <c r="AM123" s="672" t="str">
        <f t="shared" si="38"/>
        <v/>
      </c>
      <c r="AO123" s="672" t="str">
        <f t="shared" si="39"/>
        <v/>
      </c>
      <c r="AQ123" s="672" t="str">
        <f t="shared" si="40"/>
        <v/>
      </c>
    </row>
    <row r="124" spans="5:43">
      <c r="E124" s="672" t="str">
        <f t="shared" si="42"/>
        <v/>
      </c>
      <c r="G124" s="672" t="str">
        <f t="shared" si="42"/>
        <v/>
      </c>
      <c r="I124" s="672" t="str">
        <f t="shared" si="23"/>
        <v/>
      </c>
      <c r="K124" s="672" t="str">
        <f t="shared" si="24"/>
        <v/>
      </c>
      <c r="M124" s="672" t="str">
        <f t="shared" si="25"/>
        <v/>
      </c>
      <c r="O124" s="672" t="str">
        <f t="shared" si="26"/>
        <v/>
      </c>
      <c r="Q124" s="672" t="str">
        <f t="shared" si="27"/>
        <v/>
      </c>
      <c r="S124" s="672" t="str">
        <f t="shared" si="28"/>
        <v/>
      </c>
      <c r="U124" s="672" t="str">
        <f t="shared" si="29"/>
        <v/>
      </c>
      <c r="W124" s="672" t="str">
        <f t="shared" si="30"/>
        <v/>
      </c>
      <c r="Y124" s="672" t="str">
        <f t="shared" si="31"/>
        <v/>
      </c>
      <c r="AA124" s="672" t="str">
        <f t="shared" si="32"/>
        <v/>
      </c>
      <c r="AC124" s="672" t="str">
        <f t="shared" si="33"/>
        <v/>
      </c>
      <c r="AE124" s="672" t="str">
        <f t="shared" si="34"/>
        <v/>
      </c>
      <c r="AG124" s="672" t="str">
        <f t="shared" si="35"/>
        <v/>
      </c>
      <c r="AI124" s="672" t="str">
        <f t="shared" si="36"/>
        <v/>
      </c>
      <c r="AK124" s="672" t="str">
        <f t="shared" si="37"/>
        <v/>
      </c>
      <c r="AM124" s="672" t="str">
        <f t="shared" si="38"/>
        <v/>
      </c>
      <c r="AO124" s="672" t="str">
        <f t="shared" si="39"/>
        <v/>
      </c>
      <c r="AQ124" s="672" t="str">
        <f t="shared" si="40"/>
        <v/>
      </c>
    </row>
    <row r="125" spans="5:43">
      <c r="E125" s="672" t="str">
        <f t="shared" ref="E125:G140" si="43">IF(OR($B125=0,D125=0),"",D125/$B125)</f>
        <v/>
      </c>
      <c r="G125" s="672" t="str">
        <f t="shared" si="43"/>
        <v/>
      </c>
      <c r="I125" s="672" t="str">
        <f t="shared" si="23"/>
        <v/>
      </c>
      <c r="K125" s="672" t="str">
        <f t="shared" si="24"/>
        <v/>
      </c>
      <c r="M125" s="672" t="str">
        <f t="shared" si="25"/>
        <v/>
      </c>
      <c r="O125" s="672" t="str">
        <f t="shared" si="26"/>
        <v/>
      </c>
      <c r="Q125" s="672" t="str">
        <f t="shared" si="27"/>
        <v/>
      </c>
      <c r="S125" s="672" t="str">
        <f t="shared" si="28"/>
        <v/>
      </c>
      <c r="U125" s="672" t="str">
        <f t="shared" si="29"/>
        <v/>
      </c>
      <c r="W125" s="672" t="str">
        <f t="shared" si="30"/>
        <v/>
      </c>
      <c r="Y125" s="672" t="str">
        <f t="shared" si="31"/>
        <v/>
      </c>
      <c r="AA125" s="672" t="str">
        <f t="shared" si="32"/>
        <v/>
      </c>
      <c r="AC125" s="672" t="str">
        <f t="shared" si="33"/>
        <v/>
      </c>
      <c r="AE125" s="672" t="str">
        <f t="shared" si="34"/>
        <v/>
      </c>
      <c r="AG125" s="672" t="str">
        <f t="shared" si="35"/>
        <v/>
      </c>
      <c r="AI125" s="672" t="str">
        <f t="shared" si="36"/>
        <v/>
      </c>
      <c r="AK125" s="672" t="str">
        <f t="shared" si="37"/>
        <v/>
      </c>
      <c r="AM125" s="672" t="str">
        <f t="shared" si="38"/>
        <v/>
      </c>
      <c r="AO125" s="672" t="str">
        <f t="shared" si="39"/>
        <v/>
      </c>
      <c r="AQ125" s="672" t="str">
        <f t="shared" si="40"/>
        <v/>
      </c>
    </row>
    <row r="126" spans="5:43">
      <c r="E126" s="672" t="str">
        <f t="shared" si="43"/>
        <v/>
      </c>
      <c r="G126" s="672" t="str">
        <f t="shared" si="43"/>
        <v/>
      </c>
      <c r="I126" s="672" t="str">
        <f t="shared" si="23"/>
        <v/>
      </c>
      <c r="K126" s="672" t="str">
        <f t="shared" si="24"/>
        <v/>
      </c>
      <c r="M126" s="672" t="str">
        <f t="shared" si="25"/>
        <v/>
      </c>
      <c r="O126" s="672" t="str">
        <f t="shared" si="26"/>
        <v/>
      </c>
      <c r="Q126" s="672" t="str">
        <f t="shared" si="27"/>
        <v/>
      </c>
      <c r="S126" s="672" t="str">
        <f t="shared" si="28"/>
        <v/>
      </c>
      <c r="U126" s="672" t="str">
        <f t="shared" si="29"/>
        <v/>
      </c>
      <c r="W126" s="672" t="str">
        <f t="shared" si="30"/>
        <v/>
      </c>
      <c r="Y126" s="672" t="str">
        <f t="shared" si="31"/>
        <v/>
      </c>
      <c r="AA126" s="672" t="str">
        <f t="shared" si="32"/>
        <v/>
      </c>
      <c r="AC126" s="672" t="str">
        <f t="shared" si="33"/>
        <v/>
      </c>
      <c r="AE126" s="672" t="str">
        <f t="shared" si="34"/>
        <v/>
      </c>
      <c r="AG126" s="672" t="str">
        <f t="shared" si="35"/>
        <v/>
      </c>
      <c r="AI126" s="672" t="str">
        <f t="shared" si="36"/>
        <v/>
      </c>
      <c r="AK126" s="672" t="str">
        <f t="shared" si="37"/>
        <v/>
      </c>
      <c r="AM126" s="672" t="str">
        <f t="shared" si="38"/>
        <v/>
      </c>
      <c r="AO126" s="672" t="str">
        <f t="shared" si="39"/>
        <v/>
      </c>
      <c r="AQ126" s="672" t="str">
        <f t="shared" si="40"/>
        <v/>
      </c>
    </row>
    <row r="127" spans="5:43">
      <c r="E127" s="672" t="str">
        <f t="shared" si="43"/>
        <v/>
      </c>
      <c r="G127" s="672" t="str">
        <f t="shared" si="43"/>
        <v/>
      </c>
      <c r="I127" s="672" t="str">
        <f t="shared" si="23"/>
        <v/>
      </c>
      <c r="K127" s="672" t="str">
        <f t="shared" si="24"/>
        <v/>
      </c>
      <c r="M127" s="672" t="str">
        <f t="shared" si="25"/>
        <v/>
      </c>
      <c r="O127" s="672" t="str">
        <f t="shared" si="26"/>
        <v/>
      </c>
      <c r="Q127" s="672" t="str">
        <f t="shared" si="27"/>
        <v/>
      </c>
      <c r="S127" s="672" t="str">
        <f t="shared" si="28"/>
        <v/>
      </c>
      <c r="U127" s="672" t="str">
        <f t="shared" si="29"/>
        <v/>
      </c>
      <c r="W127" s="672" t="str">
        <f t="shared" si="30"/>
        <v/>
      </c>
      <c r="Y127" s="672" t="str">
        <f t="shared" si="31"/>
        <v/>
      </c>
      <c r="AA127" s="672" t="str">
        <f t="shared" si="32"/>
        <v/>
      </c>
      <c r="AC127" s="672" t="str">
        <f t="shared" si="33"/>
        <v/>
      </c>
      <c r="AE127" s="672" t="str">
        <f t="shared" si="34"/>
        <v/>
      </c>
      <c r="AG127" s="672" t="str">
        <f t="shared" si="35"/>
        <v/>
      </c>
      <c r="AI127" s="672" t="str">
        <f t="shared" si="36"/>
        <v/>
      </c>
      <c r="AK127" s="672" t="str">
        <f t="shared" si="37"/>
        <v/>
      </c>
      <c r="AM127" s="672" t="str">
        <f t="shared" si="38"/>
        <v/>
      </c>
      <c r="AO127" s="672" t="str">
        <f t="shared" si="39"/>
        <v/>
      </c>
      <c r="AQ127" s="672" t="str">
        <f t="shared" si="40"/>
        <v/>
      </c>
    </row>
    <row r="128" spans="5:43">
      <c r="E128" s="672" t="str">
        <f t="shared" si="43"/>
        <v/>
      </c>
      <c r="G128" s="672" t="str">
        <f t="shared" si="43"/>
        <v/>
      </c>
      <c r="I128" s="672" t="str">
        <f t="shared" si="23"/>
        <v/>
      </c>
      <c r="K128" s="672" t="str">
        <f t="shared" si="24"/>
        <v/>
      </c>
      <c r="M128" s="672" t="str">
        <f t="shared" si="25"/>
        <v/>
      </c>
      <c r="O128" s="672" t="str">
        <f t="shared" si="26"/>
        <v/>
      </c>
      <c r="Q128" s="672" t="str">
        <f t="shared" si="27"/>
        <v/>
      </c>
      <c r="S128" s="672" t="str">
        <f t="shared" si="28"/>
        <v/>
      </c>
      <c r="U128" s="672" t="str">
        <f t="shared" si="29"/>
        <v/>
      </c>
      <c r="W128" s="672" t="str">
        <f t="shared" si="30"/>
        <v/>
      </c>
      <c r="Y128" s="672" t="str">
        <f t="shared" si="31"/>
        <v/>
      </c>
      <c r="AA128" s="672" t="str">
        <f t="shared" si="32"/>
        <v/>
      </c>
      <c r="AC128" s="672" t="str">
        <f t="shared" si="33"/>
        <v/>
      </c>
      <c r="AE128" s="672" t="str">
        <f t="shared" si="34"/>
        <v/>
      </c>
      <c r="AG128" s="672" t="str">
        <f t="shared" si="35"/>
        <v/>
      </c>
      <c r="AI128" s="672" t="str">
        <f t="shared" si="36"/>
        <v/>
      </c>
      <c r="AK128" s="672" t="str">
        <f t="shared" si="37"/>
        <v/>
      </c>
      <c r="AM128" s="672" t="str">
        <f t="shared" si="38"/>
        <v/>
      </c>
      <c r="AO128" s="672" t="str">
        <f t="shared" si="39"/>
        <v/>
      </c>
      <c r="AQ128" s="672" t="str">
        <f t="shared" si="40"/>
        <v/>
      </c>
    </row>
    <row r="129" spans="5:43">
      <c r="E129" s="672" t="str">
        <f t="shared" si="43"/>
        <v/>
      </c>
      <c r="G129" s="672" t="str">
        <f t="shared" si="43"/>
        <v/>
      </c>
      <c r="I129" s="672" t="str">
        <f t="shared" si="23"/>
        <v/>
      </c>
      <c r="K129" s="672" t="str">
        <f t="shared" si="24"/>
        <v/>
      </c>
      <c r="M129" s="672" t="str">
        <f t="shared" si="25"/>
        <v/>
      </c>
      <c r="O129" s="672" t="str">
        <f t="shared" si="26"/>
        <v/>
      </c>
      <c r="Q129" s="672" t="str">
        <f t="shared" si="27"/>
        <v/>
      </c>
      <c r="S129" s="672" t="str">
        <f t="shared" si="28"/>
        <v/>
      </c>
      <c r="U129" s="672" t="str">
        <f t="shared" si="29"/>
        <v/>
      </c>
      <c r="W129" s="672" t="str">
        <f t="shared" si="30"/>
        <v/>
      </c>
      <c r="Y129" s="672" t="str">
        <f t="shared" si="31"/>
        <v/>
      </c>
      <c r="AA129" s="672" t="str">
        <f t="shared" si="32"/>
        <v/>
      </c>
      <c r="AC129" s="672" t="str">
        <f t="shared" si="33"/>
        <v/>
      </c>
      <c r="AE129" s="672" t="str">
        <f t="shared" si="34"/>
        <v/>
      </c>
      <c r="AG129" s="672" t="str">
        <f t="shared" si="35"/>
        <v/>
      </c>
      <c r="AI129" s="672" t="str">
        <f t="shared" si="36"/>
        <v/>
      </c>
      <c r="AK129" s="672" t="str">
        <f t="shared" si="37"/>
        <v/>
      </c>
      <c r="AM129" s="672" t="str">
        <f t="shared" si="38"/>
        <v/>
      </c>
      <c r="AO129" s="672" t="str">
        <f t="shared" si="39"/>
        <v/>
      </c>
      <c r="AQ129" s="672" t="str">
        <f t="shared" si="40"/>
        <v/>
      </c>
    </row>
    <row r="130" spans="5:43">
      <c r="E130" s="672" t="str">
        <f t="shared" si="43"/>
        <v/>
      </c>
      <c r="G130" s="672" t="str">
        <f t="shared" si="43"/>
        <v/>
      </c>
      <c r="I130" s="672" t="str">
        <f t="shared" si="23"/>
        <v/>
      </c>
      <c r="K130" s="672" t="str">
        <f t="shared" si="24"/>
        <v/>
      </c>
      <c r="M130" s="672" t="str">
        <f t="shared" si="25"/>
        <v/>
      </c>
      <c r="O130" s="672" t="str">
        <f t="shared" si="26"/>
        <v/>
      </c>
      <c r="Q130" s="672" t="str">
        <f t="shared" si="27"/>
        <v/>
      </c>
      <c r="S130" s="672" t="str">
        <f t="shared" si="28"/>
        <v/>
      </c>
      <c r="U130" s="672" t="str">
        <f t="shared" si="29"/>
        <v/>
      </c>
      <c r="W130" s="672" t="str">
        <f t="shared" si="30"/>
        <v/>
      </c>
      <c r="Y130" s="672" t="str">
        <f t="shared" si="31"/>
        <v/>
      </c>
      <c r="AA130" s="672" t="str">
        <f t="shared" si="32"/>
        <v/>
      </c>
      <c r="AC130" s="672" t="str">
        <f t="shared" si="33"/>
        <v/>
      </c>
      <c r="AE130" s="672" t="str">
        <f t="shared" si="34"/>
        <v/>
      </c>
      <c r="AG130" s="672" t="str">
        <f t="shared" si="35"/>
        <v/>
      </c>
      <c r="AI130" s="672" t="str">
        <f t="shared" si="36"/>
        <v/>
      </c>
      <c r="AK130" s="672" t="str">
        <f t="shared" si="37"/>
        <v/>
      </c>
      <c r="AM130" s="672" t="str">
        <f t="shared" si="38"/>
        <v/>
      </c>
      <c r="AO130" s="672" t="str">
        <f t="shared" si="39"/>
        <v/>
      </c>
      <c r="AQ130" s="672" t="str">
        <f t="shared" si="40"/>
        <v/>
      </c>
    </row>
    <row r="131" spans="5:43">
      <c r="E131" s="672" t="str">
        <f t="shared" si="43"/>
        <v/>
      </c>
      <c r="G131" s="672" t="str">
        <f t="shared" si="43"/>
        <v/>
      </c>
      <c r="I131" s="672" t="str">
        <f t="shared" si="23"/>
        <v/>
      </c>
      <c r="K131" s="672" t="str">
        <f t="shared" si="24"/>
        <v/>
      </c>
      <c r="M131" s="672" t="str">
        <f t="shared" si="25"/>
        <v/>
      </c>
      <c r="O131" s="672" t="str">
        <f t="shared" si="26"/>
        <v/>
      </c>
      <c r="Q131" s="672" t="str">
        <f t="shared" si="27"/>
        <v/>
      </c>
      <c r="S131" s="672" t="str">
        <f t="shared" si="28"/>
        <v/>
      </c>
      <c r="U131" s="672" t="str">
        <f t="shared" si="29"/>
        <v/>
      </c>
      <c r="W131" s="672" t="str">
        <f t="shared" si="30"/>
        <v/>
      </c>
      <c r="Y131" s="672" t="str">
        <f t="shared" si="31"/>
        <v/>
      </c>
      <c r="AA131" s="672" t="str">
        <f t="shared" si="32"/>
        <v/>
      </c>
      <c r="AC131" s="672" t="str">
        <f t="shared" si="33"/>
        <v/>
      </c>
      <c r="AE131" s="672" t="str">
        <f t="shared" si="34"/>
        <v/>
      </c>
      <c r="AG131" s="672" t="str">
        <f t="shared" si="35"/>
        <v/>
      </c>
      <c r="AI131" s="672" t="str">
        <f t="shared" si="36"/>
        <v/>
      </c>
      <c r="AK131" s="672" t="str">
        <f t="shared" si="37"/>
        <v/>
      </c>
      <c r="AM131" s="672" t="str">
        <f t="shared" si="38"/>
        <v/>
      </c>
      <c r="AO131" s="672" t="str">
        <f t="shared" si="39"/>
        <v/>
      </c>
      <c r="AQ131" s="672" t="str">
        <f t="shared" si="40"/>
        <v/>
      </c>
    </row>
    <row r="132" spans="5:43">
      <c r="E132" s="672" t="str">
        <f t="shared" si="43"/>
        <v/>
      </c>
      <c r="G132" s="672" t="str">
        <f t="shared" si="43"/>
        <v/>
      </c>
      <c r="I132" s="672" t="str">
        <f t="shared" si="23"/>
        <v/>
      </c>
      <c r="K132" s="672" t="str">
        <f t="shared" si="24"/>
        <v/>
      </c>
      <c r="M132" s="672" t="str">
        <f t="shared" si="25"/>
        <v/>
      </c>
      <c r="O132" s="672" t="str">
        <f t="shared" si="26"/>
        <v/>
      </c>
      <c r="Q132" s="672" t="str">
        <f t="shared" si="27"/>
        <v/>
      </c>
      <c r="S132" s="672" t="str">
        <f t="shared" si="28"/>
        <v/>
      </c>
      <c r="U132" s="672" t="str">
        <f t="shared" si="29"/>
        <v/>
      </c>
      <c r="W132" s="672" t="str">
        <f t="shared" si="30"/>
        <v/>
      </c>
      <c r="Y132" s="672" t="str">
        <f t="shared" si="31"/>
        <v/>
      </c>
      <c r="AA132" s="672" t="str">
        <f t="shared" si="32"/>
        <v/>
      </c>
      <c r="AC132" s="672" t="str">
        <f t="shared" si="33"/>
        <v/>
      </c>
      <c r="AE132" s="672" t="str">
        <f t="shared" si="34"/>
        <v/>
      </c>
      <c r="AG132" s="672" t="str">
        <f t="shared" si="35"/>
        <v/>
      </c>
      <c r="AI132" s="672" t="str">
        <f t="shared" si="36"/>
        <v/>
      </c>
      <c r="AK132" s="672" t="str">
        <f t="shared" si="37"/>
        <v/>
      </c>
      <c r="AM132" s="672" t="str">
        <f t="shared" si="38"/>
        <v/>
      </c>
      <c r="AO132" s="672" t="str">
        <f t="shared" si="39"/>
        <v/>
      </c>
      <c r="AQ132" s="672" t="str">
        <f t="shared" si="40"/>
        <v/>
      </c>
    </row>
    <row r="133" spans="5:43">
      <c r="E133" s="672" t="str">
        <f t="shared" si="43"/>
        <v/>
      </c>
      <c r="G133" s="672" t="str">
        <f t="shared" si="43"/>
        <v/>
      </c>
      <c r="I133" s="672" t="str">
        <f t="shared" si="23"/>
        <v/>
      </c>
      <c r="K133" s="672" t="str">
        <f t="shared" si="24"/>
        <v/>
      </c>
      <c r="M133" s="672" t="str">
        <f t="shared" si="25"/>
        <v/>
      </c>
      <c r="O133" s="672" t="str">
        <f t="shared" si="26"/>
        <v/>
      </c>
      <c r="Q133" s="672" t="str">
        <f t="shared" si="27"/>
        <v/>
      </c>
      <c r="S133" s="672" t="str">
        <f t="shared" si="28"/>
        <v/>
      </c>
      <c r="U133" s="672" t="str">
        <f t="shared" si="29"/>
        <v/>
      </c>
      <c r="W133" s="672" t="str">
        <f t="shared" si="30"/>
        <v/>
      </c>
      <c r="Y133" s="672" t="str">
        <f t="shared" si="31"/>
        <v/>
      </c>
      <c r="AA133" s="672" t="str">
        <f t="shared" si="32"/>
        <v/>
      </c>
      <c r="AC133" s="672" t="str">
        <f t="shared" si="33"/>
        <v/>
      </c>
      <c r="AE133" s="672" t="str">
        <f t="shared" si="34"/>
        <v/>
      </c>
      <c r="AG133" s="672" t="str">
        <f t="shared" si="35"/>
        <v/>
      </c>
      <c r="AI133" s="672" t="str">
        <f t="shared" si="36"/>
        <v/>
      </c>
      <c r="AK133" s="672" t="str">
        <f t="shared" si="37"/>
        <v/>
      </c>
      <c r="AM133" s="672" t="str">
        <f t="shared" si="38"/>
        <v/>
      </c>
      <c r="AO133" s="672" t="str">
        <f t="shared" si="39"/>
        <v/>
      </c>
      <c r="AQ133" s="672" t="str">
        <f t="shared" si="40"/>
        <v/>
      </c>
    </row>
    <row r="134" spans="5:43">
      <c r="E134" s="672" t="str">
        <f t="shared" si="43"/>
        <v/>
      </c>
      <c r="G134" s="672" t="str">
        <f t="shared" si="43"/>
        <v/>
      </c>
      <c r="I134" s="672" t="str">
        <f t="shared" si="23"/>
        <v/>
      </c>
      <c r="K134" s="672" t="str">
        <f t="shared" si="24"/>
        <v/>
      </c>
      <c r="M134" s="672" t="str">
        <f t="shared" si="25"/>
        <v/>
      </c>
      <c r="O134" s="672" t="str">
        <f t="shared" si="26"/>
        <v/>
      </c>
      <c r="Q134" s="672" t="str">
        <f t="shared" si="27"/>
        <v/>
      </c>
      <c r="S134" s="672" t="str">
        <f t="shared" si="28"/>
        <v/>
      </c>
      <c r="U134" s="672" t="str">
        <f t="shared" si="29"/>
        <v/>
      </c>
      <c r="W134" s="672" t="str">
        <f t="shared" si="30"/>
        <v/>
      </c>
      <c r="Y134" s="672" t="str">
        <f t="shared" si="31"/>
        <v/>
      </c>
      <c r="AA134" s="672" t="str">
        <f t="shared" si="32"/>
        <v/>
      </c>
      <c r="AC134" s="672" t="str">
        <f t="shared" si="33"/>
        <v/>
      </c>
      <c r="AE134" s="672" t="str">
        <f t="shared" si="34"/>
        <v/>
      </c>
      <c r="AG134" s="672" t="str">
        <f t="shared" si="35"/>
        <v/>
      </c>
      <c r="AI134" s="672" t="str">
        <f t="shared" si="36"/>
        <v/>
      </c>
      <c r="AK134" s="672" t="str">
        <f t="shared" si="37"/>
        <v/>
      </c>
      <c r="AM134" s="672" t="str">
        <f t="shared" si="38"/>
        <v/>
      </c>
      <c r="AO134" s="672" t="str">
        <f t="shared" si="39"/>
        <v/>
      </c>
      <c r="AQ134" s="672" t="str">
        <f t="shared" si="40"/>
        <v/>
      </c>
    </row>
    <row r="135" spans="5:43">
      <c r="E135" s="672" t="str">
        <f t="shared" si="43"/>
        <v/>
      </c>
      <c r="G135" s="672" t="str">
        <f t="shared" si="43"/>
        <v/>
      </c>
      <c r="I135" s="672" t="str">
        <f t="shared" si="23"/>
        <v/>
      </c>
      <c r="K135" s="672" t="str">
        <f t="shared" si="24"/>
        <v/>
      </c>
      <c r="M135" s="672" t="str">
        <f t="shared" si="25"/>
        <v/>
      </c>
      <c r="O135" s="672" t="str">
        <f t="shared" si="26"/>
        <v/>
      </c>
      <c r="Q135" s="672" t="str">
        <f t="shared" si="27"/>
        <v/>
      </c>
      <c r="S135" s="672" t="str">
        <f t="shared" si="28"/>
        <v/>
      </c>
      <c r="U135" s="672" t="str">
        <f t="shared" si="29"/>
        <v/>
      </c>
      <c r="W135" s="672" t="str">
        <f t="shared" si="30"/>
        <v/>
      </c>
      <c r="Y135" s="672" t="str">
        <f t="shared" si="31"/>
        <v/>
      </c>
      <c r="AA135" s="672" t="str">
        <f t="shared" si="32"/>
        <v/>
      </c>
      <c r="AC135" s="672" t="str">
        <f t="shared" si="33"/>
        <v/>
      </c>
      <c r="AE135" s="672" t="str">
        <f t="shared" si="34"/>
        <v/>
      </c>
      <c r="AG135" s="672" t="str">
        <f t="shared" si="35"/>
        <v/>
      </c>
      <c r="AI135" s="672" t="str">
        <f t="shared" si="36"/>
        <v/>
      </c>
      <c r="AK135" s="672" t="str">
        <f t="shared" si="37"/>
        <v/>
      </c>
      <c r="AM135" s="672" t="str">
        <f t="shared" si="38"/>
        <v/>
      </c>
      <c r="AO135" s="672" t="str">
        <f t="shared" si="39"/>
        <v/>
      </c>
      <c r="AQ135" s="672" t="str">
        <f t="shared" si="40"/>
        <v/>
      </c>
    </row>
    <row r="136" spans="5:43">
      <c r="E136" s="672" t="str">
        <f t="shared" si="43"/>
        <v/>
      </c>
      <c r="G136" s="672" t="str">
        <f t="shared" si="43"/>
        <v/>
      </c>
      <c r="I136" s="672" t="str">
        <f t="shared" si="23"/>
        <v/>
      </c>
      <c r="K136" s="672" t="str">
        <f t="shared" si="24"/>
        <v/>
      </c>
      <c r="M136" s="672" t="str">
        <f t="shared" si="25"/>
        <v/>
      </c>
      <c r="O136" s="672" t="str">
        <f t="shared" si="26"/>
        <v/>
      </c>
      <c r="Q136" s="672" t="str">
        <f t="shared" si="27"/>
        <v/>
      </c>
      <c r="S136" s="672" t="str">
        <f t="shared" si="28"/>
        <v/>
      </c>
      <c r="U136" s="672" t="str">
        <f t="shared" si="29"/>
        <v/>
      </c>
      <c r="W136" s="672" t="str">
        <f t="shared" si="30"/>
        <v/>
      </c>
      <c r="Y136" s="672" t="str">
        <f t="shared" si="31"/>
        <v/>
      </c>
      <c r="AA136" s="672" t="str">
        <f t="shared" si="32"/>
        <v/>
      </c>
      <c r="AC136" s="672" t="str">
        <f t="shared" si="33"/>
        <v/>
      </c>
      <c r="AE136" s="672" t="str">
        <f t="shared" si="34"/>
        <v/>
      </c>
      <c r="AG136" s="672" t="str">
        <f t="shared" si="35"/>
        <v/>
      </c>
      <c r="AI136" s="672" t="str">
        <f t="shared" si="36"/>
        <v/>
      </c>
      <c r="AK136" s="672" t="str">
        <f t="shared" si="37"/>
        <v/>
      </c>
      <c r="AM136" s="672" t="str">
        <f t="shared" si="38"/>
        <v/>
      </c>
      <c r="AO136" s="672" t="str">
        <f t="shared" si="39"/>
        <v/>
      </c>
      <c r="AQ136" s="672" t="str">
        <f t="shared" si="40"/>
        <v/>
      </c>
    </row>
    <row r="137" spans="5:43">
      <c r="E137" s="672" t="str">
        <f t="shared" si="43"/>
        <v/>
      </c>
      <c r="G137" s="672" t="str">
        <f t="shared" si="43"/>
        <v/>
      </c>
      <c r="I137" s="672" t="str">
        <f t="shared" si="23"/>
        <v/>
      </c>
      <c r="K137" s="672" t="str">
        <f t="shared" si="24"/>
        <v/>
      </c>
      <c r="M137" s="672" t="str">
        <f t="shared" si="25"/>
        <v/>
      </c>
      <c r="O137" s="672" t="str">
        <f t="shared" si="26"/>
        <v/>
      </c>
      <c r="Q137" s="672" t="str">
        <f t="shared" si="27"/>
        <v/>
      </c>
      <c r="S137" s="672" t="str">
        <f t="shared" si="28"/>
        <v/>
      </c>
      <c r="U137" s="672" t="str">
        <f t="shared" si="29"/>
        <v/>
      </c>
      <c r="W137" s="672" t="str">
        <f t="shared" si="30"/>
        <v/>
      </c>
      <c r="Y137" s="672" t="str">
        <f t="shared" si="31"/>
        <v/>
      </c>
      <c r="AA137" s="672" t="str">
        <f t="shared" si="32"/>
        <v/>
      </c>
      <c r="AC137" s="672" t="str">
        <f t="shared" si="33"/>
        <v/>
      </c>
      <c r="AE137" s="672" t="str">
        <f t="shared" si="34"/>
        <v/>
      </c>
      <c r="AG137" s="672" t="str">
        <f t="shared" si="35"/>
        <v/>
      </c>
      <c r="AI137" s="672" t="str">
        <f t="shared" si="36"/>
        <v/>
      </c>
      <c r="AK137" s="672" t="str">
        <f t="shared" si="37"/>
        <v/>
      </c>
      <c r="AM137" s="672" t="str">
        <f t="shared" si="38"/>
        <v/>
      </c>
      <c r="AO137" s="672" t="str">
        <f t="shared" si="39"/>
        <v/>
      </c>
      <c r="AQ137" s="672" t="str">
        <f t="shared" si="40"/>
        <v/>
      </c>
    </row>
    <row r="138" spans="5:43">
      <c r="E138" s="672" t="str">
        <f t="shared" si="43"/>
        <v/>
      </c>
      <c r="G138" s="672" t="str">
        <f t="shared" si="43"/>
        <v/>
      </c>
      <c r="I138" s="672" t="str">
        <f t="shared" si="23"/>
        <v/>
      </c>
      <c r="K138" s="672" t="str">
        <f t="shared" si="24"/>
        <v/>
      </c>
      <c r="M138" s="672" t="str">
        <f t="shared" si="25"/>
        <v/>
      </c>
      <c r="O138" s="672" t="str">
        <f t="shared" si="26"/>
        <v/>
      </c>
      <c r="Q138" s="672" t="str">
        <f t="shared" si="27"/>
        <v/>
      </c>
      <c r="S138" s="672" t="str">
        <f t="shared" si="28"/>
        <v/>
      </c>
      <c r="U138" s="672" t="str">
        <f t="shared" si="29"/>
        <v/>
      </c>
      <c r="W138" s="672" t="str">
        <f t="shared" si="30"/>
        <v/>
      </c>
      <c r="Y138" s="672" t="str">
        <f t="shared" si="31"/>
        <v/>
      </c>
      <c r="AA138" s="672" t="str">
        <f t="shared" si="32"/>
        <v/>
      </c>
      <c r="AC138" s="672" t="str">
        <f t="shared" si="33"/>
        <v/>
      </c>
      <c r="AE138" s="672" t="str">
        <f t="shared" si="34"/>
        <v/>
      </c>
      <c r="AG138" s="672" t="str">
        <f t="shared" si="35"/>
        <v/>
      </c>
      <c r="AI138" s="672" t="str">
        <f t="shared" si="36"/>
        <v/>
      </c>
      <c r="AK138" s="672" t="str">
        <f t="shared" si="37"/>
        <v/>
      </c>
      <c r="AM138" s="672" t="str">
        <f t="shared" si="38"/>
        <v/>
      </c>
      <c r="AO138" s="672" t="str">
        <f t="shared" si="39"/>
        <v/>
      </c>
      <c r="AQ138" s="672" t="str">
        <f t="shared" si="40"/>
        <v/>
      </c>
    </row>
    <row r="139" spans="5:43">
      <c r="E139" s="672" t="str">
        <f t="shared" si="43"/>
        <v/>
      </c>
      <c r="G139" s="672" t="str">
        <f t="shared" si="43"/>
        <v/>
      </c>
      <c r="I139" s="672" t="str">
        <f t="shared" si="23"/>
        <v/>
      </c>
      <c r="K139" s="672" t="str">
        <f t="shared" si="24"/>
        <v/>
      </c>
      <c r="M139" s="672" t="str">
        <f t="shared" si="25"/>
        <v/>
      </c>
      <c r="O139" s="672" t="str">
        <f t="shared" si="26"/>
        <v/>
      </c>
      <c r="Q139" s="672" t="str">
        <f t="shared" si="27"/>
        <v/>
      </c>
      <c r="S139" s="672" t="str">
        <f t="shared" si="28"/>
        <v/>
      </c>
      <c r="U139" s="672" t="str">
        <f t="shared" si="29"/>
        <v/>
      </c>
      <c r="W139" s="672" t="str">
        <f t="shared" si="30"/>
        <v/>
      </c>
      <c r="Y139" s="672" t="str">
        <f t="shared" si="31"/>
        <v/>
      </c>
      <c r="AA139" s="672" t="str">
        <f t="shared" si="32"/>
        <v/>
      </c>
      <c r="AC139" s="672" t="str">
        <f t="shared" si="33"/>
        <v/>
      </c>
      <c r="AE139" s="672" t="str">
        <f t="shared" si="34"/>
        <v/>
      </c>
      <c r="AG139" s="672" t="str">
        <f t="shared" si="35"/>
        <v/>
      </c>
      <c r="AI139" s="672" t="str">
        <f t="shared" si="36"/>
        <v/>
      </c>
      <c r="AK139" s="672" t="str">
        <f t="shared" si="37"/>
        <v/>
      </c>
      <c r="AM139" s="672" t="str">
        <f t="shared" si="38"/>
        <v/>
      </c>
      <c r="AO139" s="672" t="str">
        <f t="shared" si="39"/>
        <v/>
      </c>
      <c r="AQ139" s="672" t="str">
        <f t="shared" si="40"/>
        <v/>
      </c>
    </row>
    <row r="140" spans="5:43">
      <c r="E140" s="672" t="str">
        <f t="shared" si="43"/>
        <v/>
      </c>
      <c r="G140" s="672" t="str">
        <f t="shared" si="43"/>
        <v/>
      </c>
      <c r="I140" s="672" t="str">
        <f t="shared" si="23"/>
        <v/>
      </c>
      <c r="K140" s="672" t="str">
        <f t="shared" si="24"/>
        <v/>
      </c>
      <c r="M140" s="672" t="str">
        <f t="shared" si="25"/>
        <v/>
      </c>
      <c r="O140" s="672" t="str">
        <f t="shared" si="26"/>
        <v/>
      </c>
      <c r="Q140" s="672" t="str">
        <f t="shared" si="27"/>
        <v/>
      </c>
      <c r="S140" s="672" t="str">
        <f t="shared" si="28"/>
        <v/>
      </c>
      <c r="U140" s="672" t="str">
        <f t="shared" si="29"/>
        <v/>
      </c>
      <c r="W140" s="672" t="str">
        <f t="shared" si="30"/>
        <v/>
      </c>
      <c r="Y140" s="672" t="str">
        <f t="shared" si="31"/>
        <v/>
      </c>
      <c r="AA140" s="672" t="str">
        <f t="shared" si="32"/>
        <v/>
      </c>
      <c r="AC140" s="672" t="str">
        <f t="shared" si="33"/>
        <v/>
      </c>
      <c r="AE140" s="672" t="str">
        <f t="shared" si="34"/>
        <v/>
      </c>
      <c r="AG140" s="672" t="str">
        <f t="shared" si="35"/>
        <v/>
      </c>
      <c r="AI140" s="672" t="str">
        <f t="shared" si="36"/>
        <v/>
      </c>
      <c r="AK140" s="672" t="str">
        <f t="shared" si="37"/>
        <v/>
      </c>
      <c r="AM140" s="672" t="str">
        <f t="shared" si="38"/>
        <v/>
      </c>
      <c r="AO140" s="672" t="str">
        <f t="shared" si="39"/>
        <v/>
      </c>
      <c r="AQ140" s="672" t="str">
        <f t="shared" si="40"/>
        <v/>
      </c>
    </row>
    <row r="141" spans="5:43">
      <c r="E141" s="672" t="str">
        <f t="shared" ref="E141:G156" si="44">IF(OR($B141=0,D141=0),"",D141/$B141)</f>
        <v/>
      </c>
      <c r="G141" s="672" t="str">
        <f t="shared" si="44"/>
        <v/>
      </c>
      <c r="I141" s="672" t="str">
        <f t="shared" ref="I141:I204" si="45">IF(OR($B141=0,H141=0),"",H141/$B141)</f>
        <v/>
      </c>
      <c r="K141" s="672" t="str">
        <f t="shared" ref="K141:K204" si="46">IF(OR($B141=0,J141=0),"",J141/$B141)</f>
        <v/>
      </c>
      <c r="M141" s="672" t="str">
        <f t="shared" ref="M141:M204" si="47">IF(OR($B141=0,L141=0),"",L141/$B141)</f>
        <v/>
      </c>
      <c r="O141" s="672" t="str">
        <f t="shared" ref="O141:O204" si="48">IF(OR($B141=0,N141=0),"",N141/$B141)</f>
        <v/>
      </c>
      <c r="Q141" s="672" t="str">
        <f t="shared" ref="Q141:Q204" si="49">IF(OR($B141=0,P141=0),"",P141/$B141)</f>
        <v/>
      </c>
      <c r="S141" s="672" t="str">
        <f t="shared" ref="S141:S204" si="50">IF(OR($B141=0,R141=0),"",R141/$B141)</f>
        <v/>
      </c>
      <c r="U141" s="672" t="str">
        <f t="shared" ref="U141:U204" si="51">IF(OR($B141=0,T141=0),"",T141/$B141)</f>
        <v/>
      </c>
      <c r="W141" s="672" t="str">
        <f t="shared" ref="W141:W204" si="52">IF(OR($B141=0,V141=0),"",V141/$B141)</f>
        <v/>
      </c>
      <c r="Y141" s="672" t="str">
        <f t="shared" ref="Y141:Y204" si="53">IF(OR($B141=0,X141=0),"",X141/$B141)</f>
        <v/>
      </c>
      <c r="AA141" s="672" t="str">
        <f t="shared" ref="AA141:AA204" si="54">IF(OR($B141=0,Z141=0),"",Z141/$B141)</f>
        <v/>
      </c>
      <c r="AC141" s="672" t="str">
        <f t="shared" ref="AC141:AC204" si="55">IF(OR($B141=0,AB141=0),"",AB141/$B141)</f>
        <v/>
      </c>
      <c r="AE141" s="672" t="str">
        <f t="shared" ref="AE141:AE204" si="56">IF(OR($B141=0,AD141=0),"",AD141/$B141)</f>
        <v/>
      </c>
      <c r="AG141" s="672" t="str">
        <f t="shared" ref="AG141:AG204" si="57">IF(OR($B141=0,AF141=0),"",AF141/$B141)</f>
        <v/>
      </c>
      <c r="AI141" s="672" t="str">
        <f t="shared" ref="AI141:AI204" si="58">IF(OR($B141=0,AH141=0),"",AH141/$B141)</f>
        <v/>
      </c>
      <c r="AK141" s="672" t="str">
        <f t="shared" ref="AK141:AK204" si="59">IF(OR($B141=0,AJ141=0),"",AJ141/$B141)</f>
        <v/>
      </c>
      <c r="AM141" s="672" t="str">
        <f t="shared" ref="AM141:AM204" si="60">IF(OR($B141=0,AL141=0),"",AL141/$B141)</f>
        <v/>
      </c>
      <c r="AO141" s="672" t="str">
        <f t="shared" ref="AO141:AO204" si="61">IF(OR($B141=0,AN141=0),"",AN141/$B141)</f>
        <v/>
      </c>
      <c r="AQ141" s="672" t="str">
        <f t="shared" ref="AQ141:AQ204" si="62">IF(OR($B141=0,AP141=0),"",AP141/$B141)</f>
        <v/>
      </c>
    </row>
    <row r="142" spans="5:43">
      <c r="E142" s="672" t="str">
        <f t="shared" si="44"/>
        <v/>
      </c>
      <c r="G142" s="672" t="str">
        <f t="shared" si="44"/>
        <v/>
      </c>
      <c r="I142" s="672" t="str">
        <f t="shared" si="45"/>
        <v/>
      </c>
      <c r="K142" s="672" t="str">
        <f t="shared" si="46"/>
        <v/>
      </c>
      <c r="M142" s="672" t="str">
        <f t="shared" si="47"/>
        <v/>
      </c>
      <c r="O142" s="672" t="str">
        <f t="shared" si="48"/>
        <v/>
      </c>
      <c r="Q142" s="672" t="str">
        <f t="shared" si="49"/>
        <v/>
      </c>
      <c r="S142" s="672" t="str">
        <f t="shared" si="50"/>
        <v/>
      </c>
      <c r="U142" s="672" t="str">
        <f t="shared" si="51"/>
        <v/>
      </c>
      <c r="W142" s="672" t="str">
        <f t="shared" si="52"/>
        <v/>
      </c>
      <c r="Y142" s="672" t="str">
        <f t="shared" si="53"/>
        <v/>
      </c>
      <c r="AA142" s="672" t="str">
        <f t="shared" si="54"/>
        <v/>
      </c>
      <c r="AC142" s="672" t="str">
        <f t="shared" si="55"/>
        <v/>
      </c>
      <c r="AE142" s="672" t="str">
        <f t="shared" si="56"/>
        <v/>
      </c>
      <c r="AG142" s="672" t="str">
        <f t="shared" si="57"/>
        <v/>
      </c>
      <c r="AI142" s="672" t="str">
        <f t="shared" si="58"/>
        <v/>
      </c>
      <c r="AK142" s="672" t="str">
        <f t="shared" si="59"/>
        <v/>
      </c>
      <c r="AM142" s="672" t="str">
        <f t="shared" si="60"/>
        <v/>
      </c>
      <c r="AO142" s="672" t="str">
        <f t="shared" si="61"/>
        <v/>
      </c>
      <c r="AQ142" s="672" t="str">
        <f t="shared" si="62"/>
        <v/>
      </c>
    </row>
    <row r="143" spans="5:43">
      <c r="E143" s="672" t="str">
        <f t="shared" si="44"/>
        <v/>
      </c>
      <c r="G143" s="672" t="str">
        <f t="shared" si="44"/>
        <v/>
      </c>
      <c r="I143" s="672" t="str">
        <f t="shared" si="45"/>
        <v/>
      </c>
      <c r="K143" s="672" t="str">
        <f t="shared" si="46"/>
        <v/>
      </c>
      <c r="M143" s="672" t="str">
        <f t="shared" si="47"/>
        <v/>
      </c>
      <c r="O143" s="672" t="str">
        <f t="shared" si="48"/>
        <v/>
      </c>
      <c r="Q143" s="672" t="str">
        <f t="shared" si="49"/>
        <v/>
      </c>
      <c r="S143" s="672" t="str">
        <f t="shared" si="50"/>
        <v/>
      </c>
      <c r="U143" s="672" t="str">
        <f t="shared" si="51"/>
        <v/>
      </c>
      <c r="W143" s="672" t="str">
        <f t="shared" si="52"/>
        <v/>
      </c>
      <c r="Y143" s="672" t="str">
        <f t="shared" si="53"/>
        <v/>
      </c>
      <c r="AA143" s="672" t="str">
        <f t="shared" si="54"/>
        <v/>
      </c>
      <c r="AC143" s="672" t="str">
        <f t="shared" si="55"/>
        <v/>
      </c>
      <c r="AE143" s="672" t="str">
        <f t="shared" si="56"/>
        <v/>
      </c>
      <c r="AG143" s="672" t="str">
        <f t="shared" si="57"/>
        <v/>
      </c>
      <c r="AI143" s="672" t="str">
        <f t="shared" si="58"/>
        <v/>
      </c>
      <c r="AK143" s="672" t="str">
        <f t="shared" si="59"/>
        <v/>
      </c>
      <c r="AM143" s="672" t="str">
        <f t="shared" si="60"/>
        <v/>
      </c>
      <c r="AO143" s="672" t="str">
        <f t="shared" si="61"/>
        <v/>
      </c>
      <c r="AQ143" s="672" t="str">
        <f t="shared" si="62"/>
        <v/>
      </c>
    </row>
    <row r="144" spans="5:43">
      <c r="E144" s="672" t="str">
        <f t="shared" si="44"/>
        <v/>
      </c>
      <c r="G144" s="672" t="str">
        <f t="shared" si="44"/>
        <v/>
      </c>
      <c r="I144" s="672" t="str">
        <f t="shared" si="45"/>
        <v/>
      </c>
      <c r="K144" s="672" t="str">
        <f t="shared" si="46"/>
        <v/>
      </c>
      <c r="M144" s="672" t="str">
        <f t="shared" si="47"/>
        <v/>
      </c>
      <c r="O144" s="672" t="str">
        <f t="shared" si="48"/>
        <v/>
      </c>
      <c r="Q144" s="672" t="str">
        <f t="shared" si="49"/>
        <v/>
      </c>
      <c r="S144" s="672" t="str">
        <f t="shared" si="50"/>
        <v/>
      </c>
      <c r="U144" s="672" t="str">
        <f t="shared" si="51"/>
        <v/>
      </c>
      <c r="W144" s="672" t="str">
        <f t="shared" si="52"/>
        <v/>
      </c>
      <c r="Y144" s="672" t="str">
        <f t="shared" si="53"/>
        <v/>
      </c>
      <c r="AA144" s="672" t="str">
        <f t="shared" si="54"/>
        <v/>
      </c>
      <c r="AC144" s="672" t="str">
        <f t="shared" si="55"/>
        <v/>
      </c>
      <c r="AE144" s="672" t="str">
        <f t="shared" si="56"/>
        <v/>
      </c>
      <c r="AG144" s="672" t="str">
        <f t="shared" si="57"/>
        <v/>
      </c>
      <c r="AI144" s="672" t="str">
        <f t="shared" si="58"/>
        <v/>
      </c>
      <c r="AK144" s="672" t="str">
        <f t="shared" si="59"/>
        <v/>
      </c>
      <c r="AM144" s="672" t="str">
        <f t="shared" si="60"/>
        <v/>
      </c>
      <c r="AO144" s="672" t="str">
        <f t="shared" si="61"/>
        <v/>
      </c>
      <c r="AQ144" s="672" t="str">
        <f t="shared" si="62"/>
        <v/>
      </c>
    </row>
    <row r="145" spans="5:43">
      <c r="E145" s="672" t="str">
        <f t="shared" si="44"/>
        <v/>
      </c>
      <c r="G145" s="672" t="str">
        <f t="shared" si="44"/>
        <v/>
      </c>
      <c r="I145" s="672" t="str">
        <f t="shared" si="45"/>
        <v/>
      </c>
      <c r="K145" s="672" t="str">
        <f t="shared" si="46"/>
        <v/>
      </c>
      <c r="M145" s="672" t="str">
        <f t="shared" si="47"/>
        <v/>
      </c>
      <c r="O145" s="672" t="str">
        <f t="shared" si="48"/>
        <v/>
      </c>
      <c r="Q145" s="672" t="str">
        <f t="shared" si="49"/>
        <v/>
      </c>
      <c r="S145" s="672" t="str">
        <f t="shared" si="50"/>
        <v/>
      </c>
      <c r="U145" s="672" t="str">
        <f t="shared" si="51"/>
        <v/>
      </c>
      <c r="W145" s="672" t="str">
        <f t="shared" si="52"/>
        <v/>
      </c>
      <c r="Y145" s="672" t="str">
        <f t="shared" si="53"/>
        <v/>
      </c>
      <c r="AA145" s="672" t="str">
        <f t="shared" si="54"/>
        <v/>
      </c>
      <c r="AC145" s="672" t="str">
        <f t="shared" si="55"/>
        <v/>
      </c>
      <c r="AE145" s="672" t="str">
        <f t="shared" si="56"/>
        <v/>
      </c>
      <c r="AG145" s="672" t="str">
        <f t="shared" si="57"/>
        <v/>
      </c>
      <c r="AI145" s="672" t="str">
        <f t="shared" si="58"/>
        <v/>
      </c>
      <c r="AK145" s="672" t="str">
        <f t="shared" si="59"/>
        <v/>
      </c>
      <c r="AM145" s="672" t="str">
        <f t="shared" si="60"/>
        <v/>
      </c>
      <c r="AO145" s="672" t="str">
        <f t="shared" si="61"/>
        <v/>
      </c>
      <c r="AQ145" s="672" t="str">
        <f t="shared" si="62"/>
        <v/>
      </c>
    </row>
    <row r="146" spans="5:43">
      <c r="E146" s="672" t="str">
        <f t="shared" si="44"/>
        <v/>
      </c>
      <c r="G146" s="672" t="str">
        <f t="shared" si="44"/>
        <v/>
      </c>
      <c r="I146" s="672" t="str">
        <f t="shared" si="45"/>
        <v/>
      </c>
      <c r="K146" s="672" t="str">
        <f t="shared" si="46"/>
        <v/>
      </c>
      <c r="M146" s="672" t="str">
        <f t="shared" si="47"/>
        <v/>
      </c>
      <c r="O146" s="672" t="str">
        <f t="shared" si="48"/>
        <v/>
      </c>
      <c r="Q146" s="672" t="str">
        <f t="shared" si="49"/>
        <v/>
      </c>
      <c r="S146" s="672" t="str">
        <f t="shared" si="50"/>
        <v/>
      </c>
      <c r="U146" s="672" t="str">
        <f t="shared" si="51"/>
        <v/>
      </c>
      <c r="W146" s="672" t="str">
        <f t="shared" si="52"/>
        <v/>
      </c>
      <c r="Y146" s="672" t="str">
        <f t="shared" si="53"/>
        <v/>
      </c>
      <c r="AA146" s="672" t="str">
        <f t="shared" si="54"/>
        <v/>
      </c>
      <c r="AC146" s="672" t="str">
        <f t="shared" si="55"/>
        <v/>
      </c>
      <c r="AE146" s="672" t="str">
        <f t="shared" si="56"/>
        <v/>
      </c>
      <c r="AG146" s="672" t="str">
        <f t="shared" si="57"/>
        <v/>
      </c>
      <c r="AI146" s="672" t="str">
        <f t="shared" si="58"/>
        <v/>
      </c>
      <c r="AK146" s="672" t="str">
        <f t="shared" si="59"/>
        <v/>
      </c>
      <c r="AM146" s="672" t="str">
        <f t="shared" si="60"/>
        <v/>
      </c>
      <c r="AO146" s="672" t="str">
        <f t="shared" si="61"/>
        <v/>
      </c>
      <c r="AQ146" s="672" t="str">
        <f t="shared" si="62"/>
        <v/>
      </c>
    </row>
    <row r="147" spans="5:43">
      <c r="E147" s="672" t="str">
        <f t="shared" si="44"/>
        <v/>
      </c>
      <c r="G147" s="672" t="str">
        <f t="shared" si="44"/>
        <v/>
      </c>
      <c r="I147" s="672" t="str">
        <f t="shared" si="45"/>
        <v/>
      </c>
      <c r="K147" s="672" t="str">
        <f t="shared" si="46"/>
        <v/>
      </c>
      <c r="M147" s="672" t="str">
        <f t="shared" si="47"/>
        <v/>
      </c>
      <c r="O147" s="672" t="str">
        <f t="shared" si="48"/>
        <v/>
      </c>
      <c r="Q147" s="672" t="str">
        <f t="shared" si="49"/>
        <v/>
      </c>
      <c r="S147" s="672" t="str">
        <f t="shared" si="50"/>
        <v/>
      </c>
      <c r="U147" s="672" t="str">
        <f t="shared" si="51"/>
        <v/>
      </c>
      <c r="W147" s="672" t="str">
        <f t="shared" si="52"/>
        <v/>
      </c>
      <c r="Y147" s="672" t="str">
        <f t="shared" si="53"/>
        <v/>
      </c>
      <c r="AA147" s="672" t="str">
        <f t="shared" si="54"/>
        <v/>
      </c>
      <c r="AC147" s="672" t="str">
        <f t="shared" si="55"/>
        <v/>
      </c>
      <c r="AE147" s="672" t="str">
        <f t="shared" si="56"/>
        <v/>
      </c>
      <c r="AG147" s="672" t="str">
        <f t="shared" si="57"/>
        <v/>
      </c>
      <c r="AI147" s="672" t="str">
        <f t="shared" si="58"/>
        <v/>
      </c>
      <c r="AK147" s="672" t="str">
        <f t="shared" si="59"/>
        <v/>
      </c>
      <c r="AM147" s="672" t="str">
        <f t="shared" si="60"/>
        <v/>
      </c>
      <c r="AO147" s="672" t="str">
        <f t="shared" si="61"/>
        <v/>
      </c>
      <c r="AQ147" s="672" t="str">
        <f t="shared" si="62"/>
        <v/>
      </c>
    </row>
    <row r="148" spans="5:43">
      <c r="E148" s="672" t="str">
        <f t="shared" si="44"/>
        <v/>
      </c>
      <c r="G148" s="672" t="str">
        <f t="shared" si="44"/>
        <v/>
      </c>
      <c r="I148" s="672" t="str">
        <f t="shared" si="45"/>
        <v/>
      </c>
      <c r="K148" s="672" t="str">
        <f t="shared" si="46"/>
        <v/>
      </c>
      <c r="M148" s="672" t="str">
        <f t="shared" si="47"/>
        <v/>
      </c>
      <c r="O148" s="672" t="str">
        <f t="shared" si="48"/>
        <v/>
      </c>
      <c r="Q148" s="672" t="str">
        <f t="shared" si="49"/>
        <v/>
      </c>
      <c r="S148" s="672" t="str">
        <f t="shared" si="50"/>
        <v/>
      </c>
      <c r="U148" s="672" t="str">
        <f t="shared" si="51"/>
        <v/>
      </c>
      <c r="W148" s="672" t="str">
        <f t="shared" si="52"/>
        <v/>
      </c>
      <c r="Y148" s="672" t="str">
        <f t="shared" si="53"/>
        <v/>
      </c>
      <c r="AA148" s="672" t="str">
        <f t="shared" si="54"/>
        <v/>
      </c>
      <c r="AC148" s="672" t="str">
        <f t="shared" si="55"/>
        <v/>
      </c>
      <c r="AE148" s="672" t="str">
        <f t="shared" si="56"/>
        <v/>
      </c>
      <c r="AG148" s="672" t="str">
        <f t="shared" si="57"/>
        <v/>
      </c>
      <c r="AI148" s="672" t="str">
        <f t="shared" si="58"/>
        <v/>
      </c>
      <c r="AK148" s="672" t="str">
        <f t="shared" si="59"/>
        <v/>
      </c>
      <c r="AM148" s="672" t="str">
        <f t="shared" si="60"/>
        <v/>
      </c>
      <c r="AO148" s="672" t="str">
        <f t="shared" si="61"/>
        <v/>
      </c>
      <c r="AQ148" s="672" t="str">
        <f t="shared" si="62"/>
        <v/>
      </c>
    </row>
    <row r="149" spans="5:43">
      <c r="E149" s="672" t="str">
        <f t="shared" si="44"/>
        <v/>
      </c>
      <c r="G149" s="672" t="str">
        <f t="shared" si="44"/>
        <v/>
      </c>
      <c r="I149" s="672" t="str">
        <f t="shared" si="45"/>
        <v/>
      </c>
      <c r="K149" s="672" t="str">
        <f t="shared" si="46"/>
        <v/>
      </c>
      <c r="M149" s="672" t="str">
        <f t="shared" si="47"/>
        <v/>
      </c>
      <c r="O149" s="672" t="str">
        <f t="shared" si="48"/>
        <v/>
      </c>
      <c r="Q149" s="672" t="str">
        <f t="shared" si="49"/>
        <v/>
      </c>
      <c r="S149" s="672" t="str">
        <f t="shared" si="50"/>
        <v/>
      </c>
      <c r="U149" s="672" t="str">
        <f t="shared" si="51"/>
        <v/>
      </c>
      <c r="W149" s="672" t="str">
        <f t="shared" si="52"/>
        <v/>
      </c>
      <c r="Y149" s="672" t="str">
        <f t="shared" si="53"/>
        <v/>
      </c>
      <c r="AA149" s="672" t="str">
        <f t="shared" si="54"/>
        <v/>
      </c>
      <c r="AC149" s="672" t="str">
        <f t="shared" si="55"/>
        <v/>
      </c>
      <c r="AE149" s="672" t="str">
        <f t="shared" si="56"/>
        <v/>
      </c>
      <c r="AG149" s="672" t="str">
        <f t="shared" si="57"/>
        <v/>
      </c>
      <c r="AI149" s="672" t="str">
        <f t="shared" si="58"/>
        <v/>
      </c>
      <c r="AK149" s="672" t="str">
        <f t="shared" si="59"/>
        <v/>
      </c>
      <c r="AM149" s="672" t="str">
        <f t="shared" si="60"/>
        <v/>
      </c>
      <c r="AO149" s="672" t="str">
        <f t="shared" si="61"/>
        <v/>
      </c>
      <c r="AQ149" s="672" t="str">
        <f t="shared" si="62"/>
        <v/>
      </c>
    </row>
    <row r="150" spans="5:43">
      <c r="E150" s="672" t="str">
        <f t="shared" si="44"/>
        <v/>
      </c>
      <c r="G150" s="672" t="str">
        <f t="shared" si="44"/>
        <v/>
      </c>
      <c r="I150" s="672" t="str">
        <f t="shared" si="45"/>
        <v/>
      </c>
      <c r="K150" s="672" t="str">
        <f t="shared" si="46"/>
        <v/>
      </c>
      <c r="M150" s="672" t="str">
        <f t="shared" si="47"/>
        <v/>
      </c>
      <c r="O150" s="672" t="str">
        <f t="shared" si="48"/>
        <v/>
      </c>
      <c r="Q150" s="672" t="str">
        <f t="shared" si="49"/>
        <v/>
      </c>
      <c r="S150" s="672" t="str">
        <f t="shared" si="50"/>
        <v/>
      </c>
      <c r="U150" s="672" t="str">
        <f t="shared" si="51"/>
        <v/>
      </c>
      <c r="W150" s="672" t="str">
        <f t="shared" si="52"/>
        <v/>
      </c>
      <c r="Y150" s="672" t="str">
        <f t="shared" si="53"/>
        <v/>
      </c>
      <c r="AA150" s="672" t="str">
        <f t="shared" si="54"/>
        <v/>
      </c>
      <c r="AC150" s="672" t="str">
        <f t="shared" si="55"/>
        <v/>
      </c>
      <c r="AE150" s="672" t="str">
        <f t="shared" si="56"/>
        <v/>
      </c>
      <c r="AG150" s="672" t="str">
        <f t="shared" si="57"/>
        <v/>
      </c>
      <c r="AI150" s="672" t="str">
        <f t="shared" si="58"/>
        <v/>
      </c>
      <c r="AK150" s="672" t="str">
        <f t="shared" si="59"/>
        <v/>
      </c>
      <c r="AM150" s="672" t="str">
        <f t="shared" si="60"/>
        <v/>
      </c>
      <c r="AO150" s="672" t="str">
        <f t="shared" si="61"/>
        <v/>
      </c>
      <c r="AQ150" s="672" t="str">
        <f t="shared" si="62"/>
        <v/>
      </c>
    </row>
    <row r="151" spans="5:43">
      <c r="E151" s="672" t="str">
        <f t="shared" si="44"/>
        <v/>
      </c>
      <c r="G151" s="672" t="str">
        <f t="shared" si="44"/>
        <v/>
      </c>
      <c r="I151" s="672" t="str">
        <f t="shared" si="45"/>
        <v/>
      </c>
      <c r="K151" s="672" t="str">
        <f t="shared" si="46"/>
        <v/>
      </c>
      <c r="M151" s="672" t="str">
        <f t="shared" si="47"/>
        <v/>
      </c>
      <c r="O151" s="672" t="str">
        <f t="shared" si="48"/>
        <v/>
      </c>
      <c r="Q151" s="672" t="str">
        <f t="shared" si="49"/>
        <v/>
      </c>
      <c r="S151" s="672" t="str">
        <f t="shared" si="50"/>
        <v/>
      </c>
      <c r="U151" s="672" t="str">
        <f t="shared" si="51"/>
        <v/>
      </c>
      <c r="W151" s="672" t="str">
        <f t="shared" si="52"/>
        <v/>
      </c>
      <c r="Y151" s="672" t="str">
        <f t="shared" si="53"/>
        <v/>
      </c>
      <c r="AA151" s="672" t="str">
        <f t="shared" si="54"/>
        <v/>
      </c>
      <c r="AC151" s="672" t="str">
        <f t="shared" si="55"/>
        <v/>
      </c>
      <c r="AE151" s="672" t="str">
        <f t="shared" si="56"/>
        <v/>
      </c>
      <c r="AG151" s="672" t="str">
        <f t="shared" si="57"/>
        <v/>
      </c>
      <c r="AI151" s="672" t="str">
        <f t="shared" si="58"/>
        <v/>
      </c>
      <c r="AK151" s="672" t="str">
        <f t="shared" si="59"/>
        <v/>
      </c>
      <c r="AM151" s="672" t="str">
        <f t="shared" si="60"/>
        <v/>
      </c>
      <c r="AO151" s="672" t="str">
        <f t="shared" si="61"/>
        <v/>
      </c>
      <c r="AQ151" s="672" t="str">
        <f t="shared" si="62"/>
        <v/>
      </c>
    </row>
    <row r="152" spans="5:43">
      <c r="E152" s="672" t="str">
        <f t="shared" si="44"/>
        <v/>
      </c>
      <c r="G152" s="672" t="str">
        <f t="shared" si="44"/>
        <v/>
      </c>
      <c r="I152" s="672" t="str">
        <f t="shared" si="45"/>
        <v/>
      </c>
      <c r="K152" s="672" t="str">
        <f t="shared" si="46"/>
        <v/>
      </c>
      <c r="M152" s="672" t="str">
        <f t="shared" si="47"/>
        <v/>
      </c>
      <c r="O152" s="672" t="str">
        <f t="shared" si="48"/>
        <v/>
      </c>
      <c r="Q152" s="672" t="str">
        <f t="shared" si="49"/>
        <v/>
      </c>
      <c r="S152" s="672" t="str">
        <f t="shared" si="50"/>
        <v/>
      </c>
      <c r="U152" s="672" t="str">
        <f t="shared" si="51"/>
        <v/>
      </c>
      <c r="W152" s="672" t="str">
        <f t="shared" si="52"/>
        <v/>
      </c>
      <c r="Y152" s="672" t="str">
        <f t="shared" si="53"/>
        <v/>
      </c>
      <c r="AA152" s="672" t="str">
        <f t="shared" si="54"/>
        <v/>
      </c>
      <c r="AC152" s="672" t="str">
        <f t="shared" si="55"/>
        <v/>
      </c>
      <c r="AE152" s="672" t="str">
        <f t="shared" si="56"/>
        <v/>
      </c>
      <c r="AG152" s="672" t="str">
        <f t="shared" si="57"/>
        <v/>
      </c>
      <c r="AI152" s="672" t="str">
        <f t="shared" si="58"/>
        <v/>
      </c>
      <c r="AK152" s="672" t="str">
        <f t="shared" si="59"/>
        <v/>
      </c>
      <c r="AM152" s="672" t="str">
        <f t="shared" si="60"/>
        <v/>
      </c>
      <c r="AO152" s="672" t="str">
        <f t="shared" si="61"/>
        <v/>
      </c>
      <c r="AQ152" s="672" t="str">
        <f t="shared" si="62"/>
        <v/>
      </c>
    </row>
    <row r="153" spans="5:43">
      <c r="E153" s="672" t="str">
        <f t="shared" si="44"/>
        <v/>
      </c>
      <c r="G153" s="672" t="str">
        <f t="shared" si="44"/>
        <v/>
      </c>
      <c r="I153" s="672" t="str">
        <f t="shared" si="45"/>
        <v/>
      </c>
      <c r="K153" s="672" t="str">
        <f t="shared" si="46"/>
        <v/>
      </c>
      <c r="M153" s="672" t="str">
        <f t="shared" si="47"/>
        <v/>
      </c>
      <c r="O153" s="672" t="str">
        <f t="shared" si="48"/>
        <v/>
      </c>
      <c r="Q153" s="672" t="str">
        <f t="shared" si="49"/>
        <v/>
      </c>
      <c r="S153" s="672" t="str">
        <f t="shared" si="50"/>
        <v/>
      </c>
      <c r="U153" s="672" t="str">
        <f t="shared" si="51"/>
        <v/>
      </c>
      <c r="W153" s="672" t="str">
        <f t="shared" si="52"/>
        <v/>
      </c>
      <c r="Y153" s="672" t="str">
        <f t="shared" si="53"/>
        <v/>
      </c>
      <c r="AA153" s="672" t="str">
        <f t="shared" si="54"/>
        <v/>
      </c>
      <c r="AC153" s="672" t="str">
        <f t="shared" si="55"/>
        <v/>
      </c>
      <c r="AE153" s="672" t="str">
        <f t="shared" si="56"/>
        <v/>
      </c>
      <c r="AG153" s="672" t="str">
        <f t="shared" si="57"/>
        <v/>
      </c>
      <c r="AI153" s="672" t="str">
        <f t="shared" si="58"/>
        <v/>
      </c>
      <c r="AK153" s="672" t="str">
        <f t="shared" si="59"/>
        <v/>
      </c>
      <c r="AM153" s="672" t="str">
        <f t="shared" si="60"/>
        <v/>
      </c>
      <c r="AO153" s="672" t="str">
        <f t="shared" si="61"/>
        <v/>
      </c>
      <c r="AQ153" s="672" t="str">
        <f t="shared" si="62"/>
        <v/>
      </c>
    </row>
    <row r="154" spans="5:43">
      <c r="E154" s="672" t="str">
        <f t="shared" si="44"/>
        <v/>
      </c>
      <c r="G154" s="672" t="str">
        <f t="shared" si="44"/>
        <v/>
      </c>
      <c r="I154" s="672" t="str">
        <f t="shared" si="45"/>
        <v/>
      </c>
      <c r="K154" s="672" t="str">
        <f t="shared" si="46"/>
        <v/>
      </c>
      <c r="M154" s="672" t="str">
        <f t="shared" si="47"/>
        <v/>
      </c>
      <c r="O154" s="672" t="str">
        <f t="shared" si="48"/>
        <v/>
      </c>
      <c r="Q154" s="672" t="str">
        <f t="shared" si="49"/>
        <v/>
      </c>
      <c r="S154" s="672" t="str">
        <f t="shared" si="50"/>
        <v/>
      </c>
      <c r="U154" s="672" t="str">
        <f t="shared" si="51"/>
        <v/>
      </c>
      <c r="W154" s="672" t="str">
        <f t="shared" si="52"/>
        <v/>
      </c>
      <c r="Y154" s="672" t="str">
        <f t="shared" si="53"/>
        <v/>
      </c>
      <c r="AA154" s="672" t="str">
        <f t="shared" si="54"/>
        <v/>
      </c>
      <c r="AC154" s="672" t="str">
        <f t="shared" si="55"/>
        <v/>
      </c>
      <c r="AE154" s="672" t="str">
        <f t="shared" si="56"/>
        <v/>
      </c>
      <c r="AG154" s="672" t="str">
        <f t="shared" si="57"/>
        <v/>
      </c>
      <c r="AI154" s="672" t="str">
        <f t="shared" si="58"/>
        <v/>
      </c>
      <c r="AK154" s="672" t="str">
        <f t="shared" si="59"/>
        <v/>
      </c>
      <c r="AM154" s="672" t="str">
        <f t="shared" si="60"/>
        <v/>
      </c>
      <c r="AO154" s="672" t="str">
        <f t="shared" si="61"/>
        <v/>
      </c>
      <c r="AQ154" s="672" t="str">
        <f t="shared" si="62"/>
        <v/>
      </c>
    </row>
    <row r="155" spans="5:43">
      <c r="E155" s="672" t="str">
        <f t="shared" si="44"/>
        <v/>
      </c>
      <c r="G155" s="672" t="str">
        <f t="shared" si="44"/>
        <v/>
      </c>
      <c r="I155" s="672" t="str">
        <f t="shared" si="45"/>
        <v/>
      </c>
      <c r="K155" s="672" t="str">
        <f t="shared" si="46"/>
        <v/>
      </c>
      <c r="M155" s="672" t="str">
        <f t="shared" si="47"/>
        <v/>
      </c>
      <c r="O155" s="672" t="str">
        <f t="shared" si="48"/>
        <v/>
      </c>
      <c r="Q155" s="672" t="str">
        <f t="shared" si="49"/>
        <v/>
      </c>
      <c r="S155" s="672" t="str">
        <f t="shared" si="50"/>
        <v/>
      </c>
      <c r="U155" s="672" t="str">
        <f t="shared" si="51"/>
        <v/>
      </c>
      <c r="W155" s="672" t="str">
        <f t="shared" si="52"/>
        <v/>
      </c>
      <c r="Y155" s="672" t="str">
        <f t="shared" si="53"/>
        <v/>
      </c>
      <c r="AA155" s="672" t="str">
        <f t="shared" si="54"/>
        <v/>
      </c>
      <c r="AC155" s="672" t="str">
        <f t="shared" si="55"/>
        <v/>
      </c>
      <c r="AE155" s="672" t="str">
        <f t="shared" si="56"/>
        <v/>
      </c>
      <c r="AG155" s="672" t="str">
        <f t="shared" si="57"/>
        <v/>
      </c>
      <c r="AI155" s="672" t="str">
        <f t="shared" si="58"/>
        <v/>
      </c>
      <c r="AK155" s="672" t="str">
        <f t="shared" si="59"/>
        <v/>
      </c>
      <c r="AM155" s="672" t="str">
        <f t="shared" si="60"/>
        <v/>
      </c>
      <c r="AO155" s="672" t="str">
        <f t="shared" si="61"/>
        <v/>
      </c>
      <c r="AQ155" s="672" t="str">
        <f t="shared" si="62"/>
        <v/>
      </c>
    </row>
    <row r="156" spans="5:43">
      <c r="E156" s="672" t="str">
        <f t="shared" si="44"/>
        <v/>
      </c>
      <c r="G156" s="672" t="str">
        <f t="shared" si="44"/>
        <v/>
      </c>
      <c r="I156" s="672" t="str">
        <f t="shared" si="45"/>
        <v/>
      </c>
      <c r="K156" s="672" t="str">
        <f t="shared" si="46"/>
        <v/>
      </c>
      <c r="M156" s="672" t="str">
        <f t="shared" si="47"/>
        <v/>
      </c>
      <c r="O156" s="672" t="str">
        <f t="shared" si="48"/>
        <v/>
      </c>
      <c r="Q156" s="672" t="str">
        <f t="shared" si="49"/>
        <v/>
      </c>
      <c r="S156" s="672" t="str">
        <f t="shared" si="50"/>
        <v/>
      </c>
      <c r="U156" s="672" t="str">
        <f t="shared" si="51"/>
        <v/>
      </c>
      <c r="W156" s="672" t="str">
        <f t="shared" si="52"/>
        <v/>
      </c>
      <c r="Y156" s="672" t="str">
        <f t="shared" si="53"/>
        <v/>
      </c>
      <c r="AA156" s="672" t="str">
        <f t="shared" si="54"/>
        <v/>
      </c>
      <c r="AC156" s="672" t="str">
        <f t="shared" si="55"/>
        <v/>
      </c>
      <c r="AE156" s="672" t="str">
        <f t="shared" si="56"/>
        <v/>
      </c>
      <c r="AG156" s="672" t="str">
        <f t="shared" si="57"/>
        <v/>
      </c>
      <c r="AI156" s="672" t="str">
        <f t="shared" si="58"/>
        <v/>
      </c>
      <c r="AK156" s="672" t="str">
        <f t="shared" si="59"/>
        <v/>
      </c>
      <c r="AM156" s="672" t="str">
        <f t="shared" si="60"/>
        <v/>
      </c>
      <c r="AO156" s="672" t="str">
        <f t="shared" si="61"/>
        <v/>
      </c>
      <c r="AQ156" s="672" t="str">
        <f t="shared" si="62"/>
        <v/>
      </c>
    </row>
    <row r="157" spans="5:43">
      <c r="E157" s="672" t="str">
        <f t="shared" ref="E157:G172" si="63">IF(OR($B157=0,D157=0),"",D157/$B157)</f>
        <v/>
      </c>
      <c r="G157" s="672" t="str">
        <f t="shared" si="63"/>
        <v/>
      </c>
      <c r="I157" s="672" t="str">
        <f t="shared" si="45"/>
        <v/>
      </c>
      <c r="K157" s="672" t="str">
        <f t="shared" si="46"/>
        <v/>
      </c>
      <c r="M157" s="672" t="str">
        <f t="shared" si="47"/>
        <v/>
      </c>
      <c r="O157" s="672" t="str">
        <f t="shared" si="48"/>
        <v/>
      </c>
      <c r="Q157" s="672" t="str">
        <f t="shared" si="49"/>
        <v/>
      </c>
      <c r="S157" s="672" t="str">
        <f t="shared" si="50"/>
        <v/>
      </c>
      <c r="U157" s="672" t="str">
        <f t="shared" si="51"/>
        <v/>
      </c>
      <c r="W157" s="672" t="str">
        <f t="shared" si="52"/>
        <v/>
      </c>
      <c r="Y157" s="672" t="str">
        <f t="shared" si="53"/>
        <v/>
      </c>
      <c r="AA157" s="672" t="str">
        <f t="shared" si="54"/>
        <v/>
      </c>
      <c r="AC157" s="672" t="str">
        <f t="shared" si="55"/>
        <v/>
      </c>
      <c r="AE157" s="672" t="str">
        <f t="shared" si="56"/>
        <v/>
      </c>
      <c r="AG157" s="672" t="str">
        <f t="shared" si="57"/>
        <v/>
      </c>
      <c r="AI157" s="672" t="str">
        <f t="shared" si="58"/>
        <v/>
      </c>
      <c r="AK157" s="672" t="str">
        <f t="shared" si="59"/>
        <v/>
      </c>
      <c r="AM157" s="672" t="str">
        <f t="shared" si="60"/>
        <v/>
      </c>
      <c r="AO157" s="672" t="str">
        <f t="shared" si="61"/>
        <v/>
      </c>
      <c r="AQ157" s="672" t="str">
        <f t="shared" si="62"/>
        <v/>
      </c>
    </row>
    <row r="158" spans="5:43">
      <c r="E158" s="672" t="str">
        <f t="shared" si="63"/>
        <v/>
      </c>
      <c r="G158" s="672" t="str">
        <f t="shared" si="63"/>
        <v/>
      </c>
      <c r="I158" s="672" t="str">
        <f t="shared" si="45"/>
        <v/>
      </c>
      <c r="K158" s="672" t="str">
        <f t="shared" si="46"/>
        <v/>
      </c>
      <c r="M158" s="672" t="str">
        <f t="shared" si="47"/>
        <v/>
      </c>
      <c r="O158" s="672" t="str">
        <f t="shared" si="48"/>
        <v/>
      </c>
      <c r="Q158" s="672" t="str">
        <f t="shared" si="49"/>
        <v/>
      </c>
      <c r="S158" s="672" t="str">
        <f t="shared" si="50"/>
        <v/>
      </c>
      <c r="U158" s="672" t="str">
        <f t="shared" si="51"/>
        <v/>
      </c>
      <c r="W158" s="672" t="str">
        <f t="shared" si="52"/>
        <v/>
      </c>
      <c r="Y158" s="672" t="str">
        <f t="shared" si="53"/>
        <v/>
      </c>
      <c r="AA158" s="672" t="str">
        <f t="shared" si="54"/>
        <v/>
      </c>
      <c r="AC158" s="672" t="str">
        <f t="shared" si="55"/>
        <v/>
      </c>
      <c r="AE158" s="672" t="str">
        <f t="shared" si="56"/>
        <v/>
      </c>
      <c r="AG158" s="672" t="str">
        <f t="shared" si="57"/>
        <v/>
      </c>
      <c r="AI158" s="672" t="str">
        <f t="shared" si="58"/>
        <v/>
      </c>
      <c r="AK158" s="672" t="str">
        <f t="shared" si="59"/>
        <v/>
      </c>
      <c r="AM158" s="672" t="str">
        <f t="shared" si="60"/>
        <v/>
      </c>
      <c r="AO158" s="672" t="str">
        <f t="shared" si="61"/>
        <v/>
      </c>
      <c r="AQ158" s="672" t="str">
        <f t="shared" si="62"/>
        <v/>
      </c>
    </row>
    <row r="159" spans="5:43">
      <c r="E159" s="672" t="str">
        <f t="shared" si="63"/>
        <v/>
      </c>
      <c r="G159" s="672" t="str">
        <f t="shared" si="63"/>
        <v/>
      </c>
      <c r="I159" s="672" t="str">
        <f t="shared" si="45"/>
        <v/>
      </c>
      <c r="K159" s="672" t="str">
        <f t="shared" si="46"/>
        <v/>
      </c>
      <c r="M159" s="672" t="str">
        <f t="shared" si="47"/>
        <v/>
      </c>
      <c r="O159" s="672" t="str">
        <f t="shared" si="48"/>
        <v/>
      </c>
      <c r="Q159" s="672" t="str">
        <f t="shared" si="49"/>
        <v/>
      </c>
      <c r="S159" s="672" t="str">
        <f t="shared" si="50"/>
        <v/>
      </c>
      <c r="U159" s="672" t="str">
        <f t="shared" si="51"/>
        <v/>
      </c>
      <c r="W159" s="672" t="str">
        <f t="shared" si="52"/>
        <v/>
      </c>
      <c r="Y159" s="672" t="str">
        <f t="shared" si="53"/>
        <v/>
      </c>
      <c r="AA159" s="672" t="str">
        <f t="shared" si="54"/>
        <v/>
      </c>
      <c r="AC159" s="672" t="str">
        <f t="shared" si="55"/>
        <v/>
      </c>
      <c r="AE159" s="672" t="str">
        <f t="shared" si="56"/>
        <v/>
      </c>
      <c r="AG159" s="672" t="str">
        <f t="shared" si="57"/>
        <v/>
      </c>
      <c r="AI159" s="672" t="str">
        <f t="shared" si="58"/>
        <v/>
      </c>
      <c r="AK159" s="672" t="str">
        <f t="shared" si="59"/>
        <v/>
      </c>
      <c r="AM159" s="672" t="str">
        <f t="shared" si="60"/>
        <v/>
      </c>
      <c r="AO159" s="672" t="str">
        <f t="shared" si="61"/>
        <v/>
      </c>
      <c r="AQ159" s="672" t="str">
        <f t="shared" si="62"/>
        <v/>
      </c>
    </row>
    <row r="160" spans="5:43">
      <c r="E160" s="672" t="str">
        <f t="shared" si="63"/>
        <v/>
      </c>
      <c r="G160" s="672" t="str">
        <f t="shared" si="63"/>
        <v/>
      </c>
      <c r="I160" s="672" t="str">
        <f t="shared" si="45"/>
        <v/>
      </c>
      <c r="K160" s="672" t="str">
        <f t="shared" si="46"/>
        <v/>
      </c>
      <c r="M160" s="672" t="str">
        <f t="shared" si="47"/>
        <v/>
      </c>
      <c r="O160" s="672" t="str">
        <f t="shared" si="48"/>
        <v/>
      </c>
      <c r="Q160" s="672" t="str">
        <f t="shared" si="49"/>
        <v/>
      </c>
      <c r="S160" s="672" t="str">
        <f t="shared" si="50"/>
        <v/>
      </c>
      <c r="U160" s="672" t="str">
        <f t="shared" si="51"/>
        <v/>
      </c>
      <c r="W160" s="672" t="str">
        <f t="shared" si="52"/>
        <v/>
      </c>
      <c r="Y160" s="672" t="str">
        <f t="shared" si="53"/>
        <v/>
      </c>
      <c r="AA160" s="672" t="str">
        <f t="shared" si="54"/>
        <v/>
      </c>
      <c r="AC160" s="672" t="str">
        <f t="shared" si="55"/>
        <v/>
      </c>
      <c r="AE160" s="672" t="str">
        <f t="shared" si="56"/>
        <v/>
      </c>
      <c r="AG160" s="672" t="str">
        <f t="shared" si="57"/>
        <v/>
      </c>
      <c r="AI160" s="672" t="str">
        <f t="shared" si="58"/>
        <v/>
      </c>
      <c r="AK160" s="672" t="str">
        <f t="shared" si="59"/>
        <v/>
      </c>
      <c r="AM160" s="672" t="str">
        <f t="shared" si="60"/>
        <v/>
      </c>
      <c r="AO160" s="672" t="str">
        <f t="shared" si="61"/>
        <v/>
      </c>
      <c r="AQ160" s="672" t="str">
        <f t="shared" si="62"/>
        <v/>
      </c>
    </row>
    <row r="161" spans="5:43">
      <c r="E161" s="672" t="str">
        <f t="shared" si="63"/>
        <v/>
      </c>
      <c r="G161" s="672" t="str">
        <f t="shared" si="63"/>
        <v/>
      </c>
      <c r="I161" s="672" t="str">
        <f t="shared" si="45"/>
        <v/>
      </c>
      <c r="K161" s="672" t="str">
        <f t="shared" si="46"/>
        <v/>
      </c>
      <c r="M161" s="672" t="str">
        <f t="shared" si="47"/>
        <v/>
      </c>
      <c r="O161" s="672" t="str">
        <f t="shared" si="48"/>
        <v/>
      </c>
      <c r="Q161" s="672" t="str">
        <f t="shared" si="49"/>
        <v/>
      </c>
      <c r="S161" s="672" t="str">
        <f t="shared" si="50"/>
        <v/>
      </c>
      <c r="U161" s="672" t="str">
        <f t="shared" si="51"/>
        <v/>
      </c>
      <c r="W161" s="672" t="str">
        <f t="shared" si="52"/>
        <v/>
      </c>
      <c r="Y161" s="672" t="str">
        <f t="shared" si="53"/>
        <v/>
      </c>
      <c r="AA161" s="672" t="str">
        <f t="shared" si="54"/>
        <v/>
      </c>
      <c r="AC161" s="672" t="str">
        <f t="shared" si="55"/>
        <v/>
      </c>
      <c r="AE161" s="672" t="str">
        <f t="shared" si="56"/>
        <v/>
      </c>
      <c r="AG161" s="672" t="str">
        <f t="shared" si="57"/>
        <v/>
      </c>
      <c r="AI161" s="672" t="str">
        <f t="shared" si="58"/>
        <v/>
      </c>
      <c r="AK161" s="672" t="str">
        <f t="shared" si="59"/>
        <v/>
      </c>
      <c r="AM161" s="672" t="str">
        <f t="shared" si="60"/>
        <v/>
      </c>
      <c r="AO161" s="672" t="str">
        <f t="shared" si="61"/>
        <v/>
      </c>
      <c r="AQ161" s="672" t="str">
        <f t="shared" si="62"/>
        <v/>
      </c>
    </row>
    <row r="162" spans="5:43">
      <c r="E162" s="672" t="str">
        <f t="shared" si="63"/>
        <v/>
      </c>
      <c r="G162" s="672" t="str">
        <f t="shared" si="63"/>
        <v/>
      </c>
      <c r="I162" s="672" t="str">
        <f t="shared" si="45"/>
        <v/>
      </c>
      <c r="K162" s="672" t="str">
        <f t="shared" si="46"/>
        <v/>
      </c>
      <c r="M162" s="672" t="str">
        <f t="shared" si="47"/>
        <v/>
      </c>
      <c r="O162" s="672" t="str">
        <f t="shared" si="48"/>
        <v/>
      </c>
      <c r="Q162" s="672" t="str">
        <f t="shared" si="49"/>
        <v/>
      </c>
      <c r="S162" s="672" t="str">
        <f t="shared" si="50"/>
        <v/>
      </c>
      <c r="U162" s="672" t="str">
        <f t="shared" si="51"/>
        <v/>
      </c>
      <c r="W162" s="672" t="str">
        <f t="shared" si="52"/>
        <v/>
      </c>
      <c r="Y162" s="672" t="str">
        <f t="shared" si="53"/>
        <v/>
      </c>
      <c r="AA162" s="672" t="str">
        <f t="shared" si="54"/>
        <v/>
      </c>
      <c r="AC162" s="672" t="str">
        <f t="shared" si="55"/>
        <v/>
      </c>
      <c r="AE162" s="672" t="str">
        <f t="shared" si="56"/>
        <v/>
      </c>
      <c r="AG162" s="672" t="str">
        <f t="shared" si="57"/>
        <v/>
      </c>
      <c r="AI162" s="672" t="str">
        <f t="shared" si="58"/>
        <v/>
      </c>
      <c r="AK162" s="672" t="str">
        <f t="shared" si="59"/>
        <v/>
      </c>
      <c r="AM162" s="672" t="str">
        <f t="shared" si="60"/>
        <v/>
      </c>
      <c r="AO162" s="672" t="str">
        <f t="shared" si="61"/>
        <v/>
      </c>
      <c r="AQ162" s="672" t="str">
        <f t="shared" si="62"/>
        <v/>
      </c>
    </row>
    <row r="163" spans="5:43">
      <c r="E163" s="672" t="str">
        <f t="shared" si="63"/>
        <v/>
      </c>
      <c r="G163" s="672" t="str">
        <f t="shared" si="63"/>
        <v/>
      </c>
      <c r="I163" s="672" t="str">
        <f t="shared" si="45"/>
        <v/>
      </c>
      <c r="K163" s="672" t="str">
        <f t="shared" si="46"/>
        <v/>
      </c>
      <c r="M163" s="672" t="str">
        <f t="shared" si="47"/>
        <v/>
      </c>
      <c r="O163" s="672" t="str">
        <f t="shared" si="48"/>
        <v/>
      </c>
      <c r="Q163" s="672" t="str">
        <f t="shared" si="49"/>
        <v/>
      </c>
      <c r="S163" s="672" t="str">
        <f t="shared" si="50"/>
        <v/>
      </c>
      <c r="U163" s="672" t="str">
        <f t="shared" si="51"/>
        <v/>
      </c>
      <c r="W163" s="672" t="str">
        <f t="shared" si="52"/>
        <v/>
      </c>
      <c r="Y163" s="672" t="str">
        <f t="shared" si="53"/>
        <v/>
      </c>
      <c r="AA163" s="672" t="str">
        <f t="shared" si="54"/>
        <v/>
      </c>
      <c r="AC163" s="672" t="str">
        <f t="shared" si="55"/>
        <v/>
      </c>
      <c r="AE163" s="672" t="str">
        <f t="shared" si="56"/>
        <v/>
      </c>
      <c r="AG163" s="672" t="str">
        <f t="shared" si="57"/>
        <v/>
      </c>
      <c r="AI163" s="672" t="str">
        <f t="shared" si="58"/>
        <v/>
      </c>
      <c r="AK163" s="672" t="str">
        <f t="shared" si="59"/>
        <v/>
      </c>
      <c r="AM163" s="672" t="str">
        <f t="shared" si="60"/>
        <v/>
      </c>
      <c r="AO163" s="672" t="str">
        <f t="shared" si="61"/>
        <v/>
      </c>
      <c r="AQ163" s="672" t="str">
        <f t="shared" si="62"/>
        <v/>
      </c>
    </row>
    <row r="164" spans="5:43">
      <c r="E164" s="672" t="str">
        <f t="shared" si="63"/>
        <v/>
      </c>
      <c r="G164" s="672" t="str">
        <f t="shared" si="63"/>
        <v/>
      </c>
      <c r="I164" s="672" t="str">
        <f t="shared" si="45"/>
        <v/>
      </c>
      <c r="K164" s="672" t="str">
        <f t="shared" si="46"/>
        <v/>
      </c>
      <c r="M164" s="672" t="str">
        <f t="shared" si="47"/>
        <v/>
      </c>
      <c r="O164" s="672" t="str">
        <f t="shared" si="48"/>
        <v/>
      </c>
      <c r="Q164" s="672" t="str">
        <f t="shared" si="49"/>
        <v/>
      </c>
      <c r="S164" s="672" t="str">
        <f t="shared" si="50"/>
        <v/>
      </c>
      <c r="U164" s="672" t="str">
        <f t="shared" si="51"/>
        <v/>
      </c>
      <c r="W164" s="672" t="str">
        <f t="shared" si="52"/>
        <v/>
      </c>
      <c r="Y164" s="672" t="str">
        <f t="shared" si="53"/>
        <v/>
      </c>
      <c r="AA164" s="672" t="str">
        <f t="shared" si="54"/>
        <v/>
      </c>
      <c r="AC164" s="672" t="str">
        <f t="shared" si="55"/>
        <v/>
      </c>
      <c r="AE164" s="672" t="str">
        <f t="shared" si="56"/>
        <v/>
      </c>
      <c r="AG164" s="672" t="str">
        <f t="shared" si="57"/>
        <v/>
      </c>
      <c r="AI164" s="672" t="str">
        <f t="shared" si="58"/>
        <v/>
      </c>
      <c r="AK164" s="672" t="str">
        <f t="shared" si="59"/>
        <v/>
      </c>
      <c r="AM164" s="672" t="str">
        <f t="shared" si="60"/>
        <v/>
      </c>
      <c r="AO164" s="672" t="str">
        <f t="shared" si="61"/>
        <v/>
      </c>
      <c r="AQ164" s="672" t="str">
        <f t="shared" si="62"/>
        <v/>
      </c>
    </row>
    <row r="165" spans="5:43">
      <c r="E165" s="672" t="str">
        <f t="shared" si="63"/>
        <v/>
      </c>
      <c r="G165" s="672" t="str">
        <f t="shared" si="63"/>
        <v/>
      </c>
      <c r="I165" s="672" t="str">
        <f t="shared" si="45"/>
        <v/>
      </c>
      <c r="K165" s="672" t="str">
        <f t="shared" si="46"/>
        <v/>
      </c>
      <c r="M165" s="672" t="str">
        <f t="shared" si="47"/>
        <v/>
      </c>
      <c r="O165" s="672" t="str">
        <f t="shared" si="48"/>
        <v/>
      </c>
      <c r="Q165" s="672" t="str">
        <f t="shared" si="49"/>
        <v/>
      </c>
      <c r="S165" s="672" t="str">
        <f t="shared" si="50"/>
        <v/>
      </c>
      <c r="U165" s="672" t="str">
        <f t="shared" si="51"/>
        <v/>
      </c>
      <c r="W165" s="672" t="str">
        <f t="shared" si="52"/>
        <v/>
      </c>
      <c r="Y165" s="672" t="str">
        <f t="shared" si="53"/>
        <v/>
      </c>
      <c r="AA165" s="672" t="str">
        <f t="shared" si="54"/>
        <v/>
      </c>
      <c r="AC165" s="672" t="str">
        <f t="shared" si="55"/>
        <v/>
      </c>
      <c r="AE165" s="672" t="str">
        <f t="shared" si="56"/>
        <v/>
      </c>
      <c r="AG165" s="672" t="str">
        <f t="shared" si="57"/>
        <v/>
      </c>
      <c r="AI165" s="672" t="str">
        <f t="shared" si="58"/>
        <v/>
      </c>
      <c r="AK165" s="672" t="str">
        <f t="shared" si="59"/>
        <v/>
      </c>
      <c r="AM165" s="672" t="str">
        <f t="shared" si="60"/>
        <v/>
      </c>
      <c r="AO165" s="672" t="str">
        <f t="shared" si="61"/>
        <v/>
      </c>
      <c r="AQ165" s="672" t="str">
        <f t="shared" si="62"/>
        <v/>
      </c>
    </row>
    <row r="166" spans="5:43">
      <c r="E166" s="672" t="str">
        <f t="shared" si="63"/>
        <v/>
      </c>
      <c r="G166" s="672" t="str">
        <f t="shared" si="63"/>
        <v/>
      </c>
      <c r="I166" s="672" t="str">
        <f t="shared" si="45"/>
        <v/>
      </c>
      <c r="K166" s="672" t="str">
        <f t="shared" si="46"/>
        <v/>
      </c>
      <c r="M166" s="672" t="str">
        <f t="shared" si="47"/>
        <v/>
      </c>
      <c r="O166" s="672" t="str">
        <f t="shared" si="48"/>
        <v/>
      </c>
      <c r="Q166" s="672" t="str">
        <f t="shared" si="49"/>
        <v/>
      </c>
      <c r="S166" s="672" t="str">
        <f t="shared" si="50"/>
        <v/>
      </c>
      <c r="U166" s="672" t="str">
        <f t="shared" si="51"/>
        <v/>
      </c>
      <c r="W166" s="672" t="str">
        <f t="shared" si="52"/>
        <v/>
      </c>
      <c r="Y166" s="672" t="str">
        <f t="shared" si="53"/>
        <v/>
      </c>
      <c r="AA166" s="672" t="str">
        <f t="shared" si="54"/>
        <v/>
      </c>
      <c r="AC166" s="672" t="str">
        <f t="shared" si="55"/>
        <v/>
      </c>
      <c r="AE166" s="672" t="str">
        <f t="shared" si="56"/>
        <v/>
      </c>
      <c r="AG166" s="672" t="str">
        <f t="shared" si="57"/>
        <v/>
      </c>
      <c r="AI166" s="672" t="str">
        <f t="shared" si="58"/>
        <v/>
      </c>
      <c r="AK166" s="672" t="str">
        <f t="shared" si="59"/>
        <v/>
      </c>
      <c r="AM166" s="672" t="str">
        <f t="shared" si="60"/>
        <v/>
      </c>
      <c r="AO166" s="672" t="str">
        <f t="shared" si="61"/>
        <v/>
      </c>
      <c r="AQ166" s="672" t="str">
        <f t="shared" si="62"/>
        <v/>
      </c>
    </row>
    <row r="167" spans="5:43">
      <c r="E167" s="672" t="str">
        <f t="shared" si="63"/>
        <v/>
      </c>
      <c r="G167" s="672" t="str">
        <f t="shared" si="63"/>
        <v/>
      </c>
      <c r="I167" s="672" t="str">
        <f t="shared" si="45"/>
        <v/>
      </c>
      <c r="K167" s="672" t="str">
        <f t="shared" si="46"/>
        <v/>
      </c>
      <c r="M167" s="672" t="str">
        <f t="shared" si="47"/>
        <v/>
      </c>
      <c r="O167" s="672" t="str">
        <f t="shared" si="48"/>
        <v/>
      </c>
      <c r="Q167" s="672" t="str">
        <f t="shared" si="49"/>
        <v/>
      </c>
      <c r="S167" s="672" t="str">
        <f t="shared" si="50"/>
        <v/>
      </c>
      <c r="U167" s="672" t="str">
        <f t="shared" si="51"/>
        <v/>
      </c>
      <c r="W167" s="672" t="str">
        <f t="shared" si="52"/>
        <v/>
      </c>
      <c r="Y167" s="672" t="str">
        <f t="shared" si="53"/>
        <v/>
      </c>
      <c r="AA167" s="672" t="str">
        <f t="shared" si="54"/>
        <v/>
      </c>
      <c r="AC167" s="672" t="str">
        <f t="shared" si="55"/>
        <v/>
      </c>
      <c r="AE167" s="672" t="str">
        <f t="shared" si="56"/>
        <v/>
      </c>
      <c r="AG167" s="672" t="str">
        <f t="shared" si="57"/>
        <v/>
      </c>
      <c r="AI167" s="672" t="str">
        <f t="shared" si="58"/>
        <v/>
      </c>
      <c r="AK167" s="672" t="str">
        <f t="shared" si="59"/>
        <v/>
      </c>
      <c r="AM167" s="672" t="str">
        <f t="shared" si="60"/>
        <v/>
      </c>
      <c r="AO167" s="672" t="str">
        <f t="shared" si="61"/>
        <v/>
      </c>
      <c r="AQ167" s="672" t="str">
        <f t="shared" si="62"/>
        <v/>
      </c>
    </row>
    <row r="168" spans="5:43">
      <c r="E168" s="672" t="str">
        <f t="shared" si="63"/>
        <v/>
      </c>
      <c r="G168" s="672" t="str">
        <f t="shared" si="63"/>
        <v/>
      </c>
      <c r="I168" s="672" t="str">
        <f t="shared" si="45"/>
        <v/>
      </c>
      <c r="K168" s="672" t="str">
        <f t="shared" si="46"/>
        <v/>
      </c>
      <c r="M168" s="672" t="str">
        <f t="shared" si="47"/>
        <v/>
      </c>
      <c r="O168" s="672" t="str">
        <f t="shared" si="48"/>
        <v/>
      </c>
      <c r="Q168" s="672" t="str">
        <f t="shared" si="49"/>
        <v/>
      </c>
      <c r="S168" s="672" t="str">
        <f t="shared" si="50"/>
        <v/>
      </c>
      <c r="U168" s="672" t="str">
        <f t="shared" si="51"/>
        <v/>
      </c>
      <c r="W168" s="672" t="str">
        <f t="shared" si="52"/>
        <v/>
      </c>
      <c r="Y168" s="672" t="str">
        <f t="shared" si="53"/>
        <v/>
      </c>
      <c r="AA168" s="672" t="str">
        <f t="shared" si="54"/>
        <v/>
      </c>
      <c r="AC168" s="672" t="str">
        <f t="shared" si="55"/>
        <v/>
      </c>
      <c r="AE168" s="672" t="str">
        <f t="shared" si="56"/>
        <v/>
      </c>
      <c r="AG168" s="672" t="str">
        <f t="shared" si="57"/>
        <v/>
      </c>
      <c r="AI168" s="672" t="str">
        <f t="shared" si="58"/>
        <v/>
      </c>
      <c r="AK168" s="672" t="str">
        <f t="shared" si="59"/>
        <v/>
      </c>
      <c r="AM168" s="672" t="str">
        <f t="shared" si="60"/>
        <v/>
      </c>
      <c r="AO168" s="672" t="str">
        <f t="shared" si="61"/>
        <v/>
      </c>
      <c r="AQ168" s="672" t="str">
        <f t="shared" si="62"/>
        <v/>
      </c>
    </row>
    <row r="169" spans="5:43">
      <c r="E169" s="672" t="str">
        <f t="shared" si="63"/>
        <v/>
      </c>
      <c r="G169" s="672" t="str">
        <f t="shared" si="63"/>
        <v/>
      </c>
      <c r="I169" s="672" t="str">
        <f t="shared" si="45"/>
        <v/>
      </c>
      <c r="K169" s="672" t="str">
        <f t="shared" si="46"/>
        <v/>
      </c>
      <c r="M169" s="672" t="str">
        <f t="shared" si="47"/>
        <v/>
      </c>
      <c r="O169" s="672" t="str">
        <f t="shared" si="48"/>
        <v/>
      </c>
      <c r="Q169" s="672" t="str">
        <f t="shared" si="49"/>
        <v/>
      </c>
      <c r="S169" s="672" t="str">
        <f t="shared" si="50"/>
        <v/>
      </c>
      <c r="U169" s="672" t="str">
        <f t="shared" si="51"/>
        <v/>
      </c>
      <c r="W169" s="672" t="str">
        <f t="shared" si="52"/>
        <v/>
      </c>
      <c r="Y169" s="672" t="str">
        <f t="shared" si="53"/>
        <v/>
      </c>
      <c r="AA169" s="672" t="str">
        <f t="shared" si="54"/>
        <v/>
      </c>
      <c r="AC169" s="672" t="str">
        <f t="shared" si="55"/>
        <v/>
      </c>
      <c r="AE169" s="672" t="str">
        <f t="shared" si="56"/>
        <v/>
      </c>
      <c r="AG169" s="672" t="str">
        <f t="shared" si="57"/>
        <v/>
      </c>
      <c r="AI169" s="672" t="str">
        <f t="shared" si="58"/>
        <v/>
      </c>
      <c r="AK169" s="672" t="str">
        <f t="shared" si="59"/>
        <v/>
      </c>
      <c r="AM169" s="672" t="str">
        <f t="shared" si="60"/>
        <v/>
      </c>
      <c r="AO169" s="672" t="str">
        <f t="shared" si="61"/>
        <v/>
      </c>
      <c r="AQ169" s="672" t="str">
        <f t="shared" si="62"/>
        <v/>
      </c>
    </row>
    <row r="170" spans="5:43">
      <c r="E170" s="672" t="str">
        <f t="shared" si="63"/>
        <v/>
      </c>
      <c r="G170" s="672" t="str">
        <f t="shared" si="63"/>
        <v/>
      </c>
      <c r="I170" s="672" t="str">
        <f t="shared" si="45"/>
        <v/>
      </c>
      <c r="K170" s="672" t="str">
        <f t="shared" si="46"/>
        <v/>
      </c>
      <c r="M170" s="672" t="str">
        <f t="shared" si="47"/>
        <v/>
      </c>
      <c r="O170" s="672" t="str">
        <f t="shared" si="48"/>
        <v/>
      </c>
      <c r="Q170" s="672" t="str">
        <f t="shared" si="49"/>
        <v/>
      </c>
      <c r="S170" s="672" t="str">
        <f t="shared" si="50"/>
        <v/>
      </c>
      <c r="U170" s="672" t="str">
        <f t="shared" si="51"/>
        <v/>
      </c>
      <c r="W170" s="672" t="str">
        <f t="shared" si="52"/>
        <v/>
      </c>
      <c r="Y170" s="672" t="str">
        <f t="shared" si="53"/>
        <v/>
      </c>
      <c r="AA170" s="672" t="str">
        <f t="shared" si="54"/>
        <v/>
      </c>
      <c r="AC170" s="672" t="str">
        <f t="shared" si="55"/>
        <v/>
      </c>
      <c r="AE170" s="672" t="str">
        <f t="shared" si="56"/>
        <v/>
      </c>
      <c r="AG170" s="672" t="str">
        <f t="shared" si="57"/>
        <v/>
      </c>
      <c r="AI170" s="672" t="str">
        <f t="shared" si="58"/>
        <v/>
      </c>
      <c r="AK170" s="672" t="str">
        <f t="shared" si="59"/>
        <v/>
      </c>
      <c r="AM170" s="672" t="str">
        <f t="shared" si="60"/>
        <v/>
      </c>
      <c r="AO170" s="672" t="str">
        <f t="shared" si="61"/>
        <v/>
      </c>
      <c r="AQ170" s="672" t="str">
        <f t="shared" si="62"/>
        <v/>
      </c>
    </row>
    <row r="171" spans="5:43">
      <c r="E171" s="672" t="str">
        <f t="shared" si="63"/>
        <v/>
      </c>
      <c r="G171" s="672" t="str">
        <f t="shared" si="63"/>
        <v/>
      </c>
      <c r="I171" s="672" t="str">
        <f t="shared" si="45"/>
        <v/>
      </c>
      <c r="K171" s="672" t="str">
        <f t="shared" si="46"/>
        <v/>
      </c>
      <c r="M171" s="672" t="str">
        <f t="shared" si="47"/>
        <v/>
      </c>
      <c r="O171" s="672" t="str">
        <f t="shared" si="48"/>
        <v/>
      </c>
      <c r="Q171" s="672" t="str">
        <f t="shared" si="49"/>
        <v/>
      </c>
      <c r="S171" s="672" t="str">
        <f t="shared" si="50"/>
        <v/>
      </c>
      <c r="U171" s="672" t="str">
        <f t="shared" si="51"/>
        <v/>
      </c>
      <c r="W171" s="672" t="str">
        <f t="shared" si="52"/>
        <v/>
      </c>
      <c r="Y171" s="672" t="str">
        <f t="shared" si="53"/>
        <v/>
      </c>
      <c r="AA171" s="672" t="str">
        <f t="shared" si="54"/>
        <v/>
      </c>
      <c r="AC171" s="672" t="str">
        <f t="shared" si="55"/>
        <v/>
      </c>
      <c r="AE171" s="672" t="str">
        <f t="shared" si="56"/>
        <v/>
      </c>
      <c r="AG171" s="672" t="str">
        <f t="shared" si="57"/>
        <v/>
      </c>
      <c r="AI171" s="672" t="str">
        <f t="shared" si="58"/>
        <v/>
      </c>
      <c r="AK171" s="672" t="str">
        <f t="shared" si="59"/>
        <v/>
      </c>
      <c r="AM171" s="672" t="str">
        <f t="shared" si="60"/>
        <v/>
      </c>
      <c r="AO171" s="672" t="str">
        <f t="shared" si="61"/>
        <v/>
      </c>
      <c r="AQ171" s="672" t="str">
        <f t="shared" si="62"/>
        <v/>
      </c>
    </row>
    <row r="172" spans="5:43">
      <c r="E172" s="672" t="str">
        <f t="shared" si="63"/>
        <v/>
      </c>
      <c r="G172" s="672" t="str">
        <f t="shared" si="63"/>
        <v/>
      </c>
      <c r="I172" s="672" t="str">
        <f t="shared" si="45"/>
        <v/>
      </c>
      <c r="K172" s="672" t="str">
        <f t="shared" si="46"/>
        <v/>
      </c>
      <c r="M172" s="672" t="str">
        <f t="shared" si="47"/>
        <v/>
      </c>
      <c r="O172" s="672" t="str">
        <f t="shared" si="48"/>
        <v/>
      </c>
      <c r="Q172" s="672" t="str">
        <f t="shared" si="49"/>
        <v/>
      </c>
      <c r="S172" s="672" t="str">
        <f t="shared" si="50"/>
        <v/>
      </c>
      <c r="U172" s="672" t="str">
        <f t="shared" si="51"/>
        <v/>
      </c>
      <c r="W172" s="672" t="str">
        <f t="shared" si="52"/>
        <v/>
      </c>
      <c r="Y172" s="672" t="str">
        <f t="shared" si="53"/>
        <v/>
      </c>
      <c r="AA172" s="672" t="str">
        <f t="shared" si="54"/>
        <v/>
      </c>
      <c r="AC172" s="672" t="str">
        <f t="shared" si="55"/>
        <v/>
      </c>
      <c r="AE172" s="672" t="str">
        <f t="shared" si="56"/>
        <v/>
      </c>
      <c r="AG172" s="672" t="str">
        <f t="shared" si="57"/>
        <v/>
      </c>
      <c r="AI172" s="672" t="str">
        <f t="shared" si="58"/>
        <v/>
      </c>
      <c r="AK172" s="672" t="str">
        <f t="shared" si="59"/>
        <v/>
      </c>
      <c r="AM172" s="672" t="str">
        <f t="shared" si="60"/>
        <v/>
      </c>
      <c r="AO172" s="672" t="str">
        <f t="shared" si="61"/>
        <v/>
      </c>
      <c r="AQ172" s="672" t="str">
        <f t="shared" si="62"/>
        <v/>
      </c>
    </row>
    <row r="173" spans="5:43">
      <c r="E173" s="672" t="str">
        <f t="shared" ref="E173:G188" si="64">IF(OR($B173=0,D173=0),"",D173/$B173)</f>
        <v/>
      </c>
      <c r="G173" s="672" t="str">
        <f t="shared" si="64"/>
        <v/>
      </c>
      <c r="I173" s="672" t="str">
        <f t="shared" si="45"/>
        <v/>
      </c>
      <c r="K173" s="672" t="str">
        <f t="shared" si="46"/>
        <v/>
      </c>
      <c r="M173" s="672" t="str">
        <f t="shared" si="47"/>
        <v/>
      </c>
      <c r="O173" s="672" t="str">
        <f t="shared" si="48"/>
        <v/>
      </c>
      <c r="Q173" s="672" t="str">
        <f t="shared" si="49"/>
        <v/>
      </c>
      <c r="S173" s="672" t="str">
        <f t="shared" si="50"/>
        <v/>
      </c>
      <c r="U173" s="672" t="str">
        <f t="shared" si="51"/>
        <v/>
      </c>
      <c r="W173" s="672" t="str">
        <f t="shared" si="52"/>
        <v/>
      </c>
      <c r="Y173" s="672" t="str">
        <f t="shared" si="53"/>
        <v/>
      </c>
      <c r="AA173" s="672" t="str">
        <f t="shared" si="54"/>
        <v/>
      </c>
      <c r="AC173" s="672" t="str">
        <f t="shared" si="55"/>
        <v/>
      </c>
      <c r="AE173" s="672" t="str">
        <f t="shared" si="56"/>
        <v/>
      </c>
      <c r="AG173" s="672" t="str">
        <f t="shared" si="57"/>
        <v/>
      </c>
      <c r="AI173" s="672" t="str">
        <f t="shared" si="58"/>
        <v/>
      </c>
      <c r="AK173" s="672" t="str">
        <f t="shared" si="59"/>
        <v/>
      </c>
      <c r="AM173" s="672" t="str">
        <f t="shared" si="60"/>
        <v/>
      </c>
      <c r="AO173" s="672" t="str">
        <f t="shared" si="61"/>
        <v/>
      </c>
      <c r="AQ173" s="672" t="str">
        <f t="shared" si="62"/>
        <v/>
      </c>
    </row>
    <row r="174" spans="5:43">
      <c r="E174" s="672" t="str">
        <f t="shared" si="64"/>
        <v/>
      </c>
      <c r="G174" s="672" t="str">
        <f t="shared" si="64"/>
        <v/>
      </c>
      <c r="I174" s="672" t="str">
        <f t="shared" si="45"/>
        <v/>
      </c>
      <c r="K174" s="672" t="str">
        <f t="shared" si="46"/>
        <v/>
      </c>
      <c r="M174" s="672" t="str">
        <f t="shared" si="47"/>
        <v/>
      </c>
      <c r="O174" s="672" t="str">
        <f t="shared" si="48"/>
        <v/>
      </c>
      <c r="Q174" s="672" t="str">
        <f t="shared" si="49"/>
        <v/>
      </c>
      <c r="S174" s="672" t="str">
        <f t="shared" si="50"/>
        <v/>
      </c>
      <c r="U174" s="672" t="str">
        <f t="shared" si="51"/>
        <v/>
      </c>
      <c r="W174" s="672" t="str">
        <f t="shared" si="52"/>
        <v/>
      </c>
      <c r="Y174" s="672" t="str">
        <f t="shared" si="53"/>
        <v/>
      </c>
      <c r="AA174" s="672" t="str">
        <f t="shared" si="54"/>
        <v/>
      </c>
      <c r="AC174" s="672" t="str">
        <f t="shared" si="55"/>
        <v/>
      </c>
      <c r="AE174" s="672" t="str">
        <f t="shared" si="56"/>
        <v/>
      </c>
      <c r="AG174" s="672" t="str">
        <f t="shared" si="57"/>
        <v/>
      </c>
      <c r="AI174" s="672" t="str">
        <f t="shared" si="58"/>
        <v/>
      </c>
      <c r="AK174" s="672" t="str">
        <f t="shared" si="59"/>
        <v/>
      </c>
      <c r="AM174" s="672" t="str">
        <f t="shared" si="60"/>
        <v/>
      </c>
      <c r="AO174" s="672" t="str">
        <f t="shared" si="61"/>
        <v/>
      </c>
      <c r="AQ174" s="672" t="str">
        <f t="shared" si="62"/>
        <v/>
      </c>
    </row>
    <row r="175" spans="5:43">
      <c r="E175" s="672" t="str">
        <f t="shared" si="64"/>
        <v/>
      </c>
      <c r="G175" s="672" t="str">
        <f t="shared" si="64"/>
        <v/>
      </c>
      <c r="I175" s="672" t="str">
        <f t="shared" si="45"/>
        <v/>
      </c>
      <c r="K175" s="672" t="str">
        <f t="shared" si="46"/>
        <v/>
      </c>
      <c r="M175" s="672" t="str">
        <f t="shared" si="47"/>
        <v/>
      </c>
      <c r="O175" s="672" t="str">
        <f t="shared" si="48"/>
        <v/>
      </c>
      <c r="Q175" s="672" t="str">
        <f t="shared" si="49"/>
        <v/>
      </c>
      <c r="S175" s="672" t="str">
        <f t="shared" si="50"/>
        <v/>
      </c>
      <c r="U175" s="672" t="str">
        <f t="shared" si="51"/>
        <v/>
      </c>
      <c r="W175" s="672" t="str">
        <f t="shared" si="52"/>
        <v/>
      </c>
      <c r="Y175" s="672" t="str">
        <f t="shared" si="53"/>
        <v/>
      </c>
      <c r="AA175" s="672" t="str">
        <f t="shared" si="54"/>
        <v/>
      </c>
      <c r="AC175" s="672" t="str">
        <f t="shared" si="55"/>
        <v/>
      </c>
      <c r="AE175" s="672" t="str">
        <f t="shared" si="56"/>
        <v/>
      </c>
      <c r="AG175" s="672" t="str">
        <f t="shared" si="57"/>
        <v/>
      </c>
      <c r="AI175" s="672" t="str">
        <f t="shared" si="58"/>
        <v/>
      </c>
      <c r="AK175" s="672" t="str">
        <f t="shared" si="59"/>
        <v/>
      </c>
      <c r="AM175" s="672" t="str">
        <f t="shared" si="60"/>
        <v/>
      </c>
      <c r="AO175" s="672" t="str">
        <f t="shared" si="61"/>
        <v/>
      </c>
      <c r="AQ175" s="672" t="str">
        <f t="shared" si="62"/>
        <v/>
      </c>
    </row>
    <row r="176" spans="5:43">
      <c r="E176" s="672" t="str">
        <f t="shared" si="64"/>
        <v/>
      </c>
      <c r="G176" s="672" t="str">
        <f t="shared" si="64"/>
        <v/>
      </c>
      <c r="I176" s="672" t="str">
        <f t="shared" si="45"/>
        <v/>
      </c>
      <c r="K176" s="672" t="str">
        <f t="shared" si="46"/>
        <v/>
      </c>
      <c r="M176" s="672" t="str">
        <f t="shared" si="47"/>
        <v/>
      </c>
      <c r="O176" s="672" t="str">
        <f t="shared" si="48"/>
        <v/>
      </c>
      <c r="Q176" s="672" t="str">
        <f t="shared" si="49"/>
        <v/>
      </c>
      <c r="S176" s="672" t="str">
        <f t="shared" si="50"/>
        <v/>
      </c>
      <c r="U176" s="672" t="str">
        <f t="shared" si="51"/>
        <v/>
      </c>
      <c r="W176" s="672" t="str">
        <f t="shared" si="52"/>
        <v/>
      </c>
      <c r="Y176" s="672" t="str">
        <f t="shared" si="53"/>
        <v/>
      </c>
      <c r="AA176" s="672" t="str">
        <f t="shared" si="54"/>
        <v/>
      </c>
      <c r="AC176" s="672" t="str">
        <f t="shared" si="55"/>
        <v/>
      </c>
      <c r="AE176" s="672" t="str">
        <f t="shared" si="56"/>
        <v/>
      </c>
      <c r="AG176" s="672" t="str">
        <f t="shared" si="57"/>
        <v/>
      </c>
      <c r="AI176" s="672" t="str">
        <f t="shared" si="58"/>
        <v/>
      </c>
      <c r="AK176" s="672" t="str">
        <f t="shared" si="59"/>
        <v/>
      </c>
      <c r="AM176" s="672" t="str">
        <f t="shared" si="60"/>
        <v/>
      </c>
      <c r="AO176" s="672" t="str">
        <f t="shared" si="61"/>
        <v/>
      </c>
      <c r="AQ176" s="672" t="str">
        <f t="shared" si="62"/>
        <v/>
      </c>
    </row>
    <row r="177" spans="5:43">
      <c r="E177" s="672" t="str">
        <f t="shared" si="64"/>
        <v/>
      </c>
      <c r="G177" s="672" t="str">
        <f t="shared" si="64"/>
        <v/>
      </c>
      <c r="I177" s="672" t="str">
        <f t="shared" si="45"/>
        <v/>
      </c>
      <c r="K177" s="672" t="str">
        <f t="shared" si="46"/>
        <v/>
      </c>
      <c r="M177" s="672" t="str">
        <f t="shared" si="47"/>
        <v/>
      </c>
      <c r="O177" s="672" t="str">
        <f t="shared" si="48"/>
        <v/>
      </c>
      <c r="Q177" s="672" t="str">
        <f t="shared" si="49"/>
        <v/>
      </c>
      <c r="S177" s="672" t="str">
        <f t="shared" si="50"/>
        <v/>
      </c>
      <c r="U177" s="672" t="str">
        <f t="shared" si="51"/>
        <v/>
      </c>
      <c r="W177" s="672" t="str">
        <f t="shared" si="52"/>
        <v/>
      </c>
      <c r="Y177" s="672" t="str">
        <f t="shared" si="53"/>
        <v/>
      </c>
      <c r="AA177" s="672" t="str">
        <f t="shared" si="54"/>
        <v/>
      </c>
      <c r="AC177" s="672" t="str">
        <f t="shared" si="55"/>
        <v/>
      </c>
      <c r="AE177" s="672" t="str">
        <f t="shared" si="56"/>
        <v/>
      </c>
      <c r="AG177" s="672" t="str">
        <f t="shared" si="57"/>
        <v/>
      </c>
      <c r="AI177" s="672" t="str">
        <f t="shared" si="58"/>
        <v/>
      </c>
      <c r="AK177" s="672" t="str">
        <f t="shared" si="59"/>
        <v/>
      </c>
      <c r="AM177" s="672" t="str">
        <f t="shared" si="60"/>
        <v/>
      </c>
      <c r="AO177" s="672" t="str">
        <f t="shared" si="61"/>
        <v/>
      </c>
      <c r="AQ177" s="672" t="str">
        <f t="shared" si="62"/>
        <v/>
      </c>
    </row>
    <row r="178" spans="5:43">
      <c r="E178" s="672" t="str">
        <f t="shared" si="64"/>
        <v/>
      </c>
      <c r="G178" s="672" t="str">
        <f t="shared" si="64"/>
        <v/>
      </c>
      <c r="I178" s="672" t="str">
        <f t="shared" si="45"/>
        <v/>
      </c>
      <c r="K178" s="672" t="str">
        <f t="shared" si="46"/>
        <v/>
      </c>
      <c r="M178" s="672" t="str">
        <f t="shared" si="47"/>
        <v/>
      </c>
      <c r="O178" s="672" t="str">
        <f t="shared" si="48"/>
        <v/>
      </c>
      <c r="Q178" s="672" t="str">
        <f t="shared" si="49"/>
        <v/>
      </c>
      <c r="S178" s="672" t="str">
        <f t="shared" si="50"/>
        <v/>
      </c>
      <c r="U178" s="672" t="str">
        <f t="shared" si="51"/>
        <v/>
      </c>
      <c r="W178" s="672" t="str">
        <f t="shared" si="52"/>
        <v/>
      </c>
      <c r="Y178" s="672" t="str">
        <f t="shared" si="53"/>
        <v/>
      </c>
      <c r="AA178" s="672" t="str">
        <f t="shared" si="54"/>
        <v/>
      </c>
      <c r="AC178" s="672" t="str">
        <f t="shared" si="55"/>
        <v/>
      </c>
      <c r="AE178" s="672" t="str">
        <f t="shared" si="56"/>
        <v/>
      </c>
      <c r="AG178" s="672" t="str">
        <f t="shared" si="57"/>
        <v/>
      </c>
      <c r="AI178" s="672" t="str">
        <f t="shared" si="58"/>
        <v/>
      </c>
      <c r="AK178" s="672" t="str">
        <f t="shared" si="59"/>
        <v/>
      </c>
      <c r="AM178" s="672" t="str">
        <f t="shared" si="60"/>
        <v/>
      </c>
      <c r="AO178" s="672" t="str">
        <f t="shared" si="61"/>
        <v/>
      </c>
      <c r="AQ178" s="672" t="str">
        <f t="shared" si="62"/>
        <v/>
      </c>
    </row>
    <row r="179" spans="5:43">
      <c r="E179" s="672" t="str">
        <f t="shared" si="64"/>
        <v/>
      </c>
      <c r="G179" s="672" t="str">
        <f t="shared" si="64"/>
        <v/>
      </c>
      <c r="I179" s="672" t="str">
        <f t="shared" si="45"/>
        <v/>
      </c>
      <c r="K179" s="672" t="str">
        <f t="shared" si="46"/>
        <v/>
      </c>
      <c r="M179" s="672" t="str">
        <f t="shared" si="47"/>
        <v/>
      </c>
      <c r="O179" s="672" t="str">
        <f t="shared" si="48"/>
        <v/>
      </c>
      <c r="Q179" s="672" t="str">
        <f t="shared" si="49"/>
        <v/>
      </c>
      <c r="S179" s="672" t="str">
        <f t="shared" si="50"/>
        <v/>
      </c>
      <c r="U179" s="672" t="str">
        <f t="shared" si="51"/>
        <v/>
      </c>
      <c r="W179" s="672" t="str">
        <f t="shared" si="52"/>
        <v/>
      </c>
      <c r="Y179" s="672" t="str">
        <f t="shared" si="53"/>
        <v/>
      </c>
      <c r="AA179" s="672" t="str">
        <f t="shared" si="54"/>
        <v/>
      </c>
      <c r="AC179" s="672" t="str">
        <f t="shared" si="55"/>
        <v/>
      </c>
      <c r="AE179" s="672" t="str">
        <f t="shared" si="56"/>
        <v/>
      </c>
      <c r="AG179" s="672" t="str">
        <f t="shared" si="57"/>
        <v/>
      </c>
      <c r="AI179" s="672" t="str">
        <f t="shared" si="58"/>
        <v/>
      </c>
      <c r="AK179" s="672" t="str">
        <f t="shared" si="59"/>
        <v/>
      </c>
      <c r="AM179" s="672" t="str">
        <f t="shared" si="60"/>
        <v/>
      </c>
      <c r="AO179" s="672" t="str">
        <f t="shared" si="61"/>
        <v/>
      </c>
      <c r="AQ179" s="672" t="str">
        <f t="shared" si="62"/>
        <v/>
      </c>
    </row>
    <row r="180" spans="5:43">
      <c r="E180" s="672" t="str">
        <f t="shared" si="64"/>
        <v/>
      </c>
      <c r="G180" s="672" t="str">
        <f t="shared" si="64"/>
        <v/>
      </c>
      <c r="I180" s="672" t="str">
        <f t="shared" si="45"/>
        <v/>
      </c>
      <c r="K180" s="672" t="str">
        <f t="shared" si="46"/>
        <v/>
      </c>
      <c r="M180" s="672" t="str">
        <f t="shared" si="47"/>
        <v/>
      </c>
      <c r="O180" s="672" t="str">
        <f t="shared" si="48"/>
        <v/>
      </c>
      <c r="Q180" s="672" t="str">
        <f t="shared" si="49"/>
        <v/>
      </c>
      <c r="S180" s="672" t="str">
        <f t="shared" si="50"/>
        <v/>
      </c>
      <c r="U180" s="672" t="str">
        <f t="shared" si="51"/>
        <v/>
      </c>
      <c r="W180" s="672" t="str">
        <f t="shared" si="52"/>
        <v/>
      </c>
      <c r="Y180" s="672" t="str">
        <f t="shared" si="53"/>
        <v/>
      </c>
      <c r="AA180" s="672" t="str">
        <f t="shared" si="54"/>
        <v/>
      </c>
      <c r="AC180" s="672" t="str">
        <f t="shared" si="55"/>
        <v/>
      </c>
      <c r="AE180" s="672" t="str">
        <f t="shared" si="56"/>
        <v/>
      </c>
      <c r="AG180" s="672" t="str">
        <f t="shared" si="57"/>
        <v/>
      </c>
      <c r="AI180" s="672" t="str">
        <f t="shared" si="58"/>
        <v/>
      </c>
      <c r="AK180" s="672" t="str">
        <f t="shared" si="59"/>
        <v/>
      </c>
      <c r="AM180" s="672" t="str">
        <f t="shared" si="60"/>
        <v/>
      </c>
      <c r="AO180" s="672" t="str">
        <f t="shared" si="61"/>
        <v/>
      </c>
      <c r="AQ180" s="672" t="str">
        <f t="shared" si="62"/>
        <v/>
      </c>
    </row>
    <row r="181" spans="5:43">
      <c r="E181" s="672" t="str">
        <f t="shared" si="64"/>
        <v/>
      </c>
      <c r="G181" s="672" t="str">
        <f t="shared" si="64"/>
        <v/>
      </c>
      <c r="I181" s="672" t="str">
        <f t="shared" si="45"/>
        <v/>
      </c>
      <c r="K181" s="672" t="str">
        <f t="shared" si="46"/>
        <v/>
      </c>
      <c r="M181" s="672" t="str">
        <f t="shared" si="47"/>
        <v/>
      </c>
      <c r="O181" s="672" t="str">
        <f t="shared" si="48"/>
        <v/>
      </c>
      <c r="Q181" s="672" t="str">
        <f t="shared" si="49"/>
        <v/>
      </c>
      <c r="S181" s="672" t="str">
        <f t="shared" si="50"/>
        <v/>
      </c>
      <c r="U181" s="672" t="str">
        <f t="shared" si="51"/>
        <v/>
      </c>
      <c r="W181" s="672" t="str">
        <f t="shared" si="52"/>
        <v/>
      </c>
      <c r="Y181" s="672" t="str">
        <f t="shared" si="53"/>
        <v/>
      </c>
      <c r="AA181" s="672" t="str">
        <f t="shared" si="54"/>
        <v/>
      </c>
      <c r="AC181" s="672" t="str">
        <f t="shared" si="55"/>
        <v/>
      </c>
      <c r="AE181" s="672" t="str">
        <f t="shared" si="56"/>
        <v/>
      </c>
      <c r="AG181" s="672" t="str">
        <f t="shared" si="57"/>
        <v/>
      </c>
      <c r="AI181" s="672" t="str">
        <f t="shared" si="58"/>
        <v/>
      </c>
      <c r="AK181" s="672" t="str">
        <f t="shared" si="59"/>
        <v/>
      </c>
      <c r="AM181" s="672" t="str">
        <f t="shared" si="60"/>
        <v/>
      </c>
      <c r="AO181" s="672" t="str">
        <f t="shared" si="61"/>
        <v/>
      </c>
      <c r="AQ181" s="672" t="str">
        <f t="shared" si="62"/>
        <v/>
      </c>
    </row>
    <row r="182" spans="5:43">
      <c r="E182" s="672" t="str">
        <f t="shared" si="64"/>
        <v/>
      </c>
      <c r="G182" s="672" t="str">
        <f t="shared" si="64"/>
        <v/>
      </c>
      <c r="I182" s="672" t="str">
        <f t="shared" si="45"/>
        <v/>
      </c>
      <c r="K182" s="672" t="str">
        <f t="shared" si="46"/>
        <v/>
      </c>
      <c r="M182" s="672" t="str">
        <f t="shared" si="47"/>
        <v/>
      </c>
      <c r="O182" s="672" t="str">
        <f t="shared" si="48"/>
        <v/>
      </c>
      <c r="Q182" s="672" t="str">
        <f t="shared" si="49"/>
        <v/>
      </c>
      <c r="S182" s="672" t="str">
        <f t="shared" si="50"/>
        <v/>
      </c>
      <c r="U182" s="672" t="str">
        <f t="shared" si="51"/>
        <v/>
      </c>
      <c r="W182" s="672" t="str">
        <f t="shared" si="52"/>
        <v/>
      </c>
      <c r="Y182" s="672" t="str">
        <f t="shared" si="53"/>
        <v/>
      </c>
      <c r="AA182" s="672" t="str">
        <f t="shared" si="54"/>
        <v/>
      </c>
      <c r="AC182" s="672" t="str">
        <f t="shared" si="55"/>
        <v/>
      </c>
      <c r="AE182" s="672" t="str">
        <f t="shared" si="56"/>
        <v/>
      </c>
      <c r="AG182" s="672" t="str">
        <f t="shared" si="57"/>
        <v/>
      </c>
      <c r="AI182" s="672" t="str">
        <f t="shared" si="58"/>
        <v/>
      </c>
      <c r="AK182" s="672" t="str">
        <f t="shared" si="59"/>
        <v/>
      </c>
      <c r="AM182" s="672" t="str">
        <f t="shared" si="60"/>
        <v/>
      </c>
      <c r="AO182" s="672" t="str">
        <f t="shared" si="61"/>
        <v/>
      </c>
      <c r="AQ182" s="672" t="str">
        <f t="shared" si="62"/>
        <v/>
      </c>
    </row>
    <row r="183" spans="5:43">
      <c r="E183" s="672" t="str">
        <f t="shared" si="64"/>
        <v/>
      </c>
      <c r="G183" s="672" t="str">
        <f t="shared" si="64"/>
        <v/>
      </c>
      <c r="I183" s="672" t="str">
        <f t="shared" si="45"/>
        <v/>
      </c>
      <c r="K183" s="672" t="str">
        <f t="shared" si="46"/>
        <v/>
      </c>
      <c r="M183" s="672" t="str">
        <f t="shared" si="47"/>
        <v/>
      </c>
      <c r="O183" s="672" t="str">
        <f t="shared" si="48"/>
        <v/>
      </c>
      <c r="Q183" s="672" t="str">
        <f t="shared" si="49"/>
        <v/>
      </c>
      <c r="S183" s="672" t="str">
        <f t="shared" si="50"/>
        <v/>
      </c>
      <c r="U183" s="672" t="str">
        <f t="shared" si="51"/>
        <v/>
      </c>
      <c r="W183" s="672" t="str">
        <f t="shared" si="52"/>
        <v/>
      </c>
      <c r="Y183" s="672" t="str">
        <f t="shared" si="53"/>
        <v/>
      </c>
      <c r="AA183" s="672" t="str">
        <f t="shared" si="54"/>
        <v/>
      </c>
      <c r="AC183" s="672" t="str">
        <f t="shared" si="55"/>
        <v/>
      </c>
      <c r="AE183" s="672" t="str">
        <f t="shared" si="56"/>
        <v/>
      </c>
      <c r="AG183" s="672" t="str">
        <f t="shared" si="57"/>
        <v/>
      </c>
      <c r="AI183" s="672" t="str">
        <f t="shared" si="58"/>
        <v/>
      </c>
      <c r="AK183" s="672" t="str">
        <f t="shared" si="59"/>
        <v/>
      </c>
      <c r="AM183" s="672" t="str">
        <f t="shared" si="60"/>
        <v/>
      </c>
      <c r="AO183" s="672" t="str">
        <f t="shared" si="61"/>
        <v/>
      </c>
      <c r="AQ183" s="672" t="str">
        <f t="shared" si="62"/>
        <v/>
      </c>
    </row>
    <row r="184" spans="5:43">
      <c r="E184" s="672" t="str">
        <f t="shared" si="64"/>
        <v/>
      </c>
      <c r="G184" s="672" t="str">
        <f t="shared" si="64"/>
        <v/>
      </c>
      <c r="I184" s="672" t="str">
        <f t="shared" si="45"/>
        <v/>
      </c>
      <c r="K184" s="672" t="str">
        <f t="shared" si="46"/>
        <v/>
      </c>
      <c r="M184" s="672" t="str">
        <f t="shared" si="47"/>
        <v/>
      </c>
      <c r="O184" s="672" t="str">
        <f t="shared" si="48"/>
        <v/>
      </c>
      <c r="Q184" s="672" t="str">
        <f t="shared" si="49"/>
        <v/>
      </c>
      <c r="S184" s="672" t="str">
        <f t="shared" si="50"/>
        <v/>
      </c>
      <c r="U184" s="672" t="str">
        <f t="shared" si="51"/>
        <v/>
      </c>
      <c r="W184" s="672" t="str">
        <f t="shared" si="52"/>
        <v/>
      </c>
      <c r="Y184" s="672" t="str">
        <f t="shared" si="53"/>
        <v/>
      </c>
      <c r="AA184" s="672" t="str">
        <f t="shared" si="54"/>
        <v/>
      </c>
      <c r="AC184" s="672" t="str">
        <f t="shared" si="55"/>
        <v/>
      </c>
      <c r="AE184" s="672" t="str">
        <f t="shared" si="56"/>
        <v/>
      </c>
      <c r="AG184" s="672" t="str">
        <f t="shared" si="57"/>
        <v/>
      </c>
      <c r="AI184" s="672" t="str">
        <f t="shared" si="58"/>
        <v/>
      </c>
      <c r="AK184" s="672" t="str">
        <f t="shared" si="59"/>
        <v/>
      </c>
      <c r="AM184" s="672" t="str">
        <f t="shared" si="60"/>
        <v/>
      </c>
      <c r="AO184" s="672" t="str">
        <f t="shared" si="61"/>
        <v/>
      </c>
      <c r="AQ184" s="672" t="str">
        <f t="shared" si="62"/>
        <v/>
      </c>
    </row>
    <row r="185" spans="5:43">
      <c r="E185" s="672" t="str">
        <f t="shared" si="64"/>
        <v/>
      </c>
      <c r="G185" s="672" t="str">
        <f t="shared" si="64"/>
        <v/>
      </c>
      <c r="I185" s="672" t="str">
        <f t="shared" si="45"/>
        <v/>
      </c>
      <c r="K185" s="672" t="str">
        <f t="shared" si="46"/>
        <v/>
      </c>
      <c r="M185" s="672" t="str">
        <f t="shared" si="47"/>
        <v/>
      </c>
      <c r="O185" s="672" t="str">
        <f t="shared" si="48"/>
        <v/>
      </c>
      <c r="Q185" s="672" t="str">
        <f t="shared" si="49"/>
        <v/>
      </c>
      <c r="S185" s="672" t="str">
        <f t="shared" si="50"/>
        <v/>
      </c>
      <c r="U185" s="672" t="str">
        <f t="shared" si="51"/>
        <v/>
      </c>
      <c r="W185" s="672" t="str">
        <f t="shared" si="52"/>
        <v/>
      </c>
      <c r="Y185" s="672" t="str">
        <f t="shared" si="53"/>
        <v/>
      </c>
      <c r="AA185" s="672" t="str">
        <f t="shared" si="54"/>
        <v/>
      </c>
      <c r="AC185" s="672" t="str">
        <f t="shared" si="55"/>
        <v/>
      </c>
      <c r="AE185" s="672" t="str">
        <f t="shared" si="56"/>
        <v/>
      </c>
      <c r="AG185" s="672" t="str">
        <f t="shared" si="57"/>
        <v/>
      </c>
      <c r="AI185" s="672" t="str">
        <f t="shared" si="58"/>
        <v/>
      </c>
      <c r="AK185" s="672" t="str">
        <f t="shared" si="59"/>
        <v/>
      </c>
      <c r="AM185" s="672" t="str">
        <f t="shared" si="60"/>
        <v/>
      </c>
      <c r="AO185" s="672" t="str">
        <f t="shared" si="61"/>
        <v/>
      </c>
      <c r="AQ185" s="672" t="str">
        <f t="shared" si="62"/>
        <v/>
      </c>
    </row>
    <row r="186" spans="5:43">
      <c r="E186" s="672" t="str">
        <f t="shared" si="64"/>
        <v/>
      </c>
      <c r="G186" s="672" t="str">
        <f t="shared" si="64"/>
        <v/>
      </c>
      <c r="I186" s="672" t="str">
        <f t="shared" si="45"/>
        <v/>
      </c>
      <c r="K186" s="672" t="str">
        <f t="shared" si="46"/>
        <v/>
      </c>
      <c r="M186" s="672" t="str">
        <f t="shared" si="47"/>
        <v/>
      </c>
      <c r="O186" s="672" t="str">
        <f t="shared" si="48"/>
        <v/>
      </c>
      <c r="Q186" s="672" t="str">
        <f t="shared" si="49"/>
        <v/>
      </c>
      <c r="S186" s="672" t="str">
        <f t="shared" si="50"/>
        <v/>
      </c>
      <c r="U186" s="672" t="str">
        <f t="shared" si="51"/>
        <v/>
      </c>
      <c r="W186" s="672" t="str">
        <f t="shared" si="52"/>
        <v/>
      </c>
      <c r="Y186" s="672" t="str">
        <f t="shared" si="53"/>
        <v/>
      </c>
      <c r="AA186" s="672" t="str">
        <f t="shared" si="54"/>
        <v/>
      </c>
      <c r="AC186" s="672" t="str">
        <f t="shared" si="55"/>
        <v/>
      </c>
      <c r="AE186" s="672" t="str">
        <f t="shared" si="56"/>
        <v/>
      </c>
      <c r="AG186" s="672" t="str">
        <f t="shared" si="57"/>
        <v/>
      </c>
      <c r="AI186" s="672" t="str">
        <f t="shared" si="58"/>
        <v/>
      </c>
      <c r="AK186" s="672" t="str">
        <f t="shared" si="59"/>
        <v/>
      </c>
      <c r="AM186" s="672" t="str">
        <f t="shared" si="60"/>
        <v/>
      </c>
      <c r="AO186" s="672" t="str">
        <f t="shared" si="61"/>
        <v/>
      </c>
      <c r="AQ186" s="672" t="str">
        <f t="shared" si="62"/>
        <v/>
      </c>
    </row>
    <row r="187" spans="5:43">
      <c r="E187" s="672" t="str">
        <f t="shared" si="64"/>
        <v/>
      </c>
      <c r="G187" s="672" t="str">
        <f t="shared" si="64"/>
        <v/>
      </c>
      <c r="I187" s="672" t="str">
        <f t="shared" si="45"/>
        <v/>
      </c>
      <c r="K187" s="672" t="str">
        <f t="shared" si="46"/>
        <v/>
      </c>
      <c r="M187" s="672" t="str">
        <f t="shared" si="47"/>
        <v/>
      </c>
      <c r="O187" s="672" t="str">
        <f t="shared" si="48"/>
        <v/>
      </c>
      <c r="Q187" s="672" t="str">
        <f t="shared" si="49"/>
        <v/>
      </c>
      <c r="S187" s="672" t="str">
        <f t="shared" si="50"/>
        <v/>
      </c>
      <c r="U187" s="672" t="str">
        <f t="shared" si="51"/>
        <v/>
      </c>
      <c r="W187" s="672" t="str">
        <f t="shared" si="52"/>
        <v/>
      </c>
      <c r="Y187" s="672" t="str">
        <f t="shared" si="53"/>
        <v/>
      </c>
      <c r="AA187" s="672" t="str">
        <f t="shared" si="54"/>
        <v/>
      </c>
      <c r="AC187" s="672" t="str">
        <f t="shared" si="55"/>
        <v/>
      </c>
      <c r="AE187" s="672" t="str">
        <f t="shared" si="56"/>
        <v/>
      </c>
      <c r="AG187" s="672" t="str">
        <f t="shared" si="57"/>
        <v/>
      </c>
      <c r="AI187" s="672" t="str">
        <f t="shared" si="58"/>
        <v/>
      </c>
      <c r="AK187" s="672" t="str">
        <f t="shared" si="59"/>
        <v/>
      </c>
      <c r="AM187" s="672" t="str">
        <f t="shared" si="60"/>
        <v/>
      </c>
      <c r="AO187" s="672" t="str">
        <f t="shared" si="61"/>
        <v/>
      </c>
      <c r="AQ187" s="672" t="str">
        <f t="shared" si="62"/>
        <v/>
      </c>
    </row>
    <row r="188" spans="5:43">
      <c r="E188" s="672" t="str">
        <f t="shared" si="64"/>
        <v/>
      </c>
      <c r="G188" s="672" t="str">
        <f t="shared" si="64"/>
        <v/>
      </c>
      <c r="I188" s="672" t="str">
        <f t="shared" si="45"/>
        <v/>
      </c>
      <c r="K188" s="672" t="str">
        <f t="shared" si="46"/>
        <v/>
      </c>
      <c r="M188" s="672" t="str">
        <f t="shared" si="47"/>
        <v/>
      </c>
      <c r="O188" s="672" t="str">
        <f t="shared" si="48"/>
        <v/>
      </c>
      <c r="Q188" s="672" t="str">
        <f t="shared" si="49"/>
        <v/>
      </c>
      <c r="S188" s="672" t="str">
        <f t="shared" si="50"/>
        <v/>
      </c>
      <c r="U188" s="672" t="str">
        <f t="shared" si="51"/>
        <v/>
      </c>
      <c r="W188" s="672" t="str">
        <f t="shared" si="52"/>
        <v/>
      </c>
      <c r="Y188" s="672" t="str">
        <f t="shared" si="53"/>
        <v/>
      </c>
      <c r="AA188" s="672" t="str">
        <f t="shared" si="54"/>
        <v/>
      </c>
      <c r="AC188" s="672" t="str">
        <f t="shared" si="55"/>
        <v/>
      </c>
      <c r="AE188" s="672" t="str">
        <f t="shared" si="56"/>
        <v/>
      </c>
      <c r="AG188" s="672" t="str">
        <f t="shared" si="57"/>
        <v/>
      </c>
      <c r="AI188" s="672" t="str">
        <f t="shared" si="58"/>
        <v/>
      </c>
      <c r="AK188" s="672" t="str">
        <f t="shared" si="59"/>
        <v/>
      </c>
      <c r="AM188" s="672" t="str">
        <f t="shared" si="60"/>
        <v/>
      </c>
      <c r="AO188" s="672" t="str">
        <f t="shared" si="61"/>
        <v/>
      </c>
      <c r="AQ188" s="672" t="str">
        <f t="shared" si="62"/>
        <v/>
      </c>
    </row>
    <row r="189" spans="5:43">
      <c r="E189" s="672" t="str">
        <f t="shared" ref="E189:G204" si="65">IF(OR($B189=0,D189=0),"",D189/$B189)</f>
        <v/>
      </c>
      <c r="G189" s="672" t="str">
        <f t="shared" si="65"/>
        <v/>
      </c>
      <c r="I189" s="672" t="str">
        <f t="shared" si="45"/>
        <v/>
      </c>
      <c r="K189" s="672" t="str">
        <f t="shared" si="46"/>
        <v/>
      </c>
      <c r="M189" s="672" t="str">
        <f t="shared" si="47"/>
        <v/>
      </c>
      <c r="O189" s="672" t="str">
        <f t="shared" si="48"/>
        <v/>
      </c>
      <c r="Q189" s="672" t="str">
        <f t="shared" si="49"/>
        <v/>
      </c>
      <c r="S189" s="672" t="str">
        <f t="shared" si="50"/>
        <v/>
      </c>
      <c r="U189" s="672" t="str">
        <f t="shared" si="51"/>
        <v/>
      </c>
      <c r="W189" s="672" t="str">
        <f t="shared" si="52"/>
        <v/>
      </c>
      <c r="Y189" s="672" t="str">
        <f t="shared" si="53"/>
        <v/>
      </c>
      <c r="AA189" s="672" t="str">
        <f t="shared" si="54"/>
        <v/>
      </c>
      <c r="AC189" s="672" t="str">
        <f t="shared" si="55"/>
        <v/>
      </c>
      <c r="AE189" s="672" t="str">
        <f t="shared" si="56"/>
        <v/>
      </c>
      <c r="AG189" s="672" t="str">
        <f t="shared" si="57"/>
        <v/>
      </c>
      <c r="AI189" s="672" t="str">
        <f t="shared" si="58"/>
        <v/>
      </c>
      <c r="AK189" s="672" t="str">
        <f t="shared" si="59"/>
        <v/>
      </c>
      <c r="AM189" s="672" t="str">
        <f t="shared" si="60"/>
        <v/>
      </c>
      <c r="AO189" s="672" t="str">
        <f t="shared" si="61"/>
        <v/>
      </c>
      <c r="AQ189" s="672" t="str">
        <f t="shared" si="62"/>
        <v/>
      </c>
    </row>
    <row r="190" spans="5:43">
      <c r="E190" s="672" t="str">
        <f t="shared" si="65"/>
        <v/>
      </c>
      <c r="G190" s="672" t="str">
        <f t="shared" si="65"/>
        <v/>
      </c>
      <c r="I190" s="672" t="str">
        <f t="shared" si="45"/>
        <v/>
      </c>
      <c r="K190" s="672" t="str">
        <f t="shared" si="46"/>
        <v/>
      </c>
      <c r="M190" s="672" t="str">
        <f t="shared" si="47"/>
        <v/>
      </c>
      <c r="O190" s="672" t="str">
        <f t="shared" si="48"/>
        <v/>
      </c>
      <c r="Q190" s="672" t="str">
        <f t="shared" si="49"/>
        <v/>
      </c>
      <c r="S190" s="672" t="str">
        <f t="shared" si="50"/>
        <v/>
      </c>
      <c r="U190" s="672" t="str">
        <f t="shared" si="51"/>
        <v/>
      </c>
      <c r="W190" s="672" t="str">
        <f t="shared" si="52"/>
        <v/>
      </c>
      <c r="Y190" s="672" t="str">
        <f t="shared" si="53"/>
        <v/>
      </c>
      <c r="AA190" s="672" t="str">
        <f t="shared" si="54"/>
        <v/>
      </c>
      <c r="AC190" s="672" t="str">
        <f t="shared" si="55"/>
        <v/>
      </c>
      <c r="AE190" s="672" t="str">
        <f t="shared" si="56"/>
        <v/>
      </c>
      <c r="AG190" s="672" t="str">
        <f t="shared" si="57"/>
        <v/>
      </c>
      <c r="AI190" s="672" t="str">
        <f t="shared" si="58"/>
        <v/>
      </c>
      <c r="AK190" s="672" t="str">
        <f t="shared" si="59"/>
        <v/>
      </c>
      <c r="AM190" s="672" t="str">
        <f t="shared" si="60"/>
        <v/>
      </c>
      <c r="AO190" s="672" t="str">
        <f t="shared" si="61"/>
        <v/>
      </c>
      <c r="AQ190" s="672" t="str">
        <f t="shared" si="62"/>
        <v/>
      </c>
    </row>
    <row r="191" spans="5:43">
      <c r="E191" s="672" t="str">
        <f t="shared" si="65"/>
        <v/>
      </c>
      <c r="G191" s="672" t="str">
        <f t="shared" si="65"/>
        <v/>
      </c>
      <c r="I191" s="672" t="str">
        <f t="shared" si="45"/>
        <v/>
      </c>
      <c r="K191" s="672" t="str">
        <f t="shared" si="46"/>
        <v/>
      </c>
      <c r="M191" s="672" t="str">
        <f t="shared" si="47"/>
        <v/>
      </c>
      <c r="O191" s="672" t="str">
        <f t="shared" si="48"/>
        <v/>
      </c>
      <c r="Q191" s="672" t="str">
        <f t="shared" si="49"/>
        <v/>
      </c>
      <c r="S191" s="672" t="str">
        <f t="shared" si="50"/>
        <v/>
      </c>
      <c r="U191" s="672" t="str">
        <f t="shared" si="51"/>
        <v/>
      </c>
      <c r="W191" s="672" t="str">
        <f t="shared" si="52"/>
        <v/>
      </c>
      <c r="Y191" s="672" t="str">
        <f t="shared" si="53"/>
        <v/>
      </c>
      <c r="AA191" s="672" t="str">
        <f t="shared" si="54"/>
        <v/>
      </c>
      <c r="AC191" s="672" t="str">
        <f t="shared" si="55"/>
        <v/>
      </c>
      <c r="AE191" s="672" t="str">
        <f t="shared" si="56"/>
        <v/>
      </c>
      <c r="AG191" s="672" t="str">
        <f t="shared" si="57"/>
        <v/>
      </c>
      <c r="AI191" s="672" t="str">
        <f t="shared" si="58"/>
        <v/>
      </c>
      <c r="AK191" s="672" t="str">
        <f t="shared" si="59"/>
        <v/>
      </c>
      <c r="AM191" s="672" t="str">
        <f t="shared" si="60"/>
        <v/>
      </c>
      <c r="AO191" s="672" t="str">
        <f t="shared" si="61"/>
        <v/>
      </c>
      <c r="AQ191" s="672" t="str">
        <f t="shared" si="62"/>
        <v/>
      </c>
    </row>
    <row r="192" spans="5:43">
      <c r="E192" s="672" t="str">
        <f t="shared" si="65"/>
        <v/>
      </c>
      <c r="G192" s="672" t="str">
        <f t="shared" si="65"/>
        <v/>
      </c>
      <c r="I192" s="672" t="str">
        <f t="shared" si="45"/>
        <v/>
      </c>
      <c r="K192" s="672" t="str">
        <f t="shared" si="46"/>
        <v/>
      </c>
      <c r="M192" s="672" t="str">
        <f t="shared" si="47"/>
        <v/>
      </c>
      <c r="O192" s="672" t="str">
        <f t="shared" si="48"/>
        <v/>
      </c>
      <c r="Q192" s="672" t="str">
        <f t="shared" si="49"/>
        <v/>
      </c>
      <c r="S192" s="672" t="str">
        <f t="shared" si="50"/>
        <v/>
      </c>
      <c r="U192" s="672" t="str">
        <f t="shared" si="51"/>
        <v/>
      </c>
      <c r="W192" s="672" t="str">
        <f t="shared" si="52"/>
        <v/>
      </c>
      <c r="Y192" s="672" t="str">
        <f t="shared" si="53"/>
        <v/>
      </c>
      <c r="AA192" s="672" t="str">
        <f t="shared" si="54"/>
        <v/>
      </c>
      <c r="AC192" s="672" t="str">
        <f t="shared" si="55"/>
        <v/>
      </c>
      <c r="AE192" s="672" t="str">
        <f t="shared" si="56"/>
        <v/>
      </c>
      <c r="AG192" s="672" t="str">
        <f t="shared" si="57"/>
        <v/>
      </c>
      <c r="AI192" s="672" t="str">
        <f t="shared" si="58"/>
        <v/>
      </c>
      <c r="AK192" s="672" t="str">
        <f t="shared" si="59"/>
        <v/>
      </c>
      <c r="AM192" s="672" t="str">
        <f t="shared" si="60"/>
        <v/>
      </c>
      <c r="AO192" s="672" t="str">
        <f t="shared" si="61"/>
        <v/>
      </c>
      <c r="AQ192" s="672" t="str">
        <f t="shared" si="62"/>
        <v/>
      </c>
    </row>
    <row r="193" spans="5:43">
      <c r="E193" s="672" t="str">
        <f t="shared" si="65"/>
        <v/>
      </c>
      <c r="G193" s="672" t="str">
        <f t="shared" si="65"/>
        <v/>
      </c>
      <c r="I193" s="672" t="str">
        <f t="shared" si="45"/>
        <v/>
      </c>
      <c r="K193" s="672" t="str">
        <f t="shared" si="46"/>
        <v/>
      </c>
      <c r="M193" s="672" t="str">
        <f t="shared" si="47"/>
        <v/>
      </c>
      <c r="O193" s="672" t="str">
        <f t="shared" si="48"/>
        <v/>
      </c>
      <c r="Q193" s="672" t="str">
        <f t="shared" si="49"/>
        <v/>
      </c>
      <c r="S193" s="672" t="str">
        <f t="shared" si="50"/>
        <v/>
      </c>
      <c r="U193" s="672" t="str">
        <f t="shared" si="51"/>
        <v/>
      </c>
      <c r="W193" s="672" t="str">
        <f t="shared" si="52"/>
        <v/>
      </c>
      <c r="Y193" s="672" t="str">
        <f t="shared" si="53"/>
        <v/>
      </c>
      <c r="AA193" s="672" t="str">
        <f t="shared" si="54"/>
        <v/>
      </c>
      <c r="AC193" s="672" t="str">
        <f t="shared" si="55"/>
        <v/>
      </c>
      <c r="AE193" s="672" t="str">
        <f t="shared" si="56"/>
        <v/>
      </c>
      <c r="AG193" s="672" t="str">
        <f t="shared" si="57"/>
        <v/>
      </c>
      <c r="AI193" s="672" t="str">
        <f t="shared" si="58"/>
        <v/>
      </c>
      <c r="AK193" s="672" t="str">
        <f t="shared" si="59"/>
        <v/>
      </c>
      <c r="AM193" s="672" t="str">
        <f t="shared" si="60"/>
        <v/>
      </c>
      <c r="AO193" s="672" t="str">
        <f t="shared" si="61"/>
        <v/>
      </c>
      <c r="AQ193" s="672" t="str">
        <f t="shared" si="62"/>
        <v/>
      </c>
    </row>
    <row r="194" spans="5:43">
      <c r="E194" s="672" t="str">
        <f t="shared" si="65"/>
        <v/>
      </c>
      <c r="G194" s="672" t="str">
        <f t="shared" si="65"/>
        <v/>
      </c>
      <c r="I194" s="672" t="str">
        <f t="shared" si="45"/>
        <v/>
      </c>
      <c r="K194" s="672" t="str">
        <f t="shared" si="46"/>
        <v/>
      </c>
      <c r="M194" s="672" t="str">
        <f t="shared" si="47"/>
        <v/>
      </c>
      <c r="O194" s="672" t="str">
        <f t="shared" si="48"/>
        <v/>
      </c>
      <c r="Q194" s="672" t="str">
        <f t="shared" si="49"/>
        <v/>
      </c>
      <c r="S194" s="672" t="str">
        <f t="shared" si="50"/>
        <v/>
      </c>
      <c r="U194" s="672" t="str">
        <f t="shared" si="51"/>
        <v/>
      </c>
      <c r="W194" s="672" t="str">
        <f t="shared" si="52"/>
        <v/>
      </c>
      <c r="Y194" s="672" t="str">
        <f t="shared" si="53"/>
        <v/>
      </c>
      <c r="AA194" s="672" t="str">
        <f t="shared" si="54"/>
        <v/>
      </c>
      <c r="AC194" s="672" t="str">
        <f t="shared" si="55"/>
        <v/>
      </c>
      <c r="AE194" s="672" t="str">
        <f t="shared" si="56"/>
        <v/>
      </c>
      <c r="AG194" s="672" t="str">
        <f t="shared" si="57"/>
        <v/>
      </c>
      <c r="AI194" s="672" t="str">
        <f t="shared" si="58"/>
        <v/>
      </c>
      <c r="AK194" s="672" t="str">
        <f t="shared" si="59"/>
        <v/>
      </c>
      <c r="AM194" s="672" t="str">
        <f t="shared" si="60"/>
        <v/>
      </c>
      <c r="AO194" s="672" t="str">
        <f t="shared" si="61"/>
        <v/>
      </c>
      <c r="AQ194" s="672" t="str">
        <f t="shared" si="62"/>
        <v/>
      </c>
    </row>
    <row r="195" spans="5:43">
      <c r="E195" s="672" t="str">
        <f t="shared" si="65"/>
        <v/>
      </c>
      <c r="G195" s="672" t="str">
        <f t="shared" si="65"/>
        <v/>
      </c>
      <c r="I195" s="672" t="str">
        <f t="shared" si="45"/>
        <v/>
      </c>
      <c r="K195" s="672" t="str">
        <f t="shared" si="46"/>
        <v/>
      </c>
      <c r="M195" s="672" t="str">
        <f t="shared" si="47"/>
        <v/>
      </c>
      <c r="O195" s="672" t="str">
        <f t="shared" si="48"/>
        <v/>
      </c>
      <c r="Q195" s="672" t="str">
        <f t="shared" si="49"/>
        <v/>
      </c>
      <c r="S195" s="672" t="str">
        <f t="shared" si="50"/>
        <v/>
      </c>
      <c r="U195" s="672" t="str">
        <f t="shared" si="51"/>
        <v/>
      </c>
      <c r="W195" s="672" t="str">
        <f t="shared" si="52"/>
        <v/>
      </c>
      <c r="Y195" s="672" t="str">
        <f t="shared" si="53"/>
        <v/>
      </c>
      <c r="AA195" s="672" t="str">
        <f t="shared" si="54"/>
        <v/>
      </c>
      <c r="AC195" s="672" t="str">
        <f t="shared" si="55"/>
        <v/>
      </c>
      <c r="AE195" s="672" t="str">
        <f t="shared" si="56"/>
        <v/>
      </c>
      <c r="AG195" s="672" t="str">
        <f t="shared" si="57"/>
        <v/>
      </c>
      <c r="AI195" s="672" t="str">
        <f t="shared" si="58"/>
        <v/>
      </c>
      <c r="AK195" s="672" t="str">
        <f t="shared" si="59"/>
        <v/>
      </c>
      <c r="AM195" s="672" t="str">
        <f t="shared" si="60"/>
        <v/>
      </c>
      <c r="AO195" s="672" t="str">
        <f t="shared" si="61"/>
        <v/>
      </c>
      <c r="AQ195" s="672" t="str">
        <f t="shared" si="62"/>
        <v/>
      </c>
    </row>
    <row r="196" spans="5:43">
      <c r="E196" s="672" t="str">
        <f t="shared" si="65"/>
        <v/>
      </c>
      <c r="G196" s="672" t="str">
        <f t="shared" si="65"/>
        <v/>
      </c>
      <c r="I196" s="672" t="str">
        <f t="shared" si="45"/>
        <v/>
      </c>
      <c r="K196" s="672" t="str">
        <f t="shared" si="46"/>
        <v/>
      </c>
      <c r="M196" s="672" t="str">
        <f t="shared" si="47"/>
        <v/>
      </c>
      <c r="O196" s="672" t="str">
        <f t="shared" si="48"/>
        <v/>
      </c>
      <c r="Q196" s="672" t="str">
        <f t="shared" si="49"/>
        <v/>
      </c>
      <c r="S196" s="672" t="str">
        <f t="shared" si="50"/>
        <v/>
      </c>
      <c r="U196" s="672" t="str">
        <f t="shared" si="51"/>
        <v/>
      </c>
      <c r="W196" s="672" t="str">
        <f t="shared" si="52"/>
        <v/>
      </c>
      <c r="Y196" s="672" t="str">
        <f t="shared" si="53"/>
        <v/>
      </c>
      <c r="AA196" s="672" t="str">
        <f t="shared" si="54"/>
        <v/>
      </c>
      <c r="AC196" s="672" t="str">
        <f t="shared" si="55"/>
        <v/>
      </c>
      <c r="AE196" s="672" t="str">
        <f t="shared" si="56"/>
        <v/>
      </c>
      <c r="AG196" s="672" t="str">
        <f t="shared" si="57"/>
        <v/>
      </c>
      <c r="AI196" s="672" t="str">
        <f t="shared" si="58"/>
        <v/>
      </c>
      <c r="AK196" s="672" t="str">
        <f t="shared" si="59"/>
        <v/>
      </c>
      <c r="AM196" s="672" t="str">
        <f t="shared" si="60"/>
        <v/>
      </c>
      <c r="AO196" s="672" t="str">
        <f t="shared" si="61"/>
        <v/>
      </c>
      <c r="AQ196" s="672" t="str">
        <f t="shared" si="62"/>
        <v/>
      </c>
    </row>
    <row r="197" spans="5:43">
      <c r="E197" s="672" t="str">
        <f t="shared" si="65"/>
        <v/>
      </c>
      <c r="G197" s="672" t="str">
        <f t="shared" si="65"/>
        <v/>
      </c>
      <c r="I197" s="672" t="str">
        <f t="shared" si="45"/>
        <v/>
      </c>
      <c r="K197" s="672" t="str">
        <f t="shared" si="46"/>
        <v/>
      </c>
      <c r="M197" s="672" t="str">
        <f t="shared" si="47"/>
        <v/>
      </c>
      <c r="O197" s="672" t="str">
        <f t="shared" si="48"/>
        <v/>
      </c>
      <c r="Q197" s="672" t="str">
        <f t="shared" si="49"/>
        <v/>
      </c>
      <c r="S197" s="672" t="str">
        <f t="shared" si="50"/>
        <v/>
      </c>
      <c r="U197" s="672" t="str">
        <f t="shared" si="51"/>
        <v/>
      </c>
      <c r="W197" s="672" t="str">
        <f t="shared" si="52"/>
        <v/>
      </c>
      <c r="Y197" s="672" t="str">
        <f t="shared" si="53"/>
        <v/>
      </c>
      <c r="AA197" s="672" t="str">
        <f t="shared" si="54"/>
        <v/>
      </c>
      <c r="AC197" s="672" t="str">
        <f t="shared" si="55"/>
        <v/>
      </c>
      <c r="AE197" s="672" t="str">
        <f t="shared" si="56"/>
        <v/>
      </c>
      <c r="AG197" s="672" t="str">
        <f t="shared" si="57"/>
        <v/>
      </c>
      <c r="AI197" s="672" t="str">
        <f t="shared" si="58"/>
        <v/>
      </c>
      <c r="AK197" s="672" t="str">
        <f t="shared" si="59"/>
        <v/>
      </c>
      <c r="AM197" s="672" t="str">
        <f t="shared" si="60"/>
        <v/>
      </c>
      <c r="AO197" s="672" t="str">
        <f t="shared" si="61"/>
        <v/>
      </c>
      <c r="AQ197" s="672" t="str">
        <f t="shared" si="62"/>
        <v/>
      </c>
    </row>
    <row r="198" spans="5:43">
      <c r="E198" s="672" t="str">
        <f t="shared" si="65"/>
        <v/>
      </c>
      <c r="G198" s="672" t="str">
        <f t="shared" si="65"/>
        <v/>
      </c>
      <c r="I198" s="672" t="str">
        <f t="shared" si="45"/>
        <v/>
      </c>
      <c r="K198" s="672" t="str">
        <f t="shared" si="46"/>
        <v/>
      </c>
      <c r="M198" s="672" t="str">
        <f t="shared" si="47"/>
        <v/>
      </c>
      <c r="O198" s="672" t="str">
        <f t="shared" si="48"/>
        <v/>
      </c>
      <c r="Q198" s="672" t="str">
        <f t="shared" si="49"/>
        <v/>
      </c>
      <c r="S198" s="672" t="str">
        <f t="shared" si="50"/>
        <v/>
      </c>
      <c r="U198" s="672" t="str">
        <f t="shared" si="51"/>
        <v/>
      </c>
      <c r="W198" s="672" t="str">
        <f t="shared" si="52"/>
        <v/>
      </c>
      <c r="Y198" s="672" t="str">
        <f t="shared" si="53"/>
        <v/>
      </c>
      <c r="AA198" s="672" t="str">
        <f t="shared" si="54"/>
        <v/>
      </c>
      <c r="AC198" s="672" t="str">
        <f t="shared" si="55"/>
        <v/>
      </c>
      <c r="AE198" s="672" t="str">
        <f t="shared" si="56"/>
        <v/>
      </c>
      <c r="AG198" s="672" t="str">
        <f t="shared" si="57"/>
        <v/>
      </c>
      <c r="AI198" s="672" t="str">
        <f t="shared" si="58"/>
        <v/>
      </c>
      <c r="AK198" s="672" t="str">
        <f t="shared" si="59"/>
        <v/>
      </c>
      <c r="AM198" s="672" t="str">
        <f t="shared" si="60"/>
        <v/>
      </c>
      <c r="AO198" s="672" t="str">
        <f t="shared" si="61"/>
        <v/>
      </c>
      <c r="AQ198" s="672" t="str">
        <f t="shared" si="62"/>
        <v/>
      </c>
    </row>
    <row r="199" spans="5:43">
      <c r="E199" s="672" t="str">
        <f t="shared" si="65"/>
        <v/>
      </c>
      <c r="G199" s="672" t="str">
        <f t="shared" si="65"/>
        <v/>
      </c>
      <c r="I199" s="672" t="str">
        <f t="shared" si="45"/>
        <v/>
      </c>
      <c r="K199" s="672" t="str">
        <f t="shared" si="46"/>
        <v/>
      </c>
      <c r="M199" s="672" t="str">
        <f t="shared" si="47"/>
        <v/>
      </c>
      <c r="O199" s="672" t="str">
        <f t="shared" si="48"/>
        <v/>
      </c>
      <c r="Q199" s="672" t="str">
        <f t="shared" si="49"/>
        <v/>
      </c>
      <c r="S199" s="672" t="str">
        <f t="shared" si="50"/>
        <v/>
      </c>
      <c r="U199" s="672" t="str">
        <f t="shared" si="51"/>
        <v/>
      </c>
      <c r="W199" s="672" t="str">
        <f t="shared" si="52"/>
        <v/>
      </c>
      <c r="Y199" s="672" t="str">
        <f t="shared" si="53"/>
        <v/>
      </c>
      <c r="AA199" s="672" t="str">
        <f t="shared" si="54"/>
        <v/>
      </c>
      <c r="AC199" s="672" t="str">
        <f t="shared" si="55"/>
        <v/>
      </c>
      <c r="AE199" s="672" t="str">
        <f t="shared" si="56"/>
        <v/>
      </c>
      <c r="AG199" s="672" t="str">
        <f t="shared" si="57"/>
        <v/>
      </c>
      <c r="AI199" s="672" t="str">
        <f t="shared" si="58"/>
        <v/>
      </c>
      <c r="AK199" s="672" t="str">
        <f t="shared" si="59"/>
        <v/>
      </c>
      <c r="AM199" s="672" t="str">
        <f t="shared" si="60"/>
        <v/>
      </c>
      <c r="AO199" s="672" t="str">
        <f t="shared" si="61"/>
        <v/>
      </c>
      <c r="AQ199" s="672" t="str">
        <f t="shared" si="62"/>
        <v/>
      </c>
    </row>
    <row r="200" spans="5:43">
      <c r="E200" s="672" t="str">
        <f t="shared" si="65"/>
        <v/>
      </c>
      <c r="G200" s="672" t="str">
        <f t="shared" si="65"/>
        <v/>
      </c>
      <c r="I200" s="672" t="str">
        <f t="shared" si="45"/>
        <v/>
      </c>
      <c r="K200" s="672" t="str">
        <f t="shared" si="46"/>
        <v/>
      </c>
      <c r="M200" s="672" t="str">
        <f t="shared" si="47"/>
        <v/>
      </c>
      <c r="O200" s="672" t="str">
        <f t="shared" si="48"/>
        <v/>
      </c>
      <c r="Q200" s="672" t="str">
        <f t="shared" si="49"/>
        <v/>
      </c>
      <c r="S200" s="672" t="str">
        <f t="shared" si="50"/>
        <v/>
      </c>
      <c r="U200" s="672" t="str">
        <f t="shared" si="51"/>
        <v/>
      </c>
      <c r="W200" s="672" t="str">
        <f t="shared" si="52"/>
        <v/>
      </c>
      <c r="Y200" s="672" t="str">
        <f t="shared" si="53"/>
        <v/>
      </c>
      <c r="AA200" s="672" t="str">
        <f t="shared" si="54"/>
        <v/>
      </c>
      <c r="AC200" s="672" t="str">
        <f t="shared" si="55"/>
        <v/>
      </c>
      <c r="AE200" s="672" t="str">
        <f t="shared" si="56"/>
        <v/>
      </c>
      <c r="AG200" s="672" t="str">
        <f t="shared" si="57"/>
        <v/>
      </c>
      <c r="AI200" s="672" t="str">
        <f t="shared" si="58"/>
        <v/>
      </c>
      <c r="AK200" s="672" t="str">
        <f t="shared" si="59"/>
        <v/>
      </c>
      <c r="AM200" s="672" t="str">
        <f t="shared" si="60"/>
        <v/>
      </c>
      <c r="AO200" s="672" t="str">
        <f t="shared" si="61"/>
        <v/>
      </c>
      <c r="AQ200" s="672" t="str">
        <f t="shared" si="62"/>
        <v/>
      </c>
    </row>
    <row r="201" spans="5:43">
      <c r="E201" s="672" t="str">
        <f t="shared" si="65"/>
        <v/>
      </c>
      <c r="G201" s="672" t="str">
        <f t="shared" si="65"/>
        <v/>
      </c>
      <c r="I201" s="672" t="str">
        <f t="shared" si="45"/>
        <v/>
      </c>
      <c r="K201" s="672" t="str">
        <f t="shared" si="46"/>
        <v/>
      </c>
      <c r="M201" s="672" t="str">
        <f t="shared" si="47"/>
        <v/>
      </c>
      <c r="O201" s="672" t="str">
        <f t="shared" si="48"/>
        <v/>
      </c>
      <c r="Q201" s="672" t="str">
        <f t="shared" si="49"/>
        <v/>
      </c>
      <c r="S201" s="672" t="str">
        <f t="shared" si="50"/>
        <v/>
      </c>
      <c r="U201" s="672" t="str">
        <f t="shared" si="51"/>
        <v/>
      </c>
      <c r="W201" s="672" t="str">
        <f t="shared" si="52"/>
        <v/>
      </c>
      <c r="Y201" s="672" t="str">
        <f t="shared" si="53"/>
        <v/>
      </c>
      <c r="AA201" s="672" t="str">
        <f t="shared" si="54"/>
        <v/>
      </c>
      <c r="AC201" s="672" t="str">
        <f t="shared" si="55"/>
        <v/>
      </c>
      <c r="AE201" s="672" t="str">
        <f t="shared" si="56"/>
        <v/>
      </c>
      <c r="AG201" s="672" t="str">
        <f t="shared" si="57"/>
        <v/>
      </c>
      <c r="AI201" s="672" t="str">
        <f t="shared" si="58"/>
        <v/>
      </c>
      <c r="AK201" s="672" t="str">
        <f t="shared" si="59"/>
        <v/>
      </c>
      <c r="AM201" s="672" t="str">
        <f t="shared" si="60"/>
        <v/>
      </c>
      <c r="AO201" s="672" t="str">
        <f t="shared" si="61"/>
        <v/>
      </c>
      <c r="AQ201" s="672" t="str">
        <f t="shared" si="62"/>
        <v/>
      </c>
    </row>
    <row r="202" spans="5:43">
      <c r="E202" s="672" t="str">
        <f t="shared" si="65"/>
        <v/>
      </c>
      <c r="G202" s="672" t="str">
        <f t="shared" si="65"/>
        <v/>
      </c>
      <c r="I202" s="672" t="str">
        <f t="shared" si="45"/>
        <v/>
      </c>
      <c r="K202" s="672" t="str">
        <f t="shared" si="46"/>
        <v/>
      </c>
      <c r="M202" s="672" t="str">
        <f t="shared" si="47"/>
        <v/>
      </c>
      <c r="O202" s="672" t="str">
        <f t="shared" si="48"/>
        <v/>
      </c>
      <c r="Q202" s="672" t="str">
        <f t="shared" si="49"/>
        <v/>
      </c>
      <c r="S202" s="672" t="str">
        <f t="shared" si="50"/>
        <v/>
      </c>
      <c r="U202" s="672" t="str">
        <f t="shared" si="51"/>
        <v/>
      </c>
      <c r="W202" s="672" t="str">
        <f t="shared" si="52"/>
        <v/>
      </c>
      <c r="Y202" s="672" t="str">
        <f t="shared" si="53"/>
        <v/>
      </c>
      <c r="AA202" s="672" t="str">
        <f t="shared" si="54"/>
        <v/>
      </c>
      <c r="AC202" s="672" t="str">
        <f t="shared" si="55"/>
        <v/>
      </c>
      <c r="AE202" s="672" t="str">
        <f t="shared" si="56"/>
        <v/>
      </c>
      <c r="AG202" s="672" t="str">
        <f t="shared" si="57"/>
        <v/>
      </c>
      <c r="AI202" s="672" t="str">
        <f t="shared" si="58"/>
        <v/>
      </c>
      <c r="AK202" s="672" t="str">
        <f t="shared" si="59"/>
        <v/>
      </c>
      <c r="AM202" s="672" t="str">
        <f t="shared" si="60"/>
        <v/>
      </c>
      <c r="AO202" s="672" t="str">
        <f t="shared" si="61"/>
        <v/>
      </c>
      <c r="AQ202" s="672" t="str">
        <f t="shared" si="62"/>
        <v/>
      </c>
    </row>
    <row r="203" spans="5:43">
      <c r="E203" s="672" t="str">
        <f t="shared" si="65"/>
        <v/>
      </c>
      <c r="G203" s="672" t="str">
        <f t="shared" si="65"/>
        <v/>
      </c>
      <c r="I203" s="672" t="str">
        <f t="shared" si="45"/>
        <v/>
      </c>
      <c r="K203" s="672" t="str">
        <f t="shared" si="46"/>
        <v/>
      </c>
      <c r="M203" s="672" t="str">
        <f t="shared" si="47"/>
        <v/>
      </c>
      <c r="O203" s="672" t="str">
        <f t="shared" si="48"/>
        <v/>
      </c>
      <c r="Q203" s="672" t="str">
        <f t="shared" si="49"/>
        <v/>
      </c>
      <c r="S203" s="672" t="str">
        <f t="shared" si="50"/>
        <v/>
      </c>
      <c r="U203" s="672" t="str">
        <f t="shared" si="51"/>
        <v/>
      </c>
      <c r="W203" s="672" t="str">
        <f t="shared" si="52"/>
        <v/>
      </c>
      <c r="Y203" s="672" t="str">
        <f t="shared" si="53"/>
        <v/>
      </c>
      <c r="AA203" s="672" t="str">
        <f t="shared" si="54"/>
        <v/>
      </c>
      <c r="AC203" s="672" t="str">
        <f t="shared" si="55"/>
        <v/>
      </c>
      <c r="AE203" s="672" t="str">
        <f t="shared" si="56"/>
        <v/>
      </c>
      <c r="AG203" s="672" t="str">
        <f t="shared" si="57"/>
        <v/>
      </c>
      <c r="AI203" s="672" t="str">
        <f t="shared" si="58"/>
        <v/>
      </c>
      <c r="AK203" s="672" t="str">
        <f t="shared" si="59"/>
        <v/>
      </c>
      <c r="AM203" s="672" t="str">
        <f t="shared" si="60"/>
        <v/>
      </c>
      <c r="AO203" s="672" t="str">
        <f t="shared" si="61"/>
        <v/>
      </c>
      <c r="AQ203" s="672" t="str">
        <f t="shared" si="62"/>
        <v/>
      </c>
    </row>
    <row r="204" spans="5:43">
      <c r="E204" s="672" t="str">
        <f t="shared" si="65"/>
        <v/>
      </c>
      <c r="G204" s="672" t="str">
        <f t="shared" si="65"/>
        <v/>
      </c>
      <c r="I204" s="672" t="str">
        <f t="shared" si="45"/>
        <v/>
      </c>
      <c r="K204" s="672" t="str">
        <f t="shared" si="46"/>
        <v/>
      </c>
      <c r="M204" s="672" t="str">
        <f t="shared" si="47"/>
        <v/>
      </c>
      <c r="O204" s="672" t="str">
        <f t="shared" si="48"/>
        <v/>
      </c>
      <c r="Q204" s="672" t="str">
        <f t="shared" si="49"/>
        <v/>
      </c>
      <c r="S204" s="672" t="str">
        <f t="shared" si="50"/>
        <v/>
      </c>
      <c r="U204" s="672" t="str">
        <f t="shared" si="51"/>
        <v/>
      </c>
      <c r="W204" s="672" t="str">
        <f t="shared" si="52"/>
        <v/>
      </c>
      <c r="Y204" s="672" t="str">
        <f t="shared" si="53"/>
        <v/>
      </c>
      <c r="AA204" s="672" t="str">
        <f t="shared" si="54"/>
        <v/>
      </c>
      <c r="AC204" s="672" t="str">
        <f t="shared" si="55"/>
        <v/>
      </c>
      <c r="AE204" s="672" t="str">
        <f t="shared" si="56"/>
        <v/>
      </c>
      <c r="AG204" s="672" t="str">
        <f t="shared" si="57"/>
        <v/>
      </c>
      <c r="AI204" s="672" t="str">
        <f t="shared" si="58"/>
        <v/>
      </c>
      <c r="AK204" s="672" t="str">
        <f t="shared" si="59"/>
        <v/>
      </c>
      <c r="AM204" s="672" t="str">
        <f t="shared" si="60"/>
        <v/>
      </c>
      <c r="AO204" s="672" t="str">
        <f t="shared" si="61"/>
        <v/>
      </c>
      <c r="AQ204" s="672" t="str">
        <f t="shared" si="62"/>
        <v/>
      </c>
    </row>
    <row r="205" spans="5:43">
      <c r="E205" s="672" t="str">
        <f t="shared" ref="E205:G220" si="66">IF(OR($B205=0,D205=0),"",D205/$B205)</f>
        <v/>
      </c>
      <c r="G205" s="672" t="str">
        <f t="shared" si="66"/>
        <v/>
      </c>
      <c r="I205" s="672" t="str">
        <f t="shared" ref="I205:I268" si="67">IF(OR($B205=0,H205=0),"",H205/$B205)</f>
        <v/>
      </c>
      <c r="K205" s="672" t="str">
        <f t="shared" ref="K205:K268" si="68">IF(OR($B205=0,J205=0),"",J205/$B205)</f>
        <v/>
      </c>
      <c r="M205" s="672" t="str">
        <f t="shared" ref="M205:M268" si="69">IF(OR($B205=0,L205=0),"",L205/$B205)</f>
        <v/>
      </c>
      <c r="O205" s="672" t="str">
        <f t="shared" ref="O205:O268" si="70">IF(OR($B205=0,N205=0),"",N205/$B205)</f>
        <v/>
      </c>
      <c r="Q205" s="672" t="str">
        <f t="shared" ref="Q205:Q268" si="71">IF(OR($B205=0,P205=0),"",P205/$B205)</f>
        <v/>
      </c>
      <c r="S205" s="672" t="str">
        <f t="shared" ref="S205:S268" si="72">IF(OR($B205=0,R205=0),"",R205/$B205)</f>
        <v/>
      </c>
      <c r="U205" s="672" t="str">
        <f t="shared" ref="U205:U268" si="73">IF(OR($B205=0,T205=0),"",T205/$B205)</f>
        <v/>
      </c>
      <c r="W205" s="672" t="str">
        <f t="shared" ref="W205:W268" si="74">IF(OR($B205=0,V205=0),"",V205/$B205)</f>
        <v/>
      </c>
      <c r="Y205" s="672" t="str">
        <f t="shared" ref="Y205:Y268" si="75">IF(OR($B205=0,X205=0),"",X205/$B205)</f>
        <v/>
      </c>
      <c r="AA205" s="672" t="str">
        <f t="shared" ref="AA205:AA268" si="76">IF(OR($B205=0,Z205=0),"",Z205/$B205)</f>
        <v/>
      </c>
      <c r="AC205" s="672" t="str">
        <f t="shared" ref="AC205:AC268" si="77">IF(OR($B205=0,AB205=0),"",AB205/$B205)</f>
        <v/>
      </c>
      <c r="AE205" s="672" t="str">
        <f t="shared" ref="AE205:AE268" si="78">IF(OR($B205=0,AD205=0),"",AD205/$B205)</f>
        <v/>
      </c>
      <c r="AG205" s="672" t="str">
        <f t="shared" ref="AG205:AG268" si="79">IF(OR($B205=0,AF205=0),"",AF205/$B205)</f>
        <v/>
      </c>
      <c r="AI205" s="672" t="str">
        <f t="shared" ref="AI205:AI268" si="80">IF(OR($B205=0,AH205=0),"",AH205/$B205)</f>
        <v/>
      </c>
      <c r="AK205" s="672" t="str">
        <f t="shared" ref="AK205:AK268" si="81">IF(OR($B205=0,AJ205=0),"",AJ205/$B205)</f>
        <v/>
      </c>
      <c r="AM205" s="672" t="str">
        <f t="shared" ref="AM205:AM268" si="82">IF(OR($B205=0,AL205=0),"",AL205/$B205)</f>
        <v/>
      </c>
      <c r="AO205" s="672" t="str">
        <f t="shared" ref="AO205:AO268" si="83">IF(OR($B205=0,AN205=0),"",AN205/$B205)</f>
        <v/>
      </c>
      <c r="AQ205" s="672" t="str">
        <f t="shared" ref="AQ205:AQ268" si="84">IF(OR($B205=0,AP205=0),"",AP205/$B205)</f>
        <v/>
      </c>
    </row>
    <row r="206" spans="5:43">
      <c r="E206" s="672" t="str">
        <f t="shared" si="66"/>
        <v/>
      </c>
      <c r="G206" s="672" t="str">
        <f t="shared" si="66"/>
        <v/>
      </c>
      <c r="I206" s="672" t="str">
        <f t="shared" si="67"/>
        <v/>
      </c>
      <c r="K206" s="672" t="str">
        <f t="shared" si="68"/>
        <v/>
      </c>
      <c r="M206" s="672" t="str">
        <f t="shared" si="69"/>
        <v/>
      </c>
      <c r="O206" s="672" t="str">
        <f t="shared" si="70"/>
        <v/>
      </c>
      <c r="Q206" s="672" t="str">
        <f t="shared" si="71"/>
        <v/>
      </c>
      <c r="S206" s="672" t="str">
        <f t="shared" si="72"/>
        <v/>
      </c>
      <c r="U206" s="672" t="str">
        <f t="shared" si="73"/>
        <v/>
      </c>
      <c r="W206" s="672" t="str">
        <f t="shared" si="74"/>
        <v/>
      </c>
      <c r="Y206" s="672" t="str">
        <f t="shared" si="75"/>
        <v/>
      </c>
      <c r="AA206" s="672" t="str">
        <f t="shared" si="76"/>
        <v/>
      </c>
      <c r="AC206" s="672" t="str">
        <f t="shared" si="77"/>
        <v/>
      </c>
      <c r="AE206" s="672" t="str">
        <f t="shared" si="78"/>
        <v/>
      </c>
      <c r="AG206" s="672" t="str">
        <f t="shared" si="79"/>
        <v/>
      </c>
      <c r="AI206" s="672" t="str">
        <f t="shared" si="80"/>
        <v/>
      </c>
      <c r="AK206" s="672" t="str">
        <f t="shared" si="81"/>
        <v/>
      </c>
      <c r="AM206" s="672" t="str">
        <f t="shared" si="82"/>
        <v/>
      </c>
      <c r="AO206" s="672" t="str">
        <f t="shared" si="83"/>
        <v/>
      </c>
      <c r="AQ206" s="672" t="str">
        <f t="shared" si="84"/>
        <v/>
      </c>
    </row>
    <row r="207" spans="5:43">
      <c r="E207" s="672" t="str">
        <f t="shared" si="66"/>
        <v/>
      </c>
      <c r="G207" s="672" t="str">
        <f t="shared" si="66"/>
        <v/>
      </c>
      <c r="I207" s="672" t="str">
        <f t="shared" si="67"/>
        <v/>
      </c>
      <c r="K207" s="672" t="str">
        <f t="shared" si="68"/>
        <v/>
      </c>
      <c r="M207" s="672" t="str">
        <f t="shared" si="69"/>
        <v/>
      </c>
      <c r="O207" s="672" t="str">
        <f t="shared" si="70"/>
        <v/>
      </c>
      <c r="Q207" s="672" t="str">
        <f t="shared" si="71"/>
        <v/>
      </c>
      <c r="S207" s="672" t="str">
        <f t="shared" si="72"/>
        <v/>
      </c>
      <c r="U207" s="672" t="str">
        <f t="shared" si="73"/>
        <v/>
      </c>
      <c r="W207" s="672" t="str">
        <f t="shared" si="74"/>
        <v/>
      </c>
      <c r="Y207" s="672" t="str">
        <f t="shared" si="75"/>
        <v/>
      </c>
      <c r="AA207" s="672" t="str">
        <f t="shared" si="76"/>
        <v/>
      </c>
      <c r="AC207" s="672" t="str">
        <f t="shared" si="77"/>
        <v/>
      </c>
      <c r="AE207" s="672" t="str">
        <f t="shared" si="78"/>
        <v/>
      </c>
      <c r="AG207" s="672" t="str">
        <f t="shared" si="79"/>
        <v/>
      </c>
      <c r="AI207" s="672" t="str">
        <f t="shared" si="80"/>
        <v/>
      </c>
      <c r="AK207" s="672" t="str">
        <f t="shared" si="81"/>
        <v/>
      </c>
      <c r="AM207" s="672" t="str">
        <f t="shared" si="82"/>
        <v/>
      </c>
      <c r="AO207" s="672" t="str">
        <f t="shared" si="83"/>
        <v/>
      </c>
      <c r="AQ207" s="672" t="str">
        <f t="shared" si="84"/>
        <v/>
      </c>
    </row>
    <row r="208" spans="5:43">
      <c r="E208" s="672" t="str">
        <f t="shared" si="66"/>
        <v/>
      </c>
      <c r="G208" s="672" t="str">
        <f t="shared" si="66"/>
        <v/>
      </c>
      <c r="I208" s="672" t="str">
        <f t="shared" si="67"/>
        <v/>
      </c>
      <c r="K208" s="672" t="str">
        <f t="shared" si="68"/>
        <v/>
      </c>
      <c r="M208" s="672" t="str">
        <f t="shared" si="69"/>
        <v/>
      </c>
      <c r="O208" s="672" t="str">
        <f t="shared" si="70"/>
        <v/>
      </c>
      <c r="Q208" s="672" t="str">
        <f t="shared" si="71"/>
        <v/>
      </c>
      <c r="S208" s="672" t="str">
        <f t="shared" si="72"/>
        <v/>
      </c>
      <c r="U208" s="672" t="str">
        <f t="shared" si="73"/>
        <v/>
      </c>
      <c r="W208" s="672" t="str">
        <f t="shared" si="74"/>
        <v/>
      </c>
      <c r="Y208" s="672" t="str">
        <f t="shared" si="75"/>
        <v/>
      </c>
      <c r="AA208" s="672" t="str">
        <f t="shared" si="76"/>
        <v/>
      </c>
      <c r="AC208" s="672" t="str">
        <f t="shared" si="77"/>
        <v/>
      </c>
      <c r="AE208" s="672" t="str">
        <f t="shared" si="78"/>
        <v/>
      </c>
      <c r="AG208" s="672" t="str">
        <f t="shared" si="79"/>
        <v/>
      </c>
      <c r="AI208" s="672" t="str">
        <f t="shared" si="80"/>
        <v/>
      </c>
      <c r="AK208" s="672" t="str">
        <f t="shared" si="81"/>
        <v/>
      </c>
      <c r="AM208" s="672" t="str">
        <f t="shared" si="82"/>
        <v/>
      </c>
      <c r="AO208" s="672" t="str">
        <f t="shared" si="83"/>
        <v/>
      </c>
      <c r="AQ208" s="672" t="str">
        <f t="shared" si="84"/>
        <v/>
      </c>
    </row>
    <row r="209" spans="5:43">
      <c r="E209" s="672" t="str">
        <f t="shared" si="66"/>
        <v/>
      </c>
      <c r="G209" s="672" t="str">
        <f t="shared" si="66"/>
        <v/>
      </c>
      <c r="I209" s="672" t="str">
        <f t="shared" si="67"/>
        <v/>
      </c>
      <c r="K209" s="672" t="str">
        <f t="shared" si="68"/>
        <v/>
      </c>
      <c r="M209" s="672" t="str">
        <f t="shared" si="69"/>
        <v/>
      </c>
      <c r="O209" s="672" t="str">
        <f t="shared" si="70"/>
        <v/>
      </c>
      <c r="Q209" s="672" t="str">
        <f t="shared" si="71"/>
        <v/>
      </c>
      <c r="S209" s="672" t="str">
        <f t="shared" si="72"/>
        <v/>
      </c>
      <c r="U209" s="672" t="str">
        <f t="shared" si="73"/>
        <v/>
      </c>
      <c r="W209" s="672" t="str">
        <f t="shared" si="74"/>
        <v/>
      </c>
      <c r="Y209" s="672" t="str">
        <f t="shared" si="75"/>
        <v/>
      </c>
      <c r="AA209" s="672" t="str">
        <f t="shared" si="76"/>
        <v/>
      </c>
      <c r="AC209" s="672" t="str">
        <f t="shared" si="77"/>
        <v/>
      </c>
      <c r="AE209" s="672" t="str">
        <f t="shared" si="78"/>
        <v/>
      </c>
      <c r="AG209" s="672" t="str">
        <f t="shared" si="79"/>
        <v/>
      </c>
      <c r="AI209" s="672" t="str">
        <f t="shared" si="80"/>
        <v/>
      </c>
      <c r="AK209" s="672" t="str">
        <f t="shared" si="81"/>
        <v/>
      </c>
      <c r="AM209" s="672" t="str">
        <f t="shared" si="82"/>
        <v/>
      </c>
      <c r="AO209" s="672" t="str">
        <f t="shared" si="83"/>
        <v/>
      </c>
      <c r="AQ209" s="672" t="str">
        <f t="shared" si="84"/>
        <v/>
      </c>
    </row>
    <row r="210" spans="5:43">
      <c r="E210" s="672" t="str">
        <f t="shared" si="66"/>
        <v/>
      </c>
      <c r="G210" s="672" t="str">
        <f t="shared" si="66"/>
        <v/>
      </c>
      <c r="I210" s="672" t="str">
        <f t="shared" si="67"/>
        <v/>
      </c>
      <c r="K210" s="672" t="str">
        <f t="shared" si="68"/>
        <v/>
      </c>
      <c r="M210" s="672" t="str">
        <f t="shared" si="69"/>
        <v/>
      </c>
      <c r="O210" s="672" t="str">
        <f t="shared" si="70"/>
        <v/>
      </c>
      <c r="Q210" s="672" t="str">
        <f t="shared" si="71"/>
        <v/>
      </c>
      <c r="S210" s="672" t="str">
        <f t="shared" si="72"/>
        <v/>
      </c>
      <c r="U210" s="672" t="str">
        <f t="shared" si="73"/>
        <v/>
      </c>
      <c r="W210" s="672" t="str">
        <f t="shared" si="74"/>
        <v/>
      </c>
      <c r="Y210" s="672" t="str">
        <f t="shared" si="75"/>
        <v/>
      </c>
      <c r="AA210" s="672" t="str">
        <f t="shared" si="76"/>
        <v/>
      </c>
      <c r="AC210" s="672" t="str">
        <f t="shared" si="77"/>
        <v/>
      </c>
      <c r="AE210" s="672" t="str">
        <f t="shared" si="78"/>
        <v/>
      </c>
      <c r="AG210" s="672" t="str">
        <f t="shared" si="79"/>
        <v/>
      </c>
      <c r="AI210" s="672" t="str">
        <f t="shared" si="80"/>
        <v/>
      </c>
      <c r="AK210" s="672" t="str">
        <f t="shared" si="81"/>
        <v/>
      </c>
      <c r="AM210" s="672" t="str">
        <f t="shared" si="82"/>
        <v/>
      </c>
      <c r="AO210" s="672" t="str">
        <f t="shared" si="83"/>
        <v/>
      </c>
      <c r="AQ210" s="672" t="str">
        <f t="shared" si="84"/>
        <v/>
      </c>
    </row>
    <row r="211" spans="5:43">
      <c r="E211" s="672" t="str">
        <f t="shared" si="66"/>
        <v/>
      </c>
      <c r="G211" s="672" t="str">
        <f t="shared" si="66"/>
        <v/>
      </c>
      <c r="I211" s="672" t="str">
        <f t="shared" si="67"/>
        <v/>
      </c>
      <c r="K211" s="672" t="str">
        <f t="shared" si="68"/>
        <v/>
      </c>
      <c r="M211" s="672" t="str">
        <f t="shared" si="69"/>
        <v/>
      </c>
      <c r="O211" s="672" t="str">
        <f t="shared" si="70"/>
        <v/>
      </c>
      <c r="Q211" s="672" t="str">
        <f t="shared" si="71"/>
        <v/>
      </c>
      <c r="S211" s="672" t="str">
        <f t="shared" si="72"/>
        <v/>
      </c>
      <c r="U211" s="672" t="str">
        <f t="shared" si="73"/>
        <v/>
      </c>
      <c r="W211" s="672" t="str">
        <f t="shared" si="74"/>
        <v/>
      </c>
      <c r="Y211" s="672" t="str">
        <f t="shared" si="75"/>
        <v/>
      </c>
      <c r="AA211" s="672" t="str">
        <f t="shared" si="76"/>
        <v/>
      </c>
      <c r="AC211" s="672" t="str">
        <f t="shared" si="77"/>
        <v/>
      </c>
      <c r="AE211" s="672" t="str">
        <f t="shared" si="78"/>
        <v/>
      </c>
      <c r="AG211" s="672" t="str">
        <f t="shared" si="79"/>
        <v/>
      </c>
      <c r="AI211" s="672" t="str">
        <f t="shared" si="80"/>
        <v/>
      </c>
      <c r="AK211" s="672" t="str">
        <f t="shared" si="81"/>
        <v/>
      </c>
      <c r="AM211" s="672" t="str">
        <f t="shared" si="82"/>
        <v/>
      </c>
      <c r="AO211" s="672" t="str">
        <f t="shared" si="83"/>
        <v/>
      </c>
      <c r="AQ211" s="672" t="str">
        <f t="shared" si="84"/>
        <v/>
      </c>
    </row>
    <row r="212" spans="5:43">
      <c r="E212" s="672" t="str">
        <f t="shared" si="66"/>
        <v/>
      </c>
      <c r="G212" s="672" t="str">
        <f t="shared" si="66"/>
        <v/>
      </c>
      <c r="I212" s="672" t="str">
        <f t="shared" si="67"/>
        <v/>
      </c>
      <c r="K212" s="672" t="str">
        <f t="shared" si="68"/>
        <v/>
      </c>
      <c r="M212" s="672" t="str">
        <f t="shared" si="69"/>
        <v/>
      </c>
      <c r="O212" s="672" t="str">
        <f t="shared" si="70"/>
        <v/>
      </c>
      <c r="Q212" s="672" t="str">
        <f t="shared" si="71"/>
        <v/>
      </c>
      <c r="S212" s="672" t="str">
        <f t="shared" si="72"/>
        <v/>
      </c>
      <c r="U212" s="672" t="str">
        <f t="shared" si="73"/>
        <v/>
      </c>
      <c r="W212" s="672" t="str">
        <f t="shared" si="74"/>
        <v/>
      </c>
      <c r="Y212" s="672" t="str">
        <f t="shared" si="75"/>
        <v/>
      </c>
      <c r="AA212" s="672" t="str">
        <f t="shared" si="76"/>
        <v/>
      </c>
      <c r="AC212" s="672" t="str">
        <f t="shared" si="77"/>
        <v/>
      </c>
      <c r="AE212" s="672" t="str">
        <f t="shared" si="78"/>
        <v/>
      </c>
      <c r="AG212" s="672" t="str">
        <f t="shared" si="79"/>
        <v/>
      </c>
      <c r="AI212" s="672" t="str">
        <f t="shared" si="80"/>
        <v/>
      </c>
      <c r="AK212" s="672" t="str">
        <f t="shared" si="81"/>
        <v/>
      </c>
      <c r="AM212" s="672" t="str">
        <f t="shared" si="82"/>
        <v/>
      </c>
      <c r="AO212" s="672" t="str">
        <f t="shared" si="83"/>
        <v/>
      </c>
      <c r="AQ212" s="672" t="str">
        <f t="shared" si="84"/>
        <v/>
      </c>
    </row>
    <row r="213" spans="5:43">
      <c r="E213" s="672" t="str">
        <f t="shared" si="66"/>
        <v/>
      </c>
      <c r="G213" s="672" t="str">
        <f t="shared" si="66"/>
        <v/>
      </c>
      <c r="I213" s="672" t="str">
        <f t="shared" si="67"/>
        <v/>
      </c>
      <c r="K213" s="672" t="str">
        <f t="shared" si="68"/>
        <v/>
      </c>
      <c r="M213" s="672" t="str">
        <f t="shared" si="69"/>
        <v/>
      </c>
      <c r="O213" s="672" t="str">
        <f t="shared" si="70"/>
        <v/>
      </c>
      <c r="Q213" s="672" t="str">
        <f t="shared" si="71"/>
        <v/>
      </c>
      <c r="S213" s="672" t="str">
        <f t="shared" si="72"/>
        <v/>
      </c>
      <c r="U213" s="672" t="str">
        <f t="shared" si="73"/>
        <v/>
      </c>
      <c r="W213" s="672" t="str">
        <f t="shared" si="74"/>
        <v/>
      </c>
      <c r="Y213" s="672" t="str">
        <f t="shared" si="75"/>
        <v/>
      </c>
      <c r="AA213" s="672" t="str">
        <f t="shared" si="76"/>
        <v/>
      </c>
      <c r="AC213" s="672" t="str">
        <f t="shared" si="77"/>
        <v/>
      </c>
      <c r="AE213" s="672" t="str">
        <f t="shared" si="78"/>
        <v/>
      </c>
      <c r="AG213" s="672" t="str">
        <f t="shared" si="79"/>
        <v/>
      </c>
      <c r="AI213" s="672" t="str">
        <f t="shared" si="80"/>
        <v/>
      </c>
      <c r="AK213" s="672" t="str">
        <f t="shared" si="81"/>
        <v/>
      </c>
      <c r="AM213" s="672" t="str">
        <f t="shared" si="82"/>
        <v/>
      </c>
      <c r="AO213" s="672" t="str">
        <f t="shared" si="83"/>
        <v/>
      </c>
      <c r="AQ213" s="672" t="str">
        <f t="shared" si="84"/>
        <v/>
      </c>
    </row>
    <row r="214" spans="5:43">
      <c r="E214" s="672" t="str">
        <f t="shared" si="66"/>
        <v/>
      </c>
      <c r="G214" s="672" t="str">
        <f t="shared" si="66"/>
        <v/>
      </c>
      <c r="I214" s="672" t="str">
        <f t="shared" si="67"/>
        <v/>
      </c>
      <c r="K214" s="672" t="str">
        <f t="shared" si="68"/>
        <v/>
      </c>
      <c r="M214" s="672" t="str">
        <f t="shared" si="69"/>
        <v/>
      </c>
      <c r="O214" s="672" t="str">
        <f t="shared" si="70"/>
        <v/>
      </c>
      <c r="Q214" s="672" t="str">
        <f t="shared" si="71"/>
        <v/>
      </c>
      <c r="S214" s="672" t="str">
        <f t="shared" si="72"/>
        <v/>
      </c>
      <c r="U214" s="672" t="str">
        <f t="shared" si="73"/>
        <v/>
      </c>
      <c r="W214" s="672" t="str">
        <f t="shared" si="74"/>
        <v/>
      </c>
      <c r="Y214" s="672" t="str">
        <f t="shared" si="75"/>
        <v/>
      </c>
      <c r="AA214" s="672" t="str">
        <f t="shared" si="76"/>
        <v/>
      </c>
      <c r="AC214" s="672" t="str">
        <f t="shared" si="77"/>
        <v/>
      </c>
      <c r="AE214" s="672" t="str">
        <f t="shared" si="78"/>
        <v/>
      </c>
      <c r="AG214" s="672" t="str">
        <f t="shared" si="79"/>
        <v/>
      </c>
      <c r="AI214" s="672" t="str">
        <f t="shared" si="80"/>
        <v/>
      </c>
      <c r="AK214" s="672" t="str">
        <f t="shared" si="81"/>
        <v/>
      </c>
      <c r="AM214" s="672" t="str">
        <f t="shared" si="82"/>
        <v/>
      </c>
      <c r="AO214" s="672" t="str">
        <f t="shared" si="83"/>
        <v/>
      </c>
      <c r="AQ214" s="672" t="str">
        <f t="shared" si="84"/>
        <v/>
      </c>
    </row>
    <row r="215" spans="5:43">
      <c r="E215" s="672" t="str">
        <f t="shared" si="66"/>
        <v/>
      </c>
      <c r="G215" s="672" t="str">
        <f t="shared" si="66"/>
        <v/>
      </c>
      <c r="I215" s="672" t="str">
        <f t="shared" si="67"/>
        <v/>
      </c>
      <c r="K215" s="672" t="str">
        <f t="shared" si="68"/>
        <v/>
      </c>
      <c r="M215" s="672" t="str">
        <f t="shared" si="69"/>
        <v/>
      </c>
      <c r="O215" s="672" t="str">
        <f t="shared" si="70"/>
        <v/>
      </c>
      <c r="Q215" s="672" t="str">
        <f t="shared" si="71"/>
        <v/>
      </c>
      <c r="S215" s="672" t="str">
        <f t="shared" si="72"/>
        <v/>
      </c>
      <c r="U215" s="672" t="str">
        <f t="shared" si="73"/>
        <v/>
      </c>
      <c r="W215" s="672" t="str">
        <f t="shared" si="74"/>
        <v/>
      </c>
      <c r="Y215" s="672" t="str">
        <f t="shared" si="75"/>
        <v/>
      </c>
      <c r="AA215" s="672" t="str">
        <f t="shared" si="76"/>
        <v/>
      </c>
      <c r="AC215" s="672" t="str">
        <f t="shared" si="77"/>
        <v/>
      </c>
      <c r="AE215" s="672" t="str">
        <f t="shared" si="78"/>
        <v/>
      </c>
      <c r="AG215" s="672" t="str">
        <f t="shared" si="79"/>
        <v/>
      </c>
      <c r="AI215" s="672" t="str">
        <f t="shared" si="80"/>
        <v/>
      </c>
      <c r="AK215" s="672" t="str">
        <f t="shared" si="81"/>
        <v/>
      </c>
      <c r="AM215" s="672" t="str">
        <f t="shared" si="82"/>
        <v/>
      </c>
      <c r="AO215" s="672" t="str">
        <f t="shared" si="83"/>
        <v/>
      </c>
      <c r="AQ215" s="672" t="str">
        <f t="shared" si="84"/>
        <v/>
      </c>
    </row>
    <row r="216" spans="5:43">
      <c r="E216" s="672" t="str">
        <f t="shared" si="66"/>
        <v/>
      </c>
      <c r="G216" s="672" t="str">
        <f t="shared" si="66"/>
        <v/>
      </c>
      <c r="I216" s="672" t="str">
        <f t="shared" si="67"/>
        <v/>
      </c>
      <c r="K216" s="672" t="str">
        <f t="shared" si="68"/>
        <v/>
      </c>
      <c r="M216" s="672" t="str">
        <f t="shared" si="69"/>
        <v/>
      </c>
      <c r="O216" s="672" t="str">
        <f t="shared" si="70"/>
        <v/>
      </c>
      <c r="Q216" s="672" t="str">
        <f t="shared" si="71"/>
        <v/>
      </c>
      <c r="S216" s="672" t="str">
        <f t="shared" si="72"/>
        <v/>
      </c>
      <c r="U216" s="672" t="str">
        <f t="shared" si="73"/>
        <v/>
      </c>
      <c r="W216" s="672" t="str">
        <f t="shared" si="74"/>
        <v/>
      </c>
      <c r="Y216" s="672" t="str">
        <f t="shared" si="75"/>
        <v/>
      </c>
      <c r="AA216" s="672" t="str">
        <f t="shared" si="76"/>
        <v/>
      </c>
      <c r="AC216" s="672" t="str">
        <f t="shared" si="77"/>
        <v/>
      </c>
      <c r="AE216" s="672" t="str">
        <f t="shared" si="78"/>
        <v/>
      </c>
      <c r="AG216" s="672" t="str">
        <f t="shared" si="79"/>
        <v/>
      </c>
      <c r="AI216" s="672" t="str">
        <f t="shared" si="80"/>
        <v/>
      </c>
      <c r="AK216" s="672" t="str">
        <f t="shared" si="81"/>
        <v/>
      </c>
      <c r="AM216" s="672" t="str">
        <f t="shared" si="82"/>
        <v/>
      </c>
      <c r="AO216" s="672" t="str">
        <f t="shared" si="83"/>
        <v/>
      </c>
      <c r="AQ216" s="672" t="str">
        <f t="shared" si="84"/>
        <v/>
      </c>
    </row>
    <row r="217" spans="5:43">
      <c r="E217" s="672" t="str">
        <f t="shared" si="66"/>
        <v/>
      </c>
      <c r="G217" s="672" t="str">
        <f t="shared" si="66"/>
        <v/>
      </c>
      <c r="I217" s="672" t="str">
        <f t="shared" si="67"/>
        <v/>
      </c>
      <c r="K217" s="672" t="str">
        <f t="shared" si="68"/>
        <v/>
      </c>
      <c r="M217" s="672" t="str">
        <f t="shared" si="69"/>
        <v/>
      </c>
      <c r="O217" s="672" t="str">
        <f t="shared" si="70"/>
        <v/>
      </c>
      <c r="Q217" s="672" t="str">
        <f t="shared" si="71"/>
        <v/>
      </c>
      <c r="S217" s="672" t="str">
        <f t="shared" si="72"/>
        <v/>
      </c>
      <c r="U217" s="672" t="str">
        <f t="shared" si="73"/>
        <v/>
      </c>
      <c r="W217" s="672" t="str">
        <f t="shared" si="74"/>
        <v/>
      </c>
      <c r="Y217" s="672" t="str">
        <f t="shared" si="75"/>
        <v/>
      </c>
      <c r="AA217" s="672" t="str">
        <f t="shared" si="76"/>
        <v/>
      </c>
      <c r="AC217" s="672" t="str">
        <f t="shared" si="77"/>
        <v/>
      </c>
      <c r="AE217" s="672" t="str">
        <f t="shared" si="78"/>
        <v/>
      </c>
      <c r="AG217" s="672" t="str">
        <f t="shared" si="79"/>
        <v/>
      </c>
      <c r="AI217" s="672" t="str">
        <f t="shared" si="80"/>
        <v/>
      </c>
      <c r="AK217" s="672" t="str">
        <f t="shared" si="81"/>
        <v/>
      </c>
      <c r="AM217" s="672" t="str">
        <f t="shared" si="82"/>
        <v/>
      </c>
      <c r="AO217" s="672" t="str">
        <f t="shared" si="83"/>
        <v/>
      </c>
      <c r="AQ217" s="672" t="str">
        <f t="shared" si="84"/>
        <v/>
      </c>
    </row>
    <row r="218" spans="5:43">
      <c r="E218" s="672" t="str">
        <f t="shared" si="66"/>
        <v/>
      </c>
      <c r="G218" s="672" t="str">
        <f t="shared" si="66"/>
        <v/>
      </c>
      <c r="I218" s="672" t="str">
        <f t="shared" si="67"/>
        <v/>
      </c>
      <c r="K218" s="672" t="str">
        <f t="shared" si="68"/>
        <v/>
      </c>
      <c r="M218" s="672" t="str">
        <f t="shared" si="69"/>
        <v/>
      </c>
      <c r="O218" s="672" t="str">
        <f t="shared" si="70"/>
        <v/>
      </c>
      <c r="Q218" s="672" t="str">
        <f t="shared" si="71"/>
        <v/>
      </c>
      <c r="S218" s="672" t="str">
        <f t="shared" si="72"/>
        <v/>
      </c>
      <c r="U218" s="672" t="str">
        <f t="shared" si="73"/>
        <v/>
      </c>
      <c r="W218" s="672" t="str">
        <f t="shared" si="74"/>
        <v/>
      </c>
      <c r="Y218" s="672" t="str">
        <f t="shared" si="75"/>
        <v/>
      </c>
      <c r="AA218" s="672" t="str">
        <f t="shared" si="76"/>
        <v/>
      </c>
      <c r="AC218" s="672" t="str">
        <f t="shared" si="77"/>
        <v/>
      </c>
      <c r="AE218" s="672" t="str">
        <f t="shared" si="78"/>
        <v/>
      </c>
      <c r="AG218" s="672" t="str">
        <f t="shared" si="79"/>
        <v/>
      </c>
      <c r="AI218" s="672" t="str">
        <f t="shared" si="80"/>
        <v/>
      </c>
      <c r="AK218" s="672" t="str">
        <f t="shared" si="81"/>
        <v/>
      </c>
      <c r="AM218" s="672" t="str">
        <f t="shared" si="82"/>
        <v/>
      </c>
      <c r="AO218" s="672" t="str">
        <f t="shared" si="83"/>
        <v/>
      </c>
      <c r="AQ218" s="672" t="str">
        <f t="shared" si="84"/>
        <v/>
      </c>
    </row>
    <row r="219" spans="5:43">
      <c r="E219" s="672" t="str">
        <f t="shared" si="66"/>
        <v/>
      </c>
      <c r="G219" s="672" t="str">
        <f t="shared" si="66"/>
        <v/>
      </c>
      <c r="I219" s="672" t="str">
        <f t="shared" si="67"/>
        <v/>
      </c>
      <c r="K219" s="672" t="str">
        <f t="shared" si="68"/>
        <v/>
      </c>
      <c r="M219" s="672" t="str">
        <f t="shared" si="69"/>
        <v/>
      </c>
      <c r="O219" s="672" t="str">
        <f t="shared" si="70"/>
        <v/>
      </c>
      <c r="Q219" s="672" t="str">
        <f t="shared" si="71"/>
        <v/>
      </c>
      <c r="S219" s="672" t="str">
        <f t="shared" si="72"/>
        <v/>
      </c>
      <c r="U219" s="672" t="str">
        <f t="shared" si="73"/>
        <v/>
      </c>
      <c r="W219" s="672" t="str">
        <f t="shared" si="74"/>
        <v/>
      </c>
      <c r="Y219" s="672" t="str">
        <f t="shared" si="75"/>
        <v/>
      </c>
      <c r="AA219" s="672" t="str">
        <f t="shared" si="76"/>
        <v/>
      </c>
      <c r="AC219" s="672" t="str">
        <f t="shared" si="77"/>
        <v/>
      </c>
      <c r="AE219" s="672" t="str">
        <f t="shared" si="78"/>
        <v/>
      </c>
      <c r="AG219" s="672" t="str">
        <f t="shared" si="79"/>
        <v/>
      </c>
      <c r="AI219" s="672" t="str">
        <f t="shared" si="80"/>
        <v/>
      </c>
      <c r="AK219" s="672" t="str">
        <f t="shared" si="81"/>
        <v/>
      </c>
      <c r="AM219" s="672" t="str">
        <f t="shared" si="82"/>
        <v/>
      </c>
      <c r="AO219" s="672" t="str">
        <f t="shared" si="83"/>
        <v/>
      </c>
      <c r="AQ219" s="672" t="str">
        <f t="shared" si="84"/>
        <v/>
      </c>
    </row>
    <row r="220" spans="5:43">
      <c r="E220" s="672" t="str">
        <f t="shared" si="66"/>
        <v/>
      </c>
      <c r="G220" s="672" t="str">
        <f t="shared" si="66"/>
        <v/>
      </c>
      <c r="I220" s="672" t="str">
        <f t="shared" si="67"/>
        <v/>
      </c>
      <c r="K220" s="672" t="str">
        <f t="shared" si="68"/>
        <v/>
      </c>
      <c r="M220" s="672" t="str">
        <f t="shared" si="69"/>
        <v/>
      </c>
      <c r="O220" s="672" t="str">
        <f t="shared" si="70"/>
        <v/>
      </c>
      <c r="Q220" s="672" t="str">
        <f t="shared" si="71"/>
        <v/>
      </c>
      <c r="S220" s="672" t="str">
        <f t="shared" si="72"/>
        <v/>
      </c>
      <c r="U220" s="672" t="str">
        <f t="shared" si="73"/>
        <v/>
      </c>
      <c r="W220" s="672" t="str">
        <f t="shared" si="74"/>
        <v/>
      </c>
      <c r="Y220" s="672" t="str">
        <f t="shared" si="75"/>
        <v/>
      </c>
      <c r="AA220" s="672" t="str">
        <f t="shared" si="76"/>
        <v/>
      </c>
      <c r="AC220" s="672" t="str">
        <f t="shared" si="77"/>
        <v/>
      </c>
      <c r="AE220" s="672" t="str">
        <f t="shared" si="78"/>
        <v/>
      </c>
      <c r="AG220" s="672" t="str">
        <f t="shared" si="79"/>
        <v/>
      </c>
      <c r="AI220" s="672" t="str">
        <f t="shared" si="80"/>
        <v/>
      </c>
      <c r="AK220" s="672" t="str">
        <f t="shared" si="81"/>
        <v/>
      </c>
      <c r="AM220" s="672" t="str">
        <f t="shared" si="82"/>
        <v/>
      </c>
      <c r="AO220" s="672" t="str">
        <f t="shared" si="83"/>
        <v/>
      </c>
      <c r="AQ220" s="672" t="str">
        <f t="shared" si="84"/>
        <v/>
      </c>
    </row>
    <row r="221" spans="5:43">
      <c r="E221" s="672" t="str">
        <f t="shared" ref="E221:G236" si="85">IF(OR($B221=0,D221=0),"",D221/$B221)</f>
        <v/>
      </c>
      <c r="G221" s="672" t="str">
        <f t="shared" si="85"/>
        <v/>
      </c>
      <c r="I221" s="672" t="str">
        <f t="shared" si="67"/>
        <v/>
      </c>
      <c r="K221" s="672" t="str">
        <f t="shared" si="68"/>
        <v/>
      </c>
      <c r="M221" s="672" t="str">
        <f t="shared" si="69"/>
        <v/>
      </c>
      <c r="O221" s="672" t="str">
        <f t="shared" si="70"/>
        <v/>
      </c>
      <c r="Q221" s="672" t="str">
        <f t="shared" si="71"/>
        <v/>
      </c>
      <c r="S221" s="672" t="str">
        <f t="shared" si="72"/>
        <v/>
      </c>
      <c r="U221" s="672" t="str">
        <f t="shared" si="73"/>
        <v/>
      </c>
      <c r="W221" s="672" t="str">
        <f t="shared" si="74"/>
        <v/>
      </c>
      <c r="Y221" s="672" t="str">
        <f t="shared" si="75"/>
        <v/>
      </c>
      <c r="AA221" s="672" t="str">
        <f t="shared" si="76"/>
        <v/>
      </c>
      <c r="AC221" s="672" t="str">
        <f t="shared" si="77"/>
        <v/>
      </c>
      <c r="AE221" s="672" t="str">
        <f t="shared" si="78"/>
        <v/>
      </c>
      <c r="AG221" s="672" t="str">
        <f t="shared" si="79"/>
        <v/>
      </c>
      <c r="AI221" s="672" t="str">
        <f t="shared" si="80"/>
        <v/>
      </c>
      <c r="AK221" s="672" t="str">
        <f t="shared" si="81"/>
        <v/>
      </c>
      <c r="AM221" s="672" t="str">
        <f t="shared" si="82"/>
        <v/>
      </c>
      <c r="AO221" s="672" t="str">
        <f t="shared" si="83"/>
        <v/>
      </c>
      <c r="AQ221" s="672" t="str">
        <f t="shared" si="84"/>
        <v/>
      </c>
    </row>
    <row r="222" spans="5:43">
      <c r="E222" s="672" t="str">
        <f t="shared" si="85"/>
        <v/>
      </c>
      <c r="G222" s="672" t="str">
        <f t="shared" si="85"/>
        <v/>
      </c>
      <c r="I222" s="672" t="str">
        <f t="shared" si="67"/>
        <v/>
      </c>
      <c r="K222" s="672" t="str">
        <f t="shared" si="68"/>
        <v/>
      </c>
      <c r="M222" s="672" t="str">
        <f t="shared" si="69"/>
        <v/>
      </c>
      <c r="O222" s="672" t="str">
        <f t="shared" si="70"/>
        <v/>
      </c>
      <c r="Q222" s="672" t="str">
        <f t="shared" si="71"/>
        <v/>
      </c>
      <c r="S222" s="672" t="str">
        <f t="shared" si="72"/>
        <v/>
      </c>
      <c r="U222" s="672" t="str">
        <f t="shared" si="73"/>
        <v/>
      </c>
      <c r="W222" s="672" t="str">
        <f t="shared" si="74"/>
        <v/>
      </c>
      <c r="Y222" s="672" t="str">
        <f t="shared" si="75"/>
        <v/>
      </c>
      <c r="AA222" s="672" t="str">
        <f t="shared" si="76"/>
        <v/>
      </c>
      <c r="AC222" s="672" t="str">
        <f t="shared" si="77"/>
        <v/>
      </c>
      <c r="AE222" s="672" t="str">
        <f t="shared" si="78"/>
        <v/>
      </c>
      <c r="AG222" s="672" t="str">
        <f t="shared" si="79"/>
        <v/>
      </c>
      <c r="AI222" s="672" t="str">
        <f t="shared" si="80"/>
        <v/>
      </c>
      <c r="AK222" s="672" t="str">
        <f t="shared" si="81"/>
        <v/>
      </c>
      <c r="AM222" s="672" t="str">
        <f t="shared" si="82"/>
        <v/>
      </c>
      <c r="AO222" s="672" t="str">
        <f t="shared" si="83"/>
        <v/>
      </c>
      <c r="AQ222" s="672" t="str">
        <f t="shared" si="84"/>
        <v/>
      </c>
    </row>
    <row r="223" spans="5:43">
      <c r="E223" s="672" t="str">
        <f t="shared" si="85"/>
        <v/>
      </c>
      <c r="G223" s="672" t="str">
        <f t="shared" si="85"/>
        <v/>
      </c>
      <c r="I223" s="672" t="str">
        <f t="shared" si="67"/>
        <v/>
      </c>
      <c r="K223" s="672" t="str">
        <f t="shared" si="68"/>
        <v/>
      </c>
      <c r="M223" s="672" t="str">
        <f t="shared" si="69"/>
        <v/>
      </c>
      <c r="O223" s="672" t="str">
        <f t="shared" si="70"/>
        <v/>
      </c>
      <c r="Q223" s="672" t="str">
        <f t="shared" si="71"/>
        <v/>
      </c>
      <c r="S223" s="672" t="str">
        <f t="shared" si="72"/>
        <v/>
      </c>
      <c r="U223" s="672" t="str">
        <f t="shared" si="73"/>
        <v/>
      </c>
      <c r="W223" s="672" t="str">
        <f t="shared" si="74"/>
        <v/>
      </c>
      <c r="Y223" s="672" t="str">
        <f t="shared" si="75"/>
        <v/>
      </c>
      <c r="AA223" s="672" t="str">
        <f t="shared" si="76"/>
        <v/>
      </c>
      <c r="AC223" s="672" t="str">
        <f t="shared" si="77"/>
        <v/>
      </c>
      <c r="AE223" s="672" t="str">
        <f t="shared" si="78"/>
        <v/>
      </c>
      <c r="AG223" s="672" t="str">
        <f t="shared" si="79"/>
        <v/>
      </c>
      <c r="AI223" s="672" t="str">
        <f t="shared" si="80"/>
        <v/>
      </c>
      <c r="AK223" s="672" t="str">
        <f t="shared" si="81"/>
        <v/>
      </c>
      <c r="AM223" s="672" t="str">
        <f t="shared" si="82"/>
        <v/>
      </c>
      <c r="AO223" s="672" t="str">
        <f t="shared" si="83"/>
        <v/>
      </c>
      <c r="AQ223" s="672" t="str">
        <f t="shared" si="84"/>
        <v/>
      </c>
    </row>
    <row r="224" spans="5:43">
      <c r="E224" s="672" t="str">
        <f t="shared" si="85"/>
        <v/>
      </c>
      <c r="G224" s="672" t="str">
        <f t="shared" si="85"/>
        <v/>
      </c>
      <c r="I224" s="672" t="str">
        <f t="shared" si="67"/>
        <v/>
      </c>
      <c r="K224" s="672" t="str">
        <f t="shared" si="68"/>
        <v/>
      </c>
      <c r="M224" s="672" t="str">
        <f t="shared" si="69"/>
        <v/>
      </c>
      <c r="O224" s="672" t="str">
        <f t="shared" si="70"/>
        <v/>
      </c>
      <c r="Q224" s="672" t="str">
        <f t="shared" si="71"/>
        <v/>
      </c>
      <c r="S224" s="672" t="str">
        <f t="shared" si="72"/>
        <v/>
      </c>
      <c r="U224" s="672" t="str">
        <f t="shared" si="73"/>
        <v/>
      </c>
      <c r="W224" s="672" t="str">
        <f t="shared" si="74"/>
        <v/>
      </c>
      <c r="Y224" s="672" t="str">
        <f t="shared" si="75"/>
        <v/>
      </c>
      <c r="AA224" s="672" t="str">
        <f t="shared" si="76"/>
        <v/>
      </c>
      <c r="AC224" s="672" t="str">
        <f t="shared" si="77"/>
        <v/>
      </c>
      <c r="AE224" s="672" t="str">
        <f t="shared" si="78"/>
        <v/>
      </c>
      <c r="AG224" s="672" t="str">
        <f t="shared" si="79"/>
        <v/>
      </c>
      <c r="AI224" s="672" t="str">
        <f t="shared" si="80"/>
        <v/>
      </c>
      <c r="AK224" s="672" t="str">
        <f t="shared" si="81"/>
        <v/>
      </c>
      <c r="AM224" s="672" t="str">
        <f t="shared" si="82"/>
        <v/>
      </c>
      <c r="AO224" s="672" t="str">
        <f t="shared" si="83"/>
        <v/>
      </c>
      <c r="AQ224" s="672" t="str">
        <f t="shared" si="84"/>
        <v/>
      </c>
    </row>
    <row r="225" spans="5:43">
      <c r="E225" s="672" t="str">
        <f t="shared" si="85"/>
        <v/>
      </c>
      <c r="G225" s="672" t="str">
        <f t="shared" si="85"/>
        <v/>
      </c>
      <c r="I225" s="672" t="str">
        <f t="shared" si="67"/>
        <v/>
      </c>
      <c r="K225" s="672" t="str">
        <f t="shared" si="68"/>
        <v/>
      </c>
      <c r="M225" s="672" t="str">
        <f t="shared" si="69"/>
        <v/>
      </c>
      <c r="O225" s="672" t="str">
        <f t="shared" si="70"/>
        <v/>
      </c>
      <c r="Q225" s="672" t="str">
        <f t="shared" si="71"/>
        <v/>
      </c>
      <c r="S225" s="672" t="str">
        <f t="shared" si="72"/>
        <v/>
      </c>
      <c r="U225" s="672" t="str">
        <f t="shared" si="73"/>
        <v/>
      </c>
      <c r="W225" s="672" t="str">
        <f t="shared" si="74"/>
        <v/>
      </c>
      <c r="Y225" s="672" t="str">
        <f t="shared" si="75"/>
        <v/>
      </c>
      <c r="AA225" s="672" t="str">
        <f t="shared" si="76"/>
        <v/>
      </c>
      <c r="AC225" s="672" t="str">
        <f t="shared" si="77"/>
        <v/>
      </c>
      <c r="AE225" s="672" t="str">
        <f t="shared" si="78"/>
        <v/>
      </c>
      <c r="AG225" s="672" t="str">
        <f t="shared" si="79"/>
        <v/>
      </c>
      <c r="AI225" s="672" t="str">
        <f t="shared" si="80"/>
        <v/>
      </c>
      <c r="AK225" s="672" t="str">
        <f t="shared" si="81"/>
        <v/>
      </c>
      <c r="AM225" s="672" t="str">
        <f t="shared" si="82"/>
        <v/>
      </c>
      <c r="AO225" s="672" t="str">
        <f t="shared" si="83"/>
        <v/>
      </c>
      <c r="AQ225" s="672" t="str">
        <f t="shared" si="84"/>
        <v/>
      </c>
    </row>
    <row r="226" spans="5:43">
      <c r="E226" s="672" t="str">
        <f t="shared" si="85"/>
        <v/>
      </c>
      <c r="G226" s="672" t="str">
        <f t="shared" si="85"/>
        <v/>
      </c>
      <c r="I226" s="672" t="str">
        <f t="shared" si="67"/>
        <v/>
      </c>
      <c r="K226" s="672" t="str">
        <f t="shared" si="68"/>
        <v/>
      </c>
      <c r="M226" s="672" t="str">
        <f t="shared" si="69"/>
        <v/>
      </c>
      <c r="O226" s="672" t="str">
        <f t="shared" si="70"/>
        <v/>
      </c>
      <c r="Q226" s="672" t="str">
        <f t="shared" si="71"/>
        <v/>
      </c>
      <c r="S226" s="672" t="str">
        <f t="shared" si="72"/>
        <v/>
      </c>
      <c r="U226" s="672" t="str">
        <f t="shared" si="73"/>
        <v/>
      </c>
      <c r="W226" s="672" t="str">
        <f t="shared" si="74"/>
        <v/>
      </c>
      <c r="Y226" s="672" t="str">
        <f t="shared" si="75"/>
        <v/>
      </c>
      <c r="AA226" s="672" t="str">
        <f t="shared" si="76"/>
        <v/>
      </c>
      <c r="AC226" s="672" t="str">
        <f t="shared" si="77"/>
        <v/>
      </c>
      <c r="AE226" s="672" t="str">
        <f t="shared" si="78"/>
        <v/>
      </c>
      <c r="AG226" s="672" t="str">
        <f t="shared" si="79"/>
        <v/>
      </c>
      <c r="AI226" s="672" t="str">
        <f t="shared" si="80"/>
        <v/>
      </c>
      <c r="AK226" s="672" t="str">
        <f t="shared" si="81"/>
        <v/>
      </c>
      <c r="AM226" s="672" t="str">
        <f t="shared" si="82"/>
        <v/>
      </c>
      <c r="AO226" s="672" t="str">
        <f t="shared" si="83"/>
        <v/>
      </c>
      <c r="AQ226" s="672" t="str">
        <f t="shared" si="84"/>
        <v/>
      </c>
    </row>
    <row r="227" spans="5:43">
      <c r="E227" s="672" t="str">
        <f t="shared" si="85"/>
        <v/>
      </c>
      <c r="G227" s="672" t="str">
        <f t="shared" si="85"/>
        <v/>
      </c>
      <c r="I227" s="672" t="str">
        <f t="shared" si="67"/>
        <v/>
      </c>
      <c r="K227" s="672" t="str">
        <f t="shared" si="68"/>
        <v/>
      </c>
      <c r="M227" s="672" t="str">
        <f t="shared" si="69"/>
        <v/>
      </c>
      <c r="O227" s="672" t="str">
        <f t="shared" si="70"/>
        <v/>
      </c>
      <c r="Q227" s="672" t="str">
        <f t="shared" si="71"/>
        <v/>
      </c>
      <c r="S227" s="672" t="str">
        <f t="shared" si="72"/>
        <v/>
      </c>
      <c r="U227" s="672" t="str">
        <f t="shared" si="73"/>
        <v/>
      </c>
      <c r="W227" s="672" t="str">
        <f t="shared" si="74"/>
        <v/>
      </c>
      <c r="Y227" s="672" t="str">
        <f t="shared" si="75"/>
        <v/>
      </c>
      <c r="AA227" s="672" t="str">
        <f t="shared" si="76"/>
        <v/>
      </c>
      <c r="AC227" s="672" t="str">
        <f t="shared" si="77"/>
        <v/>
      </c>
      <c r="AE227" s="672" t="str">
        <f t="shared" si="78"/>
        <v/>
      </c>
      <c r="AG227" s="672" t="str">
        <f t="shared" si="79"/>
        <v/>
      </c>
      <c r="AI227" s="672" t="str">
        <f t="shared" si="80"/>
        <v/>
      </c>
      <c r="AK227" s="672" t="str">
        <f t="shared" si="81"/>
        <v/>
      </c>
      <c r="AM227" s="672" t="str">
        <f t="shared" si="82"/>
        <v/>
      </c>
      <c r="AO227" s="672" t="str">
        <f t="shared" si="83"/>
        <v/>
      </c>
      <c r="AQ227" s="672" t="str">
        <f t="shared" si="84"/>
        <v/>
      </c>
    </row>
    <row r="228" spans="5:43">
      <c r="E228" s="672" t="str">
        <f t="shared" si="85"/>
        <v/>
      </c>
      <c r="G228" s="672" t="str">
        <f t="shared" si="85"/>
        <v/>
      </c>
      <c r="I228" s="672" t="str">
        <f t="shared" si="67"/>
        <v/>
      </c>
      <c r="K228" s="672" t="str">
        <f t="shared" si="68"/>
        <v/>
      </c>
      <c r="M228" s="672" t="str">
        <f t="shared" si="69"/>
        <v/>
      </c>
      <c r="O228" s="672" t="str">
        <f t="shared" si="70"/>
        <v/>
      </c>
      <c r="Q228" s="672" t="str">
        <f t="shared" si="71"/>
        <v/>
      </c>
      <c r="S228" s="672" t="str">
        <f t="shared" si="72"/>
        <v/>
      </c>
      <c r="U228" s="672" t="str">
        <f t="shared" si="73"/>
        <v/>
      </c>
      <c r="W228" s="672" t="str">
        <f t="shared" si="74"/>
        <v/>
      </c>
      <c r="Y228" s="672" t="str">
        <f t="shared" si="75"/>
        <v/>
      </c>
      <c r="AA228" s="672" t="str">
        <f t="shared" si="76"/>
        <v/>
      </c>
      <c r="AC228" s="672" t="str">
        <f t="shared" si="77"/>
        <v/>
      </c>
      <c r="AE228" s="672" t="str">
        <f t="shared" si="78"/>
        <v/>
      </c>
      <c r="AG228" s="672" t="str">
        <f t="shared" si="79"/>
        <v/>
      </c>
      <c r="AI228" s="672" t="str">
        <f t="shared" si="80"/>
        <v/>
      </c>
      <c r="AK228" s="672" t="str">
        <f t="shared" si="81"/>
        <v/>
      </c>
      <c r="AM228" s="672" t="str">
        <f t="shared" si="82"/>
        <v/>
      </c>
      <c r="AO228" s="672" t="str">
        <f t="shared" si="83"/>
        <v/>
      </c>
      <c r="AQ228" s="672" t="str">
        <f t="shared" si="84"/>
        <v/>
      </c>
    </row>
    <row r="229" spans="5:43">
      <c r="E229" s="672" t="str">
        <f t="shared" si="85"/>
        <v/>
      </c>
      <c r="G229" s="672" t="str">
        <f t="shared" si="85"/>
        <v/>
      </c>
      <c r="I229" s="672" t="str">
        <f t="shared" si="67"/>
        <v/>
      </c>
      <c r="K229" s="672" t="str">
        <f t="shared" si="68"/>
        <v/>
      </c>
      <c r="M229" s="672" t="str">
        <f t="shared" si="69"/>
        <v/>
      </c>
      <c r="O229" s="672" t="str">
        <f t="shared" si="70"/>
        <v/>
      </c>
      <c r="Q229" s="672" t="str">
        <f t="shared" si="71"/>
        <v/>
      </c>
      <c r="S229" s="672" t="str">
        <f t="shared" si="72"/>
        <v/>
      </c>
      <c r="U229" s="672" t="str">
        <f t="shared" si="73"/>
        <v/>
      </c>
      <c r="W229" s="672" t="str">
        <f t="shared" si="74"/>
        <v/>
      </c>
      <c r="Y229" s="672" t="str">
        <f t="shared" si="75"/>
        <v/>
      </c>
      <c r="AA229" s="672" t="str">
        <f t="shared" si="76"/>
        <v/>
      </c>
      <c r="AC229" s="672" t="str">
        <f t="shared" si="77"/>
        <v/>
      </c>
      <c r="AE229" s="672" t="str">
        <f t="shared" si="78"/>
        <v/>
      </c>
      <c r="AG229" s="672" t="str">
        <f t="shared" si="79"/>
        <v/>
      </c>
      <c r="AI229" s="672" t="str">
        <f t="shared" si="80"/>
        <v/>
      </c>
      <c r="AK229" s="672" t="str">
        <f t="shared" si="81"/>
        <v/>
      </c>
      <c r="AM229" s="672" t="str">
        <f t="shared" si="82"/>
        <v/>
      </c>
      <c r="AO229" s="672" t="str">
        <f t="shared" si="83"/>
        <v/>
      </c>
      <c r="AQ229" s="672" t="str">
        <f t="shared" si="84"/>
        <v/>
      </c>
    </row>
    <row r="230" spans="5:43">
      <c r="E230" s="672" t="str">
        <f t="shared" si="85"/>
        <v/>
      </c>
      <c r="G230" s="672" t="str">
        <f t="shared" si="85"/>
        <v/>
      </c>
      <c r="I230" s="672" t="str">
        <f t="shared" si="67"/>
        <v/>
      </c>
      <c r="K230" s="672" t="str">
        <f t="shared" si="68"/>
        <v/>
      </c>
      <c r="M230" s="672" t="str">
        <f t="shared" si="69"/>
        <v/>
      </c>
      <c r="O230" s="672" t="str">
        <f t="shared" si="70"/>
        <v/>
      </c>
      <c r="Q230" s="672" t="str">
        <f t="shared" si="71"/>
        <v/>
      </c>
      <c r="S230" s="672" t="str">
        <f t="shared" si="72"/>
        <v/>
      </c>
      <c r="U230" s="672" t="str">
        <f t="shared" si="73"/>
        <v/>
      </c>
      <c r="W230" s="672" t="str">
        <f t="shared" si="74"/>
        <v/>
      </c>
      <c r="Y230" s="672" t="str">
        <f t="shared" si="75"/>
        <v/>
      </c>
      <c r="AA230" s="672" t="str">
        <f t="shared" si="76"/>
        <v/>
      </c>
      <c r="AC230" s="672" t="str">
        <f t="shared" si="77"/>
        <v/>
      </c>
      <c r="AE230" s="672" t="str">
        <f t="shared" si="78"/>
        <v/>
      </c>
      <c r="AG230" s="672" t="str">
        <f t="shared" si="79"/>
        <v/>
      </c>
      <c r="AI230" s="672" t="str">
        <f t="shared" si="80"/>
        <v/>
      </c>
      <c r="AK230" s="672" t="str">
        <f t="shared" si="81"/>
        <v/>
      </c>
      <c r="AM230" s="672" t="str">
        <f t="shared" si="82"/>
        <v/>
      </c>
      <c r="AO230" s="672" t="str">
        <f t="shared" si="83"/>
        <v/>
      </c>
      <c r="AQ230" s="672" t="str">
        <f t="shared" si="84"/>
        <v/>
      </c>
    </row>
    <row r="231" spans="5:43">
      <c r="E231" s="672" t="str">
        <f t="shared" si="85"/>
        <v/>
      </c>
      <c r="G231" s="672" t="str">
        <f t="shared" si="85"/>
        <v/>
      </c>
      <c r="I231" s="672" t="str">
        <f t="shared" si="67"/>
        <v/>
      </c>
      <c r="K231" s="672" t="str">
        <f t="shared" si="68"/>
        <v/>
      </c>
      <c r="M231" s="672" t="str">
        <f t="shared" si="69"/>
        <v/>
      </c>
      <c r="O231" s="672" t="str">
        <f t="shared" si="70"/>
        <v/>
      </c>
      <c r="Q231" s="672" t="str">
        <f t="shared" si="71"/>
        <v/>
      </c>
      <c r="S231" s="672" t="str">
        <f t="shared" si="72"/>
        <v/>
      </c>
      <c r="U231" s="672" t="str">
        <f t="shared" si="73"/>
        <v/>
      </c>
      <c r="W231" s="672" t="str">
        <f t="shared" si="74"/>
        <v/>
      </c>
      <c r="Y231" s="672" t="str">
        <f t="shared" si="75"/>
        <v/>
      </c>
      <c r="AA231" s="672" t="str">
        <f t="shared" si="76"/>
        <v/>
      </c>
      <c r="AC231" s="672" t="str">
        <f t="shared" si="77"/>
        <v/>
      </c>
      <c r="AE231" s="672" t="str">
        <f t="shared" si="78"/>
        <v/>
      </c>
      <c r="AG231" s="672" t="str">
        <f t="shared" si="79"/>
        <v/>
      </c>
      <c r="AI231" s="672" t="str">
        <f t="shared" si="80"/>
        <v/>
      </c>
      <c r="AK231" s="672" t="str">
        <f t="shared" si="81"/>
        <v/>
      </c>
      <c r="AM231" s="672" t="str">
        <f t="shared" si="82"/>
        <v/>
      </c>
      <c r="AO231" s="672" t="str">
        <f t="shared" si="83"/>
        <v/>
      </c>
      <c r="AQ231" s="672" t="str">
        <f t="shared" si="84"/>
        <v/>
      </c>
    </row>
    <row r="232" spans="5:43">
      <c r="E232" s="672" t="str">
        <f t="shared" si="85"/>
        <v/>
      </c>
      <c r="G232" s="672" t="str">
        <f t="shared" si="85"/>
        <v/>
      </c>
      <c r="I232" s="672" t="str">
        <f t="shared" si="67"/>
        <v/>
      </c>
      <c r="K232" s="672" t="str">
        <f t="shared" si="68"/>
        <v/>
      </c>
      <c r="M232" s="672" t="str">
        <f t="shared" si="69"/>
        <v/>
      </c>
      <c r="O232" s="672" t="str">
        <f t="shared" si="70"/>
        <v/>
      </c>
      <c r="Q232" s="672" t="str">
        <f t="shared" si="71"/>
        <v/>
      </c>
      <c r="S232" s="672" t="str">
        <f t="shared" si="72"/>
        <v/>
      </c>
      <c r="U232" s="672" t="str">
        <f t="shared" si="73"/>
        <v/>
      </c>
      <c r="W232" s="672" t="str">
        <f t="shared" si="74"/>
        <v/>
      </c>
      <c r="Y232" s="672" t="str">
        <f t="shared" si="75"/>
        <v/>
      </c>
      <c r="AA232" s="672" t="str">
        <f t="shared" si="76"/>
        <v/>
      </c>
      <c r="AC232" s="672" t="str">
        <f t="shared" si="77"/>
        <v/>
      </c>
      <c r="AE232" s="672" t="str">
        <f t="shared" si="78"/>
        <v/>
      </c>
      <c r="AG232" s="672" t="str">
        <f t="shared" si="79"/>
        <v/>
      </c>
      <c r="AI232" s="672" t="str">
        <f t="shared" si="80"/>
        <v/>
      </c>
      <c r="AK232" s="672" t="str">
        <f t="shared" si="81"/>
        <v/>
      </c>
      <c r="AM232" s="672" t="str">
        <f t="shared" si="82"/>
        <v/>
      </c>
      <c r="AO232" s="672" t="str">
        <f t="shared" si="83"/>
        <v/>
      </c>
      <c r="AQ232" s="672" t="str">
        <f t="shared" si="84"/>
        <v/>
      </c>
    </row>
    <row r="233" spans="5:43">
      <c r="E233" s="672" t="str">
        <f t="shared" si="85"/>
        <v/>
      </c>
      <c r="G233" s="672" t="str">
        <f t="shared" si="85"/>
        <v/>
      </c>
      <c r="I233" s="672" t="str">
        <f t="shared" si="67"/>
        <v/>
      </c>
      <c r="K233" s="672" t="str">
        <f t="shared" si="68"/>
        <v/>
      </c>
      <c r="M233" s="672" t="str">
        <f t="shared" si="69"/>
        <v/>
      </c>
      <c r="O233" s="672" t="str">
        <f t="shared" si="70"/>
        <v/>
      </c>
      <c r="Q233" s="672" t="str">
        <f t="shared" si="71"/>
        <v/>
      </c>
      <c r="S233" s="672" t="str">
        <f t="shared" si="72"/>
        <v/>
      </c>
      <c r="U233" s="672" t="str">
        <f t="shared" si="73"/>
        <v/>
      </c>
      <c r="W233" s="672" t="str">
        <f t="shared" si="74"/>
        <v/>
      </c>
      <c r="Y233" s="672" t="str">
        <f t="shared" si="75"/>
        <v/>
      </c>
      <c r="AA233" s="672" t="str">
        <f t="shared" si="76"/>
        <v/>
      </c>
      <c r="AC233" s="672" t="str">
        <f t="shared" si="77"/>
        <v/>
      </c>
      <c r="AE233" s="672" t="str">
        <f t="shared" si="78"/>
        <v/>
      </c>
      <c r="AG233" s="672" t="str">
        <f t="shared" si="79"/>
        <v/>
      </c>
      <c r="AI233" s="672" t="str">
        <f t="shared" si="80"/>
        <v/>
      </c>
      <c r="AK233" s="672" t="str">
        <f t="shared" si="81"/>
        <v/>
      </c>
      <c r="AM233" s="672" t="str">
        <f t="shared" si="82"/>
        <v/>
      </c>
      <c r="AO233" s="672" t="str">
        <f t="shared" si="83"/>
        <v/>
      </c>
      <c r="AQ233" s="672" t="str">
        <f t="shared" si="84"/>
        <v/>
      </c>
    </row>
    <row r="234" spans="5:43">
      <c r="E234" s="672" t="str">
        <f t="shared" si="85"/>
        <v/>
      </c>
      <c r="G234" s="672" t="str">
        <f t="shared" si="85"/>
        <v/>
      </c>
      <c r="I234" s="672" t="str">
        <f t="shared" si="67"/>
        <v/>
      </c>
      <c r="K234" s="672" t="str">
        <f t="shared" si="68"/>
        <v/>
      </c>
      <c r="M234" s="672" t="str">
        <f t="shared" si="69"/>
        <v/>
      </c>
      <c r="O234" s="672" t="str">
        <f t="shared" si="70"/>
        <v/>
      </c>
      <c r="Q234" s="672" t="str">
        <f t="shared" si="71"/>
        <v/>
      </c>
      <c r="S234" s="672" t="str">
        <f t="shared" si="72"/>
        <v/>
      </c>
      <c r="U234" s="672" t="str">
        <f t="shared" si="73"/>
        <v/>
      </c>
      <c r="W234" s="672" t="str">
        <f t="shared" si="74"/>
        <v/>
      </c>
      <c r="Y234" s="672" t="str">
        <f t="shared" si="75"/>
        <v/>
      </c>
      <c r="AA234" s="672" t="str">
        <f t="shared" si="76"/>
        <v/>
      </c>
      <c r="AC234" s="672" t="str">
        <f t="shared" si="77"/>
        <v/>
      </c>
      <c r="AE234" s="672" t="str">
        <f t="shared" si="78"/>
        <v/>
      </c>
      <c r="AG234" s="672" t="str">
        <f t="shared" si="79"/>
        <v/>
      </c>
      <c r="AI234" s="672" t="str">
        <f t="shared" si="80"/>
        <v/>
      </c>
      <c r="AK234" s="672" t="str">
        <f t="shared" si="81"/>
        <v/>
      </c>
      <c r="AM234" s="672" t="str">
        <f t="shared" si="82"/>
        <v/>
      </c>
      <c r="AO234" s="672" t="str">
        <f t="shared" si="83"/>
        <v/>
      </c>
      <c r="AQ234" s="672" t="str">
        <f t="shared" si="84"/>
        <v/>
      </c>
    </row>
    <row r="235" spans="5:43">
      <c r="E235" s="672" t="str">
        <f t="shared" si="85"/>
        <v/>
      </c>
      <c r="G235" s="672" t="str">
        <f t="shared" si="85"/>
        <v/>
      </c>
      <c r="I235" s="672" t="str">
        <f t="shared" si="67"/>
        <v/>
      </c>
      <c r="K235" s="672" t="str">
        <f t="shared" si="68"/>
        <v/>
      </c>
      <c r="M235" s="672" t="str">
        <f t="shared" si="69"/>
        <v/>
      </c>
      <c r="O235" s="672" t="str">
        <f t="shared" si="70"/>
        <v/>
      </c>
      <c r="Q235" s="672" t="str">
        <f t="shared" si="71"/>
        <v/>
      </c>
      <c r="S235" s="672" t="str">
        <f t="shared" si="72"/>
        <v/>
      </c>
      <c r="U235" s="672" t="str">
        <f t="shared" si="73"/>
        <v/>
      </c>
      <c r="W235" s="672" t="str">
        <f t="shared" si="74"/>
        <v/>
      </c>
      <c r="Y235" s="672" t="str">
        <f t="shared" si="75"/>
        <v/>
      </c>
      <c r="AA235" s="672" t="str">
        <f t="shared" si="76"/>
        <v/>
      </c>
      <c r="AC235" s="672" t="str">
        <f t="shared" si="77"/>
        <v/>
      </c>
      <c r="AE235" s="672" t="str">
        <f t="shared" si="78"/>
        <v/>
      </c>
      <c r="AG235" s="672" t="str">
        <f t="shared" si="79"/>
        <v/>
      </c>
      <c r="AI235" s="672" t="str">
        <f t="shared" si="80"/>
        <v/>
      </c>
      <c r="AK235" s="672" t="str">
        <f t="shared" si="81"/>
        <v/>
      </c>
      <c r="AM235" s="672" t="str">
        <f t="shared" si="82"/>
        <v/>
      </c>
      <c r="AO235" s="672" t="str">
        <f t="shared" si="83"/>
        <v/>
      </c>
      <c r="AQ235" s="672" t="str">
        <f t="shared" si="84"/>
        <v/>
      </c>
    </row>
    <row r="236" spans="5:43">
      <c r="E236" s="672" t="str">
        <f t="shared" si="85"/>
        <v/>
      </c>
      <c r="G236" s="672" t="str">
        <f t="shared" si="85"/>
        <v/>
      </c>
      <c r="I236" s="672" t="str">
        <f t="shared" si="67"/>
        <v/>
      </c>
      <c r="K236" s="672" t="str">
        <f t="shared" si="68"/>
        <v/>
      </c>
      <c r="M236" s="672" t="str">
        <f t="shared" si="69"/>
        <v/>
      </c>
      <c r="O236" s="672" t="str">
        <f t="shared" si="70"/>
        <v/>
      </c>
      <c r="Q236" s="672" t="str">
        <f t="shared" si="71"/>
        <v/>
      </c>
      <c r="S236" s="672" t="str">
        <f t="shared" si="72"/>
        <v/>
      </c>
      <c r="U236" s="672" t="str">
        <f t="shared" si="73"/>
        <v/>
      </c>
      <c r="W236" s="672" t="str">
        <f t="shared" si="74"/>
        <v/>
      </c>
      <c r="Y236" s="672" t="str">
        <f t="shared" si="75"/>
        <v/>
      </c>
      <c r="AA236" s="672" t="str">
        <f t="shared" si="76"/>
        <v/>
      </c>
      <c r="AC236" s="672" t="str">
        <f t="shared" si="77"/>
        <v/>
      </c>
      <c r="AE236" s="672" t="str">
        <f t="shared" si="78"/>
        <v/>
      </c>
      <c r="AG236" s="672" t="str">
        <f t="shared" si="79"/>
        <v/>
      </c>
      <c r="AI236" s="672" t="str">
        <f t="shared" si="80"/>
        <v/>
      </c>
      <c r="AK236" s="672" t="str">
        <f t="shared" si="81"/>
        <v/>
      </c>
      <c r="AM236" s="672" t="str">
        <f t="shared" si="82"/>
        <v/>
      </c>
      <c r="AO236" s="672" t="str">
        <f t="shared" si="83"/>
        <v/>
      </c>
      <c r="AQ236" s="672" t="str">
        <f t="shared" si="84"/>
        <v/>
      </c>
    </row>
    <row r="237" spans="5:43">
      <c r="E237" s="672" t="str">
        <f t="shared" ref="E237:G252" si="86">IF(OR($B237=0,D237=0),"",D237/$B237)</f>
        <v/>
      </c>
      <c r="G237" s="672" t="str">
        <f t="shared" si="86"/>
        <v/>
      </c>
      <c r="I237" s="672" t="str">
        <f t="shared" si="67"/>
        <v/>
      </c>
      <c r="K237" s="672" t="str">
        <f t="shared" si="68"/>
        <v/>
      </c>
      <c r="M237" s="672" t="str">
        <f t="shared" si="69"/>
        <v/>
      </c>
      <c r="O237" s="672" t="str">
        <f t="shared" si="70"/>
        <v/>
      </c>
      <c r="Q237" s="672" t="str">
        <f t="shared" si="71"/>
        <v/>
      </c>
      <c r="S237" s="672" t="str">
        <f t="shared" si="72"/>
        <v/>
      </c>
      <c r="U237" s="672" t="str">
        <f t="shared" si="73"/>
        <v/>
      </c>
      <c r="W237" s="672" t="str">
        <f t="shared" si="74"/>
        <v/>
      </c>
      <c r="Y237" s="672" t="str">
        <f t="shared" si="75"/>
        <v/>
      </c>
      <c r="AA237" s="672" t="str">
        <f t="shared" si="76"/>
        <v/>
      </c>
      <c r="AC237" s="672" t="str">
        <f t="shared" si="77"/>
        <v/>
      </c>
      <c r="AE237" s="672" t="str">
        <f t="shared" si="78"/>
        <v/>
      </c>
      <c r="AG237" s="672" t="str">
        <f t="shared" si="79"/>
        <v/>
      </c>
      <c r="AI237" s="672" t="str">
        <f t="shared" si="80"/>
        <v/>
      </c>
      <c r="AK237" s="672" t="str">
        <f t="shared" si="81"/>
        <v/>
      </c>
      <c r="AM237" s="672" t="str">
        <f t="shared" si="82"/>
        <v/>
      </c>
      <c r="AO237" s="672" t="str">
        <f t="shared" si="83"/>
        <v/>
      </c>
      <c r="AQ237" s="672" t="str">
        <f t="shared" si="84"/>
        <v/>
      </c>
    </row>
    <row r="238" spans="5:43">
      <c r="E238" s="672" t="str">
        <f t="shared" si="86"/>
        <v/>
      </c>
      <c r="G238" s="672" t="str">
        <f t="shared" si="86"/>
        <v/>
      </c>
      <c r="I238" s="672" t="str">
        <f t="shared" si="67"/>
        <v/>
      </c>
      <c r="K238" s="672" t="str">
        <f t="shared" si="68"/>
        <v/>
      </c>
      <c r="M238" s="672" t="str">
        <f t="shared" si="69"/>
        <v/>
      </c>
      <c r="O238" s="672" t="str">
        <f t="shared" si="70"/>
        <v/>
      </c>
      <c r="Q238" s="672" t="str">
        <f t="shared" si="71"/>
        <v/>
      </c>
      <c r="S238" s="672" t="str">
        <f t="shared" si="72"/>
        <v/>
      </c>
      <c r="U238" s="672" t="str">
        <f t="shared" si="73"/>
        <v/>
      </c>
      <c r="W238" s="672" t="str">
        <f t="shared" si="74"/>
        <v/>
      </c>
      <c r="Y238" s="672" t="str">
        <f t="shared" si="75"/>
        <v/>
      </c>
      <c r="AA238" s="672" t="str">
        <f t="shared" si="76"/>
        <v/>
      </c>
      <c r="AC238" s="672" t="str">
        <f t="shared" si="77"/>
        <v/>
      </c>
      <c r="AE238" s="672" t="str">
        <f t="shared" si="78"/>
        <v/>
      </c>
      <c r="AG238" s="672" t="str">
        <f t="shared" si="79"/>
        <v/>
      </c>
      <c r="AI238" s="672" t="str">
        <f t="shared" si="80"/>
        <v/>
      </c>
      <c r="AK238" s="672" t="str">
        <f t="shared" si="81"/>
        <v/>
      </c>
      <c r="AM238" s="672" t="str">
        <f t="shared" si="82"/>
        <v/>
      </c>
      <c r="AO238" s="672" t="str">
        <f t="shared" si="83"/>
        <v/>
      </c>
      <c r="AQ238" s="672" t="str">
        <f t="shared" si="84"/>
        <v/>
      </c>
    </row>
    <row r="239" spans="5:43">
      <c r="E239" s="672" t="str">
        <f t="shared" si="86"/>
        <v/>
      </c>
      <c r="G239" s="672" t="str">
        <f t="shared" si="86"/>
        <v/>
      </c>
      <c r="I239" s="672" t="str">
        <f t="shared" si="67"/>
        <v/>
      </c>
      <c r="K239" s="672" t="str">
        <f t="shared" si="68"/>
        <v/>
      </c>
      <c r="M239" s="672" t="str">
        <f t="shared" si="69"/>
        <v/>
      </c>
      <c r="O239" s="672" t="str">
        <f t="shared" si="70"/>
        <v/>
      </c>
      <c r="Q239" s="672" t="str">
        <f t="shared" si="71"/>
        <v/>
      </c>
      <c r="S239" s="672" t="str">
        <f t="shared" si="72"/>
        <v/>
      </c>
      <c r="U239" s="672" t="str">
        <f t="shared" si="73"/>
        <v/>
      </c>
      <c r="W239" s="672" t="str">
        <f t="shared" si="74"/>
        <v/>
      </c>
      <c r="Y239" s="672" t="str">
        <f t="shared" si="75"/>
        <v/>
      </c>
      <c r="AA239" s="672" t="str">
        <f t="shared" si="76"/>
        <v/>
      </c>
      <c r="AC239" s="672" t="str">
        <f t="shared" si="77"/>
        <v/>
      </c>
      <c r="AE239" s="672" t="str">
        <f t="shared" si="78"/>
        <v/>
      </c>
      <c r="AG239" s="672" t="str">
        <f t="shared" si="79"/>
        <v/>
      </c>
      <c r="AI239" s="672" t="str">
        <f t="shared" si="80"/>
        <v/>
      </c>
      <c r="AK239" s="672" t="str">
        <f t="shared" si="81"/>
        <v/>
      </c>
      <c r="AM239" s="672" t="str">
        <f t="shared" si="82"/>
        <v/>
      </c>
      <c r="AO239" s="672" t="str">
        <f t="shared" si="83"/>
        <v/>
      </c>
      <c r="AQ239" s="672" t="str">
        <f t="shared" si="84"/>
        <v/>
      </c>
    </row>
    <row r="240" spans="5:43">
      <c r="E240" s="672" t="str">
        <f t="shared" si="86"/>
        <v/>
      </c>
      <c r="G240" s="672" t="str">
        <f t="shared" si="86"/>
        <v/>
      </c>
      <c r="I240" s="672" t="str">
        <f t="shared" si="67"/>
        <v/>
      </c>
      <c r="K240" s="672" t="str">
        <f t="shared" si="68"/>
        <v/>
      </c>
      <c r="M240" s="672" t="str">
        <f t="shared" si="69"/>
        <v/>
      </c>
      <c r="O240" s="672" t="str">
        <f t="shared" si="70"/>
        <v/>
      </c>
      <c r="Q240" s="672" t="str">
        <f t="shared" si="71"/>
        <v/>
      </c>
      <c r="S240" s="672" t="str">
        <f t="shared" si="72"/>
        <v/>
      </c>
      <c r="U240" s="672" t="str">
        <f t="shared" si="73"/>
        <v/>
      </c>
      <c r="W240" s="672" t="str">
        <f t="shared" si="74"/>
        <v/>
      </c>
      <c r="Y240" s="672" t="str">
        <f t="shared" si="75"/>
        <v/>
      </c>
      <c r="AA240" s="672" t="str">
        <f t="shared" si="76"/>
        <v/>
      </c>
      <c r="AC240" s="672" t="str">
        <f t="shared" si="77"/>
        <v/>
      </c>
      <c r="AE240" s="672" t="str">
        <f t="shared" si="78"/>
        <v/>
      </c>
      <c r="AG240" s="672" t="str">
        <f t="shared" si="79"/>
        <v/>
      </c>
      <c r="AI240" s="672" t="str">
        <f t="shared" si="80"/>
        <v/>
      </c>
      <c r="AK240" s="672" t="str">
        <f t="shared" si="81"/>
        <v/>
      </c>
      <c r="AM240" s="672" t="str">
        <f t="shared" si="82"/>
        <v/>
      </c>
      <c r="AO240" s="672" t="str">
        <f t="shared" si="83"/>
        <v/>
      </c>
      <c r="AQ240" s="672" t="str">
        <f t="shared" si="84"/>
        <v/>
      </c>
    </row>
    <row r="241" spans="5:43">
      <c r="E241" s="672" t="str">
        <f t="shared" si="86"/>
        <v/>
      </c>
      <c r="G241" s="672" t="str">
        <f t="shared" si="86"/>
        <v/>
      </c>
      <c r="I241" s="672" t="str">
        <f t="shared" si="67"/>
        <v/>
      </c>
      <c r="K241" s="672" t="str">
        <f t="shared" si="68"/>
        <v/>
      </c>
      <c r="M241" s="672" t="str">
        <f t="shared" si="69"/>
        <v/>
      </c>
      <c r="O241" s="672" t="str">
        <f t="shared" si="70"/>
        <v/>
      </c>
      <c r="Q241" s="672" t="str">
        <f t="shared" si="71"/>
        <v/>
      </c>
      <c r="S241" s="672" t="str">
        <f t="shared" si="72"/>
        <v/>
      </c>
      <c r="U241" s="672" t="str">
        <f t="shared" si="73"/>
        <v/>
      </c>
      <c r="W241" s="672" t="str">
        <f t="shared" si="74"/>
        <v/>
      </c>
      <c r="Y241" s="672" t="str">
        <f t="shared" si="75"/>
        <v/>
      </c>
      <c r="AA241" s="672" t="str">
        <f t="shared" si="76"/>
        <v/>
      </c>
      <c r="AC241" s="672" t="str">
        <f t="shared" si="77"/>
        <v/>
      </c>
      <c r="AE241" s="672" t="str">
        <f t="shared" si="78"/>
        <v/>
      </c>
      <c r="AG241" s="672" t="str">
        <f t="shared" si="79"/>
        <v/>
      </c>
      <c r="AI241" s="672" t="str">
        <f t="shared" si="80"/>
        <v/>
      </c>
      <c r="AK241" s="672" t="str">
        <f t="shared" si="81"/>
        <v/>
      </c>
      <c r="AM241" s="672" t="str">
        <f t="shared" si="82"/>
        <v/>
      </c>
      <c r="AO241" s="672" t="str">
        <f t="shared" si="83"/>
        <v/>
      </c>
      <c r="AQ241" s="672" t="str">
        <f t="shared" si="84"/>
        <v/>
      </c>
    </row>
    <row r="242" spans="5:43">
      <c r="E242" s="672" t="str">
        <f t="shared" si="86"/>
        <v/>
      </c>
      <c r="G242" s="672" t="str">
        <f t="shared" si="86"/>
        <v/>
      </c>
      <c r="I242" s="672" t="str">
        <f t="shared" si="67"/>
        <v/>
      </c>
      <c r="K242" s="672" t="str">
        <f t="shared" si="68"/>
        <v/>
      </c>
      <c r="M242" s="672" t="str">
        <f t="shared" si="69"/>
        <v/>
      </c>
      <c r="O242" s="672" t="str">
        <f t="shared" si="70"/>
        <v/>
      </c>
      <c r="Q242" s="672" t="str">
        <f t="shared" si="71"/>
        <v/>
      </c>
      <c r="S242" s="672" t="str">
        <f t="shared" si="72"/>
        <v/>
      </c>
      <c r="U242" s="672" t="str">
        <f t="shared" si="73"/>
        <v/>
      </c>
      <c r="W242" s="672" t="str">
        <f t="shared" si="74"/>
        <v/>
      </c>
      <c r="Y242" s="672" t="str">
        <f t="shared" si="75"/>
        <v/>
      </c>
      <c r="AA242" s="672" t="str">
        <f t="shared" si="76"/>
        <v/>
      </c>
      <c r="AC242" s="672" t="str">
        <f t="shared" si="77"/>
        <v/>
      </c>
      <c r="AE242" s="672" t="str">
        <f t="shared" si="78"/>
        <v/>
      </c>
      <c r="AG242" s="672" t="str">
        <f t="shared" si="79"/>
        <v/>
      </c>
      <c r="AI242" s="672" t="str">
        <f t="shared" si="80"/>
        <v/>
      </c>
      <c r="AK242" s="672" t="str">
        <f t="shared" si="81"/>
        <v/>
      </c>
      <c r="AM242" s="672" t="str">
        <f t="shared" si="82"/>
        <v/>
      </c>
      <c r="AO242" s="672" t="str">
        <f t="shared" si="83"/>
        <v/>
      </c>
      <c r="AQ242" s="672" t="str">
        <f t="shared" si="84"/>
        <v/>
      </c>
    </row>
    <row r="243" spans="5:43">
      <c r="E243" s="672" t="str">
        <f t="shared" si="86"/>
        <v/>
      </c>
      <c r="G243" s="672" t="str">
        <f t="shared" si="86"/>
        <v/>
      </c>
      <c r="I243" s="672" t="str">
        <f t="shared" si="67"/>
        <v/>
      </c>
      <c r="K243" s="672" t="str">
        <f t="shared" si="68"/>
        <v/>
      </c>
      <c r="M243" s="672" t="str">
        <f t="shared" si="69"/>
        <v/>
      </c>
      <c r="O243" s="672" t="str">
        <f t="shared" si="70"/>
        <v/>
      </c>
      <c r="Q243" s="672" t="str">
        <f t="shared" si="71"/>
        <v/>
      </c>
      <c r="S243" s="672" t="str">
        <f t="shared" si="72"/>
        <v/>
      </c>
      <c r="U243" s="672" t="str">
        <f t="shared" si="73"/>
        <v/>
      </c>
      <c r="W243" s="672" t="str">
        <f t="shared" si="74"/>
        <v/>
      </c>
      <c r="Y243" s="672" t="str">
        <f t="shared" si="75"/>
        <v/>
      </c>
      <c r="AA243" s="672" t="str">
        <f t="shared" si="76"/>
        <v/>
      </c>
      <c r="AC243" s="672" t="str">
        <f t="shared" si="77"/>
        <v/>
      </c>
      <c r="AE243" s="672" t="str">
        <f t="shared" si="78"/>
        <v/>
      </c>
      <c r="AG243" s="672" t="str">
        <f t="shared" si="79"/>
        <v/>
      </c>
      <c r="AI243" s="672" t="str">
        <f t="shared" si="80"/>
        <v/>
      </c>
      <c r="AK243" s="672" t="str">
        <f t="shared" si="81"/>
        <v/>
      </c>
      <c r="AM243" s="672" t="str">
        <f t="shared" si="82"/>
        <v/>
      </c>
      <c r="AO243" s="672" t="str">
        <f t="shared" si="83"/>
        <v/>
      </c>
      <c r="AQ243" s="672" t="str">
        <f t="shared" si="84"/>
        <v/>
      </c>
    </row>
    <row r="244" spans="5:43">
      <c r="E244" s="672" t="str">
        <f t="shared" si="86"/>
        <v/>
      </c>
      <c r="G244" s="672" t="str">
        <f t="shared" si="86"/>
        <v/>
      </c>
      <c r="I244" s="672" t="str">
        <f t="shared" si="67"/>
        <v/>
      </c>
      <c r="K244" s="672" t="str">
        <f t="shared" si="68"/>
        <v/>
      </c>
      <c r="M244" s="672" t="str">
        <f t="shared" si="69"/>
        <v/>
      </c>
      <c r="O244" s="672" t="str">
        <f t="shared" si="70"/>
        <v/>
      </c>
      <c r="Q244" s="672" t="str">
        <f t="shared" si="71"/>
        <v/>
      </c>
      <c r="S244" s="672" t="str">
        <f t="shared" si="72"/>
        <v/>
      </c>
      <c r="U244" s="672" t="str">
        <f t="shared" si="73"/>
        <v/>
      </c>
      <c r="W244" s="672" t="str">
        <f t="shared" si="74"/>
        <v/>
      </c>
      <c r="Y244" s="672" t="str">
        <f t="shared" si="75"/>
        <v/>
      </c>
      <c r="AA244" s="672" t="str">
        <f t="shared" si="76"/>
        <v/>
      </c>
      <c r="AC244" s="672" t="str">
        <f t="shared" si="77"/>
        <v/>
      </c>
      <c r="AE244" s="672" t="str">
        <f t="shared" si="78"/>
        <v/>
      </c>
      <c r="AG244" s="672" t="str">
        <f t="shared" si="79"/>
        <v/>
      </c>
      <c r="AI244" s="672" t="str">
        <f t="shared" si="80"/>
        <v/>
      </c>
      <c r="AK244" s="672" t="str">
        <f t="shared" si="81"/>
        <v/>
      </c>
      <c r="AM244" s="672" t="str">
        <f t="shared" si="82"/>
        <v/>
      </c>
      <c r="AO244" s="672" t="str">
        <f t="shared" si="83"/>
        <v/>
      </c>
      <c r="AQ244" s="672" t="str">
        <f t="shared" si="84"/>
        <v/>
      </c>
    </row>
    <row r="245" spans="5:43">
      <c r="E245" s="672" t="str">
        <f t="shared" si="86"/>
        <v/>
      </c>
      <c r="G245" s="672" t="str">
        <f t="shared" si="86"/>
        <v/>
      </c>
      <c r="I245" s="672" t="str">
        <f t="shared" si="67"/>
        <v/>
      </c>
      <c r="K245" s="672" t="str">
        <f t="shared" si="68"/>
        <v/>
      </c>
      <c r="M245" s="672" t="str">
        <f t="shared" si="69"/>
        <v/>
      </c>
      <c r="O245" s="672" t="str">
        <f t="shared" si="70"/>
        <v/>
      </c>
      <c r="Q245" s="672" t="str">
        <f t="shared" si="71"/>
        <v/>
      </c>
      <c r="S245" s="672" t="str">
        <f t="shared" si="72"/>
        <v/>
      </c>
      <c r="U245" s="672" t="str">
        <f t="shared" si="73"/>
        <v/>
      </c>
      <c r="W245" s="672" t="str">
        <f t="shared" si="74"/>
        <v/>
      </c>
      <c r="Y245" s="672" t="str">
        <f t="shared" si="75"/>
        <v/>
      </c>
      <c r="AA245" s="672" t="str">
        <f t="shared" si="76"/>
        <v/>
      </c>
      <c r="AC245" s="672" t="str">
        <f t="shared" si="77"/>
        <v/>
      </c>
      <c r="AE245" s="672" t="str">
        <f t="shared" si="78"/>
        <v/>
      </c>
      <c r="AG245" s="672" t="str">
        <f t="shared" si="79"/>
        <v/>
      </c>
      <c r="AI245" s="672" t="str">
        <f t="shared" si="80"/>
        <v/>
      </c>
      <c r="AK245" s="672" t="str">
        <f t="shared" si="81"/>
        <v/>
      </c>
      <c r="AM245" s="672" t="str">
        <f t="shared" si="82"/>
        <v/>
      </c>
      <c r="AO245" s="672" t="str">
        <f t="shared" si="83"/>
        <v/>
      </c>
      <c r="AQ245" s="672" t="str">
        <f t="shared" si="84"/>
        <v/>
      </c>
    </row>
    <row r="246" spans="5:43">
      <c r="E246" s="672" t="str">
        <f t="shared" si="86"/>
        <v/>
      </c>
      <c r="G246" s="672" t="str">
        <f t="shared" si="86"/>
        <v/>
      </c>
      <c r="I246" s="672" t="str">
        <f t="shared" si="67"/>
        <v/>
      </c>
      <c r="K246" s="672" t="str">
        <f t="shared" si="68"/>
        <v/>
      </c>
      <c r="M246" s="672" t="str">
        <f t="shared" si="69"/>
        <v/>
      </c>
      <c r="O246" s="672" t="str">
        <f t="shared" si="70"/>
        <v/>
      </c>
      <c r="Q246" s="672" t="str">
        <f t="shared" si="71"/>
        <v/>
      </c>
      <c r="S246" s="672" t="str">
        <f t="shared" si="72"/>
        <v/>
      </c>
      <c r="U246" s="672" t="str">
        <f t="shared" si="73"/>
        <v/>
      </c>
      <c r="W246" s="672" t="str">
        <f t="shared" si="74"/>
        <v/>
      </c>
      <c r="Y246" s="672" t="str">
        <f t="shared" si="75"/>
        <v/>
      </c>
      <c r="AA246" s="672" t="str">
        <f t="shared" si="76"/>
        <v/>
      </c>
      <c r="AC246" s="672" t="str">
        <f t="shared" si="77"/>
        <v/>
      </c>
      <c r="AE246" s="672" t="str">
        <f t="shared" si="78"/>
        <v/>
      </c>
      <c r="AG246" s="672" t="str">
        <f t="shared" si="79"/>
        <v/>
      </c>
      <c r="AI246" s="672" t="str">
        <f t="shared" si="80"/>
        <v/>
      </c>
      <c r="AK246" s="672" t="str">
        <f t="shared" si="81"/>
        <v/>
      </c>
      <c r="AM246" s="672" t="str">
        <f t="shared" si="82"/>
        <v/>
      </c>
      <c r="AO246" s="672" t="str">
        <f t="shared" si="83"/>
        <v/>
      </c>
      <c r="AQ246" s="672" t="str">
        <f t="shared" si="84"/>
        <v/>
      </c>
    </row>
    <row r="247" spans="5:43">
      <c r="E247" s="672" t="str">
        <f t="shared" si="86"/>
        <v/>
      </c>
      <c r="G247" s="672" t="str">
        <f t="shared" si="86"/>
        <v/>
      </c>
      <c r="I247" s="672" t="str">
        <f t="shared" si="67"/>
        <v/>
      </c>
      <c r="K247" s="672" t="str">
        <f t="shared" si="68"/>
        <v/>
      </c>
      <c r="M247" s="672" t="str">
        <f t="shared" si="69"/>
        <v/>
      </c>
      <c r="O247" s="672" t="str">
        <f t="shared" si="70"/>
        <v/>
      </c>
      <c r="Q247" s="672" t="str">
        <f t="shared" si="71"/>
        <v/>
      </c>
      <c r="S247" s="672" t="str">
        <f t="shared" si="72"/>
        <v/>
      </c>
      <c r="U247" s="672" t="str">
        <f t="shared" si="73"/>
        <v/>
      </c>
      <c r="W247" s="672" t="str">
        <f t="shared" si="74"/>
        <v/>
      </c>
      <c r="Y247" s="672" t="str">
        <f t="shared" si="75"/>
        <v/>
      </c>
      <c r="AA247" s="672" t="str">
        <f t="shared" si="76"/>
        <v/>
      </c>
      <c r="AC247" s="672" t="str">
        <f t="shared" si="77"/>
        <v/>
      </c>
      <c r="AE247" s="672" t="str">
        <f t="shared" si="78"/>
        <v/>
      </c>
      <c r="AG247" s="672" t="str">
        <f t="shared" si="79"/>
        <v/>
      </c>
      <c r="AI247" s="672" t="str">
        <f t="shared" si="80"/>
        <v/>
      </c>
      <c r="AK247" s="672" t="str">
        <f t="shared" si="81"/>
        <v/>
      </c>
      <c r="AM247" s="672" t="str">
        <f t="shared" si="82"/>
        <v/>
      </c>
      <c r="AO247" s="672" t="str">
        <f t="shared" si="83"/>
        <v/>
      </c>
      <c r="AQ247" s="672" t="str">
        <f t="shared" si="84"/>
        <v/>
      </c>
    </row>
    <row r="248" spans="5:43">
      <c r="E248" s="672" t="str">
        <f t="shared" si="86"/>
        <v/>
      </c>
      <c r="G248" s="672" t="str">
        <f t="shared" si="86"/>
        <v/>
      </c>
      <c r="I248" s="672" t="str">
        <f t="shared" si="67"/>
        <v/>
      </c>
      <c r="K248" s="672" t="str">
        <f t="shared" si="68"/>
        <v/>
      </c>
      <c r="M248" s="672" t="str">
        <f t="shared" si="69"/>
        <v/>
      </c>
      <c r="O248" s="672" t="str">
        <f t="shared" si="70"/>
        <v/>
      </c>
      <c r="Q248" s="672" t="str">
        <f t="shared" si="71"/>
        <v/>
      </c>
      <c r="S248" s="672" t="str">
        <f t="shared" si="72"/>
        <v/>
      </c>
      <c r="U248" s="672" t="str">
        <f t="shared" si="73"/>
        <v/>
      </c>
      <c r="W248" s="672" t="str">
        <f t="shared" si="74"/>
        <v/>
      </c>
      <c r="Y248" s="672" t="str">
        <f t="shared" si="75"/>
        <v/>
      </c>
      <c r="AA248" s="672" t="str">
        <f t="shared" si="76"/>
        <v/>
      </c>
      <c r="AC248" s="672" t="str">
        <f t="shared" si="77"/>
        <v/>
      </c>
      <c r="AE248" s="672" t="str">
        <f t="shared" si="78"/>
        <v/>
      </c>
      <c r="AG248" s="672" t="str">
        <f t="shared" si="79"/>
        <v/>
      </c>
      <c r="AI248" s="672" t="str">
        <f t="shared" si="80"/>
        <v/>
      </c>
      <c r="AK248" s="672" t="str">
        <f t="shared" si="81"/>
        <v/>
      </c>
      <c r="AM248" s="672" t="str">
        <f t="shared" si="82"/>
        <v/>
      </c>
      <c r="AO248" s="672" t="str">
        <f t="shared" si="83"/>
        <v/>
      </c>
      <c r="AQ248" s="672" t="str">
        <f t="shared" si="84"/>
        <v/>
      </c>
    </row>
    <row r="249" spans="5:43">
      <c r="E249" s="672" t="str">
        <f t="shared" si="86"/>
        <v/>
      </c>
      <c r="G249" s="672" t="str">
        <f t="shared" si="86"/>
        <v/>
      </c>
      <c r="I249" s="672" t="str">
        <f t="shared" si="67"/>
        <v/>
      </c>
      <c r="K249" s="672" t="str">
        <f t="shared" si="68"/>
        <v/>
      </c>
      <c r="M249" s="672" t="str">
        <f t="shared" si="69"/>
        <v/>
      </c>
      <c r="O249" s="672" t="str">
        <f t="shared" si="70"/>
        <v/>
      </c>
      <c r="Q249" s="672" t="str">
        <f t="shared" si="71"/>
        <v/>
      </c>
      <c r="S249" s="672" t="str">
        <f t="shared" si="72"/>
        <v/>
      </c>
      <c r="U249" s="672" t="str">
        <f t="shared" si="73"/>
        <v/>
      </c>
      <c r="W249" s="672" t="str">
        <f t="shared" si="74"/>
        <v/>
      </c>
      <c r="Y249" s="672" t="str">
        <f t="shared" si="75"/>
        <v/>
      </c>
      <c r="AA249" s="672" t="str">
        <f t="shared" si="76"/>
        <v/>
      </c>
      <c r="AC249" s="672" t="str">
        <f t="shared" si="77"/>
        <v/>
      </c>
      <c r="AE249" s="672" t="str">
        <f t="shared" si="78"/>
        <v/>
      </c>
      <c r="AG249" s="672" t="str">
        <f t="shared" si="79"/>
        <v/>
      </c>
      <c r="AI249" s="672" t="str">
        <f t="shared" si="80"/>
        <v/>
      </c>
      <c r="AK249" s="672" t="str">
        <f t="shared" si="81"/>
        <v/>
      </c>
      <c r="AM249" s="672" t="str">
        <f t="shared" si="82"/>
        <v/>
      </c>
      <c r="AO249" s="672" t="str">
        <f t="shared" si="83"/>
        <v/>
      </c>
      <c r="AQ249" s="672" t="str">
        <f t="shared" si="84"/>
        <v/>
      </c>
    </row>
    <row r="250" spans="5:43">
      <c r="E250" s="672" t="str">
        <f t="shared" si="86"/>
        <v/>
      </c>
      <c r="G250" s="672" t="str">
        <f t="shared" si="86"/>
        <v/>
      </c>
      <c r="I250" s="672" t="str">
        <f t="shared" si="67"/>
        <v/>
      </c>
      <c r="K250" s="672" t="str">
        <f t="shared" si="68"/>
        <v/>
      </c>
      <c r="M250" s="672" t="str">
        <f t="shared" si="69"/>
        <v/>
      </c>
      <c r="O250" s="672" t="str">
        <f t="shared" si="70"/>
        <v/>
      </c>
      <c r="Q250" s="672" t="str">
        <f t="shared" si="71"/>
        <v/>
      </c>
      <c r="S250" s="672" t="str">
        <f t="shared" si="72"/>
        <v/>
      </c>
      <c r="U250" s="672" t="str">
        <f t="shared" si="73"/>
        <v/>
      </c>
      <c r="W250" s="672" t="str">
        <f t="shared" si="74"/>
        <v/>
      </c>
      <c r="Y250" s="672" t="str">
        <f t="shared" si="75"/>
        <v/>
      </c>
      <c r="AA250" s="672" t="str">
        <f t="shared" si="76"/>
        <v/>
      </c>
      <c r="AC250" s="672" t="str">
        <f t="shared" si="77"/>
        <v/>
      </c>
      <c r="AE250" s="672" t="str">
        <f t="shared" si="78"/>
        <v/>
      </c>
      <c r="AG250" s="672" t="str">
        <f t="shared" si="79"/>
        <v/>
      </c>
      <c r="AI250" s="672" t="str">
        <f t="shared" si="80"/>
        <v/>
      </c>
      <c r="AK250" s="672" t="str">
        <f t="shared" si="81"/>
        <v/>
      </c>
      <c r="AM250" s="672" t="str">
        <f t="shared" si="82"/>
        <v/>
      </c>
      <c r="AO250" s="672" t="str">
        <f t="shared" si="83"/>
        <v/>
      </c>
      <c r="AQ250" s="672" t="str">
        <f t="shared" si="84"/>
        <v/>
      </c>
    </row>
    <row r="251" spans="5:43">
      <c r="E251" s="672" t="str">
        <f t="shared" si="86"/>
        <v/>
      </c>
      <c r="G251" s="672" t="str">
        <f t="shared" si="86"/>
        <v/>
      </c>
      <c r="I251" s="672" t="str">
        <f t="shared" si="67"/>
        <v/>
      </c>
      <c r="K251" s="672" t="str">
        <f t="shared" si="68"/>
        <v/>
      </c>
      <c r="M251" s="672" t="str">
        <f t="shared" si="69"/>
        <v/>
      </c>
      <c r="O251" s="672" t="str">
        <f t="shared" si="70"/>
        <v/>
      </c>
      <c r="Q251" s="672" t="str">
        <f t="shared" si="71"/>
        <v/>
      </c>
      <c r="S251" s="672" t="str">
        <f t="shared" si="72"/>
        <v/>
      </c>
      <c r="U251" s="672" t="str">
        <f t="shared" si="73"/>
        <v/>
      </c>
      <c r="W251" s="672" t="str">
        <f t="shared" si="74"/>
        <v/>
      </c>
      <c r="Y251" s="672" t="str">
        <f t="shared" si="75"/>
        <v/>
      </c>
      <c r="AA251" s="672" t="str">
        <f t="shared" si="76"/>
        <v/>
      </c>
      <c r="AC251" s="672" t="str">
        <f t="shared" si="77"/>
        <v/>
      </c>
      <c r="AE251" s="672" t="str">
        <f t="shared" si="78"/>
        <v/>
      </c>
      <c r="AG251" s="672" t="str">
        <f t="shared" si="79"/>
        <v/>
      </c>
      <c r="AI251" s="672" t="str">
        <f t="shared" si="80"/>
        <v/>
      </c>
      <c r="AK251" s="672" t="str">
        <f t="shared" si="81"/>
        <v/>
      </c>
      <c r="AM251" s="672" t="str">
        <f t="shared" si="82"/>
        <v/>
      </c>
      <c r="AO251" s="672" t="str">
        <f t="shared" si="83"/>
        <v/>
      </c>
      <c r="AQ251" s="672" t="str">
        <f t="shared" si="84"/>
        <v/>
      </c>
    </row>
    <row r="252" spans="5:43">
      <c r="E252" s="672" t="str">
        <f t="shared" si="86"/>
        <v/>
      </c>
      <c r="G252" s="672" t="str">
        <f t="shared" si="86"/>
        <v/>
      </c>
      <c r="I252" s="672" t="str">
        <f t="shared" si="67"/>
        <v/>
      </c>
      <c r="K252" s="672" t="str">
        <f t="shared" si="68"/>
        <v/>
      </c>
      <c r="M252" s="672" t="str">
        <f t="shared" si="69"/>
        <v/>
      </c>
      <c r="O252" s="672" t="str">
        <f t="shared" si="70"/>
        <v/>
      </c>
      <c r="Q252" s="672" t="str">
        <f t="shared" si="71"/>
        <v/>
      </c>
      <c r="S252" s="672" t="str">
        <f t="shared" si="72"/>
        <v/>
      </c>
      <c r="U252" s="672" t="str">
        <f t="shared" si="73"/>
        <v/>
      </c>
      <c r="W252" s="672" t="str">
        <f t="shared" si="74"/>
        <v/>
      </c>
      <c r="Y252" s="672" t="str">
        <f t="shared" si="75"/>
        <v/>
      </c>
      <c r="AA252" s="672" t="str">
        <f t="shared" si="76"/>
        <v/>
      </c>
      <c r="AC252" s="672" t="str">
        <f t="shared" si="77"/>
        <v/>
      </c>
      <c r="AE252" s="672" t="str">
        <f t="shared" si="78"/>
        <v/>
      </c>
      <c r="AG252" s="672" t="str">
        <f t="shared" si="79"/>
        <v/>
      </c>
      <c r="AI252" s="672" t="str">
        <f t="shared" si="80"/>
        <v/>
      </c>
      <c r="AK252" s="672" t="str">
        <f t="shared" si="81"/>
        <v/>
      </c>
      <c r="AM252" s="672" t="str">
        <f t="shared" si="82"/>
        <v/>
      </c>
      <c r="AO252" s="672" t="str">
        <f t="shared" si="83"/>
        <v/>
      </c>
      <c r="AQ252" s="672" t="str">
        <f t="shared" si="84"/>
        <v/>
      </c>
    </row>
    <row r="253" spans="5:43">
      <c r="E253" s="672" t="str">
        <f t="shared" ref="E253:G268" si="87">IF(OR($B253=0,D253=0),"",D253/$B253)</f>
        <v/>
      </c>
      <c r="G253" s="672" t="str">
        <f t="shared" si="87"/>
        <v/>
      </c>
      <c r="I253" s="672" t="str">
        <f t="shared" si="67"/>
        <v/>
      </c>
      <c r="K253" s="672" t="str">
        <f t="shared" si="68"/>
        <v/>
      </c>
      <c r="M253" s="672" t="str">
        <f t="shared" si="69"/>
        <v/>
      </c>
      <c r="O253" s="672" t="str">
        <f t="shared" si="70"/>
        <v/>
      </c>
      <c r="Q253" s="672" t="str">
        <f t="shared" si="71"/>
        <v/>
      </c>
      <c r="S253" s="672" t="str">
        <f t="shared" si="72"/>
        <v/>
      </c>
      <c r="U253" s="672" t="str">
        <f t="shared" si="73"/>
        <v/>
      </c>
      <c r="W253" s="672" t="str">
        <f t="shared" si="74"/>
        <v/>
      </c>
      <c r="Y253" s="672" t="str">
        <f t="shared" si="75"/>
        <v/>
      </c>
      <c r="AA253" s="672" t="str">
        <f t="shared" si="76"/>
        <v/>
      </c>
      <c r="AC253" s="672" t="str">
        <f t="shared" si="77"/>
        <v/>
      </c>
      <c r="AE253" s="672" t="str">
        <f t="shared" si="78"/>
        <v/>
      </c>
      <c r="AG253" s="672" t="str">
        <f t="shared" si="79"/>
        <v/>
      </c>
      <c r="AI253" s="672" t="str">
        <f t="shared" si="80"/>
        <v/>
      </c>
      <c r="AK253" s="672" t="str">
        <f t="shared" si="81"/>
        <v/>
      </c>
      <c r="AM253" s="672" t="str">
        <f t="shared" si="82"/>
        <v/>
      </c>
      <c r="AO253" s="672" t="str">
        <f t="shared" si="83"/>
        <v/>
      </c>
      <c r="AQ253" s="672" t="str">
        <f t="shared" si="84"/>
        <v/>
      </c>
    </row>
    <row r="254" spans="5:43">
      <c r="E254" s="672" t="str">
        <f t="shared" si="87"/>
        <v/>
      </c>
      <c r="G254" s="672" t="str">
        <f t="shared" si="87"/>
        <v/>
      </c>
      <c r="I254" s="672" t="str">
        <f t="shared" si="67"/>
        <v/>
      </c>
      <c r="K254" s="672" t="str">
        <f t="shared" si="68"/>
        <v/>
      </c>
      <c r="M254" s="672" t="str">
        <f t="shared" si="69"/>
        <v/>
      </c>
      <c r="O254" s="672" t="str">
        <f t="shared" si="70"/>
        <v/>
      </c>
      <c r="Q254" s="672" t="str">
        <f t="shared" si="71"/>
        <v/>
      </c>
      <c r="S254" s="672" t="str">
        <f t="shared" si="72"/>
        <v/>
      </c>
      <c r="U254" s="672" t="str">
        <f t="shared" si="73"/>
        <v/>
      </c>
      <c r="W254" s="672" t="str">
        <f t="shared" si="74"/>
        <v/>
      </c>
      <c r="Y254" s="672" t="str">
        <f t="shared" si="75"/>
        <v/>
      </c>
      <c r="AA254" s="672" t="str">
        <f t="shared" si="76"/>
        <v/>
      </c>
      <c r="AC254" s="672" t="str">
        <f t="shared" si="77"/>
        <v/>
      </c>
      <c r="AE254" s="672" t="str">
        <f t="shared" si="78"/>
        <v/>
      </c>
      <c r="AG254" s="672" t="str">
        <f t="shared" si="79"/>
        <v/>
      </c>
      <c r="AI254" s="672" t="str">
        <f t="shared" si="80"/>
        <v/>
      </c>
      <c r="AK254" s="672" t="str">
        <f t="shared" si="81"/>
        <v/>
      </c>
      <c r="AM254" s="672" t="str">
        <f t="shared" si="82"/>
        <v/>
      </c>
      <c r="AO254" s="672" t="str">
        <f t="shared" si="83"/>
        <v/>
      </c>
      <c r="AQ254" s="672" t="str">
        <f t="shared" si="84"/>
        <v/>
      </c>
    </row>
    <row r="255" spans="5:43">
      <c r="E255" s="672" t="str">
        <f t="shared" si="87"/>
        <v/>
      </c>
      <c r="G255" s="672" t="str">
        <f t="shared" si="87"/>
        <v/>
      </c>
      <c r="I255" s="672" t="str">
        <f t="shared" si="67"/>
        <v/>
      </c>
      <c r="K255" s="672" t="str">
        <f t="shared" si="68"/>
        <v/>
      </c>
      <c r="M255" s="672" t="str">
        <f t="shared" si="69"/>
        <v/>
      </c>
      <c r="O255" s="672" t="str">
        <f t="shared" si="70"/>
        <v/>
      </c>
      <c r="Q255" s="672" t="str">
        <f t="shared" si="71"/>
        <v/>
      </c>
      <c r="S255" s="672" t="str">
        <f t="shared" si="72"/>
        <v/>
      </c>
      <c r="U255" s="672" t="str">
        <f t="shared" si="73"/>
        <v/>
      </c>
      <c r="W255" s="672" t="str">
        <f t="shared" si="74"/>
        <v/>
      </c>
      <c r="Y255" s="672" t="str">
        <f t="shared" si="75"/>
        <v/>
      </c>
      <c r="AA255" s="672" t="str">
        <f t="shared" si="76"/>
        <v/>
      </c>
      <c r="AC255" s="672" t="str">
        <f t="shared" si="77"/>
        <v/>
      </c>
      <c r="AE255" s="672" t="str">
        <f t="shared" si="78"/>
        <v/>
      </c>
      <c r="AG255" s="672" t="str">
        <f t="shared" si="79"/>
        <v/>
      </c>
      <c r="AI255" s="672" t="str">
        <f t="shared" si="80"/>
        <v/>
      </c>
      <c r="AK255" s="672" t="str">
        <f t="shared" si="81"/>
        <v/>
      </c>
      <c r="AM255" s="672" t="str">
        <f t="shared" si="82"/>
        <v/>
      </c>
      <c r="AO255" s="672" t="str">
        <f t="shared" si="83"/>
        <v/>
      </c>
      <c r="AQ255" s="672" t="str">
        <f t="shared" si="84"/>
        <v/>
      </c>
    </row>
    <row r="256" spans="5:43">
      <c r="E256" s="672" t="str">
        <f t="shared" si="87"/>
        <v/>
      </c>
      <c r="G256" s="672" t="str">
        <f t="shared" si="87"/>
        <v/>
      </c>
      <c r="I256" s="672" t="str">
        <f t="shared" si="67"/>
        <v/>
      </c>
      <c r="K256" s="672" t="str">
        <f t="shared" si="68"/>
        <v/>
      </c>
      <c r="M256" s="672" t="str">
        <f t="shared" si="69"/>
        <v/>
      </c>
      <c r="O256" s="672" t="str">
        <f t="shared" si="70"/>
        <v/>
      </c>
      <c r="Q256" s="672" t="str">
        <f t="shared" si="71"/>
        <v/>
      </c>
      <c r="S256" s="672" t="str">
        <f t="shared" si="72"/>
        <v/>
      </c>
      <c r="U256" s="672" t="str">
        <f t="shared" si="73"/>
        <v/>
      </c>
      <c r="W256" s="672" t="str">
        <f t="shared" si="74"/>
        <v/>
      </c>
      <c r="Y256" s="672" t="str">
        <f t="shared" si="75"/>
        <v/>
      </c>
      <c r="AA256" s="672" t="str">
        <f t="shared" si="76"/>
        <v/>
      </c>
      <c r="AC256" s="672" t="str">
        <f t="shared" si="77"/>
        <v/>
      </c>
      <c r="AE256" s="672" t="str">
        <f t="shared" si="78"/>
        <v/>
      </c>
      <c r="AG256" s="672" t="str">
        <f t="shared" si="79"/>
        <v/>
      </c>
      <c r="AI256" s="672" t="str">
        <f t="shared" si="80"/>
        <v/>
      </c>
      <c r="AK256" s="672" t="str">
        <f t="shared" si="81"/>
        <v/>
      </c>
      <c r="AM256" s="672" t="str">
        <f t="shared" si="82"/>
        <v/>
      </c>
      <c r="AO256" s="672" t="str">
        <f t="shared" si="83"/>
        <v/>
      </c>
      <c r="AQ256" s="672" t="str">
        <f t="shared" si="84"/>
        <v/>
      </c>
    </row>
    <row r="257" spans="5:43">
      <c r="E257" s="672" t="str">
        <f t="shared" si="87"/>
        <v/>
      </c>
      <c r="G257" s="672" t="str">
        <f t="shared" si="87"/>
        <v/>
      </c>
      <c r="I257" s="672" t="str">
        <f t="shared" si="67"/>
        <v/>
      </c>
      <c r="K257" s="672" t="str">
        <f t="shared" si="68"/>
        <v/>
      </c>
      <c r="M257" s="672" t="str">
        <f t="shared" si="69"/>
        <v/>
      </c>
      <c r="O257" s="672" t="str">
        <f t="shared" si="70"/>
        <v/>
      </c>
      <c r="Q257" s="672" t="str">
        <f t="shared" si="71"/>
        <v/>
      </c>
      <c r="S257" s="672" t="str">
        <f t="shared" si="72"/>
        <v/>
      </c>
      <c r="U257" s="672" t="str">
        <f t="shared" si="73"/>
        <v/>
      </c>
      <c r="W257" s="672" t="str">
        <f t="shared" si="74"/>
        <v/>
      </c>
      <c r="Y257" s="672" t="str">
        <f t="shared" si="75"/>
        <v/>
      </c>
      <c r="AA257" s="672" t="str">
        <f t="shared" si="76"/>
        <v/>
      </c>
      <c r="AC257" s="672" t="str">
        <f t="shared" si="77"/>
        <v/>
      </c>
      <c r="AE257" s="672" t="str">
        <f t="shared" si="78"/>
        <v/>
      </c>
      <c r="AG257" s="672" t="str">
        <f t="shared" si="79"/>
        <v/>
      </c>
      <c r="AI257" s="672" t="str">
        <f t="shared" si="80"/>
        <v/>
      </c>
      <c r="AK257" s="672" t="str">
        <f t="shared" si="81"/>
        <v/>
      </c>
      <c r="AM257" s="672" t="str">
        <f t="shared" si="82"/>
        <v/>
      </c>
      <c r="AO257" s="672" t="str">
        <f t="shared" si="83"/>
        <v/>
      </c>
      <c r="AQ257" s="672" t="str">
        <f t="shared" si="84"/>
        <v/>
      </c>
    </row>
    <row r="258" spans="5:43">
      <c r="E258" s="672" t="str">
        <f t="shared" si="87"/>
        <v/>
      </c>
      <c r="G258" s="672" t="str">
        <f t="shared" si="87"/>
        <v/>
      </c>
      <c r="I258" s="672" t="str">
        <f t="shared" si="67"/>
        <v/>
      </c>
      <c r="K258" s="672" t="str">
        <f t="shared" si="68"/>
        <v/>
      </c>
      <c r="M258" s="672" t="str">
        <f t="shared" si="69"/>
        <v/>
      </c>
      <c r="O258" s="672" t="str">
        <f t="shared" si="70"/>
        <v/>
      </c>
      <c r="Q258" s="672" t="str">
        <f t="shared" si="71"/>
        <v/>
      </c>
      <c r="S258" s="672" t="str">
        <f t="shared" si="72"/>
        <v/>
      </c>
      <c r="U258" s="672" t="str">
        <f t="shared" si="73"/>
        <v/>
      </c>
      <c r="W258" s="672" t="str">
        <f t="shared" si="74"/>
        <v/>
      </c>
      <c r="Y258" s="672" t="str">
        <f t="shared" si="75"/>
        <v/>
      </c>
      <c r="AA258" s="672" t="str">
        <f t="shared" si="76"/>
        <v/>
      </c>
      <c r="AC258" s="672" t="str">
        <f t="shared" si="77"/>
        <v/>
      </c>
      <c r="AE258" s="672" t="str">
        <f t="shared" si="78"/>
        <v/>
      </c>
      <c r="AG258" s="672" t="str">
        <f t="shared" si="79"/>
        <v/>
      </c>
      <c r="AI258" s="672" t="str">
        <f t="shared" si="80"/>
        <v/>
      </c>
      <c r="AK258" s="672" t="str">
        <f t="shared" si="81"/>
        <v/>
      </c>
      <c r="AM258" s="672" t="str">
        <f t="shared" si="82"/>
        <v/>
      </c>
      <c r="AO258" s="672" t="str">
        <f t="shared" si="83"/>
        <v/>
      </c>
      <c r="AQ258" s="672" t="str">
        <f t="shared" si="84"/>
        <v/>
      </c>
    </row>
    <row r="259" spans="5:43">
      <c r="E259" s="672" t="str">
        <f t="shared" si="87"/>
        <v/>
      </c>
      <c r="G259" s="672" t="str">
        <f t="shared" si="87"/>
        <v/>
      </c>
      <c r="I259" s="672" t="str">
        <f t="shared" si="67"/>
        <v/>
      </c>
      <c r="K259" s="672" t="str">
        <f t="shared" si="68"/>
        <v/>
      </c>
      <c r="M259" s="672" t="str">
        <f t="shared" si="69"/>
        <v/>
      </c>
      <c r="O259" s="672" t="str">
        <f t="shared" si="70"/>
        <v/>
      </c>
      <c r="Q259" s="672" t="str">
        <f t="shared" si="71"/>
        <v/>
      </c>
      <c r="S259" s="672" t="str">
        <f t="shared" si="72"/>
        <v/>
      </c>
      <c r="U259" s="672" t="str">
        <f t="shared" si="73"/>
        <v/>
      </c>
      <c r="W259" s="672" t="str">
        <f t="shared" si="74"/>
        <v/>
      </c>
      <c r="Y259" s="672" t="str">
        <f t="shared" si="75"/>
        <v/>
      </c>
      <c r="AA259" s="672" t="str">
        <f t="shared" si="76"/>
        <v/>
      </c>
      <c r="AC259" s="672" t="str">
        <f t="shared" si="77"/>
        <v/>
      </c>
      <c r="AE259" s="672" t="str">
        <f t="shared" si="78"/>
        <v/>
      </c>
      <c r="AG259" s="672" t="str">
        <f t="shared" si="79"/>
        <v/>
      </c>
      <c r="AI259" s="672" t="str">
        <f t="shared" si="80"/>
        <v/>
      </c>
      <c r="AK259" s="672" t="str">
        <f t="shared" si="81"/>
        <v/>
      </c>
      <c r="AM259" s="672" t="str">
        <f t="shared" si="82"/>
        <v/>
      </c>
      <c r="AO259" s="672" t="str">
        <f t="shared" si="83"/>
        <v/>
      </c>
      <c r="AQ259" s="672" t="str">
        <f t="shared" si="84"/>
        <v/>
      </c>
    </row>
    <row r="260" spans="5:43">
      <c r="E260" s="672" t="str">
        <f t="shared" si="87"/>
        <v/>
      </c>
      <c r="G260" s="672" t="str">
        <f t="shared" si="87"/>
        <v/>
      </c>
      <c r="I260" s="672" t="str">
        <f t="shared" si="67"/>
        <v/>
      </c>
      <c r="K260" s="672" t="str">
        <f t="shared" si="68"/>
        <v/>
      </c>
      <c r="M260" s="672" t="str">
        <f t="shared" si="69"/>
        <v/>
      </c>
      <c r="O260" s="672" t="str">
        <f t="shared" si="70"/>
        <v/>
      </c>
      <c r="Q260" s="672" t="str">
        <f t="shared" si="71"/>
        <v/>
      </c>
      <c r="S260" s="672" t="str">
        <f t="shared" si="72"/>
        <v/>
      </c>
      <c r="U260" s="672" t="str">
        <f t="shared" si="73"/>
        <v/>
      </c>
      <c r="W260" s="672" t="str">
        <f t="shared" si="74"/>
        <v/>
      </c>
      <c r="Y260" s="672" t="str">
        <f t="shared" si="75"/>
        <v/>
      </c>
      <c r="AA260" s="672" t="str">
        <f t="shared" si="76"/>
        <v/>
      </c>
      <c r="AC260" s="672" t="str">
        <f t="shared" si="77"/>
        <v/>
      </c>
      <c r="AE260" s="672" t="str">
        <f t="shared" si="78"/>
        <v/>
      </c>
      <c r="AG260" s="672" t="str">
        <f t="shared" si="79"/>
        <v/>
      </c>
      <c r="AI260" s="672" t="str">
        <f t="shared" si="80"/>
        <v/>
      </c>
      <c r="AK260" s="672" t="str">
        <f t="shared" si="81"/>
        <v/>
      </c>
      <c r="AM260" s="672" t="str">
        <f t="shared" si="82"/>
        <v/>
      </c>
      <c r="AO260" s="672" t="str">
        <f t="shared" si="83"/>
        <v/>
      </c>
      <c r="AQ260" s="672" t="str">
        <f t="shared" si="84"/>
        <v/>
      </c>
    </row>
    <row r="261" spans="5:43">
      <c r="E261" s="672" t="str">
        <f t="shared" si="87"/>
        <v/>
      </c>
      <c r="G261" s="672" t="str">
        <f t="shared" si="87"/>
        <v/>
      </c>
      <c r="I261" s="672" t="str">
        <f t="shared" si="67"/>
        <v/>
      </c>
      <c r="K261" s="672" t="str">
        <f t="shared" si="68"/>
        <v/>
      </c>
      <c r="M261" s="672" t="str">
        <f t="shared" si="69"/>
        <v/>
      </c>
      <c r="O261" s="672" t="str">
        <f t="shared" si="70"/>
        <v/>
      </c>
      <c r="Q261" s="672" t="str">
        <f t="shared" si="71"/>
        <v/>
      </c>
      <c r="S261" s="672" t="str">
        <f t="shared" si="72"/>
        <v/>
      </c>
      <c r="U261" s="672" t="str">
        <f t="shared" si="73"/>
        <v/>
      </c>
      <c r="W261" s="672" t="str">
        <f t="shared" si="74"/>
        <v/>
      </c>
      <c r="Y261" s="672" t="str">
        <f t="shared" si="75"/>
        <v/>
      </c>
      <c r="AA261" s="672" t="str">
        <f t="shared" si="76"/>
        <v/>
      </c>
      <c r="AC261" s="672" t="str">
        <f t="shared" si="77"/>
        <v/>
      </c>
      <c r="AE261" s="672" t="str">
        <f t="shared" si="78"/>
        <v/>
      </c>
      <c r="AG261" s="672" t="str">
        <f t="shared" si="79"/>
        <v/>
      </c>
      <c r="AI261" s="672" t="str">
        <f t="shared" si="80"/>
        <v/>
      </c>
      <c r="AK261" s="672" t="str">
        <f t="shared" si="81"/>
        <v/>
      </c>
      <c r="AM261" s="672" t="str">
        <f t="shared" si="82"/>
        <v/>
      </c>
      <c r="AO261" s="672" t="str">
        <f t="shared" si="83"/>
        <v/>
      </c>
      <c r="AQ261" s="672" t="str">
        <f t="shared" si="84"/>
        <v/>
      </c>
    </row>
    <row r="262" spans="5:43">
      <c r="E262" s="672" t="str">
        <f t="shared" si="87"/>
        <v/>
      </c>
      <c r="G262" s="672" t="str">
        <f t="shared" si="87"/>
        <v/>
      </c>
      <c r="I262" s="672" t="str">
        <f t="shared" si="67"/>
        <v/>
      </c>
      <c r="K262" s="672" t="str">
        <f t="shared" si="68"/>
        <v/>
      </c>
      <c r="M262" s="672" t="str">
        <f t="shared" si="69"/>
        <v/>
      </c>
      <c r="O262" s="672" t="str">
        <f t="shared" si="70"/>
        <v/>
      </c>
      <c r="Q262" s="672" t="str">
        <f t="shared" si="71"/>
        <v/>
      </c>
      <c r="S262" s="672" t="str">
        <f t="shared" si="72"/>
        <v/>
      </c>
      <c r="U262" s="672" t="str">
        <f t="shared" si="73"/>
        <v/>
      </c>
      <c r="W262" s="672" t="str">
        <f t="shared" si="74"/>
        <v/>
      </c>
      <c r="Y262" s="672" t="str">
        <f t="shared" si="75"/>
        <v/>
      </c>
      <c r="AA262" s="672" t="str">
        <f t="shared" si="76"/>
        <v/>
      </c>
      <c r="AC262" s="672" t="str">
        <f t="shared" si="77"/>
        <v/>
      </c>
      <c r="AE262" s="672" t="str">
        <f t="shared" si="78"/>
        <v/>
      </c>
      <c r="AG262" s="672" t="str">
        <f t="shared" si="79"/>
        <v/>
      </c>
      <c r="AI262" s="672" t="str">
        <f t="shared" si="80"/>
        <v/>
      </c>
      <c r="AK262" s="672" t="str">
        <f t="shared" si="81"/>
        <v/>
      </c>
      <c r="AM262" s="672" t="str">
        <f t="shared" si="82"/>
        <v/>
      </c>
      <c r="AO262" s="672" t="str">
        <f t="shared" si="83"/>
        <v/>
      </c>
      <c r="AQ262" s="672" t="str">
        <f t="shared" si="84"/>
        <v/>
      </c>
    </row>
    <row r="263" spans="5:43">
      <c r="E263" s="672" t="str">
        <f t="shared" si="87"/>
        <v/>
      </c>
      <c r="G263" s="672" t="str">
        <f t="shared" si="87"/>
        <v/>
      </c>
      <c r="I263" s="672" t="str">
        <f t="shared" si="67"/>
        <v/>
      </c>
      <c r="K263" s="672" t="str">
        <f t="shared" si="68"/>
        <v/>
      </c>
      <c r="M263" s="672" t="str">
        <f t="shared" si="69"/>
        <v/>
      </c>
      <c r="O263" s="672" t="str">
        <f t="shared" si="70"/>
        <v/>
      </c>
      <c r="Q263" s="672" t="str">
        <f t="shared" si="71"/>
        <v/>
      </c>
      <c r="S263" s="672" t="str">
        <f t="shared" si="72"/>
        <v/>
      </c>
      <c r="U263" s="672" t="str">
        <f t="shared" si="73"/>
        <v/>
      </c>
      <c r="W263" s="672" t="str">
        <f t="shared" si="74"/>
        <v/>
      </c>
      <c r="Y263" s="672" t="str">
        <f t="shared" si="75"/>
        <v/>
      </c>
      <c r="AA263" s="672" t="str">
        <f t="shared" si="76"/>
        <v/>
      </c>
      <c r="AC263" s="672" t="str">
        <f t="shared" si="77"/>
        <v/>
      </c>
      <c r="AE263" s="672" t="str">
        <f t="shared" si="78"/>
        <v/>
      </c>
      <c r="AG263" s="672" t="str">
        <f t="shared" si="79"/>
        <v/>
      </c>
      <c r="AI263" s="672" t="str">
        <f t="shared" si="80"/>
        <v/>
      </c>
      <c r="AK263" s="672" t="str">
        <f t="shared" si="81"/>
        <v/>
      </c>
      <c r="AM263" s="672" t="str">
        <f t="shared" si="82"/>
        <v/>
      </c>
      <c r="AO263" s="672" t="str">
        <f t="shared" si="83"/>
        <v/>
      </c>
      <c r="AQ263" s="672" t="str">
        <f t="shared" si="84"/>
        <v/>
      </c>
    </row>
    <row r="264" spans="5:43">
      <c r="E264" s="672" t="str">
        <f t="shared" si="87"/>
        <v/>
      </c>
      <c r="G264" s="672" t="str">
        <f t="shared" si="87"/>
        <v/>
      </c>
      <c r="I264" s="672" t="str">
        <f t="shared" si="67"/>
        <v/>
      </c>
      <c r="K264" s="672" t="str">
        <f t="shared" si="68"/>
        <v/>
      </c>
      <c r="M264" s="672" t="str">
        <f t="shared" si="69"/>
        <v/>
      </c>
      <c r="O264" s="672" t="str">
        <f t="shared" si="70"/>
        <v/>
      </c>
      <c r="Q264" s="672" t="str">
        <f t="shared" si="71"/>
        <v/>
      </c>
      <c r="S264" s="672" t="str">
        <f t="shared" si="72"/>
        <v/>
      </c>
      <c r="U264" s="672" t="str">
        <f t="shared" si="73"/>
        <v/>
      </c>
      <c r="W264" s="672" t="str">
        <f t="shared" si="74"/>
        <v/>
      </c>
      <c r="Y264" s="672" t="str">
        <f t="shared" si="75"/>
        <v/>
      </c>
      <c r="AA264" s="672" t="str">
        <f t="shared" si="76"/>
        <v/>
      </c>
      <c r="AC264" s="672" t="str">
        <f t="shared" si="77"/>
        <v/>
      </c>
      <c r="AE264" s="672" t="str">
        <f t="shared" si="78"/>
        <v/>
      </c>
      <c r="AG264" s="672" t="str">
        <f t="shared" si="79"/>
        <v/>
      </c>
      <c r="AI264" s="672" t="str">
        <f t="shared" si="80"/>
        <v/>
      </c>
      <c r="AK264" s="672" t="str">
        <f t="shared" si="81"/>
        <v/>
      </c>
      <c r="AM264" s="672" t="str">
        <f t="shared" si="82"/>
        <v/>
      </c>
      <c r="AO264" s="672" t="str">
        <f t="shared" si="83"/>
        <v/>
      </c>
      <c r="AQ264" s="672" t="str">
        <f t="shared" si="84"/>
        <v/>
      </c>
    </row>
    <row r="265" spans="5:43">
      <c r="E265" s="672" t="str">
        <f t="shared" si="87"/>
        <v/>
      </c>
      <c r="G265" s="672" t="str">
        <f t="shared" si="87"/>
        <v/>
      </c>
      <c r="I265" s="672" t="str">
        <f t="shared" si="67"/>
        <v/>
      </c>
      <c r="K265" s="672" t="str">
        <f t="shared" si="68"/>
        <v/>
      </c>
      <c r="M265" s="672" t="str">
        <f t="shared" si="69"/>
        <v/>
      </c>
      <c r="O265" s="672" t="str">
        <f t="shared" si="70"/>
        <v/>
      </c>
      <c r="Q265" s="672" t="str">
        <f t="shared" si="71"/>
        <v/>
      </c>
      <c r="S265" s="672" t="str">
        <f t="shared" si="72"/>
        <v/>
      </c>
      <c r="U265" s="672" t="str">
        <f t="shared" si="73"/>
        <v/>
      </c>
      <c r="W265" s="672" t="str">
        <f t="shared" si="74"/>
        <v/>
      </c>
      <c r="Y265" s="672" t="str">
        <f t="shared" si="75"/>
        <v/>
      </c>
      <c r="AA265" s="672" t="str">
        <f t="shared" si="76"/>
        <v/>
      </c>
      <c r="AC265" s="672" t="str">
        <f t="shared" si="77"/>
        <v/>
      </c>
      <c r="AE265" s="672" t="str">
        <f t="shared" si="78"/>
        <v/>
      </c>
      <c r="AG265" s="672" t="str">
        <f t="shared" si="79"/>
        <v/>
      </c>
      <c r="AI265" s="672" t="str">
        <f t="shared" si="80"/>
        <v/>
      </c>
      <c r="AK265" s="672" t="str">
        <f t="shared" si="81"/>
        <v/>
      </c>
      <c r="AM265" s="672" t="str">
        <f t="shared" si="82"/>
        <v/>
      </c>
      <c r="AO265" s="672" t="str">
        <f t="shared" si="83"/>
        <v/>
      </c>
      <c r="AQ265" s="672" t="str">
        <f t="shared" si="84"/>
        <v/>
      </c>
    </row>
    <row r="266" spans="5:43">
      <c r="E266" s="672" t="str">
        <f t="shared" si="87"/>
        <v/>
      </c>
      <c r="G266" s="672" t="str">
        <f t="shared" si="87"/>
        <v/>
      </c>
      <c r="I266" s="672" t="str">
        <f t="shared" si="67"/>
        <v/>
      </c>
      <c r="K266" s="672" t="str">
        <f t="shared" si="68"/>
        <v/>
      </c>
      <c r="M266" s="672" t="str">
        <f t="shared" si="69"/>
        <v/>
      </c>
      <c r="O266" s="672" t="str">
        <f t="shared" si="70"/>
        <v/>
      </c>
      <c r="Q266" s="672" t="str">
        <f t="shared" si="71"/>
        <v/>
      </c>
      <c r="S266" s="672" t="str">
        <f t="shared" si="72"/>
        <v/>
      </c>
      <c r="U266" s="672" t="str">
        <f t="shared" si="73"/>
        <v/>
      </c>
      <c r="W266" s="672" t="str">
        <f t="shared" si="74"/>
        <v/>
      </c>
      <c r="Y266" s="672" t="str">
        <f t="shared" si="75"/>
        <v/>
      </c>
      <c r="AA266" s="672" t="str">
        <f t="shared" si="76"/>
        <v/>
      </c>
      <c r="AC266" s="672" t="str">
        <f t="shared" si="77"/>
        <v/>
      </c>
      <c r="AE266" s="672" t="str">
        <f t="shared" si="78"/>
        <v/>
      </c>
      <c r="AG266" s="672" t="str">
        <f t="shared" si="79"/>
        <v/>
      </c>
      <c r="AI266" s="672" t="str">
        <f t="shared" si="80"/>
        <v/>
      </c>
      <c r="AK266" s="672" t="str">
        <f t="shared" si="81"/>
        <v/>
      </c>
      <c r="AM266" s="672" t="str">
        <f t="shared" si="82"/>
        <v/>
      </c>
      <c r="AO266" s="672" t="str">
        <f t="shared" si="83"/>
        <v/>
      </c>
      <c r="AQ266" s="672" t="str">
        <f t="shared" si="84"/>
        <v/>
      </c>
    </row>
    <row r="267" spans="5:43">
      <c r="E267" s="672" t="str">
        <f t="shared" si="87"/>
        <v/>
      </c>
      <c r="G267" s="672" t="str">
        <f t="shared" si="87"/>
        <v/>
      </c>
      <c r="I267" s="672" t="str">
        <f t="shared" si="67"/>
        <v/>
      </c>
      <c r="K267" s="672" t="str">
        <f t="shared" si="68"/>
        <v/>
      </c>
      <c r="M267" s="672" t="str">
        <f t="shared" si="69"/>
        <v/>
      </c>
      <c r="O267" s="672" t="str">
        <f t="shared" si="70"/>
        <v/>
      </c>
      <c r="Q267" s="672" t="str">
        <f t="shared" si="71"/>
        <v/>
      </c>
      <c r="S267" s="672" t="str">
        <f t="shared" si="72"/>
        <v/>
      </c>
      <c r="U267" s="672" t="str">
        <f t="shared" si="73"/>
        <v/>
      </c>
      <c r="W267" s="672" t="str">
        <f t="shared" si="74"/>
        <v/>
      </c>
      <c r="Y267" s="672" t="str">
        <f t="shared" si="75"/>
        <v/>
      </c>
      <c r="AA267" s="672" t="str">
        <f t="shared" si="76"/>
        <v/>
      </c>
      <c r="AC267" s="672" t="str">
        <f t="shared" si="77"/>
        <v/>
      </c>
      <c r="AE267" s="672" t="str">
        <f t="shared" si="78"/>
        <v/>
      </c>
      <c r="AG267" s="672" t="str">
        <f t="shared" si="79"/>
        <v/>
      </c>
      <c r="AI267" s="672" t="str">
        <f t="shared" si="80"/>
        <v/>
      </c>
      <c r="AK267" s="672" t="str">
        <f t="shared" si="81"/>
        <v/>
      </c>
      <c r="AM267" s="672" t="str">
        <f t="shared" si="82"/>
        <v/>
      </c>
      <c r="AO267" s="672" t="str">
        <f t="shared" si="83"/>
        <v/>
      </c>
      <c r="AQ267" s="672" t="str">
        <f t="shared" si="84"/>
        <v/>
      </c>
    </row>
    <row r="268" spans="5:43">
      <c r="E268" s="672" t="str">
        <f t="shared" si="87"/>
        <v/>
      </c>
      <c r="G268" s="672" t="str">
        <f t="shared" si="87"/>
        <v/>
      </c>
      <c r="I268" s="672" t="str">
        <f t="shared" si="67"/>
        <v/>
      </c>
      <c r="K268" s="672" t="str">
        <f t="shared" si="68"/>
        <v/>
      </c>
      <c r="M268" s="672" t="str">
        <f t="shared" si="69"/>
        <v/>
      </c>
      <c r="O268" s="672" t="str">
        <f t="shared" si="70"/>
        <v/>
      </c>
      <c r="Q268" s="672" t="str">
        <f t="shared" si="71"/>
        <v/>
      </c>
      <c r="S268" s="672" t="str">
        <f t="shared" si="72"/>
        <v/>
      </c>
      <c r="U268" s="672" t="str">
        <f t="shared" si="73"/>
        <v/>
      </c>
      <c r="W268" s="672" t="str">
        <f t="shared" si="74"/>
        <v/>
      </c>
      <c r="Y268" s="672" t="str">
        <f t="shared" si="75"/>
        <v/>
      </c>
      <c r="AA268" s="672" t="str">
        <f t="shared" si="76"/>
        <v/>
      </c>
      <c r="AC268" s="672" t="str">
        <f t="shared" si="77"/>
        <v/>
      </c>
      <c r="AE268" s="672" t="str">
        <f t="shared" si="78"/>
        <v/>
      </c>
      <c r="AG268" s="672" t="str">
        <f t="shared" si="79"/>
        <v/>
      </c>
      <c r="AI268" s="672" t="str">
        <f t="shared" si="80"/>
        <v/>
      </c>
      <c r="AK268" s="672" t="str">
        <f t="shared" si="81"/>
        <v/>
      </c>
      <c r="AM268" s="672" t="str">
        <f t="shared" si="82"/>
        <v/>
      </c>
      <c r="AO268" s="672" t="str">
        <f t="shared" si="83"/>
        <v/>
      </c>
      <c r="AQ268" s="672" t="str">
        <f t="shared" si="84"/>
        <v/>
      </c>
    </row>
    <row r="269" spans="5:43">
      <c r="E269" s="672" t="str">
        <f t="shared" ref="E269:G284" si="88">IF(OR($B269=0,D269=0),"",D269/$B269)</f>
        <v/>
      </c>
      <c r="G269" s="672" t="str">
        <f t="shared" si="88"/>
        <v/>
      </c>
      <c r="I269" s="672" t="str">
        <f t="shared" ref="I269:I300" si="89">IF(OR($B269=0,H269=0),"",H269/$B269)</f>
        <v/>
      </c>
      <c r="K269" s="672" t="str">
        <f t="shared" ref="K269:K300" si="90">IF(OR($B269=0,J269=0),"",J269/$B269)</f>
        <v/>
      </c>
      <c r="M269" s="672" t="str">
        <f t="shared" ref="M269:M300" si="91">IF(OR($B269=0,L269=0),"",L269/$B269)</f>
        <v/>
      </c>
      <c r="O269" s="672" t="str">
        <f t="shared" ref="O269:O300" si="92">IF(OR($B269=0,N269=0),"",N269/$B269)</f>
        <v/>
      </c>
      <c r="Q269" s="672" t="str">
        <f t="shared" ref="Q269:Q300" si="93">IF(OR($B269=0,P269=0),"",P269/$B269)</f>
        <v/>
      </c>
      <c r="S269" s="672" t="str">
        <f t="shared" ref="S269:S300" si="94">IF(OR($B269=0,R269=0),"",R269/$B269)</f>
        <v/>
      </c>
      <c r="U269" s="672" t="str">
        <f t="shared" ref="U269:U300" si="95">IF(OR($B269=0,T269=0),"",T269/$B269)</f>
        <v/>
      </c>
      <c r="W269" s="672" t="str">
        <f t="shared" ref="W269:W300" si="96">IF(OR($B269=0,V269=0),"",V269/$B269)</f>
        <v/>
      </c>
      <c r="Y269" s="672" t="str">
        <f t="shared" ref="Y269:Y300" si="97">IF(OR($B269=0,X269=0),"",X269/$B269)</f>
        <v/>
      </c>
      <c r="AA269" s="672" t="str">
        <f t="shared" ref="AA269:AA300" si="98">IF(OR($B269=0,Z269=0),"",Z269/$B269)</f>
        <v/>
      </c>
      <c r="AC269" s="672" t="str">
        <f t="shared" ref="AC269:AC300" si="99">IF(OR($B269=0,AB269=0),"",AB269/$B269)</f>
        <v/>
      </c>
      <c r="AE269" s="672" t="str">
        <f t="shared" ref="AE269:AE300" si="100">IF(OR($B269=0,AD269=0),"",AD269/$B269)</f>
        <v/>
      </c>
      <c r="AG269" s="672" t="str">
        <f t="shared" ref="AG269:AG300" si="101">IF(OR($B269=0,AF269=0),"",AF269/$B269)</f>
        <v/>
      </c>
      <c r="AI269" s="672" t="str">
        <f t="shared" ref="AI269:AI300" si="102">IF(OR($B269=0,AH269=0),"",AH269/$B269)</f>
        <v/>
      </c>
      <c r="AK269" s="672" t="str">
        <f t="shared" ref="AK269:AK300" si="103">IF(OR($B269=0,AJ269=0),"",AJ269/$B269)</f>
        <v/>
      </c>
      <c r="AM269" s="672" t="str">
        <f t="shared" ref="AM269:AM300" si="104">IF(OR($B269=0,AL269=0),"",AL269/$B269)</f>
        <v/>
      </c>
      <c r="AO269" s="672" t="str">
        <f t="shared" ref="AO269:AO300" si="105">IF(OR($B269=0,AN269=0),"",AN269/$B269)</f>
        <v/>
      </c>
      <c r="AQ269" s="672" t="str">
        <f t="shared" ref="AQ269:AQ300" si="106">IF(OR($B269=0,AP269=0),"",AP269/$B269)</f>
        <v/>
      </c>
    </row>
    <row r="270" spans="5:43">
      <c r="E270" s="672" t="str">
        <f t="shared" si="88"/>
        <v/>
      </c>
      <c r="G270" s="672" t="str">
        <f t="shared" si="88"/>
        <v/>
      </c>
      <c r="I270" s="672" t="str">
        <f t="shared" si="89"/>
        <v/>
      </c>
      <c r="K270" s="672" t="str">
        <f t="shared" si="90"/>
        <v/>
      </c>
      <c r="M270" s="672" t="str">
        <f t="shared" si="91"/>
        <v/>
      </c>
      <c r="O270" s="672" t="str">
        <f t="shared" si="92"/>
        <v/>
      </c>
      <c r="Q270" s="672" t="str">
        <f t="shared" si="93"/>
        <v/>
      </c>
      <c r="S270" s="672" t="str">
        <f t="shared" si="94"/>
        <v/>
      </c>
      <c r="U270" s="672" t="str">
        <f t="shared" si="95"/>
        <v/>
      </c>
      <c r="W270" s="672" t="str">
        <f t="shared" si="96"/>
        <v/>
      </c>
      <c r="Y270" s="672" t="str">
        <f t="shared" si="97"/>
        <v/>
      </c>
      <c r="AA270" s="672" t="str">
        <f t="shared" si="98"/>
        <v/>
      </c>
      <c r="AC270" s="672" t="str">
        <f t="shared" si="99"/>
        <v/>
      </c>
      <c r="AE270" s="672" t="str">
        <f t="shared" si="100"/>
        <v/>
      </c>
      <c r="AG270" s="672" t="str">
        <f t="shared" si="101"/>
        <v/>
      </c>
      <c r="AI270" s="672" t="str">
        <f t="shared" si="102"/>
        <v/>
      </c>
      <c r="AK270" s="672" t="str">
        <f t="shared" si="103"/>
        <v/>
      </c>
      <c r="AM270" s="672" t="str">
        <f t="shared" si="104"/>
        <v/>
      </c>
      <c r="AO270" s="672" t="str">
        <f t="shared" si="105"/>
        <v/>
      </c>
      <c r="AQ270" s="672" t="str">
        <f t="shared" si="106"/>
        <v/>
      </c>
    </row>
    <row r="271" spans="5:43">
      <c r="E271" s="672" t="str">
        <f t="shared" si="88"/>
        <v/>
      </c>
      <c r="G271" s="672" t="str">
        <f t="shared" si="88"/>
        <v/>
      </c>
      <c r="I271" s="672" t="str">
        <f t="shared" si="89"/>
        <v/>
      </c>
      <c r="K271" s="672" t="str">
        <f t="shared" si="90"/>
        <v/>
      </c>
      <c r="M271" s="672" t="str">
        <f t="shared" si="91"/>
        <v/>
      </c>
      <c r="O271" s="672" t="str">
        <f t="shared" si="92"/>
        <v/>
      </c>
      <c r="Q271" s="672" t="str">
        <f t="shared" si="93"/>
        <v/>
      </c>
      <c r="S271" s="672" t="str">
        <f t="shared" si="94"/>
        <v/>
      </c>
      <c r="U271" s="672" t="str">
        <f t="shared" si="95"/>
        <v/>
      </c>
      <c r="W271" s="672" t="str">
        <f t="shared" si="96"/>
        <v/>
      </c>
      <c r="Y271" s="672" t="str">
        <f t="shared" si="97"/>
        <v/>
      </c>
      <c r="AA271" s="672" t="str">
        <f t="shared" si="98"/>
        <v/>
      </c>
      <c r="AC271" s="672" t="str">
        <f t="shared" si="99"/>
        <v/>
      </c>
      <c r="AE271" s="672" t="str">
        <f t="shared" si="100"/>
        <v/>
      </c>
      <c r="AG271" s="672" t="str">
        <f t="shared" si="101"/>
        <v/>
      </c>
      <c r="AI271" s="672" t="str">
        <f t="shared" si="102"/>
        <v/>
      </c>
      <c r="AK271" s="672" t="str">
        <f t="shared" si="103"/>
        <v/>
      </c>
      <c r="AM271" s="672" t="str">
        <f t="shared" si="104"/>
        <v/>
      </c>
      <c r="AO271" s="672" t="str">
        <f t="shared" si="105"/>
        <v/>
      </c>
      <c r="AQ271" s="672" t="str">
        <f t="shared" si="106"/>
        <v/>
      </c>
    </row>
    <row r="272" spans="5:43">
      <c r="E272" s="672" t="str">
        <f t="shared" si="88"/>
        <v/>
      </c>
      <c r="G272" s="672" t="str">
        <f t="shared" si="88"/>
        <v/>
      </c>
      <c r="I272" s="672" t="str">
        <f t="shared" si="89"/>
        <v/>
      </c>
      <c r="K272" s="672" t="str">
        <f t="shared" si="90"/>
        <v/>
      </c>
      <c r="M272" s="672" t="str">
        <f t="shared" si="91"/>
        <v/>
      </c>
      <c r="O272" s="672" t="str">
        <f t="shared" si="92"/>
        <v/>
      </c>
      <c r="Q272" s="672" t="str">
        <f t="shared" si="93"/>
        <v/>
      </c>
      <c r="S272" s="672" t="str">
        <f t="shared" si="94"/>
        <v/>
      </c>
      <c r="U272" s="672" t="str">
        <f t="shared" si="95"/>
        <v/>
      </c>
      <c r="W272" s="672" t="str">
        <f t="shared" si="96"/>
        <v/>
      </c>
      <c r="Y272" s="672" t="str">
        <f t="shared" si="97"/>
        <v/>
      </c>
      <c r="AA272" s="672" t="str">
        <f t="shared" si="98"/>
        <v/>
      </c>
      <c r="AC272" s="672" t="str">
        <f t="shared" si="99"/>
        <v/>
      </c>
      <c r="AE272" s="672" t="str">
        <f t="shared" si="100"/>
        <v/>
      </c>
      <c r="AG272" s="672" t="str">
        <f t="shared" si="101"/>
        <v/>
      </c>
      <c r="AI272" s="672" t="str">
        <f t="shared" si="102"/>
        <v/>
      </c>
      <c r="AK272" s="672" t="str">
        <f t="shared" si="103"/>
        <v/>
      </c>
      <c r="AM272" s="672" t="str">
        <f t="shared" si="104"/>
        <v/>
      </c>
      <c r="AO272" s="672" t="str">
        <f t="shared" si="105"/>
        <v/>
      </c>
      <c r="AQ272" s="672" t="str">
        <f t="shared" si="106"/>
        <v/>
      </c>
    </row>
    <row r="273" spans="5:43">
      <c r="E273" s="672" t="str">
        <f t="shared" si="88"/>
        <v/>
      </c>
      <c r="G273" s="672" t="str">
        <f t="shared" si="88"/>
        <v/>
      </c>
      <c r="I273" s="672" t="str">
        <f t="shared" si="89"/>
        <v/>
      </c>
      <c r="K273" s="672" t="str">
        <f t="shared" si="90"/>
        <v/>
      </c>
      <c r="M273" s="672" t="str">
        <f t="shared" si="91"/>
        <v/>
      </c>
      <c r="O273" s="672" t="str">
        <f t="shared" si="92"/>
        <v/>
      </c>
      <c r="Q273" s="672" t="str">
        <f t="shared" si="93"/>
        <v/>
      </c>
      <c r="S273" s="672" t="str">
        <f t="shared" si="94"/>
        <v/>
      </c>
      <c r="U273" s="672" t="str">
        <f t="shared" si="95"/>
        <v/>
      </c>
      <c r="W273" s="672" t="str">
        <f t="shared" si="96"/>
        <v/>
      </c>
      <c r="Y273" s="672" t="str">
        <f t="shared" si="97"/>
        <v/>
      </c>
      <c r="AA273" s="672" t="str">
        <f t="shared" si="98"/>
        <v/>
      </c>
      <c r="AC273" s="672" t="str">
        <f t="shared" si="99"/>
        <v/>
      </c>
      <c r="AE273" s="672" t="str">
        <f t="shared" si="100"/>
        <v/>
      </c>
      <c r="AG273" s="672" t="str">
        <f t="shared" si="101"/>
        <v/>
      </c>
      <c r="AI273" s="672" t="str">
        <f t="shared" si="102"/>
        <v/>
      </c>
      <c r="AK273" s="672" t="str">
        <f t="shared" si="103"/>
        <v/>
      </c>
      <c r="AM273" s="672" t="str">
        <f t="shared" si="104"/>
        <v/>
      </c>
      <c r="AO273" s="672" t="str">
        <f t="shared" si="105"/>
        <v/>
      </c>
      <c r="AQ273" s="672" t="str">
        <f t="shared" si="106"/>
        <v/>
      </c>
    </row>
    <row r="274" spans="5:43">
      <c r="E274" s="672" t="str">
        <f t="shared" si="88"/>
        <v/>
      </c>
      <c r="G274" s="672" t="str">
        <f t="shared" si="88"/>
        <v/>
      </c>
      <c r="I274" s="672" t="str">
        <f t="shared" si="89"/>
        <v/>
      </c>
      <c r="K274" s="672" t="str">
        <f t="shared" si="90"/>
        <v/>
      </c>
      <c r="M274" s="672" t="str">
        <f t="shared" si="91"/>
        <v/>
      </c>
      <c r="O274" s="672" t="str">
        <f t="shared" si="92"/>
        <v/>
      </c>
      <c r="Q274" s="672" t="str">
        <f t="shared" si="93"/>
        <v/>
      </c>
      <c r="S274" s="672" t="str">
        <f t="shared" si="94"/>
        <v/>
      </c>
      <c r="U274" s="672" t="str">
        <f t="shared" si="95"/>
        <v/>
      </c>
      <c r="W274" s="672" t="str">
        <f t="shared" si="96"/>
        <v/>
      </c>
      <c r="Y274" s="672" t="str">
        <f t="shared" si="97"/>
        <v/>
      </c>
      <c r="AA274" s="672" t="str">
        <f t="shared" si="98"/>
        <v/>
      </c>
      <c r="AC274" s="672" t="str">
        <f t="shared" si="99"/>
        <v/>
      </c>
      <c r="AE274" s="672" t="str">
        <f t="shared" si="100"/>
        <v/>
      </c>
      <c r="AG274" s="672" t="str">
        <f t="shared" si="101"/>
        <v/>
      </c>
      <c r="AI274" s="672" t="str">
        <f t="shared" si="102"/>
        <v/>
      </c>
      <c r="AK274" s="672" t="str">
        <f t="shared" si="103"/>
        <v/>
      </c>
      <c r="AM274" s="672" t="str">
        <f t="shared" si="104"/>
        <v/>
      </c>
      <c r="AO274" s="672" t="str">
        <f t="shared" si="105"/>
        <v/>
      </c>
      <c r="AQ274" s="672" t="str">
        <f t="shared" si="106"/>
        <v/>
      </c>
    </row>
    <row r="275" spans="5:43">
      <c r="E275" s="672" t="str">
        <f t="shared" si="88"/>
        <v/>
      </c>
      <c r="G275" s="672" t="str">
        <f t="shared" si="88"/>
        <v/>
      </c>
      <c r="I275" s="672" t="str">
        <f t="shared" si="89"/>
        <v/>
      </c>
      <c r="K275" s="672" t="str">
        <f t="shared" si="90"/>
        <v/>
      </c>
      <c r="M275" s="672" t="str">
        <f t="shared" si="91"/>
        <v/>
      </c>
      <c r="O275" s="672" t="str">
        <f t="shared" si="92"/>
        <v/>
      </c>
      <c r="Q275" s="672" t="str">
        <f t="shared" si="93"/>
        <v/>
      </c>
      <c r="S275" s="672" t="str">
        <f t="shared" si="94"/>
        <v/>
      </c>
      <c r="U275" s="672" t="str">
        <f t="shared" si="95"/>
        <v/>
      </c>
      <c r="W275" s="672" t="str">
        <f t="shared" si="96"/>
        <v/>
      </c>
      <c r="Y275" s="672" t="str">
        <f t="shared" si="97"/>
        <v/>
      </c>
      <c r="AA275" s="672" t="str">
        <f t="shared" si="98"/>
        <v/>
      </c>
      <c r="AC275" s="672" t="str">
        <f t="shared" si="99"/>
        <v/>
      </c>
      <c r="AE275" s="672" t="str">
        <f t="shared" si="100"/>
        <v/>
      </c>
      <c r="AG275" s="672" t="str">
        <f t="shared" si="101"/>
        <v/>
      </c>
      <c r="AI275" s="672" t="str">
        <f t="shared" si="102"/>
        <v/>
      </c>
      <c r="AK275" s="672" t="str">
        <f t="shared" si="103"/>
        <v/>
      </c>
      <c r="AM275" s="672" t="str">
        <f t="shared" si="104"/>
        <v/>
      </c>
      <c r="AO275" s="672" t="str">
        <f t="shared" si="105"/>
        <v/>
      </c>
      <c r="AQ275" s="672" t="str">
        <f t="shared" si="106"/>
        <v/>
      </c>
    </row>
    <row r="276" spans="5:43">
      <c r="E276" s="672" t="str">
        <f t="shared" si="88"/>
        <v/>
      </c>
      <c r="G276" s="672" t="str">
        <f t="shared" si="88"/>
        <v/>
      </c>
      <c r="I276" s="672" t="str">
        <f t="shared" si="89"/>
        <v/>
      </c>
      <c r="K276" s="672" t="str">
        <f t="shared" si="90"/>
        <v/>
      </c>
      <c r="M276" s="672" t="str">
        <f t="shared" si="91"/>
        <v/>
      </c>
      <c r="O276" s="672" t="str">
        <f t="shared" si="92"/>
        <v/>
      </c>
      <c r="Q276" s="672" t="str">
        <f t="shared" si="93"/>
        <v/>
      </c>
      <c r="S276" s="672" t="str">
        <f t="shared" si="94"/>
        <v/>
      </c>
      <c r="U276" s="672" t="str">
        <f t="shared" si="95"/>
        <v/>
      </c>
      <c r="W276" s="672" t="str">
        <f t="shared" si="96"/>
        <v/>
      </c>
      <c r="Y276" s="672" t="str">
        <f t="shared" si="97"/>
        <v/>
      </c>
      <c r="AA276" s="672" t="str">
        <f t="shared" si="98"/>
        <v/>
      </c>
      <c r="AC276" s="672" t="str">
        <f t="shared" si="99"/>
        <v/>
      </c>
      <c r="AE276" s="672" t="str">
        <f t="shared" si="100"/>
        <v/>
      </c>
      <c r="AG276" s="672" t="str">
        <f t="shared" si="101"/>
        <v/>
      </c>
      <c r="AI276" s="672" t="str">
        <f t="shared" si="102"/>
        <v/>
      </c>
      <c r="AK276" s="672" t="str">
        <f t="shared" si="103"/>
        <v/>
      </c>
      <c r="AM276" s="672" t="str">
        <f t="shared" si="104"/>
        <v/>
      </c>
      <c r="AO276" s="672" t="str">
        <f t="shared" si="105"/>
        <v/>
      </c>
      <c r="AQ276" s="672" t="str">
        <f t="shared" si="106"/>
        <v/>
      </c>
    </row>
    <row r="277" spans="5:43">
      <c r="E277" s="672" t="str">
        <f t="shared" si="88"/>
        <v/>
      </c>
      <c r="G277" s="672" t="str">
        <f t="shared" si="88"/>
        <v/>
      </c>
      <c r="I277" s="672" t="str">
        <f t="shared" si="89"/>
        <v/>
      </c>
      <c r="K277" s="672" t="str">
        <f t="shared" si="90"/>
        <v/>
      </c>
      <c r="M277" s="672" t="str">
        <f t="shared" si="91"/>
        <v/>
      </c>
      <c r="O277" s="672" t="str">
        <f t="shared" si="92"/>
        <v/>
      </c>
      <c r="Q277" s="672" t="str">
        <f t="shared" si="93"/>
        <v/>
      </c>
      <c r="S277" s="672" t="str">
        <f t="shared" si="94"/>
        <v/>
      </c>
      <c r="U277" s="672" t="str">
        <f t="shared" si="95"/>
        <v/>
      </c>
      <c r="W277" s="672" t="str">
        <f t="shared" si="96"/>
        <v/>
      </c>
      <c r="Y277" s="672" t="str">
        <f t="shared" si="97"/>
        <v/>
      </c>
      <c r="AA277" s="672" t="str">
        <f t="shared" si="98"/>
        <v/>
      </c>
      <c r="AC277" s="672" t="str">
        <f t="shared" si="99"/>
        <v/>
      </c>
      <c r="AE277" s="672" t="str">
        <f t="shared" si="100"/>
        <v/>
      </c>
      <c r="AG277" s="672" t="str">
        <f t="shared" si="101"/>
        <v/>
      </c>
      <c r="AI277" s="672" t="str">
        <f t="shared" si="102"/>
        <v/>
      </c>
      <c r="AK277" s="672" t="str">
        <f t="shared" si="103"/>
        <v/>
      </c>
      <c r="AM277" s="672" t="str">
        <f t="shared" si="104"/>
        <v/>
      </c>
      <c r="AO277" s="672" t="str">
        <f t="shared" si="105"/>
        <v/>
      </c>
      <c r="AQ277" s="672" t="str">
        <f t="shared" si="106"/>
        <v/>
      </c>
    </row>
    <row r="278" spans="5:43">
      <c r="E278" s="672" t="str">
        <f t="shared" si="88"/>
        <v/>
      </c>
      <c r="G278" s="672" t="str">
        <f t="shared" si="88"/>
        <v/>
      </c>
      <c r="I278" s="672" t="str">
        <f t="shared" si="89"/>
        <v/>
      </c>
      <c r="K278" s="672" t="str">
        <f t="shared" si="90"/>
        <v/>
      </c>
      <c r="M278" s="672" t="str">
        <f t="shared" si="91"/>
        <v/>
      </c>
      <c r="O278" s="672" t="str">
        <f t="shared" si="92"/>
        <v/>
      </c>
      <c r="Q278" s="672" t="str">
        <f t="shared" si="93"/>
        <v/>
      </c>
      <c r="S278" s="672" t="str">
        <f t="shared" si="94"/>
        <v/>
      </c>
      <c r="U278" s="672" t="str">
        <f t="shared" si="95"/>
        <v/>
      </c>
      <c r="W278" s="672" t="str">
        <f t="shared" si="96"/>
        <v/>
      </c>
      <c r="Y278" s="672" t="str">
        <f t="shared" si="97"/>
        <v/>
      </c>
      <c r="AA278" s="672" t="str">
        <f t="shared" si="98"/>
        <v/>
      </c>
      <c r="AC278" s="672" t="str">
        <f t="shared" si="99"/>
        <v/>
      </c>
      <c r="AE278" s="672" t="str">
        <f t="shared" si="100"/>
        <v/>
      </c>
      <c r="AG278" s="672" t="str">
        <f t="shared" si="101"/>
        <v/>
      </c>
      <c r="AI278" s="672" t="str">
        <f t="shared" si="102"/>
        <v/>
      </c>
      <c r="AK278" s="672" t="str">
        <f t="shared" si="103"/>
        <v/>
      </c>
      <c r="AM278" s="672" t="str">
        <f t="shared" si="104"/>
        <v/>
      </c>
      <c r="AO278" s="672" t="str">
        <f t="shared" si="105"/>
        <v/>
      </c>
      <c r="AQ278" s="672" t="str">
        <f t="shared" si="106"/>
        <v/>
      </c>
    </row>
    <row r="279" spans="5:43">
      <c r="E279" s="672" t="str">
        <f t="shared" si="88"/>
        <v/>
      </c>
      <c r="G279" s="672" t="str">
        <f t="shared" si="88"/>
        <v/>
      </c>
      <c r="I279" s="672" t="str">
        <f t="shared" si="89"/>
        <v/>
      </c>
      <c r="K279" s="672" t="str">
        <f t="shared" si="90"/>
        <v/>
      </c>
      <c r="M279" s="672" t="str">
        <f t="shared" si="91"/>
        <v/>
      </c>
      <c r="O279" s="672" t="str">
        <f t="shared" si="92"/>
        <v/>
      </c>
      <c r="Q279" s="672" t="str">
        <f t="shared" si="93"/>
        <v/>
      </c>
      <c r="S279" s="672" t="str">
        <f t="shared" si="94"/>
        <v/>
      </c>
      <c r="U279" s="672" t="str">
        <f t="shared" si="95"/>
        <v/>
      </c>
      <c r="W279" s="672" t="str">
        <f t="shared" si="96"/>
        <v/>
      </c>
      <c r="Y279" s="672" t="str">
        <f t="shared" si="97"/>
        <v/>
      </c>
      <c r="AA279" s="672" t="str">
        <f t="shared" si="98"/>
        <v/>
      </c>
      <c r="AC279" s="672" t="str">
        <f t="shared" si="99"/>
        <v/>
      </c>
      <c r="AE279" s="672" t="str">
        <f t="shared" si="100"/>
        <v/>
      </c>
      <c r="AG279" s="672" t="str">
        <f t="shared" si="101"/>
        <v/>
      </c>
      <c r="AI279" s="672" t="str">
        <f t="shared" si="102"/>
        <v/>
      </c>
      <c r="AK279" s="672" t="str">
        <f t="shared" si="103"/>
        <v/>
      </c>
      <c r="AM279" s="672" t="str">
        <f t="shared" si="104"/>
        <v/>
      </c>
      <c r="AO279" s="672" t="str">
        <f t="shared" si="105"/>
        <v/>
      </c>
      <c r="AQ279" s="672" t="str">
        <f t="shared" si="106"/>
        <v/>
      </c>
    </row>
    <row r="280" spans="5:43">
      <c r="E280" s="672" t="str">
        <f t="shared" si="88"/>
        <v/>
      </c>
      <c r="G280" s="672" t="str">
        <f t="shared" si="88"/>
        <v/>
      </c>
      <c r="I280" s="672" t="str">
        <f t="shared" si="89"/>
        <v/>
      </c>
      <c r="K280" s="672" t="str">
        <f t="shared" si="90"/>
        <v/>
      </c>
      <c r="M280" s="672" t="str">
        <f t="shared" si="91"/>
        <v/>
      </c>
      <c r="O280" s="672" t="str">
        <f t="shared" si="92"/>
        <v/>
      </c>
      <c r="Q280" s="672" t="str">
        <f t="shared" si="93"/>
        <v/>
      </c>
      <c r="S280" s="672" t="str">
        <f t="shared" si="94"/>
        <v/>
      </c>
      <c r="U280" s="672" t="str">
        <f t="shared" si="95"/>
        <v/>
      </c>
      <c r="W280" s="672" t="str">
        <f t="shared" si="96"/>
        <v/>
      </c>
      <c r="Y280" s="672" t="str">
        <f t="shared" si="97"/>
        <v/>
      </c>
      <c r="AA280" s="672" t="str">
        <f t="shared" si="98"/>
        <v/>
      </c>
      <c r="AC280" s="672" t="str">
        <f t="shared" si="99"/>
        <v/>
      </c>
      <c r="AE280" s="672" t="str">
        <f t="shared" si="100"/>
        <v/>
      </c>
      <c r="AG280" s="672" t="str">
        <f t="shared" si="101"/>
        <v/>
      </c>
      <c r="AI280" s="672" t="str">
        <f t="shared" si="102"/>
        <v/>
      </c>
      <c r="AK280" s="672" t="str">
        <f t="shared" si="103"/>
        <v/>
      </c>
      <c r="AM280" s="672" t="str">
        <f t="shared" si="104"/>
        <v/>
      </c>
      <c r="AO280" s="672" t="str">
        <f t="shared" si="105"/>
        <v/>
      </c>
      <c r="AQ280" s="672" t="str">
        <f t="shared" si="106"/>
        <v/>
      </c>
    </row>
    <row r="281" spans="5:43">
      <c r="E281" s="672" t="str">
        <f t="shared" si="88"/>
        <v/>
      </c>
      <c r="G281" s="672" t="str">
        <f t="shared" si="88"/>
        <v/>
      </c>
      <c r="I281" s="672" t="str">
        <f t="shared" si="89"/>
        <v/>
      </c>
      <c r="K281" s="672" t="str">
        <f t="shared" si="90"/>
        <v/>
      </c>
      <c r="M281" s="672" t="str">
        <f t="shared" si="91"/>
        <v/>
      </c>
      <c r="O281" s="672" t="str">
        <f t="shared" si="92"/>
        <v/>
      </c>
      <c r="Q281" s="672" t="str">
        <f t="shared" si="93"/>
        <v/>
      </c>
      <c r="S281" s="672" t="str">
        <f t="shared" si="94"/>
        <v/>
      </c>
      <c r="U281" s="672" t="str">
        <f t="shared" si="95"/>
        <v/>
      </c>
      <c r="W281" s="672" t="str">
        <f t="shared" si="96"/>
        <v/>
      </c>
      <c r="Y281" s="672" t="str">
        <f t="shared" si="97"/>
        <v/>
      </c>
      <c r="AA281" s="672" t="str">
        <f t="shared" si="98"/>
        <v/>
      </c>
      <c r="AC281" s="672" t="str">
        <f t="shared" si="99"/>
        <v/>
      </c>
      <c r="AE281" s="672" t="str">
        <f t="shared" si="100"/>
        <v/>
      </c>
      <c r="AG281" s="672" t="str">
        <f t="shared" si="101"/>
        <v/>
      </c>
      <c r="AI281" s="672" t="str">
        <f t="shared" si="102"/>
        <v/>
      </c>
      <c r="AK281" s="672" t="str">
        <f t="shared" si="103"/>
        <v/>
      </c>
      <c r="AM281" s="672" t="str">
        <f t="shared" si="104"/>
        <v/>
      </c>
      <c r="AO281" s="672" t="str">
        <f t="shared" si="105"/>
        <v/>
      </c>
      <c r="AQ281" s="672" t="str">
        <f t="shared" si="106"/>
        <v/>
      </c>
    </row>
    <row r="282" spans="5:43">
      <c r="E282" s="672" t="str">
        <f t="shared" si="88"/>
        <v/>
      </c>
      <c r="G282" s="672" t="str">
        <f t="shared" si="88"/>
        <v/>
      </c>
      <c r="I282" s="672" t="str">
        <f t="shared" si="89"/>
        <v/>
      </c>
      <c r="K282" s="672" t="str">
        <f t="shared" si="90"/>
        <v/>
      </c>
      <c r="M282" s="672" t="str">
        <f t="shared" si="91"/>
        <v/>
      </c>
      <c r="O282" s="672" t="str">
        <f t="shared" si="92"/>
        <v/>
      </c>
      <c r="Q282" s="672" t="str">
        <f t="shared" si="93"/>
        <v/>
      </c>
      <c r="S282" s="672" t="str">
        <f t="shared" si="94"/>
        <v/>
      </c>
      <c r="U282" s="672" t="str">
        <f t="shared" si="95"/>
        <v/>
      </c>
      <c r="W282" s="672" t="str">
        <f t="shared" si="96"/>
        <v/>
      </c>
      <c r="Y282" s="672" t="str">
        <f t="shared" si="97"/>
        <v/>
      </c>
      <c r="AA282" s="672" t="str">
        <f t="shared" si="98"/>
        <v/>
      </c>
      <c r="AC282" s="672" t="str">
        <f t="shared" si="99"/>
        <v/>
      </c>
      <c r="AE282" s="672" t="str">
        <f t="shared" si="100"/>
        <v/>
      </c>
      <c r="AG282" s="672" t="str">
        <f t="shared" si="101"/>
        <v/>
      </c>
      <c r="AI282" s="672" t="str">
        <f t="shared" si="102"/>
        <v/>
      </c>
      <c r="AK282" s="672" t="str">
        <f t="shared" si="103"/>
        <v/>
      </c>
      <c r="AM282" s="672" t="str">
        <f t="shared" si="104"/>
        <v/>
      </c>
      <c r="AO282" s="672" t="str">
        <f t="shared" si="105"/>
        <v/>
      </c>
      <c r="AQ282" s="672" t="str">
        <f t="shared" si="106"/>
        <v/>
      </c>
    </row>
    <row r="283" spans="5:43">
      <c r="E283" s="672" t="str">
        <f t="shared" si="88"/>
        <v/>
      </c>
      <c r="G283" s="672" t="str">
        <f t="shared" si="88"/>
        <v/>
      </c>
      <c r="I283" s="672" t="str">
        <f t="shared" si="89"/>
        <v/>
      </c>
      <c r="K283" s="672" t="str">
        <f t="shared" si="90"/>
        <v/>
      </c>
      <c r="M283" s="672" t="str">
        <f t="shared" si="91"/>
        <v/>
      </c>
      <c r="O283" s="672" t="str">
        <f t="shared" si="92"/>
        <v/>
      </c>
      <c r="Q283" s="672" t="str">
        <f t="shared" si="93"/>
        <v/>
      </c>
      <c r="S283" s="672" t="str">
        <f t="shared" si="94"/>
        <v/>
      </c>
      <c r="U283" s="672" t="str">
        <f t="shared" si="95"/>
        <v/>
      </c>
      <c r="W283" s="672" t="str">
        <f t="shared" si="96"/>
        <v/>
      </c>
      <c r="Y283" s="672" t="str">
        <f t="shared" si="97"/>
        <v/>
      </c>
      <c r="AA283" s="672" t="str">
        <f t="shared" si="98"/>
        <v/>
      </c>
      <c r="AC283" s="672" t="str">
        <f t="shared" si="99"/>
        <v/>
      </c>
      <c r="AE283" s="672" t="str">
        <f t="shared" si="100"/>
        <v/>
      </c>
      <c r="AG283" s="672" t="str">
        <f t="shared" si="101"/>
        <v/>
      </c>
      <c r="AI283" s="672" t="str">
        <f t="shared" si="102"/>
        <v/>
      </c>
      <c r="AK283" s="672" t="str">
        <f t="shared" si="103"/>
        <v/>
      </c>
      <c r="AM283" s="672" t="str">
        <f t="shared" si="104"/>
        <v/>
      </c>
      <c r="AO283" s="672" t="str">
        <f t="shared" si="105"/>
        <v/>
      </c>
      <c r="AQ283" s="672" t="str">
        <f t="shared" si="106"/>
        <v/>
      </c>
    </row>
    <row r="284" spans="5:43">
      <c r="E284" s="672" t="str">
        <f t="shared" si="88"/>
        <v/>
      </c>
      <c r="G284" s="672" t="str">
        <f t="shared" si="88"/>
        <v/>
      </c>
      <c r="I284" s="672" t="str">
        <f t="shared" si="89"/>
        <v/>
      </c>
      <c r="K284" s="672" t="str">
        <f t="shared" si="90"/>
        <v/>
      </c>
      <c r="M284" s="672" t="str">
        <f t="shared" si="91"/>
        <v/>
      </c>
      <c r="O284" s="672" t="str">
        <f t="shared" si="92"/>
        <v/>
      </c>
      <c r="Q284" s="672" t="str">
        <f t="shared" si="93"/>
        <v/>
      </c>
      <c r="S284" s="672" t="str">
        <f t="shared" si="94"/>
        <v/>
      </c>
      <c r="U284" s="672" t="str">
        <f t="shared" si="95"/>
        <v/>
      </c>
      <c r="W284" s="672" t="str">
        <f t="shared" si="96"/>
        <v/>
      </c>
      <c r="Y284" s="672" t="str">
        <f t="shared" si="97"/>
        <v/>
      </c>
      <c r="AA284" s="672" t="str">
        <f t="shared" si="98"/>
        <v/>
      </c>
      <c r="AC284" s="672" t="str">
        <f t="shared" si="99"/>
        <v/>
      </c>
      <c r="AE284" s="672" t="str">
        <f t="shared" si="100"/>
        <v/>
      </c>
      <c r="AG284" s="672" t="str">
        <f t="shared" si="101"/>
        <v/>
      </c>
      <c r="AI284" s="672" t="str">
        <f t="shared" si="102"/>
        <v/>
      </c>
      <c r="AK284" s="672" t="str">
        <f t="shared" si="103"/>
        <v/>
      </c>
      <c r="AM284" s="672" t="str">
        <f t="shared" si="104"/>
        <v/>
      </c>
      <c r="AO284" s="672" t="str">
        <f t="shared" si="105"/>
        <v/>
      </c>
      <c r="AQ284" s="672" t="str">
        <f t="shared" si="106"/>
        <v/>
      </c>
    </row>
    <row r="285" spans="5:43">
      <c r="E285" s="672" t="str">
        <f t="shared" ref="E285:G300" si="107">IF(OR($B285=0,D285=0),"",D285/$B285)</f>
        <v/>
      </c>
      <c r="G285" s="672" t="str">
        <f t="shared" si="107"/>
        <v/>
      </c>
      <c r="I285" s="672" t="str">
        <f t="shared" si="89"/>
        <v/>
      </c>
      <c r="K285" s="672" t="str">
        <f t="shared" si="90"/>
        <v/>
      </c>
      <c r="M285" s="672" t="str">
        <f t="shared" si="91"/>
        <v/>
      </c>
      <c r="O285" s="672" t="str">
        <f t="shared" si="92"/>
        <v/>
      </c>
      <c r="Q285" s="672" t="str">
        <f t="shared" si="93"/>
        <v/>
      </c>
      <c r="S285" s="672" t="str">
        <f t="shared" si="94"/>
        <v/>
      </c>
      <c r="U285" s="672" t="str">
        <f t="shared" si="95"/>
        <v/>
      </c>
      <c r="W285" s="672" t="str">
        <f t="shared" si="96"/>
        <v/>
      </c>
      <c r="Y285" s="672" t="str">
        <f t="shared" si="97"/>
        <v/>
      </c>
      <c r="AA285" s="672" t="str">
        <f t="shared" si="98"/>
        <v/>
      </c>
      <c r="AC285" s="672" t="str">
        <f t="shared" si="99"/>
        <v/>
      </c>
      <c r="AE285" s="672" t="str">
        <f t="shared" si="100"/>
        <v/>
      </c>
      <c r="AG285" s="672" t="str">
        <f t="shared" si="101"/>
        <v/>
      </c>
      <c r="AI285" s="672" t="str">
        <f t="shared" si="102"/>
        <v/>
      </c>
      <c r="AK285" s="672" t="str">
        <f t="shared" si="103"/>
        <v/>
      </c>
      <c r="AM285" s="672" t="str">
        <f t="shared" si="104"/>
        <v/>
      </c>
      <c r="AO285" s="672" t="str">
        <f t="shared" si="105"/>
        <v/>
      </c>
      <c r="AQ285" s="672" t="str">
        <f t="shared" si="106"/>
        <v/>
      </c>
    </row>
    <row r="286" spans="5:43">
      <c r="E286" s="672" t="str">
        <f t="shared" si="107"/>
        <v/>
      </c>
      <c r="G286" s="672" t="str">
        <f t="shared" si="107"/>
        <v/>
      </c>
      <c r="I286" s="672" t="str">
        <f t="shared" si="89"/>
        <v/>
      </c>
      <c r="K286" s="672" t="str">
        <f t="shared" si="90"/>
        <v/>
      </c>
      <c r="M286" s="672" t="str">
        <f t="shared" si="91"/>
        <v/>
      </c>
      <c r="O286" s="672" t="str">
        <f t="shared" si="92"/>
        <v/>
      </c>
      <c r="Q286" s="672" t="str">
        <f t="shared" si="93"/>
        <v/>
      </c>
      <c r="S286" s="672" t="str">
        <f t="shared" si="94"/>
        <v/>
      </c>
      <c r="U286" s="672" t="str">
        <f t="shared" si="95"/>
        <v/>
      </c>
      <c r="W286" s="672" t="str">
        <f t="shared" si="96"/>
        <v/>
      </c>
      <c r="Y286" s="672" t="str">
        <f t="shared" si="97"/>
        <v/>
      </c>
      <c r="AA286" s="672" t="str">
        <f t="shared" si="98"/>
        <v/>
      </c>
      <c r="AC286" s="672" t="str">
        <f t="shared" si="99"/>
        <v/>
      </c>
      <c r="AE286" s="672" t="str">
        <f t="shared" si="100"/>
        <v/>
      </c>
      <c r="AG286" s="672" t="str">
        <f t="shared" si="101"/>
        <v/>
      </c>
      <c r="AI286" s="672" t="str">
        <f t="shared" si="102"/>
        <v/>
      </c>
      <c r="AK286" s="672" t="str">
        <f t="shared" si="103"/>
        <v/>
      </c>
      <c r="AM286" s="672" t="str">
        <f t="shared" si="104"/>
        <v/>
      </c>
      <c r="AO286" s="672" t="str">
        <f t="shared" si="105"/>
        <v/>
      </c>
      <c r="AQ286" s="672" t="str">
        <f t="shared" si="106"/>
        <v/>
      </c>
    </row>
    <row r="287" spans="5:43">
      <c r="E287" s="672" t="str">
        <f t="shared" si="107"/>
        <v/>
      </c>
      <c r="G287" s="672" t="str">
        <f t="shared" si="107"/>
        <v/>
      </c>
      <c r="I287" s="672" t="str">
        <f t="shared" si="89"/>
        <v/>
      </c>
      <c r="K287" s="672" t="str">
        <f t="shared" si="90"/>
        <v/>
      </c>
      <c r="M287" s="672" t="str">
        <f t="shared" si="91"/>
        <v/>
      </c>
      <c r="O287" s="672" t="str">
        <f t="shared" si="92"/>
        <v/>
      </c>
      <c r="Q287" s="672" t="str">
        <f t="shared" si="93"/>
        <v/>
      </c>
      <c r="S287" s="672" t="str">
        <f t="shared" si="94"/>
        <v/>
      </c>
      <c r="U287" s="672" t="str">
        <f t="shared" si="95"/>
        <v/>
      </c>
      <c r="W287" s="672" t="str">
        <f t="shared" si="96"/>
        <v/>
      </c>
      <c r="Y287" s="672" t="str">
        <f t="shared" si="97"/>
        <v/>
      </c>
      <c r="AA287" s="672" t="str">
        <f t="shared" si="98"/>
        <v/>
      </c>
      <c r="AC287" s="672" t="str">
        <f t="shared" si="99"/>
        <v/>
      </c>
      <c r="AE287" s="672" t="str">
        <f t="shared" si="100"/>
        <v/>
      </c>
      <c r="AG287" s="672" t="str">
        <f t="shared" si="101"/>
        <v/>
      </c>
      <c r="AI287" s="672" t="str">
        <f t="shared" si="102"/>
        <v/>
      </c>
      <c r="AK287" s="672" t="str">
        <f t="shared" si="103"/>
        <v/>
      </c>
      <c r="AM287" s="672" t="str">
        <f t="shared" si="104"/>
        <v/>
      </c>
      <c r="AO287" s="672" t="str">
        <f t="shared" si="105"/>
        <v/>
      </c>
      <c r="AQ287" s="672" t="str">
        <f t="shared" si="106"/>
        <v/>
      </c>
    </row>
    <row r="288" spans="5:43">
      <c r="E288" s="672" t="str">
        <f t="shared" si="107"/>
        <v/>
      </c>
      <c r="G288" s="672" t="str">
        <f t="shared" si="107"/>
        <v/>
      </c>
      <c r="I288" s="672" t="str">
        <f t="shared" si="89"/>
        <v/>
      </c>
      <c r="K288" s="672" t="str">
        <f t="shared" si="90"/>
        <v/>
      </c>
      <c r="M288" s="672" t="str">
        <f t="shared" si="91"/>
        <v/>
      </c>
      <c r="O288" s="672" t="str">
        <f t="shared" si="92"/>
        <v/>
      </c>
      <c r="Q288" s="672" t="str">
        <f t="shared" si="93"/>
        <v/>
      </c>
      <c r="S288" s="672" t="str">
        <f t="shared" si="94"/>
        <v/>
      </c>
      <c r="U288" s="672" t="str">
        <f t="shared" si="95"/>
        <v/>
      </c>
      <c r="W288" s="672" t="str">
        <f t="shared" si="96"/>
        <v/>
      </c>
      <c r="Y288" s="672" t="str">
        <f t="shared" si="97"/>
        <v/>
      </c>
      <c r="AA288" s="672" t="str">
        <f t="shared" si="98"/>
        <v/>
      </c>
      <c r="AC288" s="672" t="str">
        <f t="shared" si="99"/>
        <v/>
      </c>
      <c r="AE288" s="672" t="str">
        <f t="shared" si="100"/>
        <v/>
      </c>
      <c r="AG288" s="672" t="str">
        <f t="shared" si="101"/>
        <v/>
      </c>
      <c r="AI288" s="672" t="str">
        <f t="shared" si="102"/>
        <v/>
      </c>
      <c r="AK288" s="672" t="str">
        <f t="shared" si="103"/>
        <v/>
      </c>
      <c r="AM288" s="672" t="str">
        <f t="shared" si="104"/>
        <v/>
      </c>
      <c r="AO288" s="672" t="str">
        <f t="shared" si="105"/>
        <v/>
      </c>
      <c r="AQ288" s="672" t="str">
        <f t="shared" si="106"/>
        <v/>
      </c>
    </row>
    <row r="289" spans="5:43">
      <c r="E289" s="672" t="str">
        <f t="shared" si="107"/>
        <v/>
      </c>
      <c r="G289" s="672" t="str">
        <f t="shared" si="107"/>
        <v/>
      </c>
      <c r="I289" s="672" t="str">
        <f t="shared" si="89"/>
        <v/>
      </c>
      <c r="K289" s="672" t="str">
        <f t="shared" si="90"/>
        <v/>
      </c>
      <c r="M289" s="672" t="str">
        <f t="shared" si="91"/>
        <v/>
      </c>
      <c r="O289" s="672" t="str">
        <f t="shared" si="92"/>
        <v/>
      </c>
      <c r="Q289" s="672" t="str">
        <f t="shared" si="93"/>
        <v/>
      </c>
      <c r="S289" s="672" t="str">
        <f t="shared" si="94"/>
        <v/>
      </c>
      <c r="U289" s="672" t="str">
        <f t="shared" si="95"/>
        <v/>
      </c>
      <c r="W289" s="672" t="str">
        <f t="shared" si="96"/>
        <v/>
      </c>
      <c r="Y289" s="672" t="str">
        <f t="shared" si="97"/>
        <v/>
      </c>
      <c r="AA289" s="672" t="str">
        <f t="shared" si="98"/>
        <v/>
      </c>
      <c r="AC289" s="672" t="str">
        <f t="shared" si="99"/>
        <v/>
      </c>
      <c r="AE289" s="672" t="str">
        <f t="shared" si="100"/>
        <v/>
      </c>
      <c r="AG289" s="672" t="str">
        <f t="shared" si="101"/>
        <v/>
      </c>
      <c r="AI289" s="672" t="str">
        <f t="shared" si="102"/>
        <v/>
      </c>
      <c r="AK289" s="672" t="str">
        <f t="shared" si="103"/>
        <v/>
      </c>
      <c r="AM289" s="672" t="str">
        <f t="shared" si="104"/>
        <v/>
      </c>
      <c r="AO289" s="672" t="str">
        <f t="shared" si="105"/>
        <v/>
      </c>
      <c r="AQ289" s="672" t="str">
        <f t="shared" si="106"/>
        <v/>
      </c>
    </row>
    <row r="290" spans="5:43">
      <c r="E290" s="672" t="str">
        <f t="shared" si="107"/>
        <v/>
      </c>
      <c r="G290" s="672" t="str">
        <f t="shared" si="107"/>
        <v/>
      </c>
      <c r="I290" s="672" t="str">
        <f t="shared" si="89"/>
        <v/>
      </c>
      <c r="K290" s="672" t="str">
        <f t="shared" si="90"/>
        <v/>
      </c>
      <c r="M290" s="672" t="str">
        <f t="shared" si="91"/>
        <v/>
      </c>
      <c r="O290" s="672" t="str">
        <f t="shared" si="92"/>
        <v/>
      </c>
      <c r="Q290" s="672" t="str">
        <f t="shared" si="93"/>
        <v/>
      </c>
      <c r="S290" s="672" t="str">
        <f t="shared" si="94"/>
        <v/>
      </c>
      <c r="U290" s="672" t="str">
        <f t="shared" si="95"/>
        <v/>
      </c>
      <c r="W290" s="672" t="str">
        <f t="shared" si="96"/>
        <v/>
      </c>
      <c r="Y290" s="672" t="str">
        <f t="shared" si="97"/>
        <v/>
      </c>
      <c r="AA290" s="672" t="str">
        <f t="shared" si="98"/>
        <v/>
      </c>
      <c r="AC290" s="672" t="str">
        <f t="shared" si="99"/>
        <v/>
      </c>
      <c r="AE290" s="672" t="str">
        <f t="shared" si="100"/>
        <v/>
      </c>
      <c r="AG290" s="672" t="str">
        <f t="shared" si="101"/>
        <v/>
      </c>
      <c r="AI290" s="672" t="str">
        <f t="shared" si="102"/>
        <v/>
      </c>
      <c r="AK290" s="672" t="str">
        <f t="shared" si="103"/>
        <v/>
      </c>
      <c r="AM290" s="672" t="str">
        <f t="shared" si="104"/>
        <v/>
      </c>
      <c r="AO290" s="672" t="str">
        <f t="shared" si="105"/>
        <v/>
      </c>
      <c r="AQ290" s="672" t="str">
        <f t="shared" si="106"/>
        <v/>
      </c>
    </row>
    <row r="291" spans="5:43">
      <c r="E291" s="672" t="str">
        <f t="shared" si="107"/>
        <v/>
      </c>
      <c r="G291" s="672" t="str">
        <f t="shared" si="107"/>
        <v/>
      </c>
      <c r="I291" s="672" t="str">
        <f t="shared" si="89"/>
        <v/>
      </c>
      <c r="K291" s="672" t="str">
        <f t="shared" si="90"/>
        <v/>
      </c>
      <c r="M291" s="672" t="str">
        <f t="shared" si="91"/>
        <v/>
      </c>
      <c r="O291" s="672" t="str">
        <f t="shared" si="92"/>
        <v/>
      </c>
      <c r="Q291" s="672" t="str">
        <f t="shared" si="93"/>
        <v/>
      </c>
      <c r="S291" s="672" t="str">
        <f t="shared" si="94"/>
        <v/>
      </c>
      <c r="U291" s="672" t="str">
        <f t="shared" si="95"/>
        <v/>
      </c>
      <c r="W291" s="672" t="str">
        <f t="shared" si="96"/>
        <v/>
      </c>
      <c r="Y291" s="672" t="str">
        <f t="shared" si="97"/>
        <v/>
      </c>
      <c r="AA291" s="672" t="str">
        <f t="shared" si="98"/>
        <v/>
      </c>
      <c r="AC291" s="672" t="str">
        <f t="shared" si="99"/>
        <v/>
      </c>
      <c r="AE291" s="672" t="str">
        <f t="shared" si="100"/>
        <v/>
      </c>
      <c r="AG291" s="672" t="str">
        <f t="shared" si="101"/>
        <v/>
      </c>
      <c r="AI291" s="672" t="str">
        <f t="shared" si="102"/>
        <v/>
      </c>
      <c r="AK291" s="672" t="str">
        <f t="shared" si="103"/>
        <v/>
      </c>
      <c r="AM291" s="672" t="str">
        <f t="shared" si="104"/>
        <v/>
      </c>
      <c r="AO291" s="672" t="str">
        <f t="shared" si="105"/>
        <v/>
      </c>
      <c r="AQ291" s="672" t="str">
        <f t="shared" si="106"/>
        <v/>
      </c>
    </row>
    <row r="292" spans="5:43">
      <c r="E292" s="672" t="str">
        <f t="shared" si="107"/>
        <v/>
      </c>
      <c r="G292" s="672" t="str">
        <f t="shared" si="107"/>
        <v/>
      </c>
      <c r="I292" s="672" t="str">
        <f t="shared" si="89"/>
        <v/>
      </c>
      <c r="K292" s="672" t="str">
        <f t="shared" si="90"/>
        <v/>
      </c>
      <c r="M292" s="672" t="str">
        <f t="shared" si="91"/>
        <v/>
      </c>
      <c r="O292" s="672" t="str">
        <f t="shared" si="92"/>
        <v/>
      </c>
      <c r="Q292" s="672" t="str">
        <f t="shared" si="93"/>
        <v/>
      </c>
      <c r="S292" s="672" t="str">
        <f t="shared" si="94"/>
        <v/>
      </c>
      <c r="U292" s="672" t="str">
        <f t="shared" si="95"/>
        <v/>
      </c>
      <c r="W292" s="672" t="str">
        <f t="shared" si="96"/>
        <v/>
      </c>
      <c r="Y292" s="672" t="str">
        <f t="shared" si="97"/>
        <v/>
      </c>
      <c r="AA292" s="672" t="str">
        <f t="shared" si="98"/>
        <v/>
      </c>
      <c r="AC292" s="672" t="str">
        <f t="shared" si="99"/>
        <v/>
      </c>
      <c r="AE292" s="672" t="str">
        <f t="shared" si="100"/>
        <v/>
      </c>
      <c r="AG292" s="672" t="str">
        <f t="shared" si="101"/>
        <v/>
      </c>
      <c r="AI292" s="672" t="str">
        <f t="shared" si="102"/>
        <v/>
      </c>
      <c r="AK292" s="672" t="str">
        <f t="shared" si="103"/>
        <v/>
      </c>
      <c r="AM292" s="672" t="str">
        <f t="shared" si="104"/>
        <v/>
      </c>
      <c r="AO292" s="672" t="str">
        <f t="shared" si="105"/>
        <v/>
      </c>
      <c r="AQ292" s="672" t="str">
        <f t="shared" si="106"/>
        <v/>
      </c>
    </row>
    <row r="293" spans="5:43">
      <c r="E293" s="672" t="str">
        <f t="shared" si="107"/>
        <v/>
      </c>
      <c r="G293" s="672" t="str">
        <f t="shared" si="107"/>
        <v/>
      </c>
      <c r="I293" s="672" t="str">
        <f t="shared" si="89"/>
        <v/>
      </c>
      <c r="K293" s="672" t="str">
        <f t="shared" si="90"/>
        <v/>
      </c>
      <c r="M293" s="672" t="str">
        <f t="shared" si="91"/>
        <v/>
      </c>
      <c r="O293" s="672" t="str">
        <f t="shared" si="92"/>
        <v/>
      </c>
      <c r="Q293" s="672" t="str">
        <f t="shared" si="93"/>
        <v/>
      </c>
      <c r="S293" s="672" t="str">
        <f t="shared" si="94"/>
        <v/>
      </c>
      <c r="U293" s="672" t="str">
        <f t="shared" si="95"/>
        <v/>
      </c>
      <c r="W293" s="672" t="str">
        <f t="shared" si="96"/>
        <v/>
      </c>
      <c r="Y293" s="672" t="str">
        <f t="shared" si="97"/>
        <v/>
      </c>
      <c r="AA293" s="672" t="str">
        <f t="shared" si="98"/>
        <v/>
      </c>
      <c r="AC293" s="672" t="str">
        <f t="shared" si="99"/>
        <v/>
      </c>
      <c r="AE293" s="672" t="str">
        <f t="shared" si="100"/>
        <v/>
      </c>
      <c r="AG293" s="672" t="str">
        <f t="shared" si="101"/>
        <v/>
      </c>
      <c r="AI293" s="672" t="str">
        <f t="shared" si="102"/>
        <v/>
      </c>
      <c r="AK293" s="672" t="str">
        <f t="shared" si="103"/>
        <v/>
      </c>
      <c r="AM293" s="672" t="str">
        <f t="shared" si="104"/>
        <v/>
      </c>
      <c r="AO293" s="672" t="str">
        <f t="shared" si="105"/>
        <v/>
      </c>
      <c r="AQ293" s="672" t="str">
        <f t="shared" si="106"/>
        <v/>
      </c>
    </row>
    <row r="294" spans="5:43">
      <c r="E294" s="672" t="str">
        <f t="shared" si="107"/>
        <v/>
      </c>
      <c r="G294" s="672" t="str">
        <f t="shared" si="107"/>
        <v/>
      </c>
      <c r="I294" s="672" t="str">
        <f t="shared" si="89"/>
        <v/>
      </c>
      <c r="K294" s="672" t="str">
        <f t="shared" si="90"/>
        <v/>
      </c>
      <c r="M294" s="672" t="str">
        <f t="shared" si="91"/>
        <v/>
      </c>
      <c r="O294" s="672" t="str">
        <f t="shared" si="92"/>
        <v/>
      </c>
      <c r="Q294" s="672" t="str">
        <f t="shared" si="93"/>
        <v/>
      </c>
      <c r="S294" s="672" t="str">
        <f t="shared" si="94"/>
        <v/>
      </c>
      <c r="U294" s="672" t="str">
        <f t="shared" si="95"/>
        <v/>
      </c>
      <c r="W294" s="672" t="str">
        <f t="shared" si="96"/>
        <v/>
      </c>
      <c r="Y294" s="672" t="str">
        <f t="shared" si="97"/>
        <v/>
      </c>
      <c r="AA294" s="672" t="str">
        <f t="shared" si="98"/>
        <v/>
      </c>
      <c r="AC294" s="672" t="str">
        <f t="shared" si="99"/>
        <v/>
      </c>
      <c r="AE294" s="672" t="str">
        <f t="shared" si="100"/>
        <v/>
      </c>
      <c r="AG294" s="672" t="str">
        <f t="shared" si="101"/>
        <v/>
      </c>
      <c r="AI294" s="672" t="str">
        <f t="shared" si="102"/>
        <v/>
      </c>
      <c r="AK294" s="672" t="str">
        <f t="shared" si="103"/>
        <v/>
      </c>
      <c r="AM294" s="672" t="str">
        <f t="shared" si="104"/>
        <v/>
      </c>
      <c r="AO294" s="672" t="str">
        <f t="shared" si="105"/>
        <v/>
      </c>
      <c r="AQ294" s="672" t="str">
        <f t="shared" si="106"/>
        <v/>
      </c>
    </row>
    <row r="295" spans="5:43">
      <c r="E295" s="672" t="str">
        <f t="shared" si="107"/>
        <v/>
      </c>
      <c r="G295" s="672" t="str">
        <f t="shared" si="107"/>
        <v/>
      </c>
      <c r="I295" s="672" t="str">
        <f t="shared" si="89"/>
        <v/>
      </c>
      <c r="K295" s="672" t="str">
        <f t="shared" si="90"/>
        <v/>
      </c>
      <c r="M295" s="672" t="str">
        <f t="shared" si="91"/>
        <v/>
      </c>
      <c r="O295" s="672" t="str">
        <f t="shared" si="92"/>
        <v/>
      </c>
      <c r="Q295" s="672" t="str">
        <f t="shared" si="93"/>
        <v/>
      </c>
      <c r="S295" s="672" t="str">
        <f t="shared" si="94"/>
        <v/>
      </c>
      <c r="U295" s="672" t="str">
        <f t="shared" si="95"/>
        <v/>
      </c>
      <c r="W295" s="672" t="str">
        <f t="shared" si="96"/>
        <v/>
      </c>
      <c r="Y295" s="672" t="str">
        <f t="shared" si="97"/>
        <v/>
      </c>
      <c r="AA295" s="672" t="str">
        <f t="shared" si="98"/>
        <v/>
      </c>
      <c r="AC295" s="672" t="str">
        <f t="shared" si="99"/>
        <v/>
      </c>
      <c r="AE295" s="672" t="str">
        <f t="shared" si="100"/>
        <v/>
      </c>
      <c r="AG295" s="672" t="str">
        <f t="shared" si="101"/>
        <v/>
      </c>
      <c r="AI295" s="672" t="str">
        <f t="shared" si="102"/>
        <v/>
      </c>
      <c r="AK295" s="672" t="str">
        <f t="shared" si="103"/>
        <v/>
      </c>
      <c r="AM295" s="672" t="str">
        <f t="shared" si="104"/>
        <v/>
      </c>
      <c r="AO295" s="672" t="str">
        <f t="shared" si="105"/>
        <v/>
      </c>
      <c r="AQ295" s="672" t="str">
        <f t="shared" si="106"/>
        <v/>
      </c>
    </row>
    <row r="296" spans="5:43">
      <c r="E296" s="672" t="str">
        <f t="shared" si="107"/>
        <v/>
      </c>
      <c r="G296" s="672" t="str">
        <f t="shared" si="107"/>
        <v/>
      </c>
      <c r="I296" s="672" t="str">
        <f t="shared" si="89"/>
        <v/>
      </c>
      <c r="K296" s="672" t="str">
        <f t="shared" si="90"/>
        <v/>
      </c>
      <c r="M296" s="672" t="str">
        <f t="shared" si="91"/>
        <v/>
      </c>
      <c r="O296" s="672" t="str">
        <f t="shared" si="92"/>
        <v/>
      </c>
      <c r="Q296" s="672" t="str">
        <f t="shared" si="93"/>
        <v/>
      </c>
      <c r="S296" s="672" t="str">
        <f t="shared" si="94"/>
        <v/>
      </c>
      <c r="U296" s="672" t="str">
        <f t="shared" si="95"/>
        <v/>
      </c>
      <c r="W296" s="672" t="str">
        <f t="shared" si="96"/>
        <v/>
      </c>
      <c r="Y296" s="672" t="str">
        <f t="shared" si="97"/>
        <v/>
      </c>
      <c r="AA296" s="672" t="str">
        <f t="shared" si="98"/>
        <v/>
      </c>
      <c r="AC296" s="672" t="str">
        <f t="shared" si="99"/>
        <v/>
      </c>
      <c r="AE296" s="672" t="str">
        <f t="shared" si="100"/>
        <v/>
      </c>
      <c r="AG296" s="672" t="str">
        <f t="shared" si="101"/>
        <v/>
      </c>
      <c r="AI296" s="672" t="str">
        <f t="shared" si="102"/>
        <v/>
      </c>
      <c r="AK296" s="672" t="str">
        <f t="shared" si="103"/>
        <v/>
      </c>
      <c r="AM296" s="672" t="str">
        <f t="shared" si="104"/>
        <v/>
      </c>
      <c r="AO296" s="672" t="str">
        <f t="shared" si="105"/>
        <v/>
      </c>
      <c r="AQ296" s="672" t="str">
        <f t="shared" si="106"/>
        <v/>
      </c>
    </row>
    <row r="297" spans="5:43">
      <c r="E297" s="672" t="str">
        <f t="shared" si="107"/>
        <v/>
      </c>
      <c r="G297" s="672" t="str">
        <f t="shared" si="107"/>
        <v/>
      </c>
      <c r="I297" s="672" t="str">
        <f t="shared" si="89"/>
        <v/>
      </c>
      <c r="K297" s="672" t="str">
        <f t="shared" si="90"/>
        <v/>
      </c>
      <c r="M297" s="672" t="str">
        <f t="shared" si="91"/>
        <v/>
      </c>
      <c r="O297" s="672" t="str">
        <f t="shared" si="92"/>
        <v/>
      </c>
      <c r="Q297" s="672" t="str">
        <f t="shared" si="93"/>
        <v/>
      </c>
      <c r="S297" s="672" t="str">
        <f t="shared" si="94"/>
        <v/>
      </c>
      <c r="U297" s="672" t="str">
        <f t="shared" si="95"/>
        <v/>
      </c>
      <c r="W297" s="672" t="str">
        <f t="shared" si="96"/>
        <v/>
      </c>
      <c r="Y297" s="672" t="str">
        <f t="shared" si="97"/>
        <v/>
      </c>
      <c r="AA297" s="672" t="str">
        <f t="shared" si="98"/>
        <v/>
      </c>
      <c r="AC297" s="672" t="str">
        <f t="shared" si="99"/>
        <v/>
      </c>
      <c r="AE297" s="672" t="str">
        <f t="shared" si="100"/>
        <v/>
      </c>
      <c r="AG297" s="672" t="str">
        <f t="shared" si="101"/>
        <v/>
      </c>
      <c r="AI297" s="672" t="str">
        <f t="shared" si="102"/>
        <v/>
      </c>
      <c r="AK297" s="672" t="str">
        <f t="shared" si="103"/>
        <v/>
      </c>
      <c r="AM297" s="672" t="str">
        <f t="shared" si="104"/>
        <v/>
      </c>
      <c r="AO297" s="672" t="str">
        <f t="shared" si="105"/>
        <v/>
      </c>
      <c r="AQ297" s="672" t="str">
        <f t="shared" si="106"/>
        <v/>
      </c>
    </row>
    <row r="298" spans="5:43">
      <c r="E298" s="672" t="str">
        <f t="shared" si="107"/>
        <v/>
      </c>
      <c r="G298" s="672" t="str">
        <f t="shared" si="107"/>
        <v/>
      </c>
      <c r="I298" s="672" t="str">
        <f t="shared" si="89"/>
        <v/>
      </c>
      <c r="K298" s="672" t="str">
        <f t="shared" si="90"/>
        <v/>
      </c>
      <c r="M298" s="672" t="str">
        <f t="shared" si="91"/>
        <v/>
      </c>
      <c r="O298" s="672" t="str">
        <f t="shared" si="92"/>
        <v/>
      </c>
      <c r="Q298" s="672" t="str">
        <f t="shared" si="93"/>
        <v/>
      </c>
      <c r="S298" s="672" t="str">
        <f t="shared" si="94"/>
        <v/>
      </c>
      <c r="U298" s="672" t="str">
        <f t="shared" si="95"/>
        <v/>
      </c>
      <c r="W298" s="672" t="str">
        <f t="shared" si="96"/>
        <v/>
      </c>
      <c r="Y298" s="672" t="str">
        <f t="shared" si="97"/>
        <v/>
      </c>
      <c r="AA298" s="672" t="str">
        <f t="shared" si="98"/>
        <v/>
      </c>
      <c r="AC298" s="672" t="str">
        <f t="shared" si="99"/>
        <v/>
      </c>
      <c r="AE298" s="672" t="str">
        <f t="shared" si="100"/>
        <v/>
      </c>
      <c r="AG298" s="672" t="str">
        <f t="shared" si="101"/>
        <v/>
      </c>
      <c r="AI298" s="672" t="str">
        <f t="shared" si="102"/>
        <v/>
      </c>
      <c r="AK298" s="672" t="str">
        <f t="shared" si="103"/>
        <v/>
      </c>
      <c r="AM298" s="672" t="str">
        <f t="shared" si="104"/>
        <v/>
      </c>
      <c r="AO298" s="672" t="str">
        <f t="shared" si="105"/>
        <v/>
      </c>
      <c r="AQ298" s="672" t="str">
        <f t="shared" si="106"/>
        <v/>
      </c>
    </row>
    <row r="299" spans="5:43">
      <c r="E299" s="672" t="str">
        <f t="shared" si="107"/>
        <v/>
      </c>
      <c r="G299" s="672" t="str">
        <f t="shared" si="107"/>
        <v/>
      </c>
      <c r="I299" s="672" t="str">
        <f t="shared" si="89"/>
        <v/>
      </c>
      <c r="K299" s="672" t="str">
        <f t="shared" si="90"/>
        <v/>
      </c>
      <c r="M299" s="672" t="str">
        <f t="shared" si="91"/>
        <v/>
      </c>
      <c r="O299" s="672" t="str">
        <f t="shared" si="92"/>
        <v/>
      </c>
      <c r="Q299" s="672" t="str">
        <f t="shared" si="93"/>
        <v/>
      </c>
      <c r="S299" s="672" t="str">
        <f t="shared" si="94"/>
        <v/>
      </c>
      <c r="U299" s="672" t="str">
        <f t="shared" si="95"/>
        <v/>
      </c>
      <c r="W299" s="672" t="str">
        <f t="shared" si="96"/>
        <v/>
      </c>
      <c r="Y299" s="672" t="str">
        <f t="shared" si="97"/>
        <v/>
      </c>
      <c r="AA299" s="672" t="str">
        <f t="shared" si="98"/>
        <v/>
      </c>
      <c r="AC299" s="672" t="str">
        <f t="shared" si="99"/>
        <v/>
      </c>
      <c r="AE299" s="672" t="str">
        <f t="shared" si="100"/>
        <v/>
      </c>
      <c r="AG299" s="672" t="str">
        <f t="shared" si="101"/>
        <v/>
      </c>
      <c r="AI299" s="672" t="str">
        <f t="shared" si="102"/>
        <v/>
      </c>
      <c r="AK299" s="672" t="str">
        <f t="shared" si="103"/>
        <v/>
      </c>
      <c r="AM299" s="672" t="str">
        <f t="shared" si="104"/>
        <v/>
      </c>
      <c r="AO299" s="672" t="str">
        <f t="shared" si="105"/>
        <v/>
      </c>
      <c r="AQ299" s="672" t="str">
        <f t="shared" si="106"/>
        <v/>
      </c>
    </row>
    <row r="300" spans="5:43">
      <c r="E300" s="672" t="str">
        <f t="shared" si="107"/>
        <v/>
      </c>
      <c r="G300" s="672" t="str">
        <f t="shared" si="107"/>
        <v/>
      </c>
      <c r="I300" s="672" t="str">
        <f t="shared" si="89"/>
        <v/>
      </c>
      <c r="K300" s="672" t="str">
        <f t="shared" si="90"/>
        <v/>
      </c>
      <c r="M300" s="672" t="str">
        <f t="shared" si="91"/>
        <v/>
      </c>
      <c r="O300" s="672" t="str">
        <f t="shared" si="92"/>
        <v/>
      </c>
      <c r="Q300" s="672" t="str">
        <f t="shared" si="93"/>
        <v/>
      </c>
      <c r="S300" s="672" t="str">
        <f t="shared" si="94"/>
        <v/>
      </c>
      <c r="U300" s="672" t="str">
        <f t="shared" si="95"/>
        <v/>
      </c>
      <c r="W300" s="672" t="str">
        <f t="shared" si="96"/>
        <v/>
      </c>
      <c r="Y300" s="672" t="str">
        <f t="shared" si="97"/>
        <v/>
      </c>
      <c r="AA300" s="672" t="str">
        <f t="shared" si="98"/>
        <v/>
      </c>
      <c r="AC300" s="672" t="str">
        <f t="shared" si="99"/>
        <v/>
      </c>
      <c r="AE300" s="672" t="str">
        <f t="shared" si="100"/>
        <v/>
      </c>
      <c r="AG300" s="672" t="str">
        <f t="shared" si="101"/>
        <v/>
      </c>
      <c r="AI300" s="672" t="str">
        <f t="shared" si="102"/>
        <v/>
      </c>
      <c r="AK300" s="672" t="str">
        <f t="shared" si="103"/>
        <v/>
      </c>
      <c r="AM300" s="672" t="str">
        <f t="shared" si="104"/>
        <v/>
      </c>
      <c r="AO300" s="672" t="str">
        <f t="shared" si="105"/>
        <v/>
      </c>
      <c r="AQ300" s="672" t="str">
        <f t="shared" si="106"/>
        <v/>
      </c>
    </row>
  </sheetData>
  <mergeCells count="1">
    <mergeCell ref="A3:A6"/>
  </mergeCells>
  <conditionalFormatting sqref="E12:E300">
    <cfRule type="expression" dxfId="27" priority="2">
      <formula>AND(LEN(E12)&gt;0,OR(E12&lt;E$2,E12&gt;E$3))</formula>
    </cfRule>
  </conditionalFormatting>
  <conditionalFormatting sqref="AQ12:AQ300 AO12:AO300 AM12:AM300 AK12:AK300 AI12:AI300 AG12:AG300 AE12:AE300 AC12:AC300 AA12:AA300 Y12:Y300 W12:W300 U12:U300 S12:S300 Q12:Q300 O12:O300 M12:M300 K12:K300 I12:I300 G12:G300">
    <cfRule type="expression" dxfId="26" priority="1">
      <formula>AND(LEN(G12)&gt;0,OR(G12&lt;G$2,G12&gt;G$3))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77B1-C5A6-49C0-9FF1-03A4AB9095FD}">
  <sheetPr>
    <pageSetUpPr fitToPage="1"/>
  </sheetPr>
  <dimension ref="B2:Y79"/>
  <sheetViews>
    <sheetView zoomScale="90" zoomScaleNormal="90" workbookViewId="0">
      <selection activeCell="H33" sqref="H33"/>
    </sheetView>
  </sheetViews>
  <sheetFormatPr defaultColWidth="9.140625" defaultRowHeight="15" customHeight="1"/>
  <cols>
    <col min="1" max="1" width="5.7109375" style="210" customWidth="1"/>
    <col min="2" max="2" width="27.28515625" style="210" customWidth="1"/>
    <col min="3" max="3" width="10.42578125" style="210" customWidth="1"/>
    <col min="4" max="4" width="11.5703125" style="210" customWidth="1"/>
    <col min="5" max="5" width="10.7109375" style="210" customWidth="1"/>
    <col min="6" max="6" width="13.42578125" style="210" customWidth="1"/>
    <col min="7" max="7" width="7.140625" style="210" customWidth="1"/>
    <col min="8" max="8" width="28.140625" style="210" customWidth="1"/>
    <col min="9" max="9" width="7.28515625" style="210" customWidth="1"/>
    <col min="10" max="10" width="9.85546875" style="406" bestFit="1" customWidth="1"/>
    <col min="11" max="11" width="11.85546875" style="406" customWidth="1"/>
    <col min="12" max="12" width="8.7109375" style="406" customWidth="1"/>
    <col min="13" max="15" width="13.42578125" style="406" customWidth="1"/>
    <col min="16" max="16" width="23.42578125" style="406" customWidth="1"/>
    <col min="17" max="17" width="10.85546875" style="210" customWidth="1"/>
    <col min="18" max="18" width="9.7109375" style="210" customWidth="1"/>
    <col min="19" max="19" width="12.7109375" style="210" customWidth="1"/>
    <col min="20" max="20" width="10.7109375" style="210" customWidth="1"/>
    <col min="21" max="21" width="12.7109375" style="210" customWidth="1"/>
    <col min="22" max="22" width="2.5703125" style="210" customWidth="1"/>
    <col min="23" max="23" width="33.42578125" style="210" customWidth="1"/>
    <col min="24" max="24" width="12.42578125" style="210" customWidth="1"/>
    <col min="25" max="25" width="13.140625" style="405" customWidth="1"/>
    <col min="26" max="16384" width="9.140625" style="210"/>
  </cols>
  <sheetData>
    <row r="2" spans="2:23" ht="15" customHeight="1" thickBot="1">
      <c r="B2" s="1446" t="s">
        <v>612</v>
      </c>
      <c r="H2" s="211" t="s">
        <v>491</v>
      </c>
      <c r="J2" s="404"/>
      <c r="K2" s="210"/>
      <c r="L2" s="210"/>
      <c r="M2" s="210"/>
      <c r="N2" s="210"/>
      <c r="O2" s="210"/>
      <c r="P2" s="210"/>
      <c r="W2" s="404"/>
    </row>
    <row r="3" spans="2:23" ht="15" customHeight="1" thickBot="1">
      <c r="B3" s="1848" t="s">
        <v>499</v>
      </c>
      <c r="C3" s="1849"/>
      <c r="D3" s="1849"/>
      <c r="E3" s="1849"/>
      <c r="F3" s="1850"/>
      <c r="H3" s="1782" t="s">
        <v>255</v>
      </c>
      <c r="I3" s="1783"/>
      <c r="J3" s="1783"/>
      <c r="K3" s="1784"/>
      <c r="P3" s="1844"/>
      <c r="Q3" s="1844"/>
      <c r="R3" s="1844"/>
      <c r="S3" s="1844"/>
      <c r="V3" s="407"/>
    </row>
    <row r="4" spans="2:23" ht="15" customHeight="1" thickBot="1">
      <c r="B4" s="1085"/>
      <c r="C4" s="1086" t="s">
        <v>5</v>
      </c>
      <c r="D4" s="1861" t="s">
        <v>115</v>
      </c>
      <c r="E4" s="1862"/>
      <c r="F4" s="1863"/>
      <c r="G4" s="408"/>
      <c r="H4" s="51" t="s">
        <v>228</v>
      </c>
      <c r="I4" s="52">
        <v>30</v>
      </c>
      <c r="J4" s="703" t="s">
        <v>229</v>
      </c>
      <c r="K4" s="57">
        <v>10950</v>
      </c>
      <c r="P4" s="409"/>
      <c r="Q4" s="410"/>
      <c r="R4" s="410"/>
      <c r="S4" s="411"/>
      <c r="V4" s="411"/>
    </row>
    <row r="5" spans="2:23" ht="15" customHeight="1">
      <c r="B5" s="242" t="s">
        <v>230</v>
      </c>
      <c r="C5" s="1087">
        <v>1</v>
      </c>
      <c r="D5" s="1066" t="s">
        <v>581</v>
      </c>
      <c r="E5" s="1067"/>
      <c r="F5" s="449"/>
      <c r="G5" s="412"/>
      <c r="H5" s="455"/>
      <c r="I5" s="53"/>
      <c r="J5" s="54"/>
      <c r="K5" s="55" t="s">
        <v>6</v>
      </c>
      <c r="P5" s="413"/>
      <c r="Q5" s="414"/>
      <c r="R5" s="415"/>
      <c r="S5" s="416"/>
      <c r="V5" s="416"/>
    </row>
    <row r="6" spans="2:23" ht="15" customHeight="1">
      <c r="B6" s="242" t="s">
        <v>236</v>
      </c>
      <c r="C6" s="1087">
        <v>1</v>
      </c>
      <c r="D6" s="1066" t="s">
        <v>581</v>
      </c>
      <c r="E6" s="1067"/>
      <c r="F6" s="449"/>
      <c r="G6" s="412"/>
      <c r="H6" s="242" t="s">
        <v>275</v>
      </c>
      <c r="I6" s="1864"/>
      <c r="J6" s="1865"/>
      <c r="K6" s="711">
        <v>72974.720000000001</v>
      </c>
      <c r="P6" s="210"/>
      <c r="Q6" s="417"/>
      <c r="R6" s="418"/>
      <c r="S6" s="217"/>
      <c r="V6" s="419"/>
    </row>
    <row r="7" spans="2:23" ht="15" customHeight="1">
      <c r="B7" s="1088" t="s">
        <v>234</v>
      </c>
      <c r="C7" s="1087">
        <v>2.4</v>
      </c>
      <c r="D7" s="1066" t="s">
        <v>581</v>
      </c>
      <c r="E7" s="1067"/>
      <c r="F7" s="449"/>
      <c r="G7" s="412"/>
      <c r="H7" s="242" t="s">
        <v>555</v>
      </c>
      <c r="I7" s="1864"/>
      <c r="J7" s="1865"/>
      <c r="K7" s="711">
        <v>781886.89</v>
      </c>
      <c r="P7" s="210"/>
      <c r="Q7" s="417"/>
      <c r="R7" s="418"/>
      <c r="S7" s="217"/>
      <c r="V7" s="419"/>
    </row>
    <row r="8" spans="2:23" ht="15" customHeight="1">
      <c r="B8" s="1088" t="s">
        <v>256</v>
      </c>
      <c r="C8" s="1087">
        <v>1</v>
      </c>
      <c r="D8" s="1066" t="s">
        <v>581</v>
      </c>
      <c r="E8" s="1067"/>
      <c r="F8" s="449"/>
      <c r="G8" s="412"/>
      <c r="H8" s="1870" t="s">
        <v>580</v>
      </c>
      <c r="I8" s="1871"/>
      <c r="J8" s="1872"/>
      <c r="K8" s="711">
        <v>1535564.72</v>
      </c>
      <c r="P8" s="420"/>
      <c r="Q8" s="421"/>
      <c r="R8" s="422"/>
      <c r="S8" s="423"/>
      <c r="V8" s="419"/>
    </row>
    <row r="9" spans="2:23" ht="15" customHeight="1">
      <c r="B9" s="1071" t="s">
        <v>232</v>
      </c>
      <c r="C9" s="1087">
        <v>1</v>
      </c>
      <c r="D9" s="1066" t="s">
        <v>581</v>
      </c>
      <c r="E9" s="1067"/>
      <c r="F9" s="449"/>
      <c r="G9" s="412"/>
      <c r="H9" s="243" t="s">
        <v>11</v>
      </c>
      <c r="I9" s="1866">
        <f>C16</f>
        <v>0.25390000000000001</v>
      </c>
      <c r="J9" s="1865"/>
      <c r="K9" s="711" cm="1">
        <f t="array" ref="K9">SUM(K6:K8*I9)</f>
        <v>606929.24518700002</v>
      </c>
      <c r="P9" s="210"/>
      <c r="Q9" s="405"/>
      <c r="R9" s="405"/>
      <c r="V9" s="419"/>
    </row>
    <row r="10" spans="2:23" ht="15" customHeight="1" thickBot="1">
      <c r="B10" s="712" t="s">
        <v>257</v>
      </c>
      <c r="C10" s="1087">
        <v>9.9499999999999993</v>
      </c>
      <c r="D10" s="1066" t="s">
        <v>581</v>
      </c>
      <c r="E10" s="1067"/>
      <c r="F10" s="449"/>
      <c r="G10" s="412"/>
      <c r="H10" s="866" t="s">
        <v>658</v>
      </c>
      <c r="I10" s="1851">
        <f>C20</f>
        <v>2.7811565914169036E-2</v>
      </c>
      <c r="J10" s="1852"/>
      <c r="K10" s="1107" cm="1">
        <f t="array" ref="K10">SUM(K6:K9*I10)</f>
        <v>83361.152147515299</v>
      </c>
      <c r="P10" s="210"/>
      <c r="Q10" s="424"/>
      <c r="R10" s="405"/>
      <c r="S10" s="217"/>
      <c r="V10" s="419"/>
    </row>
    <row r="11" spans="2:23" ht="16.5" thickTop="1" thickBot="1">
      <c r="B11" s="712" t="s">
        <v>258</v>
      </c>
      <c r="C11" s="1087">
        <v>2.5099999999999998</v>
      </c>
      <c r="D11" s="1066" t="s">
        <v>581</v>
      </c>
      <c r="E11" s="1067"/>
      <c r="F11" s="449"/>
      <c r="G11" s="412"/>
      <c r="H11" s="1104" t="s">
        <v>239</v>
      </c>
      <c r="I11" s="1853">
        <v>40.877200000000002</v>
      </c>
      <c r="J11" s="1854"/>
      <c r="K11" s="1105">
        <f>SUM(K6:K10)</f>
        <v>3080716.7273345152</v>
      </c>
      <c r="P11" s="420"/>
      <c r="Q11" s="425"/>
      <c r="R11" s="413"/>
      <c r="S11" s="423"/>
      <c r="V11" s="419"/>
    </row>
    <row r="12" spans="2:23" ht="15" customHeight="1" thickTop="1">
      <c r="B12" s="712" t="s">
        <v>552</v>
      </c>
      <c r="C12" s="1087">
        <f>10.62+1</f>
        <v>11.62</v>
      </c>
      <c r="D12" s="1066" t="s">
        <v>581</v>
      </c>
      <c r="E12" s="1067"/>
      <c r="F12" s="449"/>
      <c r="G12" s="412"/>
      <c r="H12" s="864"/>
      <c r="I12" s="1796" t="s">
        <v>240</v>
      </c>
      <c r="J12" s="1855"/>
      <c r="K12" s="865"/>
      <c r="L12" s="440"/>
      <c r="P12" s="426"/>
      <c r="Q12" s="427"/>
      <c r="R12" s="406"/>
      <c r="S12" s="428"/>
      <c r="V12" s="419"/>
    </row>
    <row r="13" spans="2:23" ht="15" customHeight="1" thickBot="1">
      <c r="B13" s="712" t="s">
        <v>9</v>
      </c>
      <c r="C13" s="1087">
        <v>4</v>
      </c>
      <c r="D13" s="1066" t="s">
        <v>581</v>
      </c>
      <c r="E13" s="1067"/>
      <c r="F13" s="449"/>
      <c r="G13" s="412"/>
      <c r="H13" s="870" t="str">
        <f>B17</f>
        <v xml:space="preserve"> Program Expense, per bed day</v>
      </c>
      <c r="I13" s="1856">
        <f>C17</f>
        <v>31.924314459665148</v>
      </c>
      <c r="J13" s="1857"/>
      <c r="K13" s="871">
        <f>I13*$K$4</f>
        <v>349571.24333333335</v>
      </c>
      <c r="P13" s="420"/>
      <c r="Q13" s="429"/>
      <c r="R13" s="406"/>
      <c r="S13" s="430"/>
      <c r="V13" s="419"/>
    </row>
    <row r="14" spans="2:23" ht="15" customHeight="1" thickTop="1" thickBot="1">
      <c r="B14" s="1096" t="s">
        <v>277</v>
      </c>
      <c r="C14" s="1097">
        <f>'M2021 BLS  53%ile'!S44*SUM(C10:C12)</f>
        <v>3.7972307692307687</v>
      </c>
      <c r="D14" s="1867" t="s">
        <v>581</v>
      </c>
      <c r="E14" s="1868"/>
      <c r="F14" s="1869"/>
      <c r="G14" s="412"/>
      <c r="H14" s="305" t="s">
        <v>13</v>
      </c>
      <c r="I14" s="1860"/>
      <c r="J14" s="1797"/>
      <c r="K14" s="209">
        <f>K11+K13</f>
        <v>3430287.9706678484</v>
      </c>
      <c r="P14" s="426"/>
      <c r="Q14" s="427"/>
      <c r="R14" s="406"/>
      <c r="S14" s="431"/>
      <c r="V14" s="423"/>
    </row>
    <row r="15" spans="2:23" ht="17.25" customHeight="1" thickBot="1">
      <c r="B15" s="1845" t="s">
        <v>249</v>
      </c>
      <c r="C15" s="1846"/>
      <c r="D15" s="1847"/>
      <c r="E15" s="1847"/>
      <c r="F15" s="1787"/>
      <c r="G15" s="412"/>
      <c r="H15" s="866" t="s">
        <v>246</v>
      </c>
      <c r="I15" s="1858">
        <f>C18</f>
        <v>0.12</v>
      </c>
      <c r="J15" s="1859"/>
      <c r="K15" s="673">
        <f>(K14-K10)*I15</f>
        <v>401631.21822243999</v>
      </c>
      <c r="P15" s="432"/>
      <c r="Q15" s="427"/>
      <c r="R15" s="406"/>
      <c r="S15" s="431"/>
      <c r="V15" s="406"/>
    </row>
    <row r="16" spans="2:23" ht="15" customHeight="1">
      <c r="B16" s="1077" t="s">
        <v>251</v>
      </c>
      <c r="C16" s="1078">
        <f>'M2021 BLS  53%ile'!D38</f>
        <v>0.25390000000000001</v>
      </c>
      <c r="D16" s="1079" t="s">
        <v>582</v>
      </c>
      <c r="E16" s="1080"/>
      <c r="F16" s="450"/>
      <c r="G16" s="412"/>
      <c r="H16" s="244" t="s">
        <v>659</v>
      </c>
      <c r="I16" s="1837">
        <f>C20</f>
        <v>2.7811565914169036E-2</v>
      </c>
      <c r="J16" s="1797"/>
      <c r="K16" s="867">
        <f>I16*K13</f>
        <v>9722.1236756630242</v>
      </c>
      <c r="P16" s="432"/>
      <c r="Q16" s="427"/>
      <c r="R16" s="406"/>
      <c r="S16" s="430"/>
      <c r="V16" s="419"/>
    </row>
    <row r="17" spans="2:22" ht="15" customHeight="1" thickBot="1">
      <c r="B17" s="243" t="s">
        <v>268</v>
      </c>
      <c r="C17" s="1069">
        <f>'FY21 UFR BTL CSS'!D24+'FY21 UFR BTL CSS'!D25+'FY21 UFR BTL CSS'!N24+'FY21 UFR BTL CSS'!P24+'FY21 UFR BTL CSS'!T24+'FY21 UFR BTL CSS'!V24+'FY21 UFR BTL CSS'!X24+'FY21 UFR BTL CSS'!Z24+'FY21 UFR BTL CSS'!AJ24</f>
        <v>31.924314459665148</v>
      </c>
      <c r="D17" s="1063" t="s">
        <v>583</v>
      </c>
      <c r="E17" s="448"/>
      <c r="F17" s="1072"/>
      <c r="G17" s="412"/>
      <c r="H17" s="868" t="s">
        <v>15</v>
      </c>
      <c r="I17" s="1838"/>
      <c r="J17" s="1839"/>
      <c r="K17" s="869">
        <f>K14+K15+K16</f>
        <v>3841641.3125659516</v>
      </c>
      <c r="P17" s="426"/>
      <c r="Q17" s="427"/>
      <c r="R17" s="406"/>
      <c r="S17" s="433"/>
      <c r="V17" s="423"/>
    </row>
    <row r="18" spans="2:22" ht="15" customHeight="1" thickBot="1">
      <c r="B18" s="1071" t="s">
        <v>246</v>
      </c>
      <c r="C18" s="1068">
        <v>0.12</v>
      </c>
      <c r="D18" s="1063" t="s">
        <v>582</v>
      </c>
      <c r="E18" s="448"/>
      <c r="F18" s="1072"/>
      <c r="G18" s="412"/>
      <c r="H18" s="674" t="s">
        <v>253</v>
      </c>
      <c r="I18" s="1840"/>
      <c r="J18" s="1841"/>
      <c r="K18" s="860">
        <f>K17/K4</f>
        <v>350.83482306538372</v>
      </c>
      <c r="P18" s="426"/>
      <c r="Q18" s="434"/>
      <c r="R18" s="435"/>
      <c r="S18" s="435"/>
      <c r="V18" s="416"/>
    </row>
    <row r="19" spans="2:22" ht="15" customHeight="1" thickBot="1">
      <c r="B19" s="1071" t="s">
        <v>261</v>
      </c>
      <c r="C19" s="1070">
        <v>0.87543000000000004</v>
      </c>
      <c r="D19" s="448" t="s">
        <v>260</v>
      </c>
      <c r="E19" s="448"/>
      <c r="F19" s="1072"/>
      <c r="G19" s="412"/>
      <c r="H19" s="675" t="str">
        <f>B19</f>
        <v>Updated Utilization Rate</v>
      </c>
      <c r="I19" s="1842">
        <f>C19</f>
        <v>0.87543000000000004</v>
      </c>
      <c r="J19" s="1843"/>
      <c r="K19" s="859">
        <f>K18/I19</f>
        <v>400.75713999449835</v>
      </c>
      <c r="P19" s="210"/>
      <c r="V19" s="436"/>
    </row>
    <row r="20" spans="2:22" ht="15" customHeight="1" thickBot="1">
      <c r="B20" s="451" t="s">
        <v>535</v>
      </c>
      <c r="C20" s="452">
        <f>'FALL CAF 2022'!CI24</f>
        <v>2.7811565914169036E-2</v>
      </c>
      <c r="D20" s="402" t="s">
        <v>497</v>
      </c>
      <c r="E20" s="453"/>
      <c r="F20" s="454"/>
      <c r="G20" s="412"/>
      <c r="H20" s="426"/>
      <c r="I20" s="434"/>
      <c r="J20" s="222"/>
      <c r="K20" s="661"/>
      <c r="P20" s="221"/>
      <c r="R20" s="435"/>
      <c r="S20" s="435"/>
      <c r="V20" s="436"/>
    </row>
    <row r="21" spans="2:22" ht="15" customHeight="1">
      <c r="C21" s="444"/>
      <c r="G21" s="412"/>
      <c r="H21" s="426"/>
      <c r="I21" s="434"/>
      <c r="J21" s="660"/>
      <c r="K21" s="662"/>
      <c r="P21" s="221"/>
      <c r="R21" s="435"/>
      <c r="S21" s="437"/>
      <c r="V21" s="436"/>
    </row>
    <row r="22" spans="2:22" ht="15" customHeight="1">
      <c r="F22" s="406"/>
      <c r="G22" s="412"/>
      <c r="H22" s="426"/>
      <c r="I22" s="434"/>
      <c r="J22" s="435"/>
      <c r="K22" s="437"/>
      <c r="P22" s="221"/>
      <c r="S22" s="221"/>
      <c r="V22" s="436"/>
    </row>
    <row r="23" spans="2:22" ht="15" customHeight="1">
      <c r="G23" s="412"/>
      <c r="H23" s="426"/>
      <c r="I23" s="434"/>
      <c r="J23" s="435"/>
      <c r="K23" s="435"/>
      <c r="P23" s="221"/>
      <c r="V23" s="436"/>
    </row>
    <row r="24" spans="2:22" ht="15" customHeight="1">
      <c r="G24" s="412"/>
      <c r="K24" s="413"/>
      <c r="P24" s="221"/>
      <c r="V24" s="438"/>
    </row>
    <row r="25" spans="2:22" ht="15" customHeight="1">
      <c r="G25" s="412"/>
      <c r="H25" s="445"/>
      <c r="V25" s="438"/>
    </row>
    <row r="26" spans="2:22" ht="15" customHeight="1">
      <c r="G26" s="412"/>
      <c r="H26" s="446"/>
      <c r="I26" s="446"/>
      <c r="P26" s="221"/>
      <c r="V26" s="428"/>
    </row>
    <row r="27" spans="2:22" ht="15" customHeight="1">
      <c r="G27" s="412"/>
      <c r="H27" s="446"/>
      <c r="I27" s="446"/>
      <c r="P27" s="210"/>
      <c r="V27" s="430"/>
    </row>
    <row r="28" spans="2:22" ht="15" customHeight="1">
      <c r="G28" s="439"/>
      <c r="H28" s="446"/>
      <c r="V28" s="433"/>
    </row>
    <row r="29" spans="2:22" ht="15" customHeight="1">
      <c r="G29" s="439"/>
      <c r="I29" s="446"/>
      <c r="P29" s="440"/>
      <c r="R29" s="441"/>
      <c r="V29" s="442"/>
    </row>
    <row r="30" spans="2:22" ht="15" customHeight="1">
      <c r="G30" s="439"/>
      <c r="H30" s="446"/>
      <c r="I30" s="447"/>
      <c r="J30" s="446"/>
      <c r="K30" s="413"/>
      <c r="P30" s="221"/>
      <c r="Q30" s="221"/>
      <c r="R30" s="443"/>
      <c r="V30" s="435"/>
    </row>
    <row r="31" spans="2:22" ht="15" customHeight="1">
      <c r="G31" s="439"/>
      <c r="H31" s="446"/>
      <c r="I31" s="446"/>
      <c r="J31" s="413"/>
      <c r="K31" s="413"/>
      <c r="P31" s="210"/>
    </row>
    <row r="32" spans="2:22" ht="15" customHeight="1">
      <c r="G32" s="439"/>
      <c r="J32" s="210"/>
      <c r="K32" s="210"/>
      <c r="P32" s="210"/>
    </row>
    <row r="33" spans="7:25" ht="15" customHeight="1">
      <c r="G33" s="412"/>
      <c r="J33" s="210"/>
      <c r="K33" s="210"/>
      <c r="P33" s="210"/>
    </row>
    <row r="34" spans="7:25" ht="15" customHeight="1">
      <c r="G34" s="412"/>
      <c r="J34" s="210"/>
      <c r="K34" s="210"/>
      <c r="P34" s="210"/>
    </row>
    <row r="35" spans="7:25" ht="15" customHeight="1">
      <c r="G35" s="412"/>
      <c r="J35" s="217"/>
      <c r="K35" s="221"/>
      <c r="P35" s="210"/>
    </row>
    <row r="36" spans="7:25" ht="15" customHeight="1">
      <c r="G36" s="412"/>
      <c r="J36" s="210"/>
      <c r="K36" s="210"/>
    </row>
    <row r="37" spans="7:25" ht="15" customHeight="1">
      <c r="J37" s="210"/>
      <c r="K37" s="221"/>
      <c r="P37" s="210"/>
    </row>
    <row r="38" spans="7:25" ht="15" customHeight="1">
      <c r="G38" s="406"/>
      <c r="J38" s="210"/>
      <c r="K38" s="221"/>
      <c r="P38" s="210"/>
      <c r="T38" s="405"/>
    </row>
    <row r="39" spans="7:25" ht="15" customHeight="1">
      <c r="J39" s="210"/>
      <c r="K39" s="210"/>
      <c r="P39" s="210"/>
      <c r="T39" s="405"/>
    </row>
    <row r="40" spans="7:25" ht="15" customHeight="1">
      <c r="J40" s="210"/>
      <c r="K40" s="221"/>
      <c r="P40" s="210"/>
      <c r="T40" s="405"/>
    </row>
    <row r="41" spans="7:25" ht="15" customHeight="1">
      <c r="J41" s="210"/>
      <c r="K41" s="221"/>
      <c r="P41" s="210"/>
      <c r="T41" s="405"/>
    </row>
    <row r="42" spans="7:25" ht="15" customHeight="1">
      <c r="J42" s="210"/>
      <c r="K42" s="221"/>
      <c r="L42" s="413"/>
      <c r="M42" s="413"/>
      <c r="N42" s="413"/>
      <c r="O42" s="413"/>
      <c r="P42" s="210"/>
      <c r="T42" s="405"/>
      <c r="Y42" s="210"/>
    </row>
    <row r="43" spans="7:25" ht="15" customHeight="1">
      <c r="J43" s="210"/>
      <c r="K43" s="221"/>
      <c r="L43" s="413"/>
      <c r="M43" s="413"/>
      <c r="N43" s="413"/>
      <c r="O43" s="413"/>
      <c r="P43" s="210"/>
      <c r="T43" s="405"/>
      <c r="Y43" s="210"/>
    </row>
    <row r="44" spans="7:25" ht="15" customHeight="1">
      <c r="J44" s="210"/>
      <c r="K44" s="221"/>
      <c r="L44" s="210"/>
      <c r="M44" s="210"/>
      <c r="N44" s="210"/>
      <c r="O44" s="210"/>
      <c r="P44" s="210"/>
      <c r="T44" s="405"/>
      <c r="Y44" s="210"/>
    </row>
    <row r="45" spans="7:25" ht="15" customHeight="1">
      <c r="J45" s="210"/>
      <c r="K45" s="210"/>
      <c r="L45" s="210"/>
      <c r="M45" s="210"/>
      <c r="N45" s="210"/>
      <c r="O45" s="210"/>
      <c r="P45" s="210"/>
      <c r="T45" s="405"/>
      <c r="Y45" s="210"/>
    </row>
    <row r="46" spans="7:25" ht="15" customHeight="1">
      <c r="J46" s="210"/>
      <c r="K46" s="210"/>
      <c r="L46" s="210"/>
      <c r="M46" s="210"/>
      <c r="N46" s="210"/>
      <c r="O46" s="210"/>
      <c r="P46" s="210"/>
      <c r="T46" s="405"/>
      <c r="Y46" s="210"/>
    </row>
    <row r="47" spans="7:25" ht="15" customHeight="1">
      <c r="J47" s="210"/>
      <c r="K47" s="210"/>
      <c r="L47" s="210"/>
      <c r="M47" s="210"/>
      <c r="N47" s="210"/>
      <c r="O47" s="210"/>
      <c r="P47" s="210"/>
      <c r="T47" s="405"/>
      <c r="Y47" s="210"/>
    </row>
    <row r="48" spans="7:25" ht="15" customHeight="1">
      <c r="J48" s="210"/>
      <c r="K48" s="210"/>
      <c r="L48" s="210"/>
      <c r="M48" s="210"/>
      <c r="N48" s="210"/>
      <c r="O48" s="210"/>
      <c r="P48" s="210"/>
      <c r="T48" s="405"/>
      <c r="Y48" s="210"/>
    </row>
    <row r="49" spans="3:25" ht="15" customHeight="1">
      <c r="J49" s="210"/>
      <c r="K49" s="210"/>
      <c r="L49" s="210"/>
      <c r="M49" s="210"/>
      <c r="N49" s="210"/>
      <c r="O49" s="210"/>
      <c r="P49" s="210"/>
      <c r="T49" s="405"/>
      <c r="Y49" s="210"/>
    </row>
    <row r="50" spans="3:25" ht="15" customHeight="1">
      <c r="J50" s="210"/>
      <c r="K50" s="210"/>
      <c r="L50" s="210"/>
      <c r="M50" s="210"/>
      <c r="N50" s="210"/>
      <c r="O50" s="210"/>
      <c r="P50" s="210"/>
      <c r="T50" s="405"/>
      <c r="Y50" s="210"/>
    </row>
    <row r="51" spans="3:25" ht="15" customHeight="1">
      <c r="J51" s="210"/>
      <c r="K51" s="210"/>
      <c r="L51" s="210"/>
      <c r="M51" s="210"/>
      <c r="N51" s="210"/>
      <c r="O51" s="210"/>
      <c r="P51" s="210"/>
      <c r="T51" s="405"/>
      <c r="Y51" s="210"/>
    </row>
    <row r="52" spans="3:25" ht="15" customHeight="1">
      <c r="J52" s="210"/>
      <c r="K52" s="210"/>
      <c r="L52" s="210"/>
      <c r="M52" s="210"/>
      <c r="N52" s="210"/>
      <c r="O52" s="210"/>
      <c r="P52" s="210"/>
      <c r="T52" s="405"/>
      <c r="Y52" s="210"/>
    </row>
    <row r="53" spans="3:25" ht="15" customHeight="1">
      <c r="C53" s="406"/>
      <c r="J53" s="405"/>
      <c r="K53" s="210"/>
      <c r="L53" s="210"/>
      <c r="M53" s="210"/>
      <c r="N53" s="210"/>
      <c r="O53" s="210"/>
      <c r="P53" s="210"/>
      <c r="T53" s="405"/>
      <c r="Y53" s="210"/>
    </row>
    <row r="54" spans="3:25" ht="15" customHeight="1">
      <c r="C54" s="406"/>
      <c r="J54" s="405"/>
      <c r="K54" s="210"/>
      <c r="L54" s="210"/>
      <c r="M54" s="210"/>
      <c r="N54" s="210"/>
      <c r="O54" s="210"/>
      <c r="P54" s="210"/>
      <c r="T54" s="405"/>
      <c r="Y54" s="210"/>
    </row>
    <row r="55" spans="3:25" ht="15" customHeight="1">
      <c r="D55" s="221"/>
      <c r="J55" s="210"/>
      <c r="K55" s="210"/>
      <c r="L55" s="210"/>
      <c r="M55" s="210"/>
      <c r="N55" s="210"/>
      <c r="O55" s="210"/>
      <c r="P55" s="210"/>
      <c r="T55" s="405"/>
      <c r="Y55" s="210"/>
    </row>
    <row r="56" spans="3:25" ht="15" customHeight="1">
      <c r="F56" s="221"/>
      <c r="J56" s="210"/>
      <c r="K56" s="210"/>
      <c r="L56" s="210"/>
      <c r="M56" s="210"/>
      <c r="N56" s="210"/>
      <c r="O56" s="210"/>
      <c r="P56" s="210"/>
      <c r="T56" s="405"/>
      <c r="Y56" s="210"/>
    </row>
    <row r="57" spans="3:25" ht="15" customHeight="1">
      <c r="K57" s="210"/>
      <c r="L57" s="210"/>
      <c r="M57" s="210"/>
      <c r="N57" s="210"/>
      <c r="O57" s="210"/>
      <c r="P57" s="210"/>
      <c r="T57" s="405"/>
      <c r="Y57" s="210"/>
    </row>
    <row r="58" spans="3:25" ht="15" customHeight="1">
      <c r="K58" s="210"/>
      <c r="L58" s="210"/>
      <c r="M58" s="210"/>
      <c r="N58" s="210"/>
      <c r="O58" s="210"/>
      <c r="P58" s="210"/>
      <c r="T58" s="405"/>
      <c r="Y58" s="210"/>
    </row>
    <row r="59" spans="3:25" ht="15" customHeight="1">
      <c r="K59" s="210"/>
      <c r="L59" s="210"/>
      <c r="M59" s="210"/>
      <c r="N59" s="210"/>
      <c r="O59" s="210"/>
      <c r="P59" s="210"/>
      <c r="T59" s="405"/>
      <c r="Y59" s="210"/>
    </row>
    <row r="60" spans="3:25" ht="15" customHeight="1">
      <c r="K60" s="210"/>
      <c r="L60" s="210"/>
      <c r="M60" s="210"/>
      <c r="N60" s="210"/>
      <c r="O60" s="210"/>
      <c r="P60" s="210"/>
      <c r="T60" s="405"/>
      <c r="Y60" s="210"/>
    </row>
    <row r="61" spans="3:25" ht="15" customHeight="1">
      <c r="L61" s="210"/>
      <c r="M61" s="210"/>
      <c r="N61" s="210"/>
      <c r="O61" s="210"/>
      <c r="P61" s="210"/>
      <c r="T61" s="405"/>
      <c r="Y61" s="210"/>
    </row>
    <row r="62" spans="3:25" ht="15" customHeight="1">
      <c r="L62" s="210"/>
      <c r="M62" s="210"/>
      <c r="N62" s="210"/>
      <c r="O62" s="210"/>
      <c r="P62" s="210"/>
      <c r="Y62" s="210"/>
    </row>
    <row r="63" spans="3:25" ht="15" customHeight="1">
      <c r="L63" s="210"/>
      <c r="M63" s="210"/>
      <c r="N63" s="210"/>
      <c r="O63" s="210"/>
      <c r="P63" s="210"/>
      <c r="Y63" s="210"/>
    </row>
    <row r="64" spans="3:25" ht="15" customHeight="1">
      <c r="L64" s="210"/>
      <c r="M64" s="210"/>
      <c r="N64" s="210"/>
      <c r="O64" s="210"/>
      <c r="P64" s="210"/>
      <c r="Y64" s="210"/>
    </row>
    <row r="65" spans="12:25" ht="15" customHeight="1">
      <c r="L65" s="210"/>
      <c r="M65" s="210"/>
      <c r="N65" s="210"/>
      <c r="O65" s="210"/>
      <c r="P65" s="405"/>
      <c r="Y65" s="210"/>
    </row>
    <row r="66" spans="12:25" ht="15" customHeight="1">
      <c r="L66" s="210"/>
      <c r="M66" s="210"/>
      <c r="N66" s="210"/>
      <c r="O66" s="210"/>
      <c r="P66" s="405"/>
      <c r="Y66" s="210"/>
    </row>
    <row r="67" spans="12:25" ht="15" customHeight="1">
      <c r="L67" s="210"/>
      <c r="M67" s="210"/>
      <c r="N67" s="210"/>
      <c r="O67" s="210"/>
      <c r="P67" s="405"/>
      <c r="Y67" s="210"/>
    </row>
    <row r="68" spans="12:25" ht="15" customHeight="1">
      <c r="L68" s="210"/>
      <c r="M68" s="210"/>
      <c r="N68" s="210"/>
      <c r="O68" s="210"/>
      <c r="P68" s="405"/>
      <c r="Y68" s="210"/>
    </row>
    <row r="69" spans="12:25" ht="15" customHeight="1">
      <c r="L69" s="210"/>
      <c r="M69" s="210"/>
      <c r="N69" s="210"/>
      <c r="O69" s="210"/>
      <c r="P69" s="405"/>
      <c r="Y69" s="210"/>
    </row>
    <row r="70" spans="12:25" ht="15" customHeight="1">
      <c r="L70" s="210"/>
      <c r="M70" s="210"/>
      <c r="N70" s="210"/>
      <c r="O70" s="210"/>
      <c r="P70" s="405"/>
      <c r="Y70" s="210"/>
    </row>
    <row r="71" spans="12:25" ht="15" customHeight="1">
      <c r="L71" s="210"/>
      <c r="M71" s="210"/>
      <c r="N71" s="210"/>
      <c r="O71" s="210"/>
      <c r="P71" s="210"/>
      <c r="Q71" s="405"/>
      <c r="Y71" s="210"/>
    </row>
    <row r="72" spans="12:25" ht="15" customHeight="1">
      <c r="L72" s="210"/>
      <c r="M72" s="210"/>
      <c r="N72" s="210"/>
      <c r="O72" s="210"/>
      <c r="P72" s="210"/>
      <c r="Y72" s="210"/>
    </row>
    <row r="73" spans="12:25" ht="15" customHeight="1">
      <c r="L73" s="210"/>
      <c r="M73" s="210"/>
      <c r="N73" s="210"/>
      <c r="O73" s="210"/>
      <c r="P73" s="210"/>
      <c r="U73" s="405"/>
      <c r="Y73" s="210"/>
    </row>
    <row r="74" spans="12:25" ht="15" customHeight="1">
      <c r="L74" s="210"/>
      <c r="M74" s="210"/>
      <c r="N74" s="210"/>
      <c r="O74" s="210"/>
      <c r="P74" s="210"/>
      <c r="Q74" s="405"/>
      <c r="U74" s="405"/>
      <c r="Y74" s="210"/>
    </row>
    <row r="75" spans="12:25" ht="15" customHeight="1">
      <c r="L75" s="210"/>
      <c r="M75" s="210"/>
      <c r="N75" s="210"/>
      <c r="O75" s="210"/>
      <c r="P75" s="210"/>
      <c r="Q75" s="405"/>
      <c r="U75" s="405"/>
      <c r="Y75" s="210"/>
    </row>
    <row r="76" spans="12:25" ht="15" customHeight="1">
      <c r="L76" s="210"/>
      <c r="M76" s="210"/>
      <c r="N76" s="210"/>
      <c r="O76" s="210"/>
      <c r="P76" s="210"/>
      <c r="U76" s="405"/>
      <c r="Y76" s="210"/>
    </row>
    <row r="77" spans="12:25" ht="15" customHeight="1">
      <c r="L77" s="210"/>
      <c r="M77" s="210"/>
      <c r="N77" s="210"/>
      <c r="O77" s="210"/>
      <c r="P77" s="210"/>
    </row>
    <row r="78" spans="12:25" ht="15" customHeight="1">
      <c r="L78" s="210"/>
      <c r="M78" s="210"/>
      <c r="N78" s="210"/>
      <c r="O78" s="210"/>
      <c r="P78" s="210"/>
    </row>
    <row r="79" spans="12:25" ht="15" customHeight="1">
      <c r="L79" s="210"/>
      <c r="M79" s="210"/>
      <c r="N79" s="210"/>
      <c r="O79" s="210"/>
      <c r="P79" s="210"/>
    </row>
  </sheetData>
  <mergeCells count="20">
    <mergeCell ref="B15:F15"/>
    <mergeCell ref="B3:F3"/>
    <mergeCell ref="H3:K3"/>
    <mergeCell ref="I10:J10"/>
    <mergeCell ref="I11:J11"/>
    <mergeCell ref="I12:J12"/>
    <mergeCell ref="I13:J13"/>
    <mergeCell ref="I15:J15"/>
    <mergeCell ref="I14:J14"/>
    <mergeCell ref="D4:F4"/>
    <mergeCell ref="I6:J6"/>
    <mergeCell ref="I7:J7"/>
    <mergeCell ref="I9:J9"/>
    <mergeCell ref="D14:F14"/>
    <mergeCell ref="H8:J8"/>
    <mergeCell ref="I16:J16"/>
    <mergeCell ref="I17:J17"/>
    <mergeCell ref="I18:J18"/>
    <mergeCell ref="I19:J19"/>
    <mergeCell ref="P3:S3"/>
  </mergeCells>
  <pageMargins left="0.2" right="0.2" top="0.25" bottom="0.25" header="0.3" footer="0.3"/>
  <pageSetup scale="4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FCF9E-BE6C-4551-9B2A-3951255A3423}">
  <dimension ref="A1:AUU300"/>
  <sheetViews>
    <sheetView workbookViewId="0">
      <selection activeCell="A10" sqref="A10"/>
    </sheetView>
  </sheetViews>
  <sheetFormatPr defaultRowHeight="15"/>
  <cols>
    <col min="1" max="1" width="8.140625" customWidth="1"/>
    <col min="2" max="2" width="18.7109375" customWidth="1"/>
    <col min="4" max="5" width="18.7109375" customWidth="1"/>
    <col min="6" max="13" width="18.7109375" hidden="1" customWidth="1"/>
    <col min="14" max="17" width="18.7109375" customWidth="1"/>
    <col min="18" max="19" width="18.7109375" hidden="1" customWidth="1"/>
    <col min="20" max="26" width="18.7109375" customWidth="1"/>
    <col min="27" max="35" width="18.7109375" hidden="1" customWidth="1"/>
    <col min="36" max="43" width="18.7109375" customWidth="1"/>
    <col min="884" max="923" width="9.140625" style="1"/>
    <col min="1124" max="1243" width="9.140625" style="2"/>
  </cols>
  <sheetData>
    <row r="1" spans="1:43">
      <c r="A1" s="663">
        <v>10</v>
      </c>
      <c r="C1" s="664" t="s">
        <v>340</v>
      </c>
      <c r="E1" s="665">
        <f ca="1">IF(COUNT(E12:E300)=0,"-",AVERAGE(E12:OFFSET(E12,$A$1-1,0)))</f>
        <v>8986.8958308206311</v>
      </c>
      <c r="G1" s="665">
        <f ca="1">IF(COUNT(G12:G300)=0,"-",AVERAGE(G12:OFFSET(G12,$A$1-1,0)))</f>
        <v>2564.919262632332</v>
      </c>
      <c r="I1" s="665">
        <f ca="1">IF(COUNT(I12:I300)=0,"-",AVERAGE(I12:OFFSET(I12,$A$1-1,0)))</f>
        <v>9660.5428100987938</v>
      </c>
      <c r="K1" s="665" t="str">
        <f ca="1">IF(COUNT(K12:K300)=0,"-",AVERAGE(K12:OFFSET(K12,$A$1-1,0)))</f>
        <v>-</v>
      </c>
      <c r="M1" s="665">
        <f ca="1">IF(COUNT(M12:M300)=0,"-",AVERAGE(M12:OFFSET(M12,$A$1-1,0)))</f>
        <v>1599.6757457846952</v>
      </c>
      <c r="O1" s="665">
        <f ca="1">IF(COUNT(O12:O300)=0,"-",AVERAGE(O12:OFFSET(O12,$A$1-1,0)))</f>
        <v>16.520029022580726</v>
      </c>
      <c r="Q1" s="665">
        <f ca="1">IF(COUNT(Q12:Q300)=0,"-",AVERAGE(Q12:OFFSET(Q12,$A$1-1,0)))</f>
        <v>71.013220660964123</v>
      </c>
      <c r="S1" s="665">
        <f ca="1">IF(COUNT(S12:S300)=0,"-",AVERAGE(S12:OFFSET(S12,$A$1-1,0)))</f>
        <v>7200.0644429130698</v>
      </c>
      <c r="U1" s="665">
        <f ca="1">IF(COUNT(U12:U300)=0,"-",AVERAGE(U12:OFFSET(U12,$A$1-1,0)))</f>
        <v>463.42378010968127</v>
      </c>
      <c r="W1" s="665">
        <f ca="1">IF(COUNT(W12:W300)=0,"-",AVERAGE(W12:OFFSET(W12,$A$1-1,0)))</f>
        <v>247.26718814011622</v>
      </c>
      <c r="Y1" s="665">
        <f ca="1">IF(COUNT(Y12:Y300)=0,"-",AVERAGE(Y12:OFFSET(Y12,$A$1-1,0)))</f>
        <v>133.54596590109335</v>
      </c>
      <c r="AA1" s="665">
        <f ca="1">IF(COUNT(AA12:AA300)=0,"-",AVERAGE(AA12:OFFSET(AA12,$A$1-1,0)))</f>
        <v>867.2612145740942</v>
      </c>
      <c r="AC1" s="665">
        <f ca="1">IF(COUNT(AC12:AC300)=0,"-",AVERAGE(AC12:OFFSET(AC12,$A$1-1,0)))</f>
        <v>27.826672513344722</v>
      </c>
      <c r="AE1" s="665">
        <f ca="1">IF(COUNT(AE12:AE300)=0,"-",AVERAGE(AE12:OFFSET(AE12,$A$1-1,0)))</f>
        <v>3873.0274423710212</v>
      </c>
      <c r="AG1" s="665" t="e">
        <f ca="1">IF(COUNT(AG12:AG300)=0,"-",AVERAGE(AG12:OFFSET(AG12,$A$1-1,0)))</f>
        <v>#DIV/0!</v>
      </c>
      <c r="AI1" s="665">
        <f ca="1">IF(COUNT(AI12:AI300)=0,"-",AVERAGE(AI12:OFFSET(AI12,$A$1-1,0)))</f>
        <v>2216.6250690836114</v>
      </c>
      <c r="AK1" s="665">
        <f ca="1">IF(COUNT(AK12:AK300)=0,"-",AVERAGE(AK12:OFFSET(AK12,$A$1-1,0)))</f>
        <v>1718.5512484598839</v>
      </c>
      <c r="AM1" s="665" t="str">
        <f ca="1">IF(COUNT(AM12:AM300)=0,"-",AVERAGE(AM12:OFFSET(AM12,$A$1-1,0)))</f>
        <v>-</v>
      </c>
      <c r="AO1" s="665">
        <f ca="1">IF(COUNT(AO12:AO300)=0,"-",AVERAGE(AO12:OFFSET(AO12,$A$1-1,0)))</f>
        <v>262.81965102756266</v>
      </c>
      <c r="AQ1" s="665">
        <f ca="1">IF(COUNT(AQ12:AQ300)=0,"-",AVERAGE(AQ12:OFFSET(AQ12,$A$1-1,0)))</f>
        <v>13815.687794420441</v>
      </c>
    </row>
    <row r="2" spans="1:43">
      <c r="C2" s="664" t="s">
        <v>341</v>
      </c>
      <c r="E2" s="665">
        <f ca="1">IF(COUNT(E12:E300)=0,"-",E1-(2*_xlfn.STDEV.P(E12:OFFSET(E12,$A$1-1,0))))</f>
        <v>-861.2404097897379</v>
      </c>
      <c r="G2" s="665">
        <f ca="1">IF(COUNT(G12:G300)=0,"-",G1-(2*_xlfn.STDEV.P(G12:OFFSET(G12,$A$1-1,0))))</f>
        <v>-2095.0782148907829</v>
      </c>
      <c r="I2" s="665">
        <f ca="1">IF(COUNT(I12:I300)=0,"-",I1-(2*_xlfn.STDEV.P(I12:OFFSET(I12,$A$1-1,0))))</f>
        <v>9660.5428100987938</v>
      </c>
      <c r="K2" s="665" t="str">
        <f ca="1">IF(COUNT(K12:K300)=0,"-",K1-(2*_xlfn.STDEV.P(K12:OFFSET(K12,$A$1-1,0))))</f>
        <v>-</v>
      </c>
      <c r="M2" s="665">
        <f ca="1">IF(COUNT(M12:M300)=0,"-",M1-(2*_xlfn.STDEV.P(M12:OFFSET(M12,$A$1-1,0))))</f>
        <v>1599.6757457846952</v>
      </c>
      <c r="O2" s="665">
        <f ca="1">IF(COUNT(O12:O300)=0,"-",O1-(2*_xlfn.STDEV.P(O12:OFFSET(O12,$A$1-1,0))))</f>
        <v>-15.011786427763553</v>
      </c>
      <c r="Q2" s="665">
        <f ca="1">IF(COUNT(Q12:Q300)=0,"-",Q1-(2*_xlfn.STDEV.P(Q12:OFFSET(Q12,$A$1-1,0))))</f>
        <v>-72.213638472756344</v>
      </c>
      <c r="S2" s="665">
        <f ca="1">IF(COUNT(S12:S300)=0,"-",S1-(2*_xlfn.STDEV.P(S12:OFFSET(S12,$A$1-1,0))))</f>
        <v>1410.1698077467327</v>
      </c>
      <c r="U2" s="665">
        <f ca="1">IF(COUNT(U12:U300)=0,"-",U1-(2*_xlfn.STDEV.P(U12:OFFSET(U12,$A$1-1,0))))</f>
        <v>-641.72031626790385</v>
      </c>
      <c r="W2" s="665">
        <f ca="1">IF(COUNT(W12:W300)=0,"-",W1-(2*_xlfn.STDEV.P(W12:OFFSET(W12,$A$1-1,0))))</f>
        <v>-126.44417232238061</v>
      </c>
      <c r="Y2" s="665">
        <f ca="1">IF(COUNT(Y12:Y300)=0,"-",Y1-(2*_xlfn.STDEV.P(Y12:OFFSET(Y12,$A$1-1,0))))</f>
        <v>-123.03413967819708</v>
      </c>
      <c r="AA2" s="665">
        <f ca="1">IF(COUNT(AA12:AA300)=0,"-",AA1-(2*_xlfn.STDEV.P(AA12:OFFSET(AA12,$A$1-1,0))))</f>
        <v>507.69827205346155</v>
      </c>
      <c r="AC2" s="665">
        <f ca="1">IF(COUNT(AC12:AC300)=0,"-",AC1-(2*_xlfn.STDEV.P(AC12:OFFSET(AC12,$A$1-1,0))))</f>
        <v>-19.617641481011002</v>
      </c>
      <c r="AE2" s="665">
        <f ca="1">IF(COUNT(AE12:AE300)=0,"-",AE1-(2*_xlfn.STDEV.P(AE12:OFFSET(AE12,$A$1-1,0))))</f>
        <v>3873.0274423710212</v>
      </c>
      <c r="AG2" s="665" t="e">
        <f ca="1">IF(COUNT(AG12:AG300)=0,"-",AG1-(2*_xlfn.STDEV.P(AG12:OFFSET(AG12,$A$1-1,0))))</f>
        <v>#DIV/0!</v>
      </c>
      <c r="AI2" s="665">
        <f ca="1">IF(COUNT(AI12:AI300)=0,"-",AI1-(2*_xlfn.STDEV.P(AI12:OFFSET(AI12,$A$1-1,0))))</f>
        <v>-2070.4356926401933</v>
      </c>
      <c r="AK2" s="665">
        <f ca="1">IF(COUNT(AK12:AK300)=0,"-",AK1-(2*_xlfn.STDEV.P(AK12:OFFSET(AK12,$A$1-1,0))))</f>
        <v>407.86477573200978</v>
      </c>
      <c r="AM2" s="665" t="str">
        <f ca="1">IF(COUNT(AM12:AM300)=0,"-",AM1-(2*_xlfn.STDEV.P(AM12:OFFSET(AM12,$A$1-1,0))))</f>
        <v>-</v>
      </c>
      <c r="AO2" s="665">
        <f ca="1">IF(COUNT(AO12:AO300)=0,"-",AO1-(2*_xlfn.STDEV.P(AO12:OFFSET(AO12,$A$1-1,0))))</f>
        <v>-473.68154440253028</v>
      </c>
      <c r="AQ2" s="665">
        <f ca="1">IF(COUNT(AQ12:AQ300)=0,"-",AQ1-(2*_xlfn.STDEV.P(AQ12:OFFSET(AQ12,$A$1-1,0))))</f>
        <v>5471.667687558047</v>
      </c>
    </row>
    <row r="3" spans="1:43">
      <c r="A3" s="1836" t="s">
        <v>69</v>
      </c>
      <c r="C3" s="664" t="s">
        <v>342</v>
      </c>
      <c r="E3" s="665">
        <f ca="1">IF(COUNT(E12:E300)=0,"-",E1+(2*_xlfn.STDEV.P(E12:OFFSET(E12,$A$1-1,0))))</f>
        <v>18835.032071431</v>
      </c>
      <c r="G3" s="665">
        <f ca="1">IF(COUNT(G12:G300)=0,"-",G1+(2*_xlfn.STDEV.P(G12:OFFSET(G12,$A$1-1,0))))</f>
        <v>7224.9167401554469</v>
      </c>
      <c r="I3" s="665">
        <f ca="1">IF(COUNT(I12:I300)=0,"-",I1+(2*_xlfn.STDEV.P(I12:OFFSET(I12,$A$1-1,0))))</f>
        <v>9660.5428100987938</v>
      </c>
      <c r="K3" s="665" t="str">
        <f ca="1">IF(COUNT(K12:K300)=0,"-",K1+(2*_xlfn.STDEV.P(K12:OFFSET(K12,$A$1-1,0))))</f>
        <v>-</v>
      </c>
      <c r="M3" s="665">
        <f ca="1">IF(COUNT(M12:M300)=0,"-",M1+(2*_xlfn.STDEV.P(M12:OFFSET(M12,$A$1-1,0))))</f>
        <v>1599.6757457846952</v>
      </c>
      <c r="O3" s="665">
        <f ca="1">IF(COUNT(O12:O300)=0,"-",O1+(2*_xlfn.STDEV.P(O12:OFFSET(O12,$A$1-1,0))))</f>
        <v>48.051844472925005</v>
      </c>
      <c r="Q3" s="665">
        <f ca="1">IF(COUNT(Q12:Q300)=0,"-",Q1+(2*_xlfn.STDEV.P(Q12:OFFSET(Q12,$A$1-1,0))))</f>
        <v>214.24007979468459</v>
      </c>
      <c r="S3" s="665">
        <f ca="1">IF(COUNT(S12:S300)=0,"-",S1+(2*_xlfn.STDEV.P(S12:OFFSET(S12,$A$1-1,0))))</f>
        <v>12989.959078079406</v>
      </c>
      <c r="U3" s="665">
        <f ca="1">IF(COUNT(U12:U300)=0,"-",U1+(2*_xlfn.STDEV.P(U12:OFFSET(U12,$A$1-1,0))))</f>
        <v>1568.5678764872664</v>
      </c>
      <c r="W3" s="665">
        <f ca="1">IF(COUNT(W12:W300)=0,"-",W1+(2*_xlfn.STDEV.P(W12:OFFSET(W12,$A$1-1,0))))</f>
        <v>620.97854860261305</v>
      </c>
      <c r="Y3" s="665">
        <f ca="1">IF(COUNT(Y12:Y300)=0,"-",Y1+(2*_xlfn.STDEV.P(Y12:OFFSET(Y12,$A$1-1,0))))</f>
        <v>390.12607148038376</v>
      </c>
      <c r="AA3" s="665">
        <f ca="1">IF(COUNT(AA12:AA300)=0,"-",AA1+(2*_xlfn.STDEV.P(AA12:OFFSET(AA12,$A$1-1,0))))</f>
        <v>1226.8241570947268</v>
      </c>
      <c r="AC3" s="665">
        <f ca="1">IF(COUNT(AC12:AC300)=0,"-",AC1+(2*_xlfn.STDEV.P(AC12:OFFSET(AC12,$A$1-1,0))))</f>
        <v>75.270986507700442</v>
      </c>
      <c r="AE3" s="665">
        <f ca="1">IF(COUNT(AE12:AE300)=0,"-",AE1+(2*_xlfn.STDEV.P(AE12:OFFSET(AE12,$A$1-1,0))))</f>
        <v>3873.0274423710212</v>
      </c>
      <c r="AG3" s="665" t="e">
        <f ca="1">IF(COUNT(AG12:AG300)=0,"-",AG1+(2*_xlfn.STDEV.P(AG12:OFFSET(AG12,$A$1-1,0))))</f>
        <v>#DIV/0!</v>
      </c>
      <c r="AI3" s="665">
        <f ca="1">IF(COUNT(AI12:AI300)=0,"-",AI1+(2*_xlfn.STDEV.P(AI12:OFFSET(AI12,$A$1-1,0))))</f>
        <v>6503.6858308074161</v>
      </c>
      <c r="AK3" s="665">
        <f ca="1">IF(COUNT(AK12:AK300)=0,"-",AK1+(2*_xlfn.STDEV.P(AK12:OFFSET(AK12,$A$1-1,0))))</f>
        <v>3029.2377211877583</v>
      </c>
      <c r="AM3" s="665" t="str">
        <f ca="1">IF(COUNT(AM12:AM300)=0,"-",AM1+(2*_xlfn.STDEV.P(AM12:OFFSET(AM12,$A$1-1,0))))</f>
        <v>-</v>
      </c>
      <c r="AO3" s="665">
        <f ca="1">IF(COUNT(AO12:AO300)=0,"-",AO1+(2*_xlfn.STDEV.P(AO12:OFFSET(AO12,$A$1-1,0))))</f>
        <v>999.32084645765553</v>
      </c>
      <c r="AQ3" s="665">
        <f ca="1">IF(COUNT(AQ12:AQ300)=0,"-",AQ1+(2*_xlfn.STDEV.P(AQ12:OFFSET(AQ12,$A$1-1,0))))</f>
        <v>22159.707901282833</v>
      </c>
    </row>
    <row r="4" spans="1:43">
      <c r="A4" s="1836"/>
      <c r="C4" s="664" t="s">
        <v>343</v>
      </c>
      <c r="E4" s="666">
        <f ca="1">IF(COUNT(E12:E300)=0,"-",AVERAGEIFS(E12:E300, E12:E300, "&gt;="&amp;E2,E12:E300,"&lt;="&amp;E3))</f>
        <v>8986.8958308206311</v>
      </c>
      <c r="G4" s="666">
        <f ca="1">IF(COUNT(G12:G300)=0,"-",AVERAGEIFS(G12:G300, G12:G300, "&gt;="&amp;G2,G12:G300,"&lt;="&amp;G3))</f>
        <v>2564.919262632332</v>
      </c>
      <c r="I4" s="666">
        <f ca="1">IF(COUNT(I12:I300)=0,"-",AVERAGEIFS(I12:I300, I12:I300, "&gt;="&amp;I2,I12:I300,"&lt;="&amp;I3))</f>
        <v>9660.5428100987938</v>
      </c>
      <c r="K4" s="666" t="str">
        <f>IF(COUNT(K12:K300)=0,"-",AVERAGEIFS(K12:K300, K12:K300, "&gt;="&amp;K2,K12:K300,"&lt;="&amp;K3))</f>
        <v>-</v>
      </c>
      <c r="M4" s="666">
        <f ca="1">IF(COUNT(M12:M300)=0,"-",AVERAGEIFS(M12:M300, M12:M300, "&gt;="&amp;M2,M12:M300,"&lt;="&amp;M3))</f>
        <v>1599.6757457846952</v>
      </c>
      <c r="O4" s="666">
        <f ca="1">IF(COUNT(O12:O300)=0,"-",AVERAGEIFS(O12:O300, O12:O300, "&gt;="&amp;O2,O12:O300,"&lt;="&amp;O3))</f>
        <v>12.437039708188934</v>
      </c>
      <c r="Q4" s="666">
        <f ca="1">IF(COUNT(Q12:Q300)=0,"-",AVERAGEIFS(Q12:Q300, Q12:Q300, "&gt;="&amp;Q2,Q12:Q300,"&lt;="&amp;Q3))</f>
        <v>71.013220660964123</v>
      </c>
      <c r="S4" s="666">
        <f ca="1">IF(COUNT(S12:S300)=0,"-",AVERAGEIFS(S12:S300, S12:S300, "&gt;="&amp;S2,S12:S300,"&lt;="&amp;S3))</f>
        <v>6451.9392884486215</v>
      </c>
      <c r="U4" s="666">
        <f ca="1">IF(COUNT(U12:U300)=0,"-",AVERAGEIFS(U12:U300, U12:U300, "&gt;="&amp;U2,U12:U300,"&lt;="&amp;U3))</f>
        <v>223.06057990374507</v>
      </c>
      <c r="W4" s="666">
        <f ca="1">IF(COUNT(W12:W300)=0,"-",AVERAGEIFS(W12:W300, W12:W300, "&gt;="&amp;W2,W12:W300,"&lt;="&amp;W3))</f>
        <v>189.65584203715306</v>
      </c>
      <c r="Y4" s="666">
        <f ca="1">IF(COUNT(Y12:Y300)=0,"-",AVERAGEIFS(Y12:Y300, Y12:Y300, "&gt;="&amp;Y2,Y12:Y300,"&lt;="&amp;Y3))</f>
        <v>133.54596590109335</v>
      </c>
      <c r="AA4" s="666">
        <f ca="1">IF(COUNT(AA12:AA300)=0,"-",AVERAGEIFS(AA12:AA300, AA12:AA300, "&gt;="&amp;AA2,AA12:AA300,"&lt;="&amp;AA3))</f>
        <v>867.2612145740942</v>
      </c>
      <c r="AC4" s="666">
        <f ca="1">IF(COUNT(AC12:AC300)=0,"-",AVERAGEIFS(AC12:AC300, AC12:AC300, "&gt;="&amp;AC2,AC12:AC300,"&lt;="&amp;AC3))</f>
        <v>27.826778398704363</v>
      </c>
      <c r="AE4" s="666">
        <f ca="1">IF(COUNT(AE12:AE300)=0,"-",AVERAGEIFS(AE12:AE300, AE12:AE300, "&gt;="&amp;AE2,AE12:AE300,"&lt;="&amp;AE3))</f>
        <v>3873.0274423710212</v>
      </c>
      <c r="AG4" s="666" t="e">
        <f ca="1">IF(COUNT(AG12:AG300)=0,"-",AVERAGEIFS(AG12:AG300, AG12:AG300, "&gt;="&amp;AG2,AG12:AG300,"&lt;="&amp;AG3))</f>
        <v>#DIV/0!</v>
      </c>
      <c r="AI4" s="666">
        <f ca="1">IF(COUNT(AI12:AI300)=0,"-",AVERAGEIFS(AI12:AI300, AI12:AI300, "&gt;="&amp;AI2,AI12:AI300,"&lt;="&amp;AI3))</f>
        <v>2216.6335037299928</v>
      </c>
      <c r="AK4" s="666">
        <f ca="1">IF(COUNT(AK12:AK300)=0,"-",AVERAGEIFS(AK12:AK300, AK12:AK300, "&gt;="&amp;AK2,AK12:AK300,"&lt;="&amp;AK3))</f>
        <v>1718.5512484598839</v>
      </c>
      <c r="AM4" s="666" t="str">
        <f>IF(COUNT(AM12:AM300)=0,"-",AVERAGEIFS(AM12:AM300, AM12:AM300, "&gt;="&amp;AM2,AM12:AM300,"&lt;="&amp;AM3))</f>
        <v>-</v>
      </c>
      <c r="AO4" s="666">
        <f ca="1">IF(COUNT(AO12:AO300)=0,"-",AVERAGEIFS(AO12:AO300, AO12:AO300, "&gt;="&amp;AO2,AO12:AO300,"&lt;="&amp;AO3))</f>
        <v>262.81965102756266</v>
      </c>
      <c r="AQ4" s="666">
        <f ca="1">IF(COUNT(AQ12:AQ300)=0,"-",AVERAGEIFS(AQ12:AQ300, AQ12:AQ300, "&gt;="&amp;AQ2,AQ12:AQ300,"&lt;="&amp;AQ3))</f>
        <v>13815.687794420441</v>
      </c>
    </row>
    <row r="5" spans="1:43">
      <c r="A5" s="1836"/>
      <c r="C5" s="664" t="s">
        <v>344</v>
      </c>
      <c r="E5" s="667">
        <f ca="1">IF(COUNT(E12:E300)=0,"-",SUMIFS(D12:D300,E12:E300,"&gt;="&amp;E2,E12:E300,"&lt;="&amp;E3)/SUMIFS($B12:$B300,E12:E300,"&gt;="&amp;E2,E12:E300,"&lt;="&amp;E3))</f>
        <v>9332.1665080815146</v>
      </c>
      <c r="G5" s="667">
        <f ca="1">IF(COUNT(G12:G300)=0,"-",SUMIFS(F12:F300,G12:G300,"&gt;="&amp;G2,G12:G300,"&lt;="&amp;G3)/SUMIFS($B12:$B300,G12:G300,"&gt;="&amp;G2,G12:G300,"&lt;="&amp;G3))</f>
        <v>2457.1861370641027</v>
      </c>
      <c r="I5" s="667">
        <f ca="1">IF(COUNT(I12:I300)=0,"-",SUMIFS(H12:H300,I12:I300,"&gt;="&amp;I2,I12:I300,"&lt;="&amp;I3)/SUMIFS($B12:$B300,I12:I300,"&gt;="&amp;I2,I12:I300,"&lt;="&amp;I3))</f>
        <v>9660.5428100987938</v>
      </c>
      <c r="K5" s="667" t="str">
        <f>IF(COUNT(K12:K300)=0,"-",SUMIFS(J12:J300,K12:K300,"&gt;="&amp;K2,K12:K300,"&lt;="&amp;K3)/SUMIFS($B12:$B300,K12:K300,"&gt;="&amp;K2,K12:K300,"&lt;="&amp;K3))</f>
        <v>-</v>
      </c>
      <c r="M5" s="667">
        <f ca="1">IF(COUNT(M12:M300)=0,"-",SUMIFS(L12:L300,M12:M300,"&gt;="&amp;M2,M12:M300,"&lt;="&amp;M3)/SUMIFS($B12:$B300,M12:M300,"&gt;="&amp;M2,M12:M300,"&lt;="&amp;M3))</f>
        <v>1599.6757457846952</v>
      </c>
      <c r="O5" s="667">
        <f ca="1">IF(COUNT(O12:O300)=0,"-",SUMIFS(N12:N300,O12:O300,"&gt;="&amp;O2,O12:O300,"&lt;="&amp;O3)/SUMIFS($B12:$B300,O12:O300,"&gt;="&amp;O2,O12:O300,"&lt;="&amp;O3))</f>
        <v>10.651612962622192</v>
      </c>
      <c r="Q5" s="667">
        <f ca="1">IF(COUNT(Q12:Q300)=0,"-",SUMIFS(P12:P300,Q12:Q300,"&gt;="&amp;Q2,Q12:Q300,"&lt;="&amp;Q3)/SUMIFS($B12:$B300,Q12:Q300,"&gt;="&amp;Q2,Q12:Q300,"&lt;="&amp;Q3))</f>
        <v>63.393453604493338</v>
      </c>
      <c r="S5" s="667">
        <f ca="1">IF(COUNT(S12:S300)=0,"-",SUMIFS(R12:R300,S12:S300,"&gt;="&amp;S2,S12:S300,"&lt;="&amp;S3)/SUMIFS($B12:$B300,S12:S300,"&gt;="&amp;S2,S12:S300,"&lt;="&amp;S3))</f>
        <v>6161.8709842049029</v>
      </c>
      <c r="U5" s="667">
        <f ca="1">IF(COUNT(U12:U300)=0,"-",SUMIFS(T12:T300,U12:U300,"&gt;="&amp;U2,U12:U300,"&lt;="&amp;U3)/SUMIFS($B12:$B300,U12:U300,"&gt;="&amp;U2,U12:U300,"&lt;="&amp;U3))</f>
        <v>227.8829259920347</v>
      </c>
      <c r="W5" s="667">
        <f ca="1">IF(COUNT(W12:W300)=0,"-",SUMIFS(V12:V300,W12:W300,"&gt;="&amp;W2,W12:W300,"&lt;="&amp;W3)/SUMIFS($B12:$B300,W12:W300,"&gt;="&amp;W2,W12:W300,"&lt;="&amp;W3))</f>
        <v>175.18929524397009</v>
      </c>
      <c r="Y5" s="667">
        <f ca="1">IF(COUNT(Y12:Y300)=0,"-",SUMIFS(X12:X300,Y12:Y300,"&gt;="&amp;Y2,Y12:Y300,"&lt;="&amp;Y3)/SUMIFS($B12:$B300,Y12:Y300,"&gt;="&amp;Y2,Y12:Y300,"&lt;="&amp;Y3))</f>
        <v>113.89556358933034</v>
      </c>
      <c r="AA5" s="667">
        <f ca="1">IF(COUNT(AA12:AA300)=0,"-",SUMIFS(Z12:Z300,AA12:AA300,"&gt;="&amp;AA2,AA12:AA300,"&lt;="&amp;AA3)/SUMIFS($B12:$B300,AA12:AA300,"&gt;="&amp;AA2,AA12:AA300,"&lt;="&amp;AA3))</f>
        <v>909.1005294240648</v>
      </c>
      <c r="AC5" s="667">
        <f ca="1">IF(COUNT(AC12:AC300)=0,"-",SUMIFS(AB12:AB300,AC12:AC300,"&gt;="&amp;AC2,AC12:AC300,"&lt;="&amp;AC3)/SUMIFS($B12:$B300,AC12:AC300,"&gt;="&amp;AC2,AC12:AC300,"&lt;="&amp;AC3))</f>
        <v>70.227397401125288</v>
      </c>
      <c r="AE5" s="667">
        <f ca="1">IF(COUNT(AE12:AE300)=0,"-",SUMIFS(AD12:AD300,AE12:AE300,"&gt;="&amp;AE2,AE12:AE300,"&lt;="&amp;AE3)/SUMIFS($B12:$B300,AE12:AE300,"&gt;="&amp;AE2,AE12:AE300,"&lt;="&amp;AE3))</f>
        <v>7746.0548847420423</v>
      </c>
      <c r="AG5" s="667" t="e">
        <f ca="1">IF(COUNT(AG12:AG300)=0,"-",SUMIFS(AF12:AF300,AG12:AG300,"&gt;="&amp;AG2,AG12:AG300,"&lt;="&amp;AG3)/SUMIFS($B12:$B300,AG12:AG300,"&gt;="&amp;AG2,AG12:AG300,"&lt;="&amp;AG3))</f>
        <v>#DIV/0!</v>
      </c>
      <c r="AI5" s="667">
        <f ca="1">IF(COUNT(AI12:AI300)=0,"-",SUMIFS(AH12:AH300,AI12:AI300,"&gt;="&amp;AI2,AI12:AI300,"&lt;="&amp;AI3)/SUMIFS($B12:$B300,AI12:AI300,"&gt;="&amp;AI2,AI12:AI300,"&lt;="&amp;AI3))</f>
        <v>2730.1993787632859</v>
      </c>
      <c r="AK5" s="667">
        <f ca="1">IF(COUNT(AK12:AK300)=0,"-",SUMIFS(AJ12:AJ300,AK12:AK300,"&gt;="&amp;AK2,AK12:AK300,"&lt;="&amp;AK3)/SUMIFS($B12:$B300,AK12:AK300,"&gt;="&amp;AK2,AK12:AK300,"&lt;="&amp;AK3))</f>
        <v>1668.6877279215641</v>
      </c>
      <c r="AM5" s="667" t="str">
        <f>IF(COUNT(AM12:AM300)=0,"-",SUMIFS(AL12:AL300,AM12:AM300,"&gt;="&amp;AM2,AM12:AM300,"&lt;="&amp;AM3)/SUMIFS($B12:$B300,AM12:AM300,"&gt;="&amp;AM2,AM12:AM300,"&lt;="&amp;AM3))</f>
        <v>-</v>
      </c>
      <c r="AO5" s="667">
        <f ca="1">IF(COUNT(AO12:AO300)=0,"-",SUMIFS(AN12:AN300,AO12:AO300,"&gt;="&amp;AO2,AO12:AO300,"&lt;="&amp;AO3)/SUMIFS($B12:$B300,AO12:AO300,"&gt;="&amp;AO2,AO12:AO300,"&lt;="&amp;AO3))</f>
        <v>207.87980128001195</v>
      </c>
      <c r="AQ5" s="667">
        <f ca="1">IF(COUNT(AQ12:AQ300)=0,"-",SUMIFS(AP12:AP300,AQ12:AQ300,"&gt;="&amp;AQ2,AQ12:AQ300,"&lt;="&amp;AQ3)/SUMIFS($B12:$B300,AQ12:AQ300,"&gt;="&amp;AQ2,AQ12:AQ300,"&lt;="&amp;AQ3))</f>
        <v>13245.981984112959</v>
      </c>
    </row>
    <row r="6" spans="1:43">
      <c r="A6" s="1836"/>
      <c r="C6" s="664" t="s">
        <v>345</v>
      </c>
      <c r="E6" s="668">
        <f ca="1">IF(COUNT(E12:E300)=0,"-",SUMIFS(E12:E300, E12:E300, "&gt;="&amp;E2,E12:E300,"&lt;="&amp;E3)/($A$1-COUNTIF(E12:E300,"&lt;"&amp;E$2)-COUNTIF(E12:E300,"&gt;"&amp;E$3)))</f>
        <v>8986.8958308206311</v>
      </c>
      <c r="G6" s="668">
        <f ca="1">IF(COUNT(G12:G300)=0,"-",SUMIFS(G12:G300, G12:G300, "&gt;="&amp;G2,G12:G300,"&lt;="&amp;G3)/($A$1-COUNTIF(G12:G300,"&lt;"&amp;G$2)-COUNTIF(G12:G300,"&gt;"&amp;G$3)))</f>
        <v>1795.4434838426325</v>
      </c>
      <c r="I6" s="668">
        <f ca="1">IF(COUNT(I12:I300)=0,"-",SUMIFS(I12:I300, I12:I300, "&gt;="&amp;I2,I12:I300,"&lt;="&amp;I3)/($A$1-COUNTIF(I12:I300,"&lt;"&amp;I$2)-COUNTIF(I12:I300,"&gt;"&amp;I$3)))</f>
        <v>966.05428100987933</v>
      </c>
      <c r="K6" s="668" t="str">
        <f>IF(COUNT(K12:K300)=0,"-",SUMIFS(K12:K300, K12:K300, "&gt;="&amp;K2,K12:K300,"&lt;="&amp;K3)/($A$1-COUNTIF(K12:K300,"&lt;"&amp;K$2)-COUNTIF(K12:K300,"&gt;"&amp;K$3)))</f>
        <v>-</v>
      </c>
      <c r="M6" s="668">
        <f ca="1">IF(COUNT(M12:M300)=0,"-",SUMIFS(M12:M300, M12:M300, "&gt;="&amp;M2,M12:M300,"&lt;="&amp;M3)/($A$1-COUNTIF(M12:M300,"&lt;"&amp;M$2)-COUNTIF(M12:M300,"&gt;"&amp;M$3)))</f>
        <v>159.96757457846951</v>
      </c>
      <c r="O6" s="668">
        <f ca="1">IF(COUNT(O12:O300)=0,"-",SUMIFS(O12:O300, O12:O300, "&gt;="&amp;O2,O12:O300,"&lt;="&amp;O3)/($A$1-COUNTIF(O12:O300,"&lt;"&amp;O$2)-COUNTIF(O12:O300,"&gt;"&amp;O$3)))</f>
        <v>11.055146407279052</v>
      </c>
      <c r="Q6" s="668">
        <f ca="1">IF(COUNT(Q12:Q300)=0,"-",SUMIFS(Q12:Q300, Q12:Q300, "&gt;="&amp;Q2,Q12:Q300,"&lt;="&amp;Q3)/($A$1-COUNTIF(Q12:Q300,"&lt;"&amp;Q$2)-COUNTIF(Q12:Q300,"&gt;"&amp;Q$3)))</f>
        <v>63.911898594867715</v>
      </c>
      <c r="S6" s="668">
        <f ca="1">IF(COUNT(S12:S300)=0,"-",SUMIFS(S12:S300, S12:S300, "&gt;="&amp;S2,S12:S300,"&lt;="&amp;S3)/($A$1-COUNTIF(S12:S300,"&lt;"&amp;S$2)-COUNTIF(S12:S300,"&gt;"&amp;S$3)))</f>
        <v>8295.3505137196571</v>
      </c>
      <c r="U6" s="668">
        <f ca="1">IF(COUNT(U12:U300)=0,"-",SUMIFS(U12:U300, U12:U300, "&gt;="&amp;U2,U12:U300,"&lt;="&amp;U3)/($A$1-COUNTIF(U12:U300,"&lt;"&amp;U$2)-COUNTIF(U12:U300,"&gt;"&amp;U$3)))</f>
        <v>123.92254439096948</v>
      </c>
      <c r="W6" s="668">
        <f ca="1">IF(COUNT(W12:W300)=0,"-",SUMIFS(W12:W300, W12:W300, "&gt;="&amp;W2,W12:W300,"&lt;="&amp;W3)/($A$1-COUNTIF(W12:W300,"&lt;"&amp;W$2)-COUNTIF(W12:W300,"&gt;"&amp;W$3)))</f>
        <v>168.5829706996916</v>
      </c>
      <c r="Y6" s="668">
        <f ca="1">IF(COUNT(Y12:Y300)=0,"-",SUMIFS(Y12:Y300, Y12:Y300, "&gt;="&amp;Y2,Y12:Y300,"&lt;="&amp;Y3)/($A$1-COUNTIF(Y12:Y300,"&lt;"&amp;Y$2)-COUNTIF(Y12:Y300,"&gt;"&amp;Y$3)))</f>
        <v>80.127579540656001</v>
      </c>
      <c r="AA6" s="668">
        <f ca="1">IF(COUNT(AA12:AA300)=0,"-",SUMIFS(AA12:AA300, AA12:AA300, "&gt;="&amp;AA2,AA12:AA300,"&lt;="&amp;AA3)/($A$1-COUNTIF(AA12:AA300,"&lt;"&amp;AA$2)-COUNTIF(AA12:AA300,"&gt;"&amp;AA$3)))</f>
        <v>650.44591093057068</v>
      </c>
      <c r="AC6" s="668">
        <f ca="1">IF(COUNT(AC12:AC300)=0,"-",SUMIFS(AC12:AC300, AC12:AC300, "&gt;="&amp;AC2,AC12:AC300,"&lt;="&amp;AC3)/($A$1-COUNTIF(AC12:AC300,"&lt;"&amp;AC$2)-COUNTIF(AC12:AC300,"&gt;"&amp;AC$3)))</f>
        <v>11.130711359481746</v>
      </c>
      <c r="AE6" s="668">
        <f ca="1">IF(COUNT(AE12:AE300)=0,"-",SUMIFS(AE12:AE300, AE12:AE300, "&gt;="&amp;AE2,AE12:AE300,"&lt;="&amp;AE3)/($A$1-COUNTIF(AE12:AE300,"&lt;"&amp;AE$2)-COUNTIF(AE12:AE300,"&gt;"&amp;AE$3)))</f>
        <v>860.67276497133798</v>
      </c>
      <c r="AG6" s="668">
        <f ca="1">IF(COUNT(AG12:AG300)=0,"-",SUMIFS(AG12:AG300, AG12:AG300, "&gt;="&amp;AG2,AG12:AG300,"&lt;="&amp;AG3)/($A$1-COUNTIF(AG12:AG300,"&lt;"&amp;AG$2)-COUNTIF(AG12:AG300,"&gt;"&amp;AG$3)))</f>
        <v>0</v>
      </c>
      <c r="AI6" s="668">
        <f ca="1">IF(COUNT(AI12:AI300)=0,"-",SUMIFS(AI12:AI300, AI12:AI300, "&gt;="&amp;AI2,AI12:AI300,"&lt;="&amp;AI3)/($A$1-COUNTIF(AI12:AI300,"&lt;"&amp;AI$2)-COUNTIF(AI12:AI300,"&gt;"&amp;AI$3)))</f>
        <v>886.6534014919971</v>
      </c>
      <c r="AK6" s="668">
        <f ca="1">IF(COUNT(AK12:AK300)=0,"-",SUMIFS(AK12:AK300, AK12:AK300, "&gt;="&amp;AK2,AK12:AK300,"&lt;="&amp;AK3)/($A$1-COUNTIF(AK12:AK300,"&lt;"&amp;AK$2)-COUNTIF(AK12:AK300,"&gt;"&amp;AK$3)))</f>
        <v>1546.6961236138955</v>
      </c>
      <c r="AM6" s="668" t="str">
        <f>IF(COUNT(AM12:AM300)=0,"-",SUMIFS(AM12:AM300, AM12:AM300, "&gt;="&amp;AM2,AM12:AM300,"&lt;="&amp;AM3)/($A$1-COUNTIF(AM12:AM300,"&lt;"&amp;AM$2)-COUNTIF(AM12:AM300,"&gt;"&amp;AM$3)))</f>
        <v>-</v>
      </c>
      <c r="AO6" s="668">
        <f ca="1">IF(COUNT(AO12:AO300)=0,"-",SUMIFS(AO12:AO300, AO12:AO300, "&gt;="&amp;AO2,AO12:AO300,"&lt;="&amp;AO3)/($A$1-COUNTIF(AO12:AO300,"&lt;"&amp;AO$2)-COUNTIF(AO12:AO300,"&gt;"&amp;AO$3)))</f>
        <v>131.40982551378133</v>
      </c>
      <c r="AQ6" s="668">
        <f ca="1">IF(COUNT(AQ12:AQ300)=0,"-",SUMIFS(AQ12:AQ300, AQ12:AQ300, "&gt;="&amp;AQ2,AQ12:AQ300,"&lt;="&amp;AQ3)/($A$1-COUNTIF(AQ12:AQ300,"&lt;"&amp;AQ$2)-COUNTIF(AQ12:AQ300,"&gt;"&amp;AQ$3)))</f>
        <v>13815.687794420441</v>
      </c>
    </row>
    <row r="9" spans="1:43">
      <c r="D9" t="s">
        <v>70</v>
      </c>
      <c r="E9" s="669"/>
      <c r="F9" t="s">
        <v>71</v>
      </c>
      <c r="G9" s="669"/>
      <c r="H9" t="s">
        <v>72</v>
      </c>
      <c r="I9" s="669"/>
      <c r="J9" t="s">
        <v>73</v>
      </c>
      <c r="K9" s="669"/>
      <c r="L9" t="s">
        <v>74</v>
      </c>
      <c r="M9" s="669"/>
      <c r="N9" t="s">
        <v>75</v>
      </c>
      <c r="O9" s="669"/>
      <c r="P9" t="s">
        <v>76</v>
      </c>
      <c r="Q9" s="669"/>
      <c r="R9" t="s">
        <v>77</v>
      </c>
      <c r="S9" s="669"/>
      <c r="T9" t="s">
        <v>78</v>
      </c>
      <c r="U9" s="669"/>
      <c r="V9" t="s">
        <v>79</v>
      </c>
      <c r="W9" s="669"/>
      <c r="X9" t="s">
        <v>80</v>
      </c>
      <c r="Y9" s="669"/>
      <c r="Z9" t="s">
        <v>81</v>
      </c>
      <c r="AA9" s="669"/>
      <c r="AB9" t="s">
        <v>82</v>
      </c>
      <c r="AC9" s="669"/>
      <c r="AD9" t="s">
        <v>83</v>
      </c>
      <c r="AE9" s="669"/>
      <c r="AF9" t="s">
        <v>84</v>
      </c>
      <c r="AG9" s="669"/>
      <c r="AH9" t="s">
        <v>85</v>
      </c>
      <c r="AI9" s="669"/>
      <c r="AJ9" t="s">
        <v>86</v>
      </c>
      <c r="AK9" s="669"/>
      <c r="AL9" t="s">
        <v>87</v>
      </c>
      <c r="AM9" s="669"/>
      <c r="AN9" t="s">
        <v>88</v>
      </c>
      <c r="AO9" s="669"/>
      <c r="AP9" t="s">
        <v>89</v>
      </c>
      <c r="AQ9" s="669"/>
    </row>
    <row r="10" spans="1:43" ht="75">
      <c r="A10" s="670"/>
      <c r="B10" s="670"/>
      <c r="D10" s="670" t="s">
        <v>90</v>
      </c>
      <c r="E10" s="671" t="str">
        <f>D10&amp;"
per FTE"</f>
        <v>Total Occupancy
per FTE</v>
      </c>
      <c r="F10" s="670" t="s">
        <v>91</v>
      </c>
      <c r="G10" s="671" t="str">
        <f>F10&amp;"
per FTE"</f>
        <v>Direct Care Consultant 201
per FTE</v>
      </c>
      <c r="H10" s="670" t="s">
        <v>92</v>
      </c>
      <c r="I10" s="671" t="str">
        <f>H10&amp;"
per FTE"</f>
        <v>Temporary Help 202
per FTE</v>
      </c>
      <c r="J10" s="670" t="s">
        <v>93</v>
      </c>
      <c r="K10" s="671" t="str">
        <f>J10&amp;"
per FTE"</f>
        <v>Clients and Caregivers Reimb./Stipends 203
per FTE</v>
      </c>
      <c r="L10" s="670" t="s">
        <v>94</v>
      </c>
      <c r="M10" s="671" t="str">
        <f>L10&amp;"
per FTE"</f>
        <v>Subcontracted Direct Care 206
per FTE</v>
      </c>
      <c r="N10" s="670" t="s">
        <v>95</v>
      </c>
      <c r="O10" s="671" t="str">
        <f>N10&amp;"
per FTE"</f>
        <v>Staff Training 204
per FTE</v>
      </c>
      <c r="P10" s="670" t="s">
        <v>96</v>
      </c>
      <c r="Q10" s="671" t="str">
        <f>P10&amp;"
per FTE"</f>
        <v>Staff Mileage / Travel 205
per FTE</v>
      </c>
      <c r="R10" s="670" t="s">
        <v>97</v>
      </c>
      <c r="S10" s="671" t="str">
        <f>R10&amp;"
per FTE"</f>
        <v>Meals 207
per FTE</v>
      </c>
      <c r="T10" s="670" t="s">
        <v>98</v>
      </c>
      <c r="U10" s="671" t="str">
        <f>T10&amp;"
per FTE"</f>
        <v>Client Transportation 208
per FTE</v>
      </c>
      <c r="V10" s="670" t="s">
        <v>99</v>
      </c>
      <c r="W10" s="671" t="str">
        <f>V10&amp;"
per FTE"</f>
        <v>Vehicle Expenses 208
per FTE</v>
      </c>
      <c r="X10" s="670" t="s">
        <v>100</v>
      </c>
      <c r="Y10" s="671" t="str">
        <f>X10&amp;"
per FTE"</f>
        <v>Vehicle Depreciation 208
per FTE</v>
      </c>
      <c r="Z10" s="670" t="s">
        <v>101</v>
      </c>
      <c r="AA10" s="671" t="str">
        <f>Z10&amp;"
per FTE"</f>
        <v>Incidental Medical /Medicine/Pharmacy 209
per FTE</v>
      </c>
      <c r="AB10" s="670" t="s">
        <v>102</v>
      </c>
      <c r="AC10" s="671" t="str">
        <f>AB10&amp;"
per FTE"</f>
        <v>Client Personal Allowances 211
per FTE</v>
      </c>
      <c r="AD10" s="670" t="s">
        <v>103</v>
      </c>
      <c r="AE10" s="671" t="str">
        <f>AD10&amp;"
per FTE"</f>
        <v>Provision Material Goods/Svs./Benefits 212
per FTE</v>
      </c>
      <c r="AF10" s="670" t="s">
        <v>104</v>
      </c>
      <c r="AG10" s="671" t="str">
        <f>AF10&amp;"
per FTE"</f>
        <v>Direct Client Wages 214
per FTE</v>
      </c>
      <c r="AH10" s="670" t="s">
        <v>105</v>
      </c>
      <c r="AI10" s="671" t="str">
        <f>AH10&amp;"
per FTE"</f>
        <v>Other Commercial Prod. &amp; Svs. 214
per FTE</v>
      </c>
      <c r="AJ10" s="670" t="s">
        <v>106</v>
      </c>
      <c r="AK10" s="671" t="str">
        <f>AJ10&amp;"
per FTE"</f>
        <v>Program Supplies &amp; Materials 215
per FTE</v>
      </c>
      <c r="AL10" s="670" t="s">
        <v>107</v>
      </c>
      <c r="AM10" s="671" t="str">
        <f>AL10&amp;"
per FTE"</f>
        <v>Non Charitable Expenses
per FTE</v>
      </c>
      <c r="AN10" s="670" t="s">
        <v>108</v>
      </c>
      <c r="AO10" s="671" t="str">
        <f>AN10&amp;"
per FTE"</f>
        <v>Other Expense
per FTE</v>
      </c>
      <c r="AP10" s="670" t="s">
        <v>109</v>
      </c>
      <c r="AQ10" s="671" t="str">
        <f>AP10&amp;"
per FTE"</f>
        <v>Total Other Program Expense
per FTE</v>
      </c>
    </row>
    <row r="11" spans="1:43">
      <c r="B11" t="s">
        <v>110</v>
      </c>
      <c r="D11" t="s">
        <v>111</v>
      </c>
      <c r="E11" s="669"/>
      <c r="F11" t="s">
        <v>111</v>
      </c>
      <c r="G11" s="669"/>
      <c r="H11" t="s">
        <v>111</v>
      </c>
      <c r="I11" s="669"/>
      <c r="J11" t="s">
        <v>111</v>
      </c>
      <c r="K11" s="669"/>
      <c r="L11" t="s">
        <v>111</v>
      </c>
      <c r="M11" s="669"/>
      <c r="N11" t="s">
        <v>111</v>
      </c>
      <c r="O11" s="669"/>
      <c r="P11" t="s">
        <v>111</v>
      </c>
      <c r="Q11" s="669"/>
      <c r="R11" t="s">
        <v>111</v>
      </c>
      <c r="S11" s="669"/>
      <c r="T11" t="s">
        <v>111</v>
      </c>
      <c r="U11" s="669"/>
      <c r="V11" t="s">
        <v>111</v>
      </c>
      <c r="W11" s="669"/>
      <c r="X11" t="s">
        <v>111</v>
      </c>
      <c r="Y11" s="669"/>
      <c r="Z11" t="s">
        <v>111</v>
      </c>
      <c r="AA11" s="669"/>
      <c r="AB11" t="s">
        <v>111</v>
      </c>
      <c r="AC11" s="669"/>
      <c r="AD11" t="s">
        <v>111</v>
      </c>
      <c r="AE11" s="669"/>
      <c r="AF11" t="s">
        <v>111</v>
      </c>
      <c r="AG11" s="669"/>
      <c r="AH11" t="s">
        <v>111</v>
      </c>
      <c r="AI11" s="669"/>
      <c r="AJ11" t="s">
        <v>111</v>
      </c>
      <c r="AK11" s="669"/>
      <c r="AL11" t="s">
        <v>111</v>
      </c>
      <c r="AM11" s="669"/>
      <c r="AN11" t="s">
        <v>111</v>
      </c>
      <c r="AO11" s="669"/>
      <c r="AP11" t="s">
        <v>111</v>
      </c>
      <c r="AQ11" s="669"/>
    </row>
    <row r="12" spans="1:43">
      <c r="B12">
        <v>21.145</v>
      </c>
      <c r="D12">
        <v>365296</v>
      </c>
      <c r="E12" s="672">
        <f>IF(OR($B12=0,D12=0),"",D12/$B12)</f>
        <v>17275.762591629227</v>
      </c>
      <c r="F12">
        <v>20416</v>
      </c>
      <c r="G12" s="672">
        <f>IF(OR($B12=0,F12=0),"",F12/$B12)</f>
        <v>965.52376448332939</v>
      </c>
      <c r="I12" s="672" t="str">
        <f>IF(OR($B12=0,H12=0),"",H12/$B12)</f>
        <v/>
      </c>
      <c r="K12" s="672" t="str">
        <f>IF(OR($B12=0,J12=0),"",J12/$B12)</f>
        <v/>
      </c>
      <c r="M12" s="672" t="str">
        <f>IF(OR($B12=0,L12=0),"",L12/$B12)</f>
        <v/>
      </c>
      <c r="N12">
        <v>227</v>
      </c>
      <c r="O12" s="672">
        <f>IF(OR($B12=0,N12=0),"",N12/$B12)</f>
        <v>10.735398439347364</v>
      </c>
      <c r="P12">
        <v>3083</v>
      </c>
      <c r="Q12" s="672">
        <f>IF(OR($B12=0,P12=0),"",P12/$B12)</f>
        <v>145.80279025774416</v>
      </c>
      <c r="R12">
        <v>139715</v>
      </c>
      <c r="S12" s="672">
        <f>IF(OR($B12=0,R12=0),"",R12/$B12)</f>
        <v>6607.4722156538191</v>
      </c>
      <c r="U12" s="672" t="str">
        <f>IF(OR($B12=0,T12=0),"",T12/$B12)</f>
        <v/>
      </c>
      <c r="V12">
        <v>14974</v>
      </c>
      <c r="W12" s="672">
        <f>IF(OR($B12=0,V12=0),"",V12/$B12)</f>
        <v>708.15795696382122</v>
      </c>
      <c r="Y12" s="672" t="str">
        <f>IF(OR($B12=0,X12=0),"",X12/$B12)</f>
        <v/>
      </c>
      <c r="Z12">
        <v>13450</v>
      </c>
      <c r="AA12" s="672">
        <f>IF(OR($B12=0,Z12=0),"",Z12/$B12)</f>
        <v>636.08418065736578</v>
      </c>
      <c r="AB12">
        <v>1090</v>
      </c>
      <c r="AC12" s="672">
        <f>IF(OR($B12=0,AB12=0),"",AB12/$B12)</f>
        <v>51.54882951052258</v>
      </c>
      <c r="AE12" s="672" t="str">
        <f>IF(OR($B12=0,AD12=0),"",AD12/$B12)</f>
        <v/>
      </c>
      <c r="AG12" s="672" t="str">
        <f>IF(OR($B12=0,AF12=0),"",AF12/$B12)</f>
        <v/>
      </c>
      <c r="AI12" s="672" t="str">
        <f>IF(OR($B12=0,AH12=0),"",AH12/$B12)</f>
        <v/>
      </c>
      <c r="AJ12">
        <v>60833</v>
      </c>
      <c r="AK12" s="672">
        <f>IF(OR($B12=0,AJ12=0),"",AJ12/$B12)</f>
        <v>2876.9449042326792</v>
      </c>
      <c r="AM12" s="672" t="str">
        <f>IF(OR($B12=0,AL12=0),"",AL12/$B12)</f>
        <v/>
      </c>
      <c r="AO12" s="672" t="str">
        <f>IF(OR($B12=0,AN12=0),"",AN12/$B12)</f>
        <v/>
      </c>
      <c r="AP12">
        <v>253788</v>
      </c>
      <c r="AQ12" s="672">
        <f>IF(OR($B12=0,AP12=0),"",AP12/$B12)</f>
        <v>12002.270040198629</v>
      </c>
    </row>
    <row r="13" spans="1:43">
      <c r="B13">
        <v>25.98</v>
      </c>
      <c r="D13">
        <v>44080</v>
      </c>
      <c r="E13" s="672">
        <f t="shared" ref="E13:G28" si="0">IF(OR($B13=0,D13=0),"",D13/$B13)</f>
        <v>1696.6897613548883</v>
      </c>
      <c r="F13">
        <v>119338</v>
      </c>
      <c r="G13" s="672">
        <f t="shared" si="0"/>
        <v>4593.4565050038491</v>
      </c>
      <c r="I13" s="672" t="str">
        <f t="shared" ref="I13:I76" si="1">IF(OR($B13=0,H13=0),"",H13/$B13)</f>
        <v/>
      </c>
      <c r="K13" s="672" t="str">
        <f t="shared" ref="K13:K76" si="2">IF(OR($B13=0,J13=0),"",J13/$B13)</f>
        <v/>
      </c>
      <c r="M13" s="672" t="str">
        <f t="shared" ref="M13:M76" si="3">IF(OR($B13=0,L13=0),"",L13/$B13)</f>
        <v/>
      </c>
      <c r="N13">
        <v>896</v>
      </c>
      <c r="O13" s="672">
        <f t="shared" ref="O13:O76" si="4">IF(OR($B13=0,N13=0),"",N13/$B13)</f>
        <v>34.488067744418785</v>
      </c>
      <c r="P13">
        <v>4827</v>
      </c>
      <c r="Q13" s="672">
        <f t="shared" ref="Q13:Q76" si="5">IF(OR($B13=0,P13=0),"",P13/$B13)</f>
        <v>185.79676674364896</v>
      </c>
      <c r="R13">
        <v>173390</v>
      </c>
      <c r="S13" s="672">
        <f t="shared" ref="S13:S76" si="6">IF(OR($B13=0,R13=0),"",R13/$B13)</f>
        <v>6673.9799846035412</v>
      </c>
      <c r="U13" s="672" t="str">
        <f t="shared" ref="U13:U76" si="7">IF(OR($B13=0,T13=0),"",T13/$B13)</f>
        <v/>
      </c>
      <c r="V13">
        <v>2996</v>
      </c>
      <c r="W13" s="672">
        <f t="shared" ref="W13:W76" si="8">IF(OR($B13=0,V13=0),"",V13/$B13)</f>
        <v>115.3194765204003</v>
      </c>
      <c r="Y13" s="672" t="str">
        <f t="shared" ref="Y13:Y76" si="9">IF(OR($B13=0,X13=0),"",X13/$B13)</f>
        <v/>
      </c>
      <c r="AA13" s="672" t="str">
        <f t="shared" ref="AA13:AA76" si="10">IF(OR($B13=0,Z13=0),"",Z13/$B13)</f>
        <v/>
      </c>
      <c r="AC13" s="672" t="str">
        <f t="shared" ref="AC13:AC76" si="11">IF(OR($B13=0,AB13=0),"",AB13/$B13)</f>
        <v/>
      </c>
      <c r="AE13" s="672" t="str">
        <f t="shared" ref="AE13:AE76" si="12">IF(OR($B13=0,AD13=0),"",AD13/$B13)</f>
        <v/>
      </c>
      <c r="AG13" s="672" t="str">
        <f t="shared" ref="AG13:AG76" si="13">IF(OR($B13=0,AF13=0),"",AF13/$B13)</f>
        <v/>
      </c>
      <c r="AH13">
        <v>1899</v>
      </c>
      <c r="AI13" s="672">
        <f t="shared" ref="AI13:AI76" si="14">IF(OR($B13=0,AH13=0),"",AH13/$B13)</f>
        <v>73.094688221709006</v>
      </c>
      <c r="AJ13">
        <v>48805</v>
      </c>
      <c r="AK13" s="672">
        <f t="shared" ref="AK13:AK76" si="15">IF(OR($B13=0,AJ13=0),"",AJ13/$B13)</f>
        <v>1878.5604311008467</v>
      </c>
      <c r="AM13" s="672" t="str">
        <f t="shared" ref="AM13:AM76" si="16">IF(OR($B13=0,AL13=0),"",AL13/$B13)</f>
        <v/>
      </c>
      <c r="AO13" s="672" t="str">
        <f t="shared" ref="AO13:AO76" si="17">IF(OR($B13=0,AN13=0),"",AN13/$B13)</f>
        <v/>
      </c>
      <c r="AP13">
        <v>352151</v>
      </c>
      <c r="AQ13" s="672">
        <f t="shared" ref="AQ13:AQ76" si="18">IF(OR($B13=0,AP13=0),"",AP13/$B13)</f>
        <v>13554.695919938415</v>
      </c>
    </row>
    <row r="14" spans="1:43">
      <c r="B14">
        <v>31.07</v>
      </c>
      <c r="D14">
        <v>222041</v>
      </c>
      <c r="E14" s="672">
        <f t="shared" si="0"/>
        <v>7146.4757000321852</v>
      </c>
      <c r="F14">
        <v>199534</v>
      </c>
      <c r="G14" s="672">
        <f t="shared" si="0"/>
        <v>6422.0791760540715</v>
      </c>
      <c r="I14" s="672" t="str">
        <f t="shared" si="1"/>
        <v/>
      </c>
      <c r="K14" s="672" t="str">
        <f t="shared" si="2"/>
        <v/>
      </c>
      <c r="M14" s="672" t="str">
        <f t="shared" si="3"/>
        <v/>
      </c>
      <c r="N14">
        <v>22</v>
      </c>
      <c r="O14" s="672">
        <f t="shared" si="4"/>
        <v>0.70807853234631479</v>
      </c>
      <c r="P14">
        <v>54</v>
      </c>
      <c r="Q14" s="672">
        <f t="shared" si="5"/>
        <v>1.7380109430318635</v>
      </c>
      <c r="R14">
        <v>133541</v>
      </c>
      <c r="S14" s="672">
        <f t="shared" si="6"/>
        <v>4298.0688767299644</v>
      </c>
      <c r="T14">
        <v>51739</v>
      </c>
      <c r="U14" s="672">
        <f t="shared" si="7"/>
        <v>1665.2397811393628</v>
      </c>
      <c r="V14">
        <v>1148</v>
      </c>
      <c r="W14" s="672">
        <f t="shared" si="8"/>
        <v>36.94882523334406</v>
      </c>
      <c r="X14">
        <v>1111</v>
      </c>
      <c r="Y14" s="672">
        <f t="shared" si="9"/>
        <v>35.757965883488893</v>
      </c>
      <c r="AA14" s="672" t="str">
        <f t="shared" si="10"/>
        <v/>
      </c>
      <c r="AC14" s="672" t="str">
        <f t="shared" si="11"/>
        <v/>
      </c>
      <c r="AE14" s="672" t="str">
        <f t="shared" si="12"/>
        <v/>
      </c>
      <c r="AG14" s="672" t="str">
        <f t="shared" si="13"/>
        <v/>
      </c>
      <c r="AI14" s="672" t="str">
        <f t="shared" si="14"/>
        <v/>
      </c>
      <c r="AJ14">
        <v>44969</v>
      </c>
      <c r="AK14" s="672">
        <f t="shared" si="15"/>
        <v>1447.3447055037013</v>
      </c>
      <c r="AM14" s="672" t="str">
        <f t="shared" si="16"/>
        <v/>
      </c>
      <c r="AN14">
        <v>438</v>
      </c>
      <c r="AO14" s="672">
        <f t="shared" si="17"/>
        <v>14.097199871258448</v>
      </c>
      <c r="AP14">
        <v>432556</v>
      </c>
      <c r="AQ14" s="672">
        <f t="shared" si="18"/>
        <v>13921.98261989057</v>
      </c>
    </row>
    <row r="15" spans="1:43">
      <c r="B15">
        <v>11.2071692307692</v>
      </c>
      <c r="D15">
        <v>41065</v>
      </c>
      <c r="E15" s="672">
        <f t="shared" si="0"/>
        <v>3664.1723841606986</v>
      </c>
      <c r="F15">
        <v>48609</v>
      </c>
      <c r="G15" s="672">
        <f t="shared" si="0"/>
        <v>4337.3129288120635</v>
      </c>
      <c r="I15" s="672" t="str">
        <f t="shared" si="1"/>
        <v/>
      </c>
      <c r="K15" s="672" t="str">
        <f t="shared" si="2"/>
        <v/>
      </c>
      <c r="M15" s="672" t="str">
        <f t="shared" si="3"/>
        <v/>
      </c>
      <c r="N15">
        <v>312</v>
      </c>
      <c r="O15" s="672">
        <f t="shared" si="4"/>
        <v>27.839322631392619</v>
      </c>
      <c r="P15">
        <v>445</v>
      </c>
      <c r="Q15" s="672">
        <f t="shared" si="5"/>
        <v>39.706726189005501</v>
      </c>
      <c r="R15">
        <v>96164</v>
      </c>
      <c r="S15" s="672">
        <f t="shared" si="6"/>
        <v>8580.578915144999</v>
      </c>
      <c r="U15" s="672" t="str">
        <f t="shared" si="7"/>
        <v/>
      </c>
      <c r="W15" s="672" t="str">
        <f t="shared" si="8"/>
        <v/>
      </c>
      <c r="Y15" s="672" t="str">
        <f t="shared" si="9"/>
        <v/>
      </c>
      <c r="AA15" s="672" t="str">
        <f t="shared" si="10"/>
        <v/>
      </c>
      <c r="AB15">
        <v>46</v>
      </c>
      <c r="AC15" s="672">
        <f t="shared" si="11"/>
        <v>4.1045155161668605</v>
      </c>
      <c r="AE15" s="672" t="str">
        <f t="shared" si="12"/>
        <v/>
      </c>
      <c r="AG15" s="672" t="str">
        <f t="shared" si="13"/>
        <v/>
      </c>
      <c r="AH15">
        <v>48865</v>
      </c>
      <c r="AI15" s="672">
        <f t="shared" si="14"/>
        <v>4360.1554499455142</v>
      </c>
      <c r="AJ15">
        <v>23197</v>
      </c>
      <c r="AK15" s="672">
        <f t="shared" si="15"/>
        <v>2069.8357919244058</v>
      </c>
      <c r="AM15" s="672" t="str">
        <f t="shared" si="16"/>
        <v/>
      </c>
      <c r="AN15">
        <v>29</v>
      </c>
      <c r="AO15" s="672">
        <f t="shared" si="17"/>
        <v>2.5876293471486731</v>
      </c>
      <c r="AP15">
        <v>217667</v>
      </c>
      <c r="AQ15" s="672">
        <f t="shared" si="18"/>
        <v>19422.121279510699</v>
      </c>
    </row>
    <row r="16" spans="1:43">
      <c r="B16">
        <v>22.67</v>
      </c>
      <c r="D16">
        <v>246464</v>
      </c>
      <c r="E16" s="672">
        <f t="shared" si="0"/>
        <v>10871.812968681075</v>
      </c>
      <c r="G16" s="672" t="str">
        <f t="shared" si="0"/>
        <v/>
      </c>
      <c r="I16" s="672" t="str">
        <f t="shared" si="1"/>
        <v/>
      </c>
      <c r="K16" s="672" t="str">
        <f t="shared" si="2"/>
        <v/>
      </c>
      <c r="M16" s="672" t="str">
        <f t="shared" si="3"/>
        <v/>
      </c>
      <c r="N16">
        <v>1115</v>
      </c>
      <c r="O16" s="672">
        <f t="shared" si="4"/>
        <v>49.183943537715038</v>
      </c>
      <c r="Q16" s="672" t="str">
        <f t="shared" si="5"/>
        <v/>
      </c>
      <c r="R16">
        <v>237616</v>
      </c>
      <c r="S16" s="672">
        <f t="shared" si="6"/>
        <v>10481.517423908248</v>
      </c>
      <c r="U16" s="672" t="str">
        <f t="shared" si="7"/>
        <v/>
      </c>
      <c r="V16">
        <v>7135</v>
      </c>
      <c r="W16" s="672">
        <f t="shared" si="8"/>
        <v>314.73312748125272</v>
      </c>
      <c r="X16">
        <v>7998</v>
      </c>
      <c r="Y16" s="672">
        <f t="shared" si="9"/>
        <v>352.80105866784294</v>
      </c>
      <c r="AA16" s="672" t="str">
        <f t="shared" si="10"/>
        <v/>
      </c>
      <c r="AC16" s="672" t="str">
        <f t="shared" si="11"/>
        <v/>
      </c>
      <c r="AE16" s="672" t="str">
        <f t="shared" si="12"/>
        <v/>
      </c>
      <c r="AG16" s="672" t="str">
        <f t="shared" si="13"/>
        <v/>
      </c>
      <c r="AI16" s="672" t="str">
        <f t="shared" si="14"/>
        <v/>
      </c>
      <c r="AK16" s="672" t="str">
        <f t="shared" si="15"/>
        <v/>
      </c>
      <c r="AM16" s="672" t="str">
        <f t="shared" si="16"/>
        <v/>
      </c>
      <c r="AO16" s="672" t="str">
        <f t="shared" si="17"/>
        <v/>
      </c>
      <c r="AP16">
        <v>253864</v>
      </c>
      <c r="AQ16" s="672">
        <f t="shared" si="18"/>
        <v>11198.235553595059</v>
      </c>
    </row>
    <row r="17" spans="2:43">
      <c r="B17">
        <v>36.229253</v>
      </c>
      <c r="D17">
        <v>350809</v>
      </c>
      <c r="E17" s="672">
        <f t="shared" si="0"/>
        <v>9683.0315546390102</v>
      </c>
      <c r="G17" s="672" t="str">
        <f t="shared" si="0"/>
        <v/>
      </c>
      <c r="I17" s="672" t="str">
        <f t="shared" si="1"/>
        <v/>
      </c>
      <c r="K17" s="672" t="str">
        <f t="shared" si="2"/>
        <v/>
      </c>
      <c r="M17" s="672" t="str">
        <f t="shared" si="3"/>
        <v/>
      </c>
      <c r="N17">
        <v>82</v>
      </c>
      <c r="O17" s="672">
        <f t="shared" si="4"/>
        <v>2.2633643591823436</v>
      </c>
      <c r="P17">
        <v>1242</v>
      </c>
      <c r="Q17" s="672">
        <f t="shared" si="5"/>
        <v>34.281689440298422</v>
      </c>
      <c r="R17">
        <v>216865</v>
      </c>
      <c r="S17" s="672">
        <f t="shared" si="6"/>
        <v>5985.908679927792</v>
      </c>
      <c r="T17">
        <v>15793</v>
      </c>
      <c r="U17" s="672">
        <f t="shared" si="7"/>
        <v>435.91845517764335</v>
      </c>
      <c r="V17">
        <v>5832</v>
      </c>
      <c r="W17" s="672">
        <f t="shared" si="8"/>
        <v>160.97488954574914</v>
      </c>
      <c r="X17">
        <v>690</v>
      </c>
      <c r="Y17" s="672">
        <f t="shared" si="9"/>
        <v>19.045383022388013</v>
      </c>
      <c r="Z17">
        <v>39818</v>
      </c>
      <c r="AA17" s="672">
        <f t="shared" si="10"/>
        <v>1099.0566104136897</v>
      </c>
      <c r="AC17" s="672" t="str">
        <f t="shared" si="11"/>
        <v/>
      </c>
      <c r="AE17" s="672" t="str">
        <f t="shared" si="12"/>
        <v/>
      </c>
      <c r="AG17" s="672" t="str">
        <f t="shared" si="13"/>
        <v/>
      </c>
      <c r="AI17" s="672" t="str">
        <f t="shared" si="14"/>
        <v/>
      </c>
      <c r="AJ17">
        <v>36399</v>
      </c>
      <c r="AK17" s="672">
        <f t="shared" si="15"/>
        <v>1004.6853574375381</v>
      </c>
      <c r="AM17" s="672" t="str">
        <f t="shared" si="16"/>
        <v/>
      </c>
      <c r="AN17">
        <v>141</v>
      </c>
      <c r="AO17" s="672">
        <f t="shared" si="17"/>
        <v>3.8918826176184202</v>
      </c>
      <c r="AP17">
        <v>316862</v>
      </c>
      <c r="AQ17" s="672">
        <f t="shared" si="18"/>
        <v>8746.0263119418996</v>
      </c>
    </row>
    <row r="18" spans="2:43">
      <c r="B18">
        <v>18.22</v>
      </c>
      <c r="D18">
        <v>118748.79</v>
      </c>
      <c r="E18" s="672">
        <f t="shared" si="0"/>
        <v>6517.4967069154773</v>
      </c>
      <c r="G18" s="672" t="str">
        <f t="shared" si="0"/>
        <v/>
      </c>
      <c r="H18">
        <v>176015.09</v>
      </c>
      <c r="I18" s="672">
        <f t="shared" si="1"/>
        <v>9660.5428100987938</v>
      </c>
      <c r="K18" s="672" t="str">
        <f t="shared" si="2"/>
        <v/>
      </c>
      <c r="M18" s="672" t="str">
        <f t="shared" si="3"/>
        <v/>
      </c>
      <c r="O18" s="672" t="str">
        <f t="shared" si="4"/>
        <v/>
      </c>
      <c r="P18">
        <v>50</v>
      </c>
      <c r="Q18" s="672">
        <f t="shared" si="5"/>
        <v>2.7442371020856204</v>
      </c>
      <c r="R18">
        <v>107376.27</v>
      </c>
      <c r="S18" s="672">
        <f t="shared" si="6"/>
        <v>5893.318880351263</v>
      </c>
      <c r="T18">
        <v>3395.9</v>
      </c>
      <c r="U18" s="672">
        <f t="shared" si="7"/>
        <v>186.38309549945117</v>
      </c>
      <c r="V18">
        <v>3312.87</v>
      </c>
      <c r="W18" s="672">
        <f t="shared" si="8"/>
        <v>181.82601536772776</v>
      </c>
      <c r="Y18" s="672" t="str">
        <f t="shared" si="9"/>
        <v/>
      </c>
      <c r="Z18">
        <v>12169.98</v>
      </c>
      <c r="AA18" s="672">
        <f t="shared" si="10"/>
        <v>667.9462129527991</v>
      </c>
      <c r="AC18" s="672" t="str">
        <f t="shared" si="11"/>
        <v/>
      </c>
      <c r="AD18">
        <v>70566.559999999998</v>
      </c>
      <c r="AE18" s="672">
        <f t="shared" si="12"/>
        <v>3873.0274423710212</v>
      </c>
      <c r="AG18" s="672" t="str">
        <f t="shared" si="13"/>
        <v/>
      </c>
      <c r="AI18" s="672" t="str">
        <f t="shared" si="14"/>
        <v/>
      </c>
      <c r="AJ18">
        <v>9346.32</v>
      </c>
      <c r="AK18" s="672">
        <f t="shared" si="15"/>
        <v>512.97036223929751</v>
      </c>
      <c r="AM18" s="672" t="str">
        <f t="shared" si="16"/>
        <v/>
      </c>
      <c r="AO18" s="672" t="str">
        <f t="shared" si="17"/>
        <v/>
      </c>
      <c r="AP18">
        <v>382232.99</v>
      </c>
      <c r="AQ18" s="672">
        <f t="shared" si="18"/>
        <v>20978.759055982438</v>
      </c>
    </row>
    <row r="19" spans="2:43">
      <c r="B19">
        <v>14.89</v>
      </c>
      <c r="D19">
        <v>156471.5</v>
      </c>
      <c r="E19" s="672">
        <f t="shared" si="0"/>
        <v>10508.495634654129</v>
      </c>
      <c r="F19">
        <v>20554.59</v>
      </c>
      <c r="G19" s="672">
        <f t="shared" si="0"/>
        <v>1380.4291470785761</v>
      </c>
      <c r="I19" s="672" t="str">
        <f t="shared" si="1"/>
        <v/>
      </c>
      <c r="K19" s="672" t="str">
        <f t="shared" si="2"/>
        <v/>
      </c>
      <c r="M19" s="672" t="str">
        <f t="shared" si="3"/>
        <v/>
      </c>
      <c r="N19">
        <v>91.59</v>
      </c>
      <c r="O19" s="672">
        <f t="shared" si="4"/>
        <v>6.151108126259234</v>
      </c>
      <c r="P19">
        <v>2576.79</v>
      </c>
      <c r="Q19" s="672">
        <f t="shared" si="5"/>
        <v>173.05507051712559</v>
      </c>
      <c r="R19">
        <v>85156.61</v>
      </c>
      <c r="S19" s="672">
        <f t="shared" si="6"/>
        <v>5719.0470114170585</v>
      </c>
      <c r="T19">
        <v>4171.91</v>
      </c>
      <c r="U19" s="672">
        <f t="shared" si="7"/>
        <v>280.18200134318334</v>
      </c>
      <c r="V19">
        <v>5165.93</v>
      </c>
      <c r="W19" s="672">
        <f t="shared" si="8"/>
        <v>346.93955674949632</v>
      </c>
      <c r="X19">
        <v>2370.12</v>
      </c>
      <c r="Y19" s="672">
        <f t="shared" si="9"/>
        <v>159.1752854264607</v>
      </c>
      <c r="Z19">
        <v>13193.57</v>
      </c>
      <c r="AA19" s="672">
        <f t="shared" si="10"/>
        <v>886.06917394224308</v>
      </c>
      <c r="AC19" s="672" t="str">
        <f t="shared" si="11"/>
        <v/>
      </c>
      <c r="AE19" s="672" t="str">
        <f t="shared" si="12"/>
        <v/>
      </c>
      <c r="AG19" s="672" t="str">
        <f t="shared" si="13"/>
        <v/>
      </c>
      <c r="AI19" s="672" t="str">
        <f t="shared" si="14"/>
        <v/>
      </c>
      <c r="AJ19">
        <v>30453.8</v>
      </c>
      <c r="AK19" s="672">
        <f t="shared" si="15"/>
        <v>2045.2518468770986</v>
      </c>
      <c r="AM19" s="672" t="str">
        <f t="shared" si="16"/>
        <v/>
      </c>
      <c r="AN19">
        <v>14178.35</v>
      </c>
      <c r="AO19" s="672">
        <f t="shared" si="17"/>
        <v>952.20617864338476</v>
      </c>
      <c r="AP19">
        <v>177913.26</v>
      </c>
      <c r="AQ19" s="672">
        <f t="shared" si="18"/>
        <v>11948.506380120887</v>
      </c>
    </row>
    <row r="20" spans="2:43">
      <c r="B20">
        <v>34.69</v>
      </c>
      <c r="D20">
        <v>589895.18000000005</v>
      </c>
      <c r="E20" s="672">
        <f t="shared" si="0"/>
        <v>17004.761602767372</v>
      </c>
      <c r="F20">
        <v>8554.09</v>
      </c>
      <c r="G20" s="672">
        <f t="shared" si="0"/>
        <v>246.58662438743156</v>
      </c>
      <c r="I20" s="672" t="str">
        <f t="shared" si="1"/>
        <v/>
      </c>
      <c r="K20" s="672" t="str">
        <f t="shared" si="2"/>
        <v/>
      </c>
      <c r="M20" s="672" t="str">
        <f t="shared" si="3"/>
        <v/>
      </c>
      <c r="N20">
        <v>273.19</v>
      </c>
      <c r="O20" s="672">
        <f t="shared" si="4"/>
        <v>7.8751801671951576</v>
      </c>
      <c r="P20">
        <v>1916.55</v>
      </c>
      <c r="Q20" s="672">
        <f t="shared" si="5"/>
        <v>55.247910060536178</v>
      </c>
      <c r="R20">
        <v>483342.39</v>
      </c>
      <c r="S20" s="672">
        <f t="shared" si="6"/>
        <v>13933.190833093111</v>
      </c>
      <c r="T20">
        <v>7300.59</v>
      </c>
      <c r="U20" s="672">
        <f t="shared" si="7"/>
        <v>210.45229172672242</v>
      </c>
      <c r="V20">
        <v>7982.94</v>
      </c>
      <c r="W20" s="672">
        <f t="shared" si="8"/>
        <v>230.12222542519459</v>
      </c>
      <c r="X20">
        <v>50.46</v>
      </c>
      <c r="Y20" s="672">
        <f t="shared" si="9"/>
        <v>1.4545978668204094</v>
      </c>
      <c r="Z20">
        <v>37489.089999999997</v>
      </c>
      <c r="AA20" s="672">
        <f t="shared" si="10"/>
        <v>1080.6886710867684</v>
      </c>
      <c r="AC20" s="672" t="str">
        <f t="shared" si="11"/>
        <v/>
      </c>
      <c r="AE20" s="672" t="str">
        <f t="shared" si="12"/>
        <v/>
      </c>
      <c r="AG20" s="672" t="str">
        <f t="shared" si="13"/>
        <v/>
      </c>
      <c r="AI20" s="672" t="str">
        <f t="shared" si="14"/>
        <v/>
      </c>
      <c r="AJ20">
        <v>74285.850000000006</v>
      </c>
      <c r="AK20" s="672">
        <f t="shared" si="15"/>
        <v>2141.4197174978385</v>
      </c>
      <c r="AM20" s="672" t="str">
        <f t="shared" si="16"/>
        <v/>
      </c>
      <c r="AN20">
        <v>11840.23</v>
      </c>
      <c r="AO20" s="672">
        <f t="shared" si="17"/>
        <v>341.31536465840298</v>
      </c>
      <c r="AP20">
        <v>633035.38</v>
      </c>
      <c r="AQ20" s="672">
        <f t="shared" si="18"/>
        <v>18248.353415970021</v>
      </c>
    </row>
    <row r="21" spans="2:43">
      <c r="B21">
        <v>30.84</v>
      </c>
      <c r="D21">
        <v>169628</v>
      </c>
      <c r="E21" s="672">
        <f t="shared" si="0"/>
        <v>5500.2594033722435</v>
      </c>
      <c r="F21">
        <v>279</v>
      </c>
      <c r="G21" s="672">
        <f t="shared" si="0"/>
        <v>9.0466926070038909</v>
      </c>
      <c r="I21" s="672" t="str">
        <f t="shared" si="1"/>
        <v/>
      </c>
      <c r="K21" s="672" t="str">
        <f t="shared" si="2"/>
        <v/>
      </c>
      <c r="L21">
        <v>49334</v>
      </c>
      <c r="M21" s="672">
        <f t="shared" si="3"/>
        <v>1599.6757457846952</v>
      </c>
      <c r="N21">
        <v>291</v>
      </c>
      <c r="O21" s="672">
        <f t="shared" si="4"/>
        <v>9.43579766536965</v>
      </c>
      <c r="P21">
        <v>23</v>
      </c>
      <c r="Q21" s="672">
        <f t="shared" si="5"/>
        <v>0.74578469520103763</v>
      </c>
      <c r="R21">
        <v>118042</v>
      </c>
      <c r="S21" s="672">
        <f t="shared" si="6"/>
        <v>3827.5616083009081</v>
      </c>
      <c r="T21">
        <v>73</v>
      </c>
      <c r="U21" s="672">
        <f t="shared" si="7"/>
        <v>2.3670557717250325</v>
      </c>
      <c r="V21">
        <v>4021</v>
      </c>
      <c r="W21" s="672">
        <f t="shared" si="8"/>
        <v>130.38261997405965</v>
      </c>
      <c r="X21">
        <v>7187</v>
      </c>
      <c r="Y21" s="672">
        <f t="shared" si="9"/>
        <v>233.04150453955901</v>
      </c>
      <c r="Z21">
        <v>25712</v>
      </c>
      <c r="AA21" s="672">
        <f t="shared" si="10"/>
        <v>833.72243839169914</v>
      </c>
      <c r="AC21" s="672" t="str">
        <f t="shared" si="11"/>
        <v/>
      </c>
      <c r="AE21" s="672" t="str">
        <f t="shared" si="12"/>
        <v/>
      </c>
      <c r="AG21" s="672" t="str">
        <f t="shared" si="13"/>
        <v/>
      </c>
      <c r="AI21" s="672" t="str">
        <f t="shared" si="14"/>
        <v/>
      </c>
      <c r="AJ21">
        <v>45950</v>
      </c>
      <c r="AK21" s="672">
        <f t="shared" si="15"/>
        <v>1489.9481193255513</v>
      </c>
      <c r="AM21" s="672" t="str">
        <f t="shared" si="16"/>
        <v/>
      </c>
      <c r="AO21" s="672" t="str">
        <f t="shared" si="17"/>
        <v/>
      </c>
      <c r="AP21">
        <v>250912</v>
      </c>
      <c r="AQ21" s="672">
        <f t="shared" si="18"/>
        <v>8135.9273670557714</v>
      </c>
    </row>
    <row r="22" spans="2:43">
      <c r="E22" s="672" t="str">
        <f t="shared" si="0"/>
        <v/>
      </c>
      <c r="G22" s="672" t="str">
        <f t="shared" si="0"/>
        <v/>
      </c>
      <c r="I22" s="672" t="str">
        <f t="shared" si="1"/>
        <v/>
      </c>
      <c r="K22" s="672" t="str">
        <f t="shared" si="2"/>
        <v/>
      </c>
      <c r="M22" s="672" t="str">
        <f t="shared" si="3"/>
        <v/>
      </c>
      <c r="O22" s="684" t="str">
        <f t="shared" si="4"/>
        <v/>
      </c>
      <c r="Q22" s="684" t="str">
        <f t="shared" si="5"/>
        <v/>
      </c>
      <c r="S22" s="672" t="str">
        <f t="shared" si="6"/>
        <v/>
      </c>
      <c r="U22" s="684" t="str">
        <f t="shared" si="7"/>
        <v/>
      </c>
      <c r="W22" s="672" t="str">
        <f t="shared" si="8"/>
        <v/>
      </c>
      <c r="Y22" s="672" t="str">
        <f t="shared" si="9"/>
        <v/>
      </c>
      <c r="AA22" s="672" t="str">
        <f t="shared" si="10"/>
        <v/>
      </c>
      <c r="AC22" s="672" t="str">
        <f t="shared" si="11"/>
        <v/>
      </c>
      <c r="AE22" s="672" t="str">
        <f t="shared" si="12"/>
        <v/>
      </c>
      <c r="AG22" s="672" t="str">
        <f t="shared" si="13"/>
        <v/>
      </c>
      <c r="AI22" s="672" t="str">
        <f t="shared" si="14"/>
        <v/>
      </c>
      <c r="AK22" s="672" t="str">
        <f t="shared" si="15"/>
        <v/>
      </c>
      <c r="AM22" s="672" t="str">
        <f t="shared" si="16"/>
        <v/>
      </c>
      <c r="AO22" s="672" t="str">
        <f t="shared" si="17"/>
        <v/>
      </c>
      <c r="AQ22" s="672" t="str">
        <f t="shared" si="18"/>
        <v/>
      </c>
    </row>
    <row r="23" spans="2:43">
      <c r="D23" s="681">
        <f>SUM(D12:D21)</f>
        <v>2304498.4700000002</v>
      </c>
      <c r="E23" s="672" t="str">
        <f t="shared" si="0"/>
        <v/>
      </c>
      <c r="G23" s="672" t="str">
        <f t="shared" si="0"/>
        <v/>
      </c>
      <c r="I23" s="672" t="str">
        <f t="shared" si="1"/>
        <v/>
      </c>
      <c r="K23" s="672" t="str">
        <f t="shared" si="2"/>
        <v/>
      </c>
      <c r="M23" s="672" t="str">
        <f t="shared" si="3"/>
        <v/>
      </c>
      <c r="N23">
        <f>SUM(N12:N21)</f>
        <v>3309.78</v>
      </c>
      <c r="O23" s="685"/>
      <c r="P23">
        <f t="shared" ref="P23:AJ23" si="19">SUM(P12:P21)</f>
        <v>14217.34</v>
      </c>
      <c r="Q23" s="685"/>
      <c r="R23">
        <f t="shared" si="19"/>
        <v>1791208.27</v>
      </c>
      <c r="S23">
        <f t="shared" si="19"/>
        <v>72000.644429130698</v>
      </c>
      <c r="T23">
        <f t="shared" si="19"/>
        <v>82473.399999999994</v>
      </c>
      <c r="U23" s="685"/>
      <c r="V23">
        <f t="shared" si="19"/>
        <v>52567.740000000005</v>
      </c>
      <c r="W23" s="685"/>
      <c r="X23">
        <f t="shared" si="19"/>
        <v>19406.579999999998</v>
      </c>
      <c r="Y23" s="685"/>
      <c r="Z23">
        <f t="shared" si="19"/>
        <v>141832.63999999998</v>
      </c>
      <c r="AA23">
        <f t="shared" si="19"/>
        <v>5203.5672874445654</v>
      </c>
      <c r="AB23">
        <f t="shared" si="19"/>
        <v>1136</v>
      </c>
      <c r="AC23">
        <f t="shared" si="19"/>
        <v>55.653345026689443</v>
      </c>
      <c r="AD23">
        <f t="shared" si="19"/>
        <v>70566.559999999998</v>
      </c>
      <c r="AE23">
        <f t="shared" si="19"/>
        <v>3873.0274423710212</v>
      </c>
      <c r="AF23">
        <f t="shared" si="19"/>
        <v>0</v>
      </c>
      <c r="AG23">
        <f t="shared" si="19"/>
        <v>0</v>
      </c>
      <c r="AH23">
        <f t="shared" si="19"/>
        <v>50764</v>
      </c>
      <c r="AI23">
        <f t="shared" si="19"/>
        <v>4433.2501381672228</v>
      </c>
      <c r="AJ23">
        <f t="shared" si="19"/>
        <v>374238.97</v>
      </c>
      <c r="AK23" s="672" t="str">
        <f t="shared" si="15"/>
        <v/>
      </c>
      <c r="AM23" s="672" t="str">
        <f t="shared" si="16"/>
        <v/>
      </c>
      <c r="AO23" s="672" t="str">
        <f t="shared" si="17"/>
        <v/>
      </c>
      <c r="AQ23" s="672" t="str">
        <f t="shared" si="18"/>
        <v/>
      </c>
    </row>
    <row r="24" spans="2:43">
      <c r="D24" s="679">
        <f>D23/12/30/365</f>
        <v>17.538040106544901</v>
      </c>
      <c r="E24" s="672" t="str">
        <f>IF(OR($B24=0,D25=0),"",D25/$B24)</f>
        <v/>
      </c>
      <c r="G24" s="672" t="str">
        <f t="shared" si="0"/>
        <v/>
      </c>
      <c r="I24" s="672" t="str">
        <f t="shared" si="1"/>
        <v/>
      </c>
      <c r="K24" s="672" t="str">
        <f t="shared" si="2"/>
        <v/>
      </c>
      <c r="M24" s="672" t="str">
        <f t="shared" si="3"/>
        <v/>
      </c>
      <c r="N24" s="680">
        <f>N23/12/30/365</f>
        <v>2.5188584474885846E-2</v>
      </c>
      <c r="O24" s="686"/>
      <c r="P24" s="680">
        <f t="shared" ref="P24:V24" si="20">P23/12/30/365</f>
        <v>0.10819893455098936</v>
      </c>
      <c r="Q24" s="686"/>
      <c r="R24" s="680">
        <f t="shared" si="20"/>
        <v>13.63172199391172</v>
      </c>
      <c r="S24" s="680">
        <f t="shared" si="20"/>
        <v>0.54795010981073589</v>
      </c>
      <c r="T24" s="680">
        <f t="shared" si="20"/>
        <v>0.62765144596651445</v>
      </c>
      <c r="U24" s="686"/>
      <c r="V24" s="680">
        <f t="shared" si="20"/>
        <v>0.40005890410958905</v>
      </c>
      <c r="W24" s="686"/>
      <c r="X24" s="680">
        <f t="shared" ref="X24" si="21">X23/12/30/365</f>
        <v>0.14769086757990865</v>
      </c>
      <c r="Y24" s="686"/>
      <c r="Z24" s="680">
        <f t="shared" ref="Z24" si="22">Z23/12/30/365</f>
        <v>1.0793960426179603</v>
      </c>
      <c r="AA24" s="680">
        <f t="shared" ref="AA24" si="23">AA23/12/30/365</f>
        <v>3.9600968702013434E-2</v>
      </c>
      <c r="AB24" s="680">
        <f t="shared" ref="AB24" si="24">AB23/12/30/365</f>
        <v>8.6453576864535774E-3</v>
      </c>
      <c r="AC24" s="680">
        <f t="shared" ref="AC24" si="25">AC23/12/30/365</f>
        <v>4.2354143855928041E-4</v>
      </c>
      <c r="AD24" s="680">
        <f t="shared" ref="AD24" si="26">AD23/12/30/365</f>
        <v>0.53703622526636219</v>
      </c>
      <c r="AE24" s="680">
        <f t="shared" ref="AE24" si="27">AE23/12/30/365</f>
        <v>2.9475094690799248E-2</v>
      </c>
      <c r="AF24" s="680">
        <f t="shared" ref="AF24" si="28">AF23/12/30/365</f>
        <v>0</v>
      </c>
      <c r="AG24" s="680">
        <f t="shared" ref="AG24" si="29">AG23/12/30/365</f>
        <v>0</v>
      </c>
      <c r="AH24" s="680">
        <f t="shared" ref="AH24" si="30">AH23/12/30/365</f>
        <v>0.38633181126331806</v>
      </c>
      <c r="AI24" s="680">
        <f t="shared" ref="AI24" si="31">AI23/12/30/365</f>
        <v>3.3738585526386783E-2</v>
      </c>
      <c r="AJ24" s="680">
        <f t="shared" ref="AJ24" si="32">AJ23/12/30/365</f>
        <v>2.8480895738203955</v>
      </c>
      <c r="AK24" s="672" t="str">
        <f t="shared" si="15"/>
        <v/>
      </c>
      <c r="AM24" s="672" t="str">
        <f t="shared" si="16"/>
        <v/>
      </c>
      <c r="AO24" s="672" t="str">
        <f t="shared" si="17"/>
        <v/>
      </c>
      <c r="AQ24" s="672" t="str">
        <f t="shared" si="18"/>
        <v/>
      </c>
    </row>
    <row r="25" spans="2:43">
      <c r="C25" t="s">
        <v>502</v>
      </c>
      <c r="D25" s="680">
        <v>9.15</v>
      </c>
      <c r="E25" s="672"/>
      <c r="G25" s="672" t="str">
        <f t="shared" si="0"/>
        <v/>
      </c>
      <c r="I25" s="672" t="str">
        <f t="shared" si="1"/>
        <v/>
      </c>
      <c r="K25" s="672" t="str">
        <f t="shared" si="2"/>
        <v/>
      </c>
      <c r="M25" s="672" t="str">
        <f t="shared" si="3"/>
        <v/>
      </c>
      <c r="O25" s="672" t="str">
        <f t="shared" si="4"/>
        <v/>
      </c>
      <c r="Q25" s="672" t="str">
        <f t="shared" si="5"/>
        <v/>
      </c>
      <c r="S25" s="672" t="str">
        <f t="shared" si="6"/>
        <v/>
      </c>
      <c r="U25" s="672" t="str">
        <f t="shared" si="7"/>
        <v/>
      </c>
      <c r="W25" s="672" t="str">
        <f t="shared" si="8"/>
        <v/>
      </c>
      <c r="Y25" s="672" t="str">
        <f t="shared" si="9"/>
        <v/>
      </c>
      <c r="AA25" s="672" t="str">
        <f t="shared" si="10"/>
        <v/>
      </c>
      <c r="AC25" s="672" t="str">
        <f t="shared" si="11"/>
        <v/>
      </c>
      <c r="AE25" s="672" t="str">
        <f t="shared" si="12"/>
        <v/>
      </c>
      <c r="AG25" s="672" t="str">
        <f t="shared" si="13"/>
        <v/>
      </c>
      <c r="AI25" s="672" t="str">
        <f t="shared" si="14"/>
        <v/>
      </c>
      <c r="AK25" s="672" t="str">
        <f t="shared" si="15"/>
        <v/>
      </c>
      <c r="AM25" s="672" t="str">
        <f t="shared" si="16"/>
        <v/>
      </c>
      <c r="AO25" s="672" t="str">
        <f t="shared" si="17"/>
        <v/>
      </c>
      <c r="AQ25" s="672" t="str">
        <f t="shared" si="18"/>
        <v/>
      </c>
    </row>
    <row r="26" spans="2:43">
      <c r="E26" s="672" t="str">
        <f t="shared" si="0"/>
        <v/>
      </c>
      <c r="G26" s="672" t="str">
        <f t="shared" si="0"/>
        <v/>
      </c>
      <c r="I26" s="672" t="str">
        <f t="shared" si="1"/>
        <v/>
      </c>
      <c r="K26" s="672" t="str">
        <f t="shared" si="2"/>
        <v/>
      </c>
      <c r="M26" s="672" t="str">
        <f t="shared" si="3"/>
        <v/>
      </c>
      <c r="O26" s="672" t="str">
        <f t="shared" si="4"/>
        <v/>
      </c>
      <c r="Q26" s="672" t="str">
        <f t="shared" si="5"/>
        <v/>
      </c>
      <c r="S26" s="672" t="str">
        <f t="shared" si="6"/>
        <v/>
      </c>
      <c r="U26" s="672" t="str">
        <f t="shared" si="7"/>
        <v/>
      </c>
      <c r="W26" s="672" t="str">
        <f t="shared" si="8"/>
        <v/>
      </c>
      <c r="Y26" s="672" t="str">
        <f t="shared" si="9"/>
        <v/>
      </c>
      <c r="AA26" s="672" t="str">
        <f t="shared" si="10"/>
        <v/>
      </c>
      <c r="AC26" s="672" t="str">
        <f t="shared" si="11"/>
        <v/>
      </c>
      <c r="AE26" s="672" t="str">
        <f t="shared" si="12"/>
        <v/>
      </c>
      <c r="AG26" s="672" t="str">
        <f t="shared" si="13"/>
        <v/>
      </c>
      <c r="AI26" s="672" t="str">
        <f t="shared" si="14"/>
        <v/>
      </c>
      <c r="AK26" s="672" t="str">
        <f t="shared" si="15"/>
        <v/>
      </c>
      <c r="AM26" s="672" t="str">
        <f t="shared" si="16"/>
        <v/>
      </c>
      <c r="AO26" s="672" t="str">
        <f t="shared" si="17"/>
        <v/>
      </c>
      <c r="AQ26" s="672" t="str">
        <f t="shared" si="18"/>
        <v/>
      </c>
    </row>
    <row r="27" spans="2:43">
      <c r="E27" s="672" t="str">
        <f t="shared" si="0"/>
        <v/>
      </c>
      <c r="G27" s="672" t="str">
        <f t="shared" si="0"/>
        <v/>
      </c>
      <c r="I27" s="672" t="str">
        <f t="shared" si="1"/>
        <v/>
      </c>
      <c r="K27" s="672" t="str">
        <f t="shared" si="2"/>
        <v/>
      </c>
      <c r="M27" s="672" t="str">
        <f t="shared" si="3"/>
        <v/>
      </c>
      <c r="O27" s="672" t="str">
        <f t="shared" si="4"/>
        <v/>
      </c>
      <c r="Q27" s="672" t="str">
        <f t="shared" si="5"/>
        <v/>
      </c>
      <c r="S27" s="672" t="str">
        <f t="shared" si="6"/>
        <v/>
      </c>
      <c r="U27" s="672" t="str">
        <f t="shared" si="7"/>
        <v/>
      </c>
      <c r="W27" s="672" t="str">
        <f t="shared" si="8"/>
        <v/>
      </c>
      <c r="Y27" s="672" t="str">
        <f t="shared" si="9"/>
        <v/>
      </c>
      <c r="AA27" s="672" t="str">
        <f t="shared" si="10"/>
        <v/>
      </c>
      <c r="AC27" s="672" t="str">
        <f t="shared" si="11"/>
        <v/>
      </c>
      <c r="AE27" s="672" t="str">
        <f t="shared" si="12"/>
        <v/>
      </c>
      <c r="AG27" s="672" t="str">
        <f t="shared" si="13"/>
        <v/>
      </c>
      <c r="AI27" s="672" t="str">
        <f t="shared" si="14"/>
        <v/>
      </c>
      <c r="AK27" s="672" t="str">
        <f t="shared" si="15"/>
        <v/>
      </c>
      <c r="AM27" s="672" t="str">
        <f t="shared" si="16"/>
        <v/>
      </c>
      <c r="AO27" s="672" t="str">
        <f t="shared" si="17"/>
        <v/>
      </c>
      <c r="AQ27" s="672" t="str">
        <f t="shared" si="18"/>
        <v/>
      </c>
    </row>
    <row r="28" spans="2:43">
      <c r="E28" s="672" t="str">
        <f t="shared" si="0"/>
        <v/>
      </c>
      <c r="G28" s="672" t="str">
        <f t="shared" si="0"/>
        <v/>
      </c>
      <c r="I28" s="672" t="str">
        <f t="shared" si="1"/>
        <v/>
      </c>
      <c r="K28" s="672" t="str">
        <f t="shared" si="2"/>
        <v/>
      </c>
      <c r="M28" s="672" t="str">
        <f t="shared" si="3"/>
        <v/>
      </c>
      <c r="O28" s="672" t="str">
        <f t="shared" si="4"/>
        <v/>
      </c>
      <c r="Q28" s="672" t="str">
        <f t="shared" si="5"/>
        <v/>
      </c>
      <c r="S28" s="672" t="str">
        <f t="shared" si="6"/>
        <v/>
      </c>
      <c r="U28" s="672" t="str">
        <f t="shared" si="7"/>
        <v/>
      </c>
      <c r="W28" s="672" t="str">
        <f t="shared" si="8"/>
        <v/>
      </c>
      <c r="Y28" s="672" t="str">
        <f t="shared" si="9"/>
        <v/>
      </c>
      <c r="AA28" s="672" t="str">
        <f t="shared" si="10"/>
        <v/>
      </c>
      <c r="AC28" s="672" t="str">
        <f t="shared" si="11"/>
        <v/>
      </c>
      <c r="AE28" s="672" t="str">
        <f t="shared" si="12"/>
        <v/>
      </c>
      <c r="AG28" s="672" t="str">
        <f t="shared" si="13"/>
        <v/>
      </c>
      <c r="AI28" s="672" t="str">
        <f t="shared" si="14"/>
        <v/>
      </c>
      <c r="AK28" s="672" t="str">
        <f t="shared" si="15"/>
        <v/>
      </c>
      <c r="AM28" s="672" t="str">
        <f t="shared" si="16"/>
        <v/>
      </c>
      <c r="AO28" s="672" t="str">
        <f t="shared" si="17"/>
        <v/>
      </c>
      <c r="AQ28" s="672" t="str">
        <f t="shared" si="18"/>
        <v/>
      </c>
    </row>
    <row r="29" spans="2:43">
      <c r="E29" s="672" t="str">
        <f t="shared" ref="E29:G44" si="33">IF(OR($B29=0,D29=0),"",D29/$B29)</f>
        <v/>
      </c>
      <c r="G29" s="672" t="str">
        <f t="shared" si="33"/>
        <v/>
      </c>
      <c r="I29" s="672" t="str">
        <f t="shared" si="1"/>
        <v/>
      </c>
      <c r="K29" s="672" t="str">
        <f t="shared" si="2"/>
        <v/>
      </c>
      <c r="M29" s="672" t="str">
        <f t="shared" si="3"/>
        <v/>
      </c>
      <c r="O29" s="672" t="str">
        <f t="shared" si="4"/>
        <v/>
      </c>
      <c r="Q29" s="672" t="str">
        <f t="shared" si="5"/>
        <v/>
      </c>
      <c r="S29" s="672" t="str">
        <f t="shared" si="6"/>
        <v/>
      </c>
      <c r="U29" s="672" t="str">
        <f t="shared" si="7"/>
        <v/>
      </c>
      <c r="W29" s="672" t="str">
        <f t="shared" si="8"/>
        <v/>
      </c>
      <c r="Y29" s="672" t="str">
        <f t="shared" si="9"/>
        <v/>
      </c>
      <c r="AA29" s="672" t="str">
        <f t="shared" si="10"/>
        <v/>
      </c>
      <c r="AC29" s="672" t="str">
        <f t="shared" si="11"/>
        <v/>
      </c>
      <c r="AE29" s="672" t="str">
        <f t="shared" si="12"/>
        <v/>
      </c>
      <c r="AG29" s="672" t="str">
        <f t="shared" si="13"/>
        <v/>
      </c>
      <c r="AI29" s="672" t="str">
        <f t="shared" si="14"/>
        <v/>
      </c>
      <c r="AK29" s="672" t="str">
        <f t="shared" si="15"/>
        <v/>
      </c>
      <c r="AM29" s="672" t="str">
        <f t="shared" si="16"/>
        <v/>
      </c>
      <c r="AO29" s="672" t="str">
        <f t="shared" si="17"/>
        <v/>
      </c>
      <c r="AQ29" s="672" t="str">
        <f t="shared" si="18"/>
        <v/>
      </c>
    </row>
    <row r="30" spans="2:43">
      <c r="E30" s="672" t="str">
        <f t="shared" si="33"/>
        <v/>
      </c>
      <c r="G30" s="672" t="str">
        <f t="shared" si="33"/>
        <v/>
      </c>
      <c r="I30" s="672" t="str">
        <f t="shared" si="1"/>
        <v/>
      </c>
      <c r="K30" s="672" t="str">
        <f t="shared" si="2"/>
        <v/>
      </c>
      <c r="M30" s="672" t="str">
        <f t="shared" si="3"/>
        <v/>
      </c>
      <c r="O30" s="672" t="str">
        <f t="shared" si="4"/>
        <v/>
      </c>
      <c r="Q30" s="672" t="str">
        <f t="shared" si="5"/>
        <v/>
      </c>
      <c r="S30" s="672" t="str">
        <f t="shared" si="6"/>
        <v/>
      </c>
      <c r="U30" s="672" t="str">
        <f t="shared" si="7"/>
        <v/>
      </c>
      <c r="W30" s="672" t="str">
        <f t="shared" si="8"/>
        <v/>
      </c>
      <c r="Y30" s="672" t="str">
        <f t="shared" si="9"/>
        <v/>
      </c>
      <c r="AA30" s="672" t="str">
        <f t="shared" si="10"/>
        <v/>
      </c>
      <c r="AC30" s="672" t="str">
        <f t="shared" si="11"/>
        <v/>
      </c>
      <c r="AE30" s="672" t="str">
        <f t="shared" si="12"/>
        <v/>
      </c>
      <c r="AG30" s="672" t="str">
        <f t="shared" si="13"/>
        <v/>
      </c>
      <c r="AI30" s="672" t="str">
        <f t="shared" si="14"/>
        <v/>
      </c>
      <c r="AK30" s="672" t="str">
        <f t="shared" si="15"/>
        <v/>
      </c>
      <c r="AM30" s="672" t="str">
        <f t="shared" si="16"/>
        <v/>
      </c>
      <c r="AO30" s="672" t="str">
        <f t="shared" si="17"/>
        <v/>
      </c>
      <c r="AQ30" s="672" t="str">
        <f t="shared" si="18"/>
        <v/>
      </c>
    </row>
    <row r="31" spans="2:43">
      <c r="E31" s="672" t="str">
        <f t="shared" si="33"/>
        <v/>
      </c>
      <c r="G31" s="672" t="str">
        <f t="shared" si="33"/>
        <v/>
      </c>
      <c r="I31" s="672" t="str">
        <f t="shared" si="1"/>
        <v/>
      </c>
      <c r="K31" s="672" t="str">
        <f t="shared" si="2"/>
        <v/>
      </c>
      <c r="M31" s="672" t="str">
        <f t="shared" si="3"/>
        <v/>
      </c>
      <c r="O31" s="672" t="str">
        <f t="shared" si="4"/>
        <v/>
      </c>
      <c r="Q31" s="672" t="str">
        <f t="shared" si="5"/>
        <v/>
      </c>
      <c r="S31" s="672" t="str">
        <f t="shared" si="6"/>
        <v/>
      </c>
      <c r="U31" s="672" t="str">
        <f t="shared" si="7"/>
        <v/>
      </c>
      <c r="W31" s="672" t="str">
        <f t="shared" si="8"/>
        <v/>
      </c>
      <c r="Y31" s="672" t="str">
        <f t="shared" si="9"/>
        <v/>
      </c>
      <c r="AA31" s="672" t="str">
        <f t="shared" si="10"/>
        <v/>
      </c>
      <c r="AC31" s="672" t="str">
        <f t="shared" si="11"/>
        <v/>
      </c>
      <c r="AE31" s="672" t="str">
        <f t="shared" si="12"/>
        <v/>
      </c>
      <c r="AG31" s="672" t="str">
        <f t="shared" si="13"/>
        <v/>
      </c>
      <c r="AI31" s="672" t="str">
        <f t="shared" si="14"/>
        <v/>
      </c>
      <c r="AK31" s="672" t="str">
        <f t="shared" si="15"/>
        <v/>
      </c>
      <c r="AM31" s="672" t="str">
        <f t="shared" si="16"/>
        <v/>
      </c>
      <c r="AO31" s="672" t="str">
        <f t="shared" si="17"/>
        <v/>
      </c>
      <c r="AQ31" s="672" t="str">
        <f t="shared" si="18"/>
        <v/>
      </c>
    </row>
    <row r="32" spans="2:43">
      <c r="E32" s="672" t="str">
        <f t="shared" si="33"/>
        <v/>
      </c>
      <c r="G32" s="672" t="str">
        <f t="shared" si="33"/>
        <v/>
      </c>
      <c r="I32" s="672" t="str">
        <f t="shared" si="1"/>
        <v/>
      </c>
      <c r="K32" s="672" t="str">
        <f t="shared" si="2"/>
        <v/>
      </c>
      <c r="M32" s="672" t="str">
        <f t="shared" si="3"/>
        <v/>
      </c>
      <c r="O32" s="672" t="str">
        <f t="shared" si="4"/>
        <v/>
      </c>
      <c r="Q32" s="672" t="str">
        <f t="shared" si="5"/>
        <v/>
      </c>
      <c r="S32" s="672" t="str">
        <f t="shared" si="6"/>
        <v/>
      </c>
      <c r="U32" s="672" t="str">
        <f t="shared" si="7"/>
        <v/>
      </c>
      <c r="W32" s="672" t="str">
        <f t="shared" si="8"/>
        <v/>
      </c>
      <c r="Y32" s="672" t="str">
        <f t="shared" si="9"/>
        <v/>
      </c>
      <c r="AA32" s="672" t="str">
        <f t="shared" si="10"/>
        <v/>
      </c>
      <c r="AC32" s="672" t="str">
        <f t="shared" si="11"/>
        <v/>
      </c>
      <c r="AE32" s="672" t="str">
        <f t="shared" si="12"/>
        <v/>
      </c>
      <c r="AG32" s="672" t="str">
        <f t="shared" si="13"/>
        <v/>
      </c>
      <c r="AI32" s="672" t="str">
        <f t="shared" si="14"/>
        <v/>
      </c>
      <c r="AK32" s="672" t="str">
        <f t="shared" si="15"/>
        <v/>
      </c>
      <c r="AM32" s="672" t="str">
        <f t="shared" si="16"/>
        <v/>
      </c>
      <c r="AO32" s="672" t="str">
        <f t="shared" si="17"/>
        <v/>
      </c>
      <c r="AQ32" s="672" t="str">
        <f t="shared" si="18"/>
        <v/>
      </c>
    </row>
    <row r="33" spans="5:43">
      <c r="E33" s="672" t="str">
        <f t="shared" si="33"/>
        <v/>
      </c>
      <c r="G33" s="672" t="str">
        <f t="shared" si="33"/>
        <v/>
      </c>
      <c r="I33" s="672" t="str">
        <f t="shared" si="1"/>
        <v/>
      </c>
      <c r="K33" s="672" t="str">
        <f t="shared" si="2"/>
        <v/>
      </c>
      <c r="M33" s="672" t="str">
        <f t="shared" si="3"/>
        <v/>
      </c>
      <c r="O33" s="672" t="str">
        <f t="shared" si="4"/>
        <v/>
      </c>
      <c r="Q33" s="672" t="str">
        <f t="shared" si="5"/>
        <v/>
      </c>
      <c r="S33" s="672" t="str">
        <f t="shared" si="6"/>
        <v/>
      </c>
      <c r="U33" s="672" t="str">
        <f t="shared" si="7"/>
        <v/>
      </c>
      <c r="W33" s="672" t="str">
        <f t="shared" si="8"/>
        <v/>
      </c>
      <c r="Y33" s="672" t="str">
        <f t="shared" si="9"/>
        <v/>
      </c>
      <c r="AA33" s="672" t="str">
        <f t="shared" si="10"/>
        <v/>
      </c>
      <c r="AC33" s="672" t="str">
        <f t="shared" si="11"/>
        <v/>
      </c>
      <c r="AE33" s="672" t="str">
        <f t="shared" si="12"/>
        <v/>
      </c>
      <c r="AG33" s="672" t="str">
        <f t="shared" si="13"/>
        <v/>
      </c>
      <c r="AI33" s="672" t="str">
        <f t="shared" si="14"/>
        <v/>
      </c>
      <c r="AK33" s="672" t="str">
        <f t="shared" si="15"/>
        <v/>
      </c>
      <c r="AM33" s="672" t="str">
        <f t="shared" si="16"/>
        <v/>
      </c>
      <c r="AO33" s="672" t="str">
        <f t="shared" si="17"/>
        <v/>
      </c>
      <c r="AQ33" s="672" t="str">
        <f t="shared" si="18"/>
        <v/>
      </c>
    </row>
    <row r="34" spans="5:43">
      <c r="E34" s="672" t="str">
        <f t="shared" si="33"/>
        <v/>
      </c>
      <c r="G34" s="672" t="str">
        <f t="shared" si="33"/>
        <v/>
      </c>
      <c r="I34" s="672" t="str">
        <f t="shared" si="1"/>
        <v/>
      </c>
      <c r="K34" s="672" t="str">
        <f t="shared" si="2"/>
        <v/>
      </c>
      <c r="M34" s="672" t="str">
        <f t="shared" si="3"/>
        <v/>
      </c>
      <c r="O34" s="672" t="str">
        <f t="shared" si="4"/>
        <v/>
      </c>
      <c r="Q34" s="672" t="str">
        <f t="shared" si="5"/>
        <v/>
      </c>
      <c r="S34" s="672" t="str">
        <f t="shared" si="6"/>
        <v/>
      </c>
      <c r="U34" s="672" t="str">
        <f t="shared" si="7"/>
        <v/>
      </c>
      <c r="W34" s="672" t="str">
        <f t="shared" si="8"/>
        <v/>
      </c>
      <c r="Y34" s="672" t="str">
        <f t="shared" si="9"/>
        <v/>
      </c>
      <c r="AA34" s="672" t="str">
        <f t="shared" si="10"/>
        <v/>
      </c>
      <c r="AC34" s="672" t="str">
        <f t="shared" si="11"/>
        <v/>
      </c>
      <c r="AE34" s="672" t="str">
        <f t="shared" si="12"/>
        <v/>
      </c>
      <c r="AG34" s="672" t="str">
        <f t="shared" si="13"/>
        <v/>
      </c>
      <c r="AI34" s="672" t="str">
        <f t="shared" si="14"/>
        <v/>
      </c>
      <c r="AK34" s="672" t="str">
        <f t="shared" si="15"/>
        <v/>
      </c>
      <c r="AM34" s="672" t="str">
        <f t="shared" si="16"/>
        <v/>
      </c>
      <c r="AO34" s="672" t="str">
        <f t="shared" si="17"/>
        <v/>
      </c>
      <c r="AQ34" s="672" t="str">
        <f t="shared" si="18"/>
        <v/>
      </c>
    </row>
    <row r="35" spans="5:43">
      <c r="E35" s="672" t="str">
        <f t="shared" si="33"/>
        <v/>
      </c>
      <c r="G35" s="672" t="str">
        <f t="shared" si="33"/>
        <v/>
      </c>
      <c r="I35" s="672" t="str">
        <f t="shared" si="1"/>
        <v/>
      </c>
      <c r="K35" s="672" t="str">
        <f t="shared" si="2"/>
        <v/>
      </c>
      <c r="M35" s="672" t="str">
        <f t="shared" si="3"/>
        <v/>
      </c>
      <c r="O35" s="672" t="str">
        <f t="shared" si="4"/>
        <v/>
      </c>
      <c r="Q35" s="672" t="str">
        <f t="shared" si="5"/>
        <v/>
      </c>
      <c r="S35" s="672" t="str">
        <f t="shared" si="6"/>
        <v/>
      </c>
      <c r="U35" s="672" t="str">
        <f t="shared" si="7"/>
        <v/>
      </c>
      <c r="W35" s="672" t="str">
        <f t="shared" si="8"/>
        <v/>
      </c>
      <c r="Y35" s="672" t="str">
        <f t="shared" si="9"/>
        <v/>
      </c>
      <c r="AA35" s="672" t="str">
        <f t="shared" si="10"/>
        <v/>
      </c>
      <c r="AC35" s="672" t="str">
        <f t="shared" si="11"/>
        <v/>
      </c>
      <c r="AE35" s="672" t="str">
        <f t="shared" si="12"/>
        <v/>
      </c>
      <c r="AG35" s="672" t="str">
        <f t="shared" si="13"/>
        <v/>
      </c>
      <c r="AI35" s="672" t="str">
        <f t="shared" si="14"/>
        <v/>
      </c>
      <c r="AK35" s="672" t="str">
        <f t="shared" si="15"/>
        <v/>
      </c>
      <c r="AM35" s="672" t="str">
        <f t="shared" si="16"/>
        <v/>
      </c>
      <c r="AO35" s="672" t="str">
        <f t="shared" si="17"/>
        <v/>
      </c>
      <c r="AQ35" s="672" t="str">
        <f t="shared" si="18"/>
        <v/>
      </c>
    </row>
    <row r="36" spans="5:43">
      <c r="E36" s="672" t="str">
        <f t="shared" si="33"/>
        <v/>
      </c>
      <c r="G36" s="672" t="str">
        <f t="shared" si="33"/>
        <v/>
      </c>
      <c r="I36" s="672" t="str">
        <f t="shared" si="1"/>
        <v/>
      </c>
      <c r="K36" s="672" t="str">
        <f t="shared" si="2"/>
        <v/>
      </c>
      <c r="M36" s="672" t="str">
        <f t="shared" si="3"/>
        <v/>
      </c>
      <c r="O36" s="672" t="str">
        <f t="shared" si="4"/>
        <v/>
      </c>
      <c r="Q36" s="672" t="str">
        <f t="shared" si="5"/>
        <v/>
      </c>
      <c r="S36" s="672" t="str">
        <f t="shared" si="6"/>
        <v/>
      </c>
      <c r="U36" s="672" t="str">
        <f t="shared" si="7"/>
        <v/>
      </c>
      <c r="W36" s="672" t="str">
        <f t="shared" si="8"/>
        <v/>
      </c>
      <c r="Y36" s="672" t="str">
        <f t="shared" si="9"/>
        <v/>
      </c>
      <c r="AA36" s="672" t="str">
        <f t="shared" si="10"/>
        <v/>
      </c>
      <c r="AC36" s="672" t="str">
        <f t="shared" si="11"/>
        <v/>
      </c>
      <c r="AE36" s="672" t="str">
        <f t="shared" si="12"/>
        <v/>
      </c>
      <c r="AG36" s="672" t="str">
        <f t="shared" si="13"/>
        <v/>
      </c>
      <c r="AI36" s="672" t="str">
        <f t="shared" si="14"/>
        <v/>
      </c>
      <c r="AK36" s="672" t="str">
        <f t="shared" si="15"/>
        <v/>
      </c>
      <c r="AM36" s="672" t="str">
        <f t="shared" si="16"/>
        <v/>
      </c>
      <c r="AO36" s="672" t="str">
        <f t="shared" si="17"/>
        <v/>
      </c>
      <c r="AQ36" s="672" t="str">
        <f t="shared" si="18"/>
        <v/>
      </c>
    </row>
    <row r="37" spans="5:43">
      <c r="E37" s="672" t="str">
        <f t="shared" si="33"/>
        <v/>
      </c>
      <c r="G37" s="672" t="str">
        <f t="shared" si="33"/>
        <v/>
      </c>
      <c r="I37" s="672" t="str">
        <f t="shared" si="1"/>
        <v/>
      </c>
      <c r="K37" s="672" t="str">
        <f t="shared" si="2"/>
        <v/>
      </c>
      <c r="M37" s="672" t="str">
        <f t="shared" si="3"/>
        <v/>
      </c>
      <c r="O37" s="672" t="str">
        <f t="shared" si="4"/>
        <v/>
      </c>
      <c r="Q37" s="672" t="str">
        <f t="shared" si="5"/>
        <v/>
      </c>
      <c r="S37" s="672" t="str">
        <f t="shared" si="6"/>
        <v/>
      </c>
      <c r="U37" s="672" t="str">
        <f t="shared" si="7"/>
        <v/>
      </c>
      <c r="W37" s="672" t="str">
        <f t="shared" si="8"/>
        <v/>
      </c>
      <c r="Y37" s="672" t="str">
        <f t="shared" si="9"/>
        <v/>
      </c>
      <c r="AA37" s="672" t="str">
        <f t="shared" si="10"/>
        <v/>
      </c>
      <c r="AC37" s="672" t="str">
        <f t="shared" si="11"/>
        <v/>
      </c>
      <c r="AE37" s="672" t="str">
        <f t="shared" si="12"/>
        <v/>
      </c>
      <c r="AG37" s="672" t="str">
        <f t="shared" si="13"/>
        <v/>
      </c>
      <c r="AI37" s="672" t="str">
        <f t="shared" si="14"/>
        <v/>
      </c>
      <c r="AK37" s="672" t="str">
        <f t="shared" si="15"/>
        <v/>
      </c>
      <c r="AM37" s="672" t="str">
        <f t="shared" si="16"/>
        <v/>
      </c>
      <c r="AO37" s="672" t="str">
        <f t="shared" si="17"/>
        <v/>
      </c>
      <c r="AQ37" s="672" t="str">
        <f t="shared" si="18"/>
        <v/>
      </c>
    </row>
    <row r="38" spans="5:43">
      <c r="E38" s="672" t="str">
        <f t="shared" si="33"/>
        <v/>
      </c>
      <c r="G38" s="672" t="str">
        <f t="shared" si="33"/>
        <v/>
      </c>
      <c r="I38" s="672" t="str">
        <f t="shared" si="1"/>
        <v/>
      </c>
      <c r="K38" s="672" t="str">
        <f t="shared" si="2"/>
        <v/>
      </c>
      <c r="M38" s="672" t="str">
        <f t="shared" si="3"/>
        <v/>
      </c>
      <c r="O38" s="672" t="str">
        <f t="shared" si="4"/>
        <v/>
      </c>
      <c r="Q38" s="672" t="str">
        <f t="shared" si="5"/>
        <v/>
      </c>
      <c r="S38" s="672" t="str">
        <f t="shared" si="6"/>
        <v/>
      </c>
      <c r="U38" s="672" t="str">
        <f t="shared" si="7"/>
        <v/>
      </c>
      <c r="W38" s="672" t="str">
        <f t="shared" si="8"/>
        <v/>
      </c>
      <c r="Y38" s="672" t="str">
        <f t="shared" si="9"/>
        <v/>
      </c>
      <c r="AA38" s="672" t="str">
        <f t="shared" si="10"/>
        <v/>
      </c>
      <c r="AC38" s="672" t="str">
        <f t="shared" si="11"/>
        <v/>
      </c>
      <c r="AE38" s="672" t="str">
        <f t="shared" si="12"/>
        <v/>
      </c>
      <c r="AG38" s="672" t="str">
        <f t="shared" si="13"/>
        <v/>
      </c>
      <c r="AI38" s="672" t="str">
        <f t="shared" si="14"/>
        <v/>
      </c>
      <c r="AK38" s="672" t="str">
        <f t="shared" si="15"/>
        <v/>
      </c>
      <c r="AM38" s="672" t="str">
        <f t="shared" si="16"/>
        <v/>
      </c>
      <c r="AO38" s="672" t="str">
        <f t="shared" si="17"/>
        <v/>
      </c>
      <c r="AQ38" s="672" t="str">
        <f t="shared" si="18"/>
        <v/>
      </c>
    </row>
    <row r="39" spans="5:43">
      <c r="E39" s="672" t="str">
        <f t="shared" si="33"/>
        <v/>
      </c>
      <c r="G39" s="672" t="str">
        <f t="shared" si="33"/>
        <v/>
      </c>
      <c r="I39" s="672" t="str">
        <f t="shared" si="1"/>
        <v/>
      </c>
      <c r="K39" s="672" t="str">
        <f t="shared" si="2"/>
        <v/>
      </c>
      <c r="M39" s="672" t="str">
        <f t="shared" si="3"/>
        <v/>
      </c>
      <c r="O39" s="672" t="str">
        <f t="shared" si="4"/>
        <v/>
      </c>
      <c r="Q39" s="672" t="str">
        <f t="shared" si="5"/>
        <v/>
      </c>
      <c r="S39" s="672" t="str">
        <f t="shared" si="6"/>
        <v/>
      </c>
      <c r="U39" s="672" t="str">
        <f t="shared" si="7"/>
        <v/>
      </c>
      <c r="W39" s="672" t="str">
        <f t="shared" si="8"/>
        <v/>
      </c>
      <c r="Y39" s="672" t="str">
        <f t="shared" si="9"/>
        <v/>
      </c>
      <c r="AA39" s="672" t="str">
        <f t="shared" si="10"/>
        <v/>
      </c>
      <c r="AC39" s="672" t="str">
        <f t="shared" si="11"/>
        <v/>
      </c>
      <c r="AE39" s="672" t="str">
        <f t="shared" si="12"/>
        <v/>
      </c>
      <c r="AG39" s="672" t="str">
        <f t="shared" si="13"/>
        <v/>
      </c>
      <c r="AI39" s="672" t="str">
        <f t="shared" si="14"/>
        <v/>
      </c>
      <c r="AK39" s="672" t="str">
        <f t="shared" si="15"/>
        <v/>
      </c>
      <c r="AM39" s="672" t="str">
        <f t="shared" si="16"/>
        <v/>
      </c>
      <c r="AO39" s="672" t="str">
        <f t="shared" si="17"/>
        <v/>
      </c>
      <c r="AQ39" s="672" t="str">
        <f t="shared" si="18"/>
        <v/>
      </c>
    </row>
    <row r="40" spans="5:43">
      <c r="E40" s="672" t="str">
        <f t="shared" si="33"/>
        <v/>
      </c>
      <c r="G40" s="672" t="str">
        <f t="shared" si="33"/>
        <v/>
      </c>
      <c r="I40" s="672" t="str">
        <f t="shared" si="1"/>
        <v/>
      </c>
      <c r="K40" s="672" t="str">
        <f t="shared" si="2"/>
        <v/>
      </c>
      <c r="M40" s="672" t="str">
        <f t="shared" si="3"/>
        <v/>
      </c>
      <c r="O40" s="672" t="str">
        <f t="shared" si="4"/>
        <v/>
      </c>
      <c r="Q40" s="672" t="str">
        <f t="shared" si="5"/>
        <v/>
      </c>
      <c r="S40" s="672" t="str">
        <f t="shared" si="6"/>
        <v/>
      </c>
      <c r="U40" s="672" t="str">
        <f t="shared" si="7"/>
        <v/>
      </c>
      <c r="W40" s="672" t="str">
        <f t="shared" si="8"/>
        <v/>
      </c>
      <c r="Y40" s="672" t="str">
        <f t="shared" si="9"/>
        <v/>
      </c>
      <c r="AA40" s="672" t="str">
        <f t="shared" si="10"/>
        <v/>
      </c>
      <c r="AC40" s="672" t="str">
        <f t="shared" si="11"/>
        <v/>
      </c>
      <c r="AE40" s="672" t="str">
        <f t="shared" si="12"/>
        <v/>
      </c>
      <c r="AG40" s="672" t="str">
        <f t="shared" si="13"/>
        <v/>
      </c>
      <c r="AI40" s="672" t="str">
        <f t="shared" si="14"/>
        <v/>
      </c>
      <c r="AK40" s="672" t="str">
        <f t="shared" si="15"/>
        <v/>
      </c>
      <c r="AM40" s="672" t="str">
        <f t="shared" si="16"/>
        <v/>
      </c>
      <c r="AO40" s="672" t="str">
        <f t="shared" si="17"/>
        <v/>
      </c>
      <c r="AQ40" s="672" t="str">
        <f t="shared" si="18"/>
        <v/>
      </c>
    </row>
    <row r="41" spans="5:43">
      <c r="E41" s="672" t="str">
        <f t="shared" si="33"/>
        <v/>
      </c>
      <c r="G41" s="672" t="str">
        <f t="shared" si="33"/>
        <v/>
      </c>
      <c r="I41" s="672" t="str">
        <f t="shared" si="1"/>
        <v/>
      </c>
      <c r="K41" s="672" t="str">
        <f t="shared" si="2"/>
        <v/>
      </c>
      <c r="M41" s="672" t="str">
        <f t="shared" si="3"/>
        <v/>
      </c>
      <c r="O41" s="672" t="str">
        <f t="shared" si="4"/>
        <v/>
      </c>
      <c r="Q41" s="672" t="str">
        <f t="shared" si="5"/>
        <v/>
      </c>
      <c r="S41" s="672" t="str">
        <f t="shared" si="6"/>
        <v/>
      </c>
      <c r="U41" s="672" t="str">
        <f t="shared" si="7"/>
        <v/>
      </c>
      <c r="W41" s="672" t="str">
        <f t="shared" si="8"/>
        <v/>
      </c>
      <c r="Y41" s="672" t="str">
        <f t="shared" si="9"/>
        <v/>
      </c>
      <c r="AA41" s="672" t="str">
        <f t="shared" si="10"/>
        <v/>
      </c>
      <c r="AC41" s="672" t="str">
        <f t="shared" si="11"/>
        <v/>
      </c>
      <c r="AE41" s="672" t="str">
        <f t="shared" si="12"/>
        <v/>
      </c>
      <c r="AG41" s="672" t="str">
        <f t="shared" si="13"/>
        <v/>
      </c>
      <c r="AI41" s="672" t="str">
        <f t="shared" si="14"/>
        <v/>
      </c>
      <c r="AK41" s="672" t="str">
        <f t="shared" si="15"/>
        <v/>
      </c>
      <c r="AM41" s="672" t="str">
        <f t="shared" si="16"/>
        <v/>
      </c>
      <c r="AO41" s="672" t="str">
        <f t="shared" si="17"/>
        <v/>
      </c>
      <c r="AQ41" s="672" t="str">
        <f t="shared" si="18"/>
        <v/>
      </c>
    </row>
    <row r="42" spans="5:43">
      <c r="E42" s="672" t="str">
        <f t="shared" si="33"/>
        <v/>
      </c>
      <c r="G42" s="672" t="str">
        <f t="shared" si="33"/>
        <v/>
      </c>
      <c r="I42" s="672" t="str">
        <f t="shared" si="1"/>
        <v/>
      </c>
      <c r="K42" s="672" t="str">
        <f t="shared" si="2"/>
        <v/>
      </c>
      <c r="M42" s="672" t="str">
        <f t="shared" si="3"/>
        <v/>
      </c>
      <c r="O42" s="672" t="str">
        <f t="shared" si="4"/>
        <v/>
      </c>
      <c r="Q42" s="672" t="str">
        <f t="shared" si="5"/>
        <v/>
      </c>
      <c r="S42" s="672" t="str">
        <f t="shared" si="6"/>
        <v/>
      </c>
      <c r="U42" s="672" t="str">
        <f t="shared" si="7"/>
        <v/>
      </c>
      <c r="W42" s="672" t="str">
        <f t="shared" si="8"/>
        <v/>
      </c>
      <c r="Y42" s="672" t="str">
        <f t="shared" si="9"/>
        <v/>
      </c>
      <c r="AA42" s="672" t="str">
        <f t="shared" si="10"/>
        <v/>
      </c>
      <c r="AC42" s="672" t="str">
        <f t="shared" si="11"/>
        <v/>
      </c>
      <c r="AE42" s="672" t="str">
        <f t="shared" si="12"/>
        <v/>
      </c>
      <c r="AG42" s="672" t="str">
        <f t="shared" si="13"/>
        <v/>
      </c>
      <c r="AI42" s="672" t="str">
        <f t="shared" si="14"/>
        <v/>
      </c>
      <c r="AK42" s="672" t="str">
        <f t="shared" si="15"/>
        <v/>
      </c>
      <c r="AM42" s="672" t="str">
        <f t="shared" si="16"/>
        <v/>
      </c>
      <c r="AO42" s="672" t="str">
        <f t="shared" si="17"/>
        <v/>
      </c>
      <c r="AQ42" s="672" t="str">
        <f t="shared" si="18"/>
        <v/>
      </c>
    </row>
    <row r="43" spans="5:43">
      <c r="E43" s="672" t="str">
        <f t="shared" si="33"/>
        <v/>
      </c>
      <c r="G43" s="672" t="str">
        <f t="shared" si="33"/>
        <v/>
      </c>
      <c r="I43" s="672" t="str">
        <f t="shared" si="1"/>
        <v/>
      </c>
      <c r="K43" s="672" t="str">
        <f t="shared" si="2"/>
        <v/>
      </c>
      <c r="M43" s="672" t="str">
        <f t="shared" si="3"/>
        <v/>
      </c>
      <c r="O43" s="672" t="str">
        <f t="shared" si="4"/>
        <v/>
      </c>
      <c r="Q43" s="672" t="str">
        <f t="shared" si="5"/>
        <v/>
      </c>
      <c r="S43" s="672" t="str">
        <f t="shared" si="6"/>
        <v/>
      </c>
      <c r="U43" s="672" t="str">
        <f t="shared" si="7"/>
        <v/>
      </c>
      <c r="W43" s="672" t="str">
        <f t="shared" si="8"/>
        <v/>
      </c>
      <c r="Y43" s="672" t="str">
        <f t="shared" si="9"/>
        <v/>
      </c>
      <c r="AA43" s="672" t="str">
        <f t="shared" si="10"/>
        <v/>
      </c>
      <c r="AC43" s="672" t="str">
        <f t="shared" si="11"/>
        <v/>
      </c>
      <c r="AE43" s="672" t="str">
        <f t="shared" si="12"/>
        <v/>
      </c>
      <c r="AG43" s="672" t="str">
        <f t="shared" si="13"/>
        <v/>
      </c>
      <c r="AI43" s="672" t="str">
        <f t="shared" si="14"/>
        <v/>
      </c>
      <c r="AK43" s="672" t="str">
        <f t="shared" si="15"/>
        <v/>
      </c>
      <c r="AM43" s="672" t="str">
        <f t="shared" si="16"/>
        <v/>
      </c>
      <c r="AO43" s="672" t="str">
        <f t="shared" si="17"/>
        <v/>
      </c>
      <c r="AQ43" s="672" t="str">
        <f t="shared" si="18"/>
        <v/>
      </c>
    </row>
    <row r="44" spans="5:43">
      <c r="E44" s="672" t="str">
        <f t="shared" si="33"/>
        <v/>
      </c>
      <c r="G44" s="672" t="str">
        <f t="shared" si="33"/>
        <v/>
      </c>
      <c r="I44" s="672" t="str">
        <f t="shared" si="1"/>
        <v/>
      </c>
      <c r="K44" s="672" t="str">
        <f t="shared" si="2"/>
        <v/>
      </c>
      <c r="M44" s="672" t="str">
        <f t="shared" si="3"/>
        <v/>
      </c>
      <c r="O44" s="672" t="str">
        <f t="shared" si="4"/>
        <v/>
      </c>
      <c r="Q44" s="672" t="str">
        <f t="shared" si="5"/>
        <v/>
      </c>
      <c r="S44" s="672" t="str">
        <f t="shared" si="6"/>
        <v/>
      </c>
      <c r="U44" s="672" t="str">
        <f t="shared" si="7"/>
        <v/>
      </c>
      <c r="W44" s="672" t="str">
        <f t="shared" si="8"/>
        <v/>
      </c>
      <c r="Y44" s="672" t="str">
        <f t="shared" si="9"/>
        <v/>
      </c>
      <c r="AA44" s="672" t="str">
        <f t="shared" si="10"/>
        <v/>
      </c>
      <c r="AC44" s="672" t="str">
        <f t="shared" si="11"/>
        <v/>
      </c>
      <c r="AE44" s="672" t="str">
        <f t="shared" si="12"/>
        <v/>
      </c>
      <c r="AG44" s="672" t="str">
        <f t="shared" si="13"/>
        <v/>
      </c>
      <c r="AI44" s="672" t="str">
        <f t="shared" si="14"/>
        <v/>
      </c>
      <c r="AK44" s="672" t="str">
        <f t="shared" si="15"/>
        <v/>
      </c>
      <c r="AM44" s="672" t="str">
        <f t="shared" si="16"/>
        <v/>
      </c>
      <c r="AO44" s="672" t="str">
        <f t="shared" si="17"/>
        <v/>
      </c>
      <c r="AQ44" s="672" t="str">
        <f t="shared" si="18"/>
        <v/>
      </c>
    </row>
    <row r="45" spans="5:43">
      <c r="E45" s="672" t="str">
        <f t="shared" ref="E45:G60" si="34">IF(OR($B45=0,D45=0),"",D45/$B45)</f>
        <v/>
      </c>
      <c r="G45" s="672" t="str">
        <f t="shared" si="34"/>
        <v/>
      </c>
      <c r="I45" s="672" t="str">
        <f t="shared" si="1"/>
        <v/>
      </c>
      <c r="K45" s="672" t="str">
        <f t="shared" si="2"/>
        <v/>
      </c>
      <c r="M45" s="672" t="str">
        <f t="shared" si="3"/>
        <v/>
      </c>
      <c r="O45" s="672" t="str">
        <f t="shared" si="4"/>
        <v/>
      </c>
      <c r="Q45" s="672" t="str">
        <f t="shared" si="5"/>
        <v/>
      </c>
      <c r="S45" s="672" t="str">
        <f t="shared" si="6"/>
        <v/>
      </c>
      <c r="U45" s="672" t="str">
        <f t="shared" si="7"/>
        <v/>
      </c>
      <c r="W45" s="672" t="str">
        <f t="shared" si="8"/>
        <v/>
      </c>
      <c r="Y45" s="672" t="str">
        <f t="shared" si="9"/>
        <v/>
      </c>
      <c r="AA45" s="672" t="str">
        <f t="shared" si="10"/>
        <v/>
      </c>
      <c r="AC45" s="672" t="str">
        <f t="shared" si="11"/>
        <v/>
      </c>
      <c r="AE45" s="672" t="str">
        <f t="shared" si="12"/>
        <v/>
      </c>
      <c r="AG45" s="672" t="str">
        <f t="shared" si="13"/>
        <v/>
      </c>
      <c r="AI45" s="672" t="str">
        <f t="shared" si="14"/>
        <v/>
      </c>
      <c r="AK45" s="672" t="str">
        <f t="shared" si="15"/>
        <v/>
      </c>
      <c r="AM45" s="672" t="str">
        <f t="shared" si="16"/>
        <v/>
      </c>
      <c r="AO45" s="672" t="str">
        <f t="shared" si="17"/>
        <v/>
      </c>
      <c r="AQ45" s="672" t="str">
        <f t="shared" si="18"/>
        <v/>
      </c>
    </row>
    <row r="46" spans="5:43">
      <c r="E46" s="672" t="str">
        <f t="shared" si="34"/>
        <v/>
      </c>
      <c r="G46" s="672" t="str">
        <f t="shared" si="34"/>
        <v/>
      </c>
      <c r="I46" s="672" t="str">
        <f t="shared" si="1"/>
        <v/>
      </c>
      <c r="K46" s="672" t="str">
        <f t="shared" si="2"/>
        <v/>
      </c>
      <c r="M46" s="672" t="str">
        <f t="shared" si="3"/>
        <v/>
      </c>
      <c r="O46" s="672" t="str">
        <f t="shared" si="4"/>
        <v/>
      </c>
      <c r="Q46" s="672" t="str">
        <f t="shared" si="5"/>
        <v/>
      </c>
      <c r="S46" s="672" t="str">
        <f t="shared" si="6"/>
        <v/>
      </c>
      <c r="U46" s="672" t="str">
        <f t="shared" si="7"/>
        <v/>
      </c>
      <c r="W46" s="672" t="str">
        <f t="shared" si="8"/>
        <v/>
      </c>
      <c r="Y46" s="672" t="str">
        <f t="shared" si="9"/>
        <v/>
      </c>
      <c r="AA46" s="672" t="str">
        <f t="shared" si="10"/>
        <v/>
      </c>
      <c r="AC46" s="672" t="str">
        <f t="shared" si="11"/>
        <v/>
      </c>
      <c r="AE46" s="672" t="str">
        <f t="shared" si="12"/>
        <v/>
      </c>
      <c r="AG46" s="672" t="str">
        <f t="shared" si="13"/>
        <v/>
      </c>
      <c r="AI46" s="672" t="str">
        <f t="shared" si="14"/>
        <v/>
      </c>
      <c r="AK46" s="672" t="str">
        <f t="shared" si="15"/>
        <v/>
      </c>
      <c r="AM46" s="672" t="str">
        <f t="shared" si="16"/>
        <v/>
      </c>
      <c r="AO46" s="672" t="str">
        <f t="shared" si="17"/>
        <v/>
      </c>
      <c r="AQ46" s="672" t="str">
        <f t="shared" si="18"/>
        <v/>
      </c>
    </row>
    <row r="47" spans="5:43">
      <c r="E47" s="672" t="str">
        <f t="shared" si="34"/>
        <v/>
      </c>
      <c r="G47" s="672" t="str">
        <f t="shared" si="34"/>
        <v/>
      </c>
      <c r="I47" s="672" t="str">
        <f t="shared" si="1"/>
        <v/>
      </c>
      <c r="K47" s="672" t="str">
        <f t="shared" si="2"/>
        <v/>
      </c>
      <c r="M47" s="672" t="str">
        <f t="shared" si="3"/>
        <v/>
      </c>
      <c r="O47" s="672" t="str">
        <f t="shared" si="4"/>
        <v/>
      </c>
      <c r="Q47" s="672" t="str">
        <f t="shared" si="5"/>
        <v/>
      </c>
      <c r="S47" s="672" t="str">
        <f t="shared" si="6"/>
        <v/>
      </c>
      <c r="U47" s="672" t="str">
        <f t="shared" si="7"/>
        <v/>
      </c>
      <c r="W47" s="672" t="str">
        <f t="shared" si="8"/>
        <v/>
      </c>
      <c r="Y47" s="672" t="str">
        <f t="shared" si="9"/>
        <v/>
      </c>
      <c r="AA47" s="672" t="str">
        <f t="shared" si="10"/>
        <v/>
      </c>
      <c r="AC47" s="672" t="str">
        <f t="shared" si="11"/>
        <v/>
      </c>
      <c r="AE47" s="672" t="str">
        <f t="shared" si="12"/>
        <v/>
      </c>
      <c r="AG47" s="672" t="str">
        <f t="shared" si="13"/>
        <v/>
      </c>
      <c r="AI47" s="672" t="str">
        <f t="shared" si="14"/>
        <v/>
      </c>
      <c r="AK47" s="672" t="str">
        <f t="shared" si="15"/>
        <v/>
      </c>
      <c r="AM47" s="672" t="str">
        <f t="shared" si="16"/>
        <v/>
      </c>
      <c r="AO47" s="672" t="str">
        <f t="shared" si="17"/>
        <v/>
      </c>
      <c r="AQ47" s="672" t="str">
        <f t="shared" si="18"/>
        <v/>
      </c>
    </row>
    <row r="48" spans="5:43">
      <c r="E48" s="672" t="str">
        <f t="shared" si="34"/>
        <v/>
      </c>
      <c r="G48" s="672" t="str">
        <f t="shared" si="34"/>
        <v/>
      </c>
      <c r="I48" s="672" t="str">
        <f t="shared" si="1"/>
        <v/>
      </c>
      <c r="K48" s="672" t="str">
        <f t="shared" si="2"/>
        <v/>
      </c>
      <c r="M48" s="672" t="str">
        <f t="shared" si="3"/>
        <v/>
      </c>
      <c r="O48" s="672" t="str">
        <f t="shared" si="4"/>
        <v/>
      </c>
      <c r="Q48" s="672" t="str">
        <f t="shared" si="5"/>
        <v/>
      </c>
      <c r="S48" s="672" t="str">
        <f t="shared" si="6"/>
        <v/>
      </c>
      <c r="U48" s="672" t="str">
        <f t="shared" si="7"/>
        <v/>
      </c>
      <c r="W48" s="672" t="str">
        <f t="shared" si="8"/>
        <v/>
      </c>
      <c r="Y48" s="672" t="str">
        <f t="shared" si="9"/>
        <v/>
      </c>
      <c r="AA48" s="672" t="str">
        <f t="shared" si="10"/>
        <v/>
      </c>
      <c r="AC48" s="672" t="str">
        <f t="shared" si="11"/>
        <v/>
      </c>
      <c r="AE48" s="672" t="str">
        <f t="shared" si="12"/>
        <v/>
      </c>
      <c r="AG48" s="672" t="str">
        <f t="shared" si="13"/>
        <v/>
      </c>
      <c r="AI48" s="672" t="str">
        <f t="shared" si="14"/>
        <v/>
      </c>
      <c r="AK48" s="672" t="str">
        <f t="shared" si="15"/>
        <v/>
      </c>
      <c r="AM48" s="672" t="str">
        <f t="shared" si="16"/>
        <v/>
      </c>
      <c r="AO48" s="672" t="str">
        <f t="shared" si="17"/>
        <v/>
      </c>
      <c r="AQ48" s="672" t="str">
        <f t="shared" si="18"/>
        <v/>
      </c>
    </row>
    <row r="49" spans="5:43">
      <c r="E49" s="672" t="str">
        <f t="shared" si="34"/>
        <v/>
      </c>
      <c r="G49" s="672" t="str">
        <f t="shared" si="34"/>
        <v/>
      </c>
      <c r="I49" s="672" t="str">
        <f t="shared" si="1"/>
        <v/>
      </c>
      <c r="K49" s="672" t="str">
        <f t="shared" si="2"/>
        <v/>
      </c>
      <c r="M49" s="672" t="str">
        <f t="shared" si="3"/>
        <v/>
      </c>
      <c r="O49" s="672" t="str">
        <f t="shared" si="4"/>
        <v/>
      </c>
      <c r="Q49" s="672" t="str">
        <f t="shared" si="5"/>
        <v/>
      </c>
      <c r="S49" s="672" t="str">
        <f t="shared" si="6"/>
        <v/>
      </c>
      <c r="U49" s="672" t="str">
        <f t="shared" si="7"/>
        <v/>
      </c>
      <c r="W49" s="672" t="str">
        <f t="shared" si="8"/>
        <v/>
      </c>
      <c r="Y49" s="672" t="str">
        <f t="shared" si="9"/>
        <v/>
      </c>
      <c r="AA49" s="672" t="str">
        <f t="shared" si="10"/>
        <v/>
      </c>
      <c r="AC49" s="672" t="str">
        <f t="shared" si="11"/>
        <v/>
      </c>
      <c r="AE49" s="672" t="str">
        <f t="shared" si="12"/>
        <v/>
      </c>
      <c r="AG49" s="672" t="str">
        <f t="shared" si="13"/>
        <v/>
      </c>
      <c r="AI49" s="672" t="str">
        <f t="shared" si="14"/>
        <v/>
      </c>
      <c r="AK49" s="672" t="str">
        <f t="shared" si="15"/>
        <v/>
      </c>
      <c r="AM49" s="672" t="str">
        <f t="shared" si="16"/>
        <v/>
      </c>
      <c r="AO49" s="672" t="str">
        <f t="shared" si="17"/>
        <v/>
      </c>
      <c r="AQ49" s="672" t="str">
        <f t="shared" si="18"/>
        <v/>
      </c>
    </row>
    <row r="50" spans="5:43">
      <c r="E50" s="672" t="str">
        <f t="shared" si="34"/>
        <v/>
      </c>
      <c r="G50" s="672" t="str">
        <f t="shared" si="34"/>
        <v/>
      </c>
      <c r="I50" s="672" t="str">
        <f t="shared" si="1"/>
        <v/>
      </c>
      <c r="K50" s="672" t="str">
        <f t="shared" si="2"/>
        <v/>
      </c>
      <c r="M50" s="672" t="str">
        <f t="shared" si="3"/>
        <v/>
      </c>
      <c r="O50" s="672" t="str">
        <f t="shared" si="4"/>
        <v/>
      </c>
      <c r="Q50" s="672" t="str">
        <f t="shared" si="5"/>
        <v/>
      </c>
      <c r="S50" s="672" t="str">
        <f t="shared" si="6"/>
        <v/>
      </c>
      <c r="U50" s="672" t="str">
        <f t="shared" si="7"/>
        <v/>
      </c>
      <c r="W50" s="672" t="str">
        <f t="shared" si="8"/>
        <v/>
      </c>
      <c r="Y50" s="672" t="str">
        <f t="shared" si="9"/>
        <v/>
      </c>
      <c r="AA50" s="672" t="str">
        <f t="shared" si="10"/>
        <v/>
      </c>
      <c r="AC50" s="672" t="str">
        <f t="shared" si="11"/>
        <v/>
      </c>
      <c r="AE50" s="672" t="str">
        <f t="shared" si="12"/>
        <v/>
      </c>
      <c r="AG50" s="672" t="str">
        <f t="shared" si="13"/>
        <v/>
      </c>
      <c r="AI50" s="672" t="str">
        <f t="shared" si="14"/>
        <v/>
      </c>
      <c r="AK50" s="672" t="str">
        <f t="shared" si="15"/>
        <v/>
      </c>
      <c r="AM50" s="672" t="str">
        <f t="shared" si="16"/>
        <v/>
      </c>
      <c r="AO50" s="672" t="str">
        <f t="shared" si="17"/>
        <v/>
      </c>
      <c r="AQ50" s="672" t="str">
        <f t="shared" si="18"/>
        <v/>
      </c>
    </row>
    <row r="51" spans="5:43">
      <c r="E51" s="672" t="str">
        <f t="shared" si="34"/>
        <v/>
      </c>
      <c r="G51" s="672" t="str">
        <f t="shared" si="34"/>
        <v/>
      </c>
      <c r="I51" s="672" t="str">
        <f t="shared" si="1"/>
        <v/>
      </c>
      <c r="K51" s="672" t="str">
        <f t="shared" si="2"/>
        <v/>
      </c>
      <c r="M51" s="672" t="str">
        <f t="shared" si="3"/>
        <v/>
      </c>
      <c r="O51" s="672" t="str">
        <f t="shared" si="4"/>
        <v/>
      </c>
      <c r="Q51" s="672" t="str">
        <f t="shared" si="5"/>
        <v/>
      </c>
      <c r="S51" s="672" t="str">
        <f t="shared" si="6"/>
        <v/>
      </c>
      <c r="U51" s="672" t="str">
        <f t="shared" si="7"/>
        <v/>
      </c>
      <c r="W51" s="672" t="str">
        <f t="shared" si="8"/>
        <v/>
      </c>
      <c r="Y51" s="672" t="str">
        <f t="shared" si="9"/>
        <v/>
      </c>
      <c r="AA51" s="672" t="str">
        <f t="shared" si="10"/>
        <v/>
      </c>
      <c r="AC51" s="672" t="str">
        <f t="shared" si="11"/>
        <v/>
      </c>
      <c r="AE51" s="672" t="str">
        <f t="shared" si="12"/>
        <v/>
      </c>
      <c r="AG51" s="672" t="str">
        <f t="shared" si="13"/>
        <v/>
      </c>
      <c r="AI51" s="672" t="str">
        <f t="shared" si="14"/>
        <v/>
      </c>
      <c r="AK51" s="672" t="str">
        <f t="shared" si="15"/>
        <v/>
      </c>
      <c r="AM51" s="672" t="str">
        <f t="shared" si="16"/>
        <v/>
      </c>
      <c r="AO51" s="672" t="str">
        <f t="shared" si="17"/>
        <v/>
      </c>
      <c r="AQ51" s="672" t="str">
        <f t="shared" si="18"/>
        <v/>
      </c>
    </row>
    <row r="52" spans="5:43">
      <c r="E52" s="672" t="str">
        <f t="shared" si="34"/>
        <v/>
      </c>
      <c r="G52" s="672" t="str">
        <f t="shared" si="34"/>
        <v/>
      </c>
      <c r="I52" s="672" t="str">
        <f t="shared" si="1"/>
        <v/>
      </c>
      <c r="K52" s="672" t="str">
        <f t="shared" si="2"/>
        <v/>
      </c>
      <c r="M52" s="672" t="str">
        <f t="shared" si="3"/>
        <v/>
      </c>
      <c r="O52" s="672" t="str">
        <f t="shared" si="4"/>
        <v/>
      </c>
      <c r="Q52" s="672" t="str">
        <f t="shared" si="5"/>
        <v/>
      </c>
      <c r="S52" s="672" t="str">
        <f t="shared" si="6"/>
        <v/>
      </c>
      <c r="U52" s="672" t="str">
        <f t="shared" si="7"/>
        <v/>
      </c>
      <c r="W52" s="672" t="str">
        <f t="shared" si="8"/>
        <v/>
      </c>
      <c r="Y52" s="672" t="str">
        <f t="shared" si="9"/>
        <v/>
      </c>
      <c r="AA52" s="672" t="str">
        <f t="shared" si="10"/>
        <v/>
      </c>
      <c r="AC52" s="672" t="str">
        <f t="shared" si="11"/>
        <v/>
      </c>
      <c r="AE52" s="672" t="str">
        <f t="shared" si="12"/>
        <v/>
      </c>
      <c r="AG52" s="672" t="str">
        <f t="shared" si="13"/>
        <v/>
      </c>
      <c r="AI52" s="672" t="str">
        <f t="shared" si="14"/>
        <v/>
      </c>
      <c r="AK52" s="672" t="str">
        <f t="shared" si="15"/>
        <v/>
      </c>
      <c r="AM52" s="672" t="str">
        <f t="shared" si="16"/>
        <v/>
      </c>
      <c r="AO52" s="672" t="str">
        <f t="shared" si="17"/>
        <v/>
      </c>
      <c r="AQ52" s="672" t="str">
        <f t="shared" si="18"/>
        <v/>
      </c>
    </row>
    <row r="53" spans="5:43">
      <c r="E53" s="672" t="str">
        <f t="shared" si="34"/>
        <v/>
      </c>
      <c r="G53" s="672" t="str">
        <f t="shared" si="34"/>
        <v/>
      </c>
      <c r="I53" s="672" t="str">
        <f t="shared" si="1"/>
        <v/>
      </c>
      <c r="K53" s="672" t="str">
        <f t="shared" si="2"/>
        <v/>
      </c>
      <c r="M53" s="672" t="str">
        <f t="shared" si="3"/>
        <v/>
      </c>
      <c r="O53" s="672" t="str">
        <f t="shared" si="4"/>
        <v/>
      </c>
      <c r="Q53" s="672" t="str">
        <f t="shared" si="5"/>
        <v/>
      </c>
      <c r="S53" s="672" t="str">
        <f t="shared" si="6"/>
        <v/>
      </c>
      <c r="U53" s="672" t="str">
        <f t="shared" si="7"/>
        <v/>
      </c>
      <c r="W53" s="672" t="str">
        <f t="shared" si="8"/>
        <v/>
      </c>
      <c r="Y53" s="672" t="str">
        <f t="shared" si="9"/>
        <v/>
      </c>
      <c r="AA53" s="672" t="str">
        <f t="shared" si="10"/>
        <v/>
      </c>
      <c r="AC53" s="672" t="str">
        <f t="shared" si="11"/>
        <v/>
      </c>
      <c r="AE53" s="672" t="str">
        <f t="shared" si="12"/>
        <v/>
      </c>
      <c r="AG53" s="672" t="str">
        <f t="shared" si="13"/>
        <v/>
      </c>
      <c r="AI53" s="672" t="str">
        <f t="shared" si="14"/>
        <v/>
      </c>
      <c r="AK53" s="672" t="str">
        <f t="shared" si="15"/>
        <v/>
      </c>
      <c r="AM53" s="672" t="str">
        <f t="shared" si="16"/>
        <v/>
      </c>
      <c r="AO53" s="672" t="str">
        <f t="shared" si="17"/>
        <v/>
      </c>
      <c r="AQ53" s="672" t="str">
        <f t="shared" si="18"/>
        <v/>
      </c>
    </row>
    <row r="54" spans="5:43">
      <c r="E54" s="672" t="str">
        <f t="shared" si="34"/>
        <v/>
      </c>
      <c r="G54" s="672" t="str">
        <f t="shared" si="34"/>
        <v/>
      </c>
      <c r="I54" s="672" t="str">
        <f t="shared" si="1"/>
        <v/>
      </c>
      <c r="K54" s="672" t="str">
        <f t="shared" si="2"/>
        <v/>
      </c>
      <c r="M54" s="672" t="str">
        <f t="shared" si="3"/>
        <v/>
      </c>
      <c r="O54" s="672" t="str">
        <f t="shared" si="4"/>
        <v/>
      </c>
      <c r="Q54" s="672" t="str">
        <f t="shared" si="5"/>
        <v/>
      </c>
      <c r="S54" s="672" t="str">
        <f t="shared" si="6"/>
        <v/>
      </c>
      <c r="U54" s="672" t="str">
        <f t="shared" si="7"/>
        <v/>
      </c>
      <c r="W54" s="672" t="str">
        <f t="shared" si="8"/>
        <v/>
      </c>
      <c r="Y54" s="672" t="str">
        <f t="shared" si="9"/>
        <v/>
      </c>
      <c r="AA54" s="672" t="str">
        <f t="shared" si="10"/>
        <v/>
      </c>
      <c r="AC54" s="672" t="str">
        <f t="shared" si="11"/>
        <v/>
      </c>
      <c r="AE54" s="672" t="str">
        <f t="shared" si="12"/>
        <v/>
      </c>
      <c r="AG54" s="672" t="str">
        <f t="shared" si="13"/>
        <v/>
      </c>
      <c r="AI54" s="672" t="str">
        <f t="shared" si="14"/>
        <v/>
      </c>
      <c r="AK54" s="672" t="str">
        <f t="shared" si="15"/>
        <v/>
      </c>
      <c r="AM54" s="672" t="str">
        <f t="shared" si="16"/>
        <v/>
      </c>
      <c r="AO54" s="672" t="str">
        <f t="shared" si="17"/>
        <v/>
      </c>
      <c r="AQ54" s="672" t="str">
        <f t="shared" si="18"/>
        <v/>
      </c>
    </row>
    <row r="55" spans="5:43">
      <c r="E55" s="672" t="str">
        <f t="shared" si="34"/>
        <v/>
      </c>
      <c r="G55" s="672" t="str">
        <f t="shared" si="34"/>
        <v/>
      </c>
      <c r="I55" s="672" t="str">
        <f t="shared" si="1"/>
        <v/>
      </c>
      <c r="K55" s="672" t="str">
        <f t="shared" si="2"/>
        <v/>
      </c>
      <c r="M55" s="672" t="str">
        <f t="shared" si="3"/>
        <v/>
      </c>
      <c r="O55" s="672" t="str">
        <f t="shared" si="4"/>
        <v/>
      </c>
      <c r="Q55" s="672" t="str">
        <f t="shared" si="5"/>
        <v/>
      </c>
      <c r="S55" s="672" t="str">
        <f t="shared" si="6"/>
        <v/>
      </c>
      <c r="U55" s="672" t="str">
        <f t="shared" si="7"/>
        <v/>
      </c>
      <c r="W55" s="672" t="str">
        <f t="shared" si="8"/>
        <v/>
      </c>
      <c r="Y55" s="672" t="str">
        <f t="shared" si="9"/>
        <v/>
      </c>
      <c r="AA55" s="672" t="str">
        <f t="shared" si="10"/>
        <v/>
      </c>
      <c r="AC55" s="672" t="str">
        <f t="shared" si="11"/>
        <v/>
      </c>
      <c r="AE55" s="672" t="str">
        <f t="shared" si="12"/>
        <v/>
      </c>
      <c r="AG55" s="672" t="str">
        <f t="shared" si="13"/>
        <v/>
      </c>
      <c r="AI55" s="672" t="str">
        <f t="shared" si="14"/>
        <v/>
      </c>
      <c r="AK55" s="672" t="str">
        <f t="shared" si="15"/>
        <v/>
      </c>
      <c r="AM55" s="672" t="str">
        <f t="shared" si="16"/>
        <v/>
      </c>
      <c r="AO55" s="672" t="str">
        <f t="shared" si="17"/>
        <v/>
      </c>
      <c r="AQ55" s="672" t="str">
        <f t="shared" si="18"/>
        <v/>
      </c>
    </row>
    <row r="56" spans="5:43">
      <c r="E56" s="672" t="str">
        <f t="shared" si="34"/>
        <v/>
      </c>
      <c r="G56" s="672" t="str">
        <f t="shared" si="34"/>
        <v/>
      </c>
      <c r="I56" s="672" t="str">
        <f t="shared" si="1"/>
        <v/>
      </c>
      <c r="K56" s="672" t="str">
        <f t="shared" si="2"/>
        <v/>
      </c>
      <c r="M56" s="672" t="str">
        <f t="shared" si="3"/>
        <v/>
      </c>
      <c r="O56" s="672" t="str">
        <f t="shared" si="4"/>
        <v/>
      </c>
      <c r="Q56" s="672" t="str">
        <f t="shared" si="5"/>
        <v/>
      </c>
      <c r="S56" s="672" t="str">
        <f t="shared" si="6"/>
        <v/>
      </c>
      <c r="U56" s="672" t="str">
        <f t="shared" si="7"/>
        <v/>
      </c>
      <c r="W56" s="672" t="str">
        <f t="shared" si="8"/>
        <v/>
      </c>
      <c r="Y56" s="672" t="str">
        <f t="shared" si="9"/>
        <v/>
      </c>
      <c r="AA56" s="672" t="str">
        <f t="shared" si="10"/>
        <v/>
      </c>
      <c r="AC56" s="672" t="str">
        <f t="shared" si="11"/>
        <v/>
      </c>
      <c r="AE56" s="672" t="str">
        <f t="shared" si="12"/>
        <v/>
      </c>
      <c r="AG56" s="672" t="str">
        <f t="shared" si="13"/>
        <v/>
      </c>
      <c r="AI56" s="672" t="str">
        <f t="shared" si="14"/>
        <v/>
      </c>
      <c r="AK56" s="672" t="str">
        <f t="shared" si="15"/>
        <v/>
      </c>
      <c r="AM56" s="672" t="str">
        <f t="shared" si="16"/>
        <v/>
      </c>
      <c r="AO56" s="672" t="str">
        <f t="shared" si="17"/>
        <v/>
      </c>
      <c r="AQ56" s="672" t="str">
        <f t="shared" si="18"/>
        <v/>
      </c>
    </row>
    <row r="57" spans="5:43">
      <c r="E57" s="672" t="str">
        <f t="shared" si="34"/>
        <v/>
      </c>
      <c r="G57" s="672" t="str">
        <f t="shared" si="34"/>
        <v/>
      </c>
      <c r="I57" s="672" t="str">
        <f t="shared" si="1"/>
        <v/>
      </c>
      <c r="K57" s="672" t="str">
        <f t="shared" si="2"/>
        <v/>
      </c>
      <c r="M57" s="672" t="str">
        <f t="shared" si="3"/>
        <v/>
      </c>
      <c r="O57" s="672" t="str">
        <f t="shared" si="4"/>
        <v/>
      </c>
      <c r="Q57" s="672" t="str">
        <f t="shared" si="5"/>
        <v/>
      </c>
      <c r="S57" s="672" t="str">
        <f t="shared" si="6"/>
        <v/>
      </c>
      <c r="U57" s="672" t="str">
        <f t="shared" si="7"/>
        <v/>
      </c>
      <c r="W57" s="672" t="str">
        <f t="shared" si="8"/>
        <v/>
      </c>
      <c r="Y57" s="672" t="str">
        <f t="shared" si="9"/>
        <v/>
      </c>
      <c r="AA57" s="672" t="str">
        <f t="shared" si="10"/>
        <v/>
      </c>
      <c r="AC57" s="672" t="str">
        <f t="shared" si="11"/>
        <v/>
      </c>
      <c r="AE57" s="672" t="str">
        <f t="shared" si="12"/>
        <v/>
      </c>
      <c r="AG57" s="672" t="str">
        <f t="shared" si="13"/>
        <v/>
      </c>
      <c r="AI57" s="672" t="str">
        <f t="shared" si="14"/>
        <v/>
      </c>
      <c r="AK57" s="672" t="str">
        <f t="shared" si="15"/>
        <v/>
      </c>
      <c r="AM57" s="672" t="str">
        <f t="shared" si="16"/>
        <v/>
      </c>
      <c r="AO57" s="672" t="str">
        <f t="shared" si="17"/>
        <v/>
      </c>
      <c r="AQ57" s="672" t="str">
        <f t="shared" si="18"/>
        <v/>
      </c>
    </row>
    <row r="58" spans="5:43">
      <c r="E58" s="672" t="str">
        <f t="shared" si="34"/>
        <v/>
      </c>
      <c r="G58" s="672" t="str">
        <f t="shared" si="34"/>
        <v/>
      </c>
      <c r="I58" s="672" t="str">
        <f t="shared" si="1"/>
        <v/>
      </c>
      <c r="K58" s="672" t="str">
        <f t="shared" si="2"/>
        <v/>
      </c>
      <c r="M58" s="672" t="str">
        <f t="shared" si="3"/>
        <v/>
      </c>
      <c r="O58" s="672" t="str">
        <f t="shared" si="4"/>
        <v/>
      </c>
      <c r="Q58" s="672" t="str">
        <f t="shared" si="5"/>
        <v/>
      </c>
      <c r="S58" s="672" t="str">
        <f t="shared" si="6"/>
        <v/>
      </c>
      <c r="U58" s="672" t="str">
        <f t="shared" si="7"/>
        <v/>
      </c>
      <c r="W58" s="672" t="str">
        <f t="shared" si="8"/>
        <v/>
      </c>
      <c r="Y58" s="672" t="str">
        <f t="shared" si="9"/>
        <v/>
      </c>
      <c r="AA58" s="672" t="str">
        <f t="shared" si="10"/>
        <v/>
      </c>
      <c r="AC58" s="672" t="str">
        <f t="shared" si="11"/>
        <v/>
      </c>
      <c r="AE58" s="672" t="str">
        <f t="shared" si="12"/>
        <v/>
      </c>
      <c r="AG58" s="672" t="str">
        <f t="shared" si="13"/>
        <v/>
      </c>
      <c r="AI58" s="672" t="str">
        <f t="shared" si="14"/>
        <v/>
      </c>
      <c r="AK58" s="672" t="str">
        <f t="shared" si="15"/>
        <v/>
      </c>
      <c r="AM58" s="672" t="str">
        <f t="shared" si="16"/>
        <v/>
      </c>
      <c r="AO58" s="672" t="str">
        <f t="shared" si="17"/>
        <v/>
      </c>
      <c r="AQ58" s="672" t="str">
        <f t="shared" si="18"/>
        <v/>
      </c>
    </row>
    <row r="59" spans="5:43">
      <c r="E59" s="672" t="str">
        <f t="shared" si="34"/>
        <v/>
      </c>
      <c r="G59" s="672" t="str">
        <f t="shared" si="34"/>
        <v/>
      </c>
      <c r="I59" s="672" t="str">
        <f t="shared" si="1"/>
        <v/>
      </c>
      <c r="K59" s="672" t="str">
        <f t="shared" si="2"/>
        <v/>
      </c>
      <c r="M59" s="672" t="str">
        <f t="shared" si="3"/>
        <v/>
      </c>
      <c r="O59" s="672" t="str">
        <f t="shared" si="4"/>
        <v/>
      </c>
      <c r="Q59" s="672" t="str">
        <f t="shared" si="5"/>
        <v/>
      </c>
      <c r="S59" s="672" t="str">
        <f t="shared" si="6"/>
        <v/>
      </c>
      <c r="U59" s="672" t="str">
        <f t="shared" si="7"/>
        <v/>
      </c>
      <c r="W59" s="672" t="str">
        <f t="shared" si="8"/>
        <v/>
      </c>
      <c r="Y59" s="672" t="str">
        <f t="shared" si="9"/>
        <v/>
      </c>
      <c r="AA59" s="672" t="str">
        <f t="shared" si="10"/>
        <v/>
      </c>
      <c r="AC59" s="672" t="str">
        <f t="shared" si="11"/>
        <v/>
      </c>
      <c r="AE59" s="672" t="str">
        <f t="shared" si="12"/>
        <v/>
      </c>
      <c r="AG59" s="672" t="str">
        <f t="shared" si="13"/>
        <v/>
      </c>
      <c r="AI59" s="672" t="str">
        <f t="shared" si="14"/>
        <v/>
      </c>
      <c r="AK59" s="672" t="str">
        <f t="shared" si="15"/>
        <v/>
      </c>
      <c r="AM59" s="672" t="str">
        <f t="shared" si="16"/>
        <v/>
      </c>
      <c r="AO59" s="672" t="str">
        <f t="shared" si="17"/>
        <v/>
      </c>
      <c r="AQ59" s="672" t="str">
        <f t="shared" si="18"/>
        <v/>
      </c>
    </row>
    <row r="60" spans="5:43">
      <c r="E60" s="672" t="str">
        <f t="shared" si="34"/>
        <v/>
      </c>
      <c r="G60" s="672" t="str">
        <f t="shared" si="34"/>
        <v/>
      </c>
      <c r="I60" s="672" t="str">
        <f t="shared" si="1"/>
        <v/>
      </c>
      <c r="K60" s="672" t="str">
        <f t="shared" si="2"/>
        <v/>
      </c>
      <c r="M60" s="672" t="str">
        <f t="shared" si="3"/>
        <v/>
      </c>
      <c r="O60" s="672" t="str">
        <f t="shared" si="4"/>
        <v/>
      </c>
      <c r="Q60" s="672" t="str">
        <f t="shared" si="5"/>
        <v/>
      </c>
      <c r="S60" s="672" t="str">
        <f t="shared" si="6"/>
        <v/>
      </c>
      <c r="U60" s="672" t="str">
        <f t="shared" si="7"/>
        <v/>
      </c>
      <c r="W60" s="672" t="str">
        <f t="shared" si="8"/>
        <v/>
      </c>
      <c r="Y60" s="672" t="str">
        <f t="shared" si="9"/>
        <v/>
      </c>
      <c r="AA60" s="672" t="str">
        <f t="shared" si="10"/>
        <v/>
      </c>
      <c r="AC60" s="672" t="str">
        <f t="shared" si="11"/>
        <v/>
      </c>
      <c r="AE60" s="672" t="str">
        <f t="shared" si="12"/>
        <v/>
      </c>
      <c r="AG60" s="672" t="str">
        <f t="shared" si="13"/>
        <v/>
      </c>
      <c r="AI60" s="672" t="str">
        <f t="shared" si="14"/>
        <v/>
      </c>
      <c r="AK60" s="672" t="str">
        <f t="shared" si="15"/>
        <v/>
      </c>
      <c r="AM60" s="672" t="str">
        <f t="shared" si="16"/>
        <v/>
      </c>
      <c r="AO60" s="672" t="str">
        <f t="shared" si="17"/>
        <v/>
      </c>
      <c r="AQ60" s="672" t="str">
        <f t="shared" si="18"/>
        <v/>
      </c>
    </row>
    <row r="61" spans="5:43">
      <c r="E61" s="672" t="str">
        <f t="shared" ref="E61:G76" si="35">IF(OR($B61=0,D61=0),"",D61/$B61)</f>
        <v/>
      </c>
      <c r="G61" s="672" t="str">
        <f t="shared" si="35"/>
        <v/>
      </c>
      <c r="I61" s="672" t="str">
        <f t="shared" si="1"/>
        <v/>
      </c>
      <c r="K61" s="672" t="str">
        <f t="shared" si="2"/>
        <v/>
      </c>
      <c r="M61" s="672" t="str">
        <f t="shared" si="3"/>
        <v/>
      </c>
      <c r="O61" s="672" t="str">
        <f t="shared" si="4"/>
        <v/>
      </c>
      <c r="Q61" s="672" t="str">
        <f t="shared" si="5"/>
        <v/>
      </c>
      <c r="S61" s="672" t="str">
        <f t="shared" si="6"/>
        <v/>
      </c>
      <c r="U61" s="672" t="str">
        <f t="shared" si="7"/>
        <v/>
      </c>
      <c r="W61" s="672" t="str">
        <f t="shared" si="8"/>
        <v/>
      </c>
      <c r="Y61" s="672" t="str">
        <f t="shared" si="9"/>
        <v/>
      </c>
      <c r="AA61" s="672" t="str">
        <f t="shared" si="10"/>
        <v/>
      </c>
      <c r="AC61" s="672" t="str">
        <f t="shared" si="11"/>
        <v/>
      </c>
      <c r="AE61" s="672" t="str">
        <f t="shared" si="12"/>
        <v/>
      </c>
      <c r="AG61" s="672" t="str">
        <f t="shared" si="13"/>
        <v/>
      </c>
      <c r="AI61" s="672" t="str">
        <f t="shared" si="14"/>
        <v/>
      </c>
      <c r="AK61" s="672" t="str">
        <f t="shared" si="15"/>
        <v/>
      </c>
      <c r="AM61" s="672" t="str">
        <f t="shared" si="16"/>
        <v/>
      </c>
      <c r="AO61" s="672" t="str">
        <f t="shared" si="17"/>
        <v/>
      </c>
      <c r="AQ61" s="672" t="str">
        <f t="shared" si="18"/>
        <v/>
      </c>
    </row>
    <row r="62" spans="5:43">
      <c r="E62" s="672" t="str">
        <f t="shared" si="35"/>
        <v/>
      </c>
      <c r="G62" s="672" t="str">
        <f t="shared" si="35"/>
        <v/>
      </c>
      <c r="I62" s="672" t="str">
        <f t="shared" si="1"/>
        <v/>
      </c>
      <c r="K62" s="672" t="str">
        <f t="shared" si="2"/>
        <v/>
      </c>
      <c r="M62" s="672" t="str">
        <f t="shared" si="3"/>
        <v/>
      </c>
      <c r="O62" s="672" t="str">
        <f t="shared" si="4"/>
        <v/>
      </c>
      <c r="Q62" s="672" t="str">
        <f t="shared" si="5"/>
        <v/>
      </c>
      <c r="S62" s="672" t="str">
        <f t="shared" si="6"/>
        <v/>
      </c>
      <c r="U62" s="672" t="str">
        <f t="shared" si="7"/>
        <v/>
      </c>
      <c r="W62" s="672" t="str">
        <f t="shared" si="8"/>
        <v/>
      </c>
      <c r="Y62" s="672" t="str">
        <f t="shared" si="9"/>
        <v/>
      </c>
      <c r="AA62" s="672" t="str">
        <f t="shared" si="10"/>
        <v/>
      </c>
      <c r="AC62" s="672" t="str">
        <f t="shared" si="11"/>
        <v/>
      </c>
      <c r="AE62" s="672" t="str">
        <f t="shared" si="12"/>
        <v/>
      </c>
      <c r="AG62" s="672" t="str">
        <f t="shared" si="13"/>
        <v/>
      </c>
      <c r="AI62" s="672" t="str">
        <f t="shared" si="14"/>
        <v/>
      </c>
      <c r="AK62" s="672" t="str">
        <f t="shared" si="15"/>
        <v/>
      </c>
      <c r="AM62" s="672" t="str">
        <f t="shared" si="16"/>
        <v/>
      </c>
      <c r="AO62" s="672" t="str">
        <f t="shared" si="17"/>
        <v/>
      </c>
      <c r="AQ62" s="672" t="str">
        <f t="shared" si="18"/>
        <v/>
      </c>
    </row>
    <row r="63" spans="5:43">
      <c r="E63" s="672" t="str">
        <f t="shared" si="35"/>
        <v/>
      </c>
      <c r="G63" s="672" t="str">
        <f t="shared" si="35"/>
        <v/>
      </c>
      <c r="I63" s="672" t="str">
        <f t="shared" si="1"/>
        <v/>
      </c>
      <c r="K63" s="672" t="str">
        <f t="shared" si="2"/>
        <v/>
      </c>
      <c r="M63" s="672" t="str">
        <f t="shared" si="3"/>
        <v/>
      </c>
      <c r="O63" s="672" t="str">
        <f t="shared" si="4"/>
        <v/>
      </c>
      <c r="Q63" s="672" t="str">
        <f t="shared" si="5"/>
        <v/>
      </c>
      <c r="S63" s="672" t="str">
        <f t="shared" si="6"/>
        <v/>
      </c>
      <c r="U63" s="672" t="str">
        <f t="shared" si="7"/>
        <v/>
      </c>
      <c r="W63" s="672" t="str">
        <f t="shared" si="8"/>
        <v/>
      </c>
      <c r="Y63" s="672" t="str">
        <f t="shared" si="9"/>
        <v/>
      </c>
      <c r="AA63" s="672" t="str">
        <f t="shared" si="10"/>
        <v/>
      </c>
      <c r="AC63" s="672" t="str">
        <f t="shared" si="11"/>
        <v/>
      </c>
      <c r="AE63" s="672" t="str">
        <f t="shared" si="12"/>
        <v/>
      </c>
      <c r="AG63" s="672" t="str">
        <f t="shared" si="13"/>
        <v/>
      </c>
      <c r="AI63" s="672" t="str">
        <f t="shared" si="14"/>
        <v/>
      </c>
      <c r="AK63" s="672" t="str">
        <f t="shared" si="15"/>
        <v/>
      </c>
      <c r="AM63" s="672" t="str">
        <f t="shared" si="16"/>
        <v/>
      </c>
      <c r="AO63" s="672" t="str">
        <f t="shared" si="17"/>
        <v/>
      </c>
      <c r="AQ63" s="672" t="str">
        <f t="shared" si="18"/>
        <v/>
      </c>
    </row>
    <row r="64" spans="5:43">
      <c r="E64" s="672" t="str">
        <f t="shared" si="35"/>
        <v/>
      </c>
      <c r="G64" s="672" t="str">
        <f t="shared" si="35"/>
        <v/>
      </c>
      <c r="I64" s="672" t="str">
        <f t="shared" si="1"/>
        <v/>
      </c>
      <c r="K64" s="672" t="str">
        <f t="shared" si="2"/>
        <v/>
      </c>
      <c r="M64" s="672" t="str">
        <f t="shared" si="3"/>
        <v/>
      </c>
      <c r="O64" s="672" t="str">
        <f t="shared" si="4"/>
        <v/>
      </c>
      <c r="Q64" s="672" t="str">
        <f t="shared" si="5"/>
        <v/>
      </c>
      <c r="S64" s="672" t="str">
        <f t="shared" si="6"/>
        <v/>
      </c>
      <c r="U64" s="672" t="str">
        <f t="shared" si="7"/>
        <v/>
      </c>
      <c r="W64" s="672" t="str">
        <f t="shared" si="8"/>
        <v/>
      </c>
      <c r="Y64" s="672" t="str">
        <f t="shared" si="9"/>
        <v/>
      </c>
      <c r="AA64" s="672" t="str">
        <f t="shared" si="10"/>
        <v/>
      </c>
      <c r="AC64" s="672" t="str">
        <f t="shared" si="11"/>
        <v/>
      </c>
      <c r="AE64" s="672" t="str">
        <f t="shared" si="12"/>
        <v/>
      </c>
      <c r="AG64" s="672" t="str">
        <f t="shared" si="13"/>
        <v/>
      </c>
      <c r="AI64" s="672" t="str">
        <f t="shared" si="14"/>
        <v/>
      </c>
      <c r="AK64" s="672" t="str">
        <f t="shared" si="15"/>
        <v/>
      </c>
      <c r="AM64" s="672" t="str">
        <f t="shared" si="16"/>
        <v/>
      </c>
      <c r="AO64" s="672" t="str">
        <f t="shared" si="17"/>
        <v/>
      </c>
      <c r="AQ64" s="672" t="str">
        <f t="shared" si="18"/>
        <v/>
      </c>
    </row>
    <row r="65" spans="5:43">
      <c r="E65" s="672" t="str">
        <f t="shared" si="35"/>
        <v/>
      </c>
      <c r="G65" s="672" t="str">
        <f t="shared" si="35"/>
        <v/>
      </c>
      <c r="I65" s="672" t="str">
        <f t="shared" si="1"/>
        <v/>
      </c>
      <c r="K65" s="672" t="str">
        <f t="shared" si="2"/>
        <v/>
      </c>
      <c r="M65" s="672" t="str">
        <f t="shared" si="3"/>
        <v/>
      </c>
      <c r="O65" s="672" t="str">
        <f t="shared" si="4"/>
        <v/>
      </c>
      <c r="Q65" s="672" t="str">
        <f t="shared" si="5"/>
        <v/>
      </c>
      <c r="S65" s="672" t="str">
        <f t="shared" si="6"/>
        <v/>
      </c>
      <c r="U65" s="672" t="str">
        <f t="shared" si="7"/>
        <v/>
      </c>
      <c r="W65" s="672" t="str">
        <f t="shared" si="8"/>
        <v/>
      </c>
      <c r="Y65" s="672" t="str">
        <f t="shared" si="9"/>
        <v/>
      </c>
      <c r="AA65" s="672" t="str">
        <f t="shared" si="10"/>
        <v/>
      </c>
      <c r="AC65" s="672" t="str">
        <f t="shared" si="11"/>
        <v/>
      </c>
      <c r="AE65" s="672" t="str">
        <f t="shared" si="12"/>
        <v/>
      </c>
      <c r="AG65" s="672" t="str">
        <f t="shared" si="13"/>
        <v/>
      </c>
      <c r="AI65" s="672" t="str">
        <f t="shared" si="14"/>
        <v/>
      </c>
      <c r="AK65" s="672" t="str">
        <f t="shared" si="15"/>
        <v/>
      </c>
      <c r="AM65" s="672" t="str">
        <f t="shared" si="16"/>
        <v/>
      </c>
      <c r="AO65" s="672" t="str">
        <f t="shared" si="17"/>
        <v/>
      </c>
      <c r="AQ65" s="672" t="str">
        <f t="shared" si="18"/>
        <v/>
      </c>
    </row>
    <row r="66" spans="5:43">
      <c r="E66" s="672" t="str">
        <f t="shared" si="35"/>
        <v/>
      </c>
      <c r="G66" s="672" t="str">
        <f t="shared" si="35"/>
        <v/>
      </c>
      <c r="I66" s="672" t="str">
        <f t="shared" si="1"/>
        <v/>
      </c>
      <c r="K66" s="672" t="str">
        <f t="shared" si="2"/>
        <v/>
      </c>
      <c r="M66" s="672" t="str">
        <f t="shared" si="3"/>
        <v/>
      </c>
      <c r="O66" s="672" t="str">
        <f t="shared" si="4"/>
        <v/>
      </c>
      <c r="Q66" s="672" t="str">
        <f t="shared" si="5"/>
        <v/>
      </c>
      <c r="S66" s="672" t="str">
        <f t="shared" si="6"/>
        <v/>
      </c>
      <c r="U66" s="672" t="str">
        <f t="shared" si="7"/>
        <v/>
      </c>
      <c r="W66" s="672" t="str">
        <f t="shared" si="8"/>
        <v/>
      </c>
      <c r="Y66" s="672" t="str">
        <f t="shared" si="9"/>
        <v/>
      </c>
      <c r="AA66" s="672" t="str">
        <f t="shared" si="10"/>
        <v/>
      </c>
      <c r="AC66" s="672" t="str">
        <f t="shared" si="11"/>
        <v/>
      </c>
      <c r="AE66" s="672" t="str">
        <f t="shared" si="12"/>
        <v/>
      </c>
      <c r="AG66" s="672" t="str">
        <f t="shared" si="13"/>
        <v/>
      </c>
      <c r="AI66" s="672" t="str">
        <f t="shared" si="14"/>
        <v/>
      </c>
      <c r="AK66" s="672" t="str">
        <f t="shared" si="15"/>
        <v/>
      </c>
      <c r="AM66" s="672" t="str">
        <f t="shared" si="16"/>
        <v/>
      </c>
      <c r="AO66" s="672" t="str">
        <f t="shared" si="17"/>
        <v/>
      </c>
      <c r="AQ66" s="672" t="str">
        <f t="shared" si="18"/>
        <v/>
      </c>
    </row>
    <row r="67" spans="5:43">
      <c r="E67" s="672" t="str">
        <f t="shared" si="35"/>
        <v/>
      </c>
      <c r="G67" s="672" t="str">
        <f t="shared" si="35"/>
        <v/>
      </c>
      <c r="I67" s="672" t="str">
        <f t="shared" si="1"/>
        <v/>
      </c>
      <c r="K67" s="672" t="str">
        <f t="shared" si="2"/>
        <v/>
      </c>
      <c r="M67" s="672" t="str">
        <f t="shared" si="3"/>
        <v/>
      </c>
      <c r="O67" s="672" t="str">
        <f t="shared" si="4"/>
        <v/>
      </c>
      <c r="Q67" s="672" t="str">
        <f t="shared" si="5"/>
        <v/>
      </c>
      <c r="S67" s="672" t="str">
        <f t="shared" si="6"/>
        <v/>
      </c>
      <c r="U67" s="672" t="str">
        <f t="shared" si="7"/>
        <v/>
      </c>
      <c r="W67" s="672" t="str">
        <f t="shared" si="8"/>
        <v/>
      </c>
      <c r="Y67" s="672" t="str">
        <f t="shared" si="9"/>
        <v/>
      </c>
      <c r="AA67" s="672" t="str">
        <f t="shared" si="10"/>
        <v/>
      </c>
      <c r="AC67" s="672" t="str">
        <f t="shared" si="11"/>
        <v/>
      </c>
      <c r="AE67" s="672" t="str">
        <f t="shared" si="12"/>
        <v/>
      </c>
      <c r="AG67" s="672" t="str">
        <f t="shared" si="13"/>
        <v/>
      </c>
      <c r="AI67" s="672" t="str">
        <f t="shared" si="14"/>
        <v/>
      </c>
      <c r="AK67" s="672" t="str">
        <f t="shared" si="15"/>
        <v/>
      </c>
      <c r="AM67" s="672" t="str">
        <f t="shared" si="16"/>
        <v/>
      </c>
      <c r="AO67" s="672" t="str">
        <f t="shared" si="17"/>
        <v/>
      </c>
      <c r="AQ67" s="672" t="str">
        <f t="shared" si="18"/>
        <v/>
      </c>
    </row>
    <row r="68" spans="5:43">
      <c r="E68" s="672" t="str">
        <f t="shared" si="35"/>
        <v/>
      </c>
      <c r="G68" s="672" t="str">
        <f t="shared" si="35"/>
        <v/>
      </c>
      <c r="I68" s="672" t="str">
        <f t="shared" si="1"/>
        <v/>
      </c>
      <c r="K68" s="672" t="str">
        <f t="shared" si="2"/>
        <v/>
      </c>
      <c r="M68" s="672" t="str">
        <f t="shared" si="3"/>
        <v/>
      </c>
      <c r="O68" s="672" t="str">
        <f t="shared" si="4"/>
        <v/>
      </c>
      <c r="Q68" s="672" t="str">
        <f t="shared" si="5"/>
        <v/>
      </c>
      <c r="S68" s="672" t="str">
        <f t="shared" si="6"/>
        <v/>
      </c>
      <c r="U68" s="672" t="str">
        <f t="shared" si="7"/>
        <v/>
      </c>
      <c r="W68" s="672" t="str">
        <f t="shared" si="8"/>
        <v/>
      </c>
      <c r="Y68" s="672" t="str">
        <f t="shared" si="9"/>
        <v/>
      </c>
      <c r="AA68" s="672" t="str">
        <f t="shared" si="10"/>
        <v/>
      </c>
      <c r="AC68" s="672" t="str">
        <f t="shared" si="11"/>
        <v/>
      </c>
      <c r="AE68" s="672" t="str">
        <f t="shared" si="12"/>
        <v/>
      </c>
      <c r="AG68" s="672" t="str">
        <f t="shared" si="13"/>
        <v/>
      </c>
      <c r="AI68" s="672" t="str">
        <f t="shared" si="14"/>
        <v/>
      </c>
      <c r="AK68" s="672" t="str">
        <f t="shared" si="15"/>
        <v/>
      </c>
      <c r="AM68" s="672" t="str">
        <f t="shared" si="16"/>
        <v/>
      </c>
      <c r="AO68" s="672" t="str">
        <f t="shared" si="17"/>
        <v/>
      </c>
      <c r="AQ68" s="672" t="str">
        <f t="shared" si="18"/>
        <v/>
      </c>
    </row>
    <row r="69" spans="5:43">
      <c r="E69" s="672" t="str">
        <f t="shared" si="35"/>
        <v/>
      </c>
      <c r="G69" s="672" t="str">
        <f t="shared" si="35"/>
        <v/>
      </c>
      <c r="I69" s="672" t="str">
        <f t="shared" si="1"/>
        <v/>
      </c>
      <c r="K69" s="672" t="str">
        <f t="shared" si="2"/>
        <v/>
      </c>
      <c r="M69" s="672" t="str">
        <f t="shared" si="3"/>
        <v/>
      </c>
      <c r="O69" s="672" t="str">
        <f t="shared" si="4"/>
        <v/>
      </c>
      <c r="Q69" s="672" t="str">
        <f t="shared" si="5"/>
        <v/>
      </c>
      <c r="S69" s="672" t="str">
        <f t="shared" si="6"/>
        <v/>
      </c>
      <c r="U69" s="672" t="str">
        <f t="shared" si="7"/>
        <v/>
      </c>
      <c r="W69" s="672" t="str">
        <f t="shared" si="8"/>
        <v/>
      </c>
      <c r="Y69" s="672" t="str">
        <f t="shared" si="9"/>
        <v/>
      </c>
      <c r="AA69" s="672" t="str">
        <f t="shared" si="10"/>
        <v/>
      </c>
      <c r="AC69" s="672" t="str">
        <f t="shared" si="11"/>
        <v/>
      </c>
      <c r="AE69" s="672" t="str">
        <f t="shared" si="12"/>
        <v/>
      </c>
      <c r="AG69" s="672" t="str">
        <f t="shared" si="13"/>
        <v/>
      </c>
      <c r="AI69" s="672" t="str">
        <f t="shared" si="14"/>
        <v/>
      </c>
      <c r="AK69" s="672" t="str">
        <f t="shared" si="15"/>
        <v/>
      </c>
      <c r="AM69" s="672" t="str">
        <f t="shared" si="16"/>
        <v/>
      </c>
      <c r="AO69" s="672" t="str">
        <f t="shared" si="17"/>
        <v/>
      </c>
      <c r="AQ69" s="672" t="str">
        <f t="shared" si="18"/>
        <v/>
      </c>
    </row>
    <row r="70" spans="5:43">
      <c r="E70" s="672" t="str">
        <f t="shared" si="35"/>
        <v/>
      </c>
      <c r="G70" s="672" t="str">
        <f t="shared" si="35"/>
        <v/>
      </c>
      <c r="I70" s="672" t="str">
        <f t="shared" si="1"/>
        <v/>
      </c>
      <c r="K70" s="672" t="str">
        <f t="shared" si="2"/>
        <v/>
      </c>
      <c r="M70" s="672" t="str">
        <f t="shared" si="3"/>
        <v/>
      </c>
      <c r="O70" s="672" t="str">
        <f t="shared" si="4"/>
        <v/>
      </c>
      <c r="Q70" s="672" t="str">
        <f t="shared" si="5"/>
        <v/>
      </c>
      <c r="S70" s="672" t="str">
        <f t="shared" si="6"/>
        <v/>
      </c>
      <c r="U70" s="672" t="str">
        <f t="shared" si="7"/>
        <v/>
      </c>
      <c r="W70" s="672" t="str">
        <f t="shared" si="8"/>
        <v/>
      </c>
      <c r="Y70" s="672" t="str">
        <f t="shared" si="9"/>
        <v/>
      </c>
      <c r="AA70" s="672" t="str">
        <f t="shared" si="10"/>
        <v/>
      </c>
      <c r="AC70" s="672" t="str">
        <f t="shared" si="11"/>
        <v/>
      </c>
      <c r="AE70" s="672" t="str">
        <f t="shared" si="12"/>
        <v/>
      </c>
      <c r="AG70" s="672" t="str">
        <f t="shared" si="13"/>
        <v/>
      </c>
      <c r="AI70" s="672" t="str">
        <f t="shared" si="14"/>
        <v/>
      </c>
      <c r="AK70" s="672" t="str">
        <f t="shared" si="15"/>
        <v/>
      </c>
      <c r="AM70" s="672" t="str">
        <f t="shared" si="16"/>
        <v/>
      </c>
      <c r="AO70" s="672" t="str">
        <f t="shared" si="17"/>
        <v/>
      </c>
      <c r="AQ70" s="672" t="str">
        <f t="shared" si="18"/>
        <v/>
      </c>
    </row>
    <row r="71" spans="5:43">
      <c r="E71" s="672" t="str">
        <f t="shared" si="35"/>
        <v/>
      </c>
      <c r="G71" s="672" t="str">
        <f t="shared" si="35"/>
        <v/>
      </c>
      <c r="I71" s="672" t="str">
        <f t="shared" si="1"/>
        <v/>
      </c>
      <c r="K71" s="672" t="str">
        <f t="shared" si="2"/>
        <v/>
      </c>
      <c r="M71" s="672" t="str">
        <f t="shared" si="3"/>
        <v/>
      </c>
      <c r="O71" s="672" t="str">
        <f t="shared" si="4"/>
        <v/>
      </c>
      <c r="Q71" s="672" t="str">
        <f t="shared" si="5"/>
        <v/>
      </c>
      <c r="S71" s="672" t="str">
        <f t="shared" si="6"/>
        <v/>
      </c>
      <c r="U71" s="672" t="str">
        <f t="shared" si="7"/>
        <v/>
      </c>
      <c r="W71" s="672" t="str">
        <f t="shared" si="8"/>
        <v/>
      </c>
      <c r="Y71" s="672" t="str">
        <f t="shared" si="9"/>
        <v/>
      </c>
      <c r="AA71" s="672" t="str">
        <f t="shared" si="10"/>
        <v/>
      </c>
      <c r="AC71" s="672" t="str">
        <f t="shared" si="11"/>
        <v/>
      </c>
      <c r="AE71" s="672" t="str">
        <f t="shared" si="12"/>
        <v/>
      </c>
      <c r="AG71" s="672" t="str">
        <f t="shared" si="13"/>
        <v/>
      </c>
      <c r="AI71" s="672" t="str">
        <f t="shared" si="14"/>
        <v/>
      </c>
      <c r="AK71" s="672" t="str">
        <f t="shared" si="15"/>
        <v/>
      </c>
      <c r="AM71" s="672" t="str">
        <f t="shared" si="16"/>
        <v/>
      </c>
      <c r="AO71" s="672" t="str">
        <f t="shared" si="17"/>
        <v/>
      </c>
      <c r="AQ71" s="672" t="str">
        <f t="shared" si="18"/>
        <v/>
      </c>
    </row>
    <row r="72" spans="5:43">
      <c r="E72" s="672" t="str">
        <f t="shared" si="35"/>
        <v/>
      </c>
      <c r="G72" s="672" t="str">
        <f t="shared" si="35"/>
        <v/>
      </c>
      <c r="I72" s="672" t="str">
        <f t="shared" si="1"/>
        <v/>
      </c>
      <c r="K72" s="672" t="str">
        <f t="shared" si="2"/>
        <v/>
      </c>
      <c r="M72" s="672" t="str">
        <f t="shared" si="3"/>
        <v/>
      </c>
      <c r="O72" s="672" t="str">
        <f t="shared" si="4"/>
        <v/>
      </c>
      <c r="Q72" s="672" t="str">
        <f t="shared" si="5"/>
        <v/>
      </c>
      <c r="S72" s="672" t="str">
        <f t="shared" si="6"/>
        <v/>
      </c>
      <c r="U72" s="672" t="str">
        <f t="shared" si="7"/>
        <v/>
      </c>
      <c r="W72" s="672" t="str">
        <f t="shared" si="8"/>
        <v/>
      </c>
      <c r="Y72" s="672" t="str">
        <f t="shared" si="9"/>
        <v/>
      </c>
      <c r="AA72" s="672" t="str">
        <f t="shared" si="10"/>
        <v/>
      </c>
      <c r="AC72" s="672" t="str">
        <f t="shared" si="11"/>
        <v/>
      </c>
      <c r="AE72" s="672" t="str">
        <f t="shared" si="12"/>
        <v/>
      </c>
      <c r="AG72" s="672" t="str">
        <f t="shared" si="13"/>
        <v/>
      </c>
      <c r="AI72" s="672" t="str">
        <f t="shared" si="14"/>
        <v/>
      </c>
      <c r="AK72" s="672" t="str">
        <f t="shared" si="15"/>
        <v/>
      </c>
      <c r="AM72" s="672" t="str">
        <f t="shared" si="16"/>
        <v/>
      </c>
      <c r="AO72" s="672" t="str">
        <f t="shared" si="17"/>
        <v/>
      </c>
      <c r="AQ72" s="672" t="str">
        <f t="shared" si="18"/>
        <v/>
      </c>
    </row>
    <row r="73" spans="5:43">
      <c r="E73" s="672" t="str">
        <f t="shared" si="35"/>
        <v/>
      </c>
      <c r="G73" s="672" t="str">
        <f t="shared" si="35"/>
        <v/>
      </c>
      <c r="I73" s="672" t="str">
        <f t="shared" si="1"/>
        <v/>
      </c>
      <c r="K73" s="672" t="str">
        <f t="shared" si="2"/>
        <v/>
      </c>
      <c r="M73" s="672" t="str">
        <f t="shared" si="3"/>
        <v/>
      </c>
      <c r="O73" s="672" t="str">
        <f t="shared" si="4"/>
        <v/>
      </c>
      <c r="Q73" s="672" t="str">
        <f t="shared" si="5"/>
        <v/>
      </c>
      <c r="S73" s="672" t="str">
        <f t="shared" si="6"/>
        <v/>
      </c>
      <c r="U73" s="672" t="str">
        <f t="shared" si="7"/>
        <v/>
      </c>
      <c r="W73" s="672" t="str">
        <f t="shared" si="8"/>
        <v/>
      </c>
      <c r="Y73" s="672" t="str">
        <f t="shared" si="9"/>
        <v/>
      </c>
      <c r="AA73" s="672" t="str">
        <f t="shared" si="10"/>
        <v/>
      </c>
      <c r="AC73" s="672" t="str">
        <f t="shared" si="11"/>
        <v/>
      </c>
      <c r="AE73" s="672" t="str">
        <f t="shared" si="12"/>
        <v/>
      </c>
      <c r="AG73" s="672" t="str">
        <f t="shared" si="13"/>
        <v/>
      </c>
      <c r="AI73" s="672" t="str">
        <f t="shared" si="14"/>
        <v/>
      </c>
      <c r="AK73" s="672" t="str">
        <f t="shared" si="15"/>
        <v/>
      </c>
      <c r="AM73" s="672" t="str">
        <f t="shared" si="16"/>
        <v/>
      </c>
      <c r="AO73" s="672" t="str">
        <f t="shared" si="17"/>
        <v/>
      </c>
      <c r="AQ73" s="672" t="str">
        <f t="shared" si="18"/>
        <v/>
      </c>
    </row>
    <row r="74" spans="5:43">
      <c r="E74" s="672" t="str">
        <f t="shared" si="35"/>
        <v/>
      </c>
      <c r="G74" s="672" t="str">
        <f t="shared" si="35"/>
        <v/>
      </c>
      <c r="I74" s="672" t="str">
        <f t="shared" si="1"/>
        <v/>
      </c>
      <c r="K74" s="672" t="str">
        <f t="shared" si="2"/>
        <v/>
      </c>
      <c r="M74" s="672" t="str">
        <f t="shared" si="3"/>
        <v/>
      </c>
      <c r="O74" s="672" t="str">
        <f t="shared" si="4"/>
        <v/>
      </c>
      <c r="Q74" s="672" t="str">
        <f t="shared" si="5"/>
        <v/>
      </c>
      <c r="S74" s="672" t="str">
        <f t="shared" si="6"/>
        <v/>
      </c>
      <c r="U74" s="672" t="str">
        <f t="shared" si="7"/>
        <v/>
      </c>
      <c r="W74" s="672" t="str">
        <f t="shared" si="8"/>
        <v/>
      </c>
      <c r="Y74" s="672" t="str">
        <f t="shared" si="9"/>
        <v/>
      </c>
      <c r="AA74" s="672" t="str">
        <f t="shared" si="10"/>
        <v/>
      </c>
      <c r="AC74" s="672" t="str">
        <f t="shared" si="11"/>
        <v/>
      </c>
      <c r="AE74" s="672" t="str">
        <f t="shared" si="12"/>
        <v/>
      </c>
      <c r="AG74" s="672" t="str">
        <f t="shared" si="13"/>
        <v/>
      </c>
      <c r="AI74" s="672" t="str">
        <f t="shared" si="14"/>
        <v/>
      </c>
      <c r="AK74" s="672" t="str">
        <f t="shared" si="15"/>
        <v/>
      </c>
      <c r="AM74" s="672" t="str">
        <f t="shared" si="16"/>
        <v/>
      </c>
      <c r="AO74" s="672" t="str">
        <f t="shared" si="17"/>
        <v/>
      </c>
      <c r="AQ74" s="672" t="str">
        <f t="shared" si="18"/>
        <v/>
      </c>
    </row>
    <row r="75" spans="5:43">
      <c r="E75" s="672" t="str">
        <f t="shared" si="35"/>
        <v/>
      </c>
      <c r="G75" s="672" t="str">
        <f t="shared" si="35"/>
        <v/>
      </c>
      <c r="I75" s="672" t="str">
        <f t="shared" si="1"/>
        <v/>
      </c>
      <c r="K75" s="672" t="str">
        <f t="shared" si="2"/>
        <v/>
      </c>
      <c r="M75" s="672" t="str">
        <f t="shared" si="3"/>
        <v/>
      </c>
      <c r="O75" s="672" t="str">
        <f t="shared" si="4"/>
        <v/>
      </c>
      <c r="Q75" s="672" t="str">
        <f t="shared" si="5"/>
        <v/>
      </c>
      <c r="S75" s="672" t="str">
        <f t="shared" si="6"/>
        <v/>
      </c>
      <c r="U75" s="672" t="str">
        <f t="shared" si="7"/>
        <v/>
      </c>
      <c r="W75" s="672" t="str">
        <f t="shared" si="8"/>
        <v/>
      </c>
      <c r="Y75" s="672" t="str">
        <f t="shared" si="9"/>
        <v/>
      </c>
      <c r="AA75" s="672" t="str">
        <f t="shared" si="10"/>
        <v/>
      </c>
      <c r="AC75" s="672" t="str">
        <f t="shared" si="11"/>
        <v/>
      </c>
      <c r="AE75" s="672" t="str">
        <f t="shared" si="12"/>
        <v/>
      </c>
      <c r="AG75" s="672" t="str">
        <f t="shared" si="13"/>
        <v/>
      </c>
      <c r="AI75" s="672" t="str">
        <f t="shared" si="14"/>
        <v/>
      </c>
      <c r="AK75" s="672" t="str">
        <f t="shared" si="15"/>
        <v/>
      </c>
      <c r="AM75" s="672" t="str">
        <f t="shared" si="16"/>
        <v/>
      </c>
      <c r="AO75" s="672" t="str">
        <f t="shared" si="17"/>
        <v/>
      </c>
      <c r="AQ75" s="672" t="str">
        <f t="shared" si="18"/>
        <v/>
      </c>
    </row>
    <row r="76" spans="5:43">
      <c r="E76" s="672" t="str">
        <f t="shared" si="35"/>
        <v/>
      </c>
      <c r="G76" s="672" t="str">
        <f t="shared" si="35"/>
        <v/>
      </c>
      <c r="I76" s="672" t="str">
        <f t="shared" si="1"/>
        <v/>
      </c>
      <c r="K76" s="672" t="str">
        <f t="shared" si="2"/>
        <v/>
      </c>
      <c r="M76" s="672" t="str">
        <f t="shared" si="3"/>
        <v/>
      </c>
      <c r="O76" s="672" t="str">
        <f t="shared" si="4"/>
        <v/>
      </c>
      <c r="Q76" s="672" t="str">
        <f t="shared" si="5"/>
        <v/>
      </c>
      <c r="S76" s="672" t="str">
        <f t="shared" si="6"/>
        <v/>
      </c>
      <c r="U76" s="672" t="str">
        <f t="shared" si="7"/>
        <v/>
      </c>
      <c r="W76" s="672" t="str">
        <f t="shared" si="8"/>
        <v/>
      </c>
      <c r="Y76" s="672" t="str">
        <f t="shared" si="9"/>
        <v/>
      </c>
      <c r="AA76" s="672" t="str">
        <f t="shared" si="10"/>
        <v/>
      </c>
      <c r="AC76" s="672" t="str">
        <f t="shared" si="11"/>
        <v/>
      </c>
      <c r="AE76" s="672" t="str">
        <f t="shared" si="12"/>
        <v/>
      </c>
      <c r="AG76" s="672" t="str">
        <f t="shared" si="13"/>
        <v/>
      </c>
      <c r="AI76" s="672" t="str">
        <f t="shared" si="14"/>
        <v/>
      </c>
      <c r="AK76" s="672" t="str">
        <f t="shared" si="15"/>
        <v/>
      </c>
      <c r="AM76" s="672" t="str">
        <f t="shared" si="16"/>
        <v/>
      </c>
      <c r="AO76" s="672" t="str">
        <f t="shared" si="17"/>
        <v/>
      </c>
      <c r="AQ76" s="672" t="str">
        <f t="shared" si="18"/>
        <v/>
      </c>
    </row>
    <row r="77" spans="5:43">
      <c r="E77" s="672" t="str">
        <f t="shared" ref="E77:G92" si="36">IF(OR($B77=0,D77=0),"",D77/$B77)</f>
        <v/>
      </c>
      <c r="G77" s="672" t="str">
        <f t="shared" si="36"/>
        <v/>
      </c>
      <c r="I77" s="672" t="str">
        <f t="shared" ref="I77:I140" si="37">IF(OR($B77=0,H77=0),"",H77/$B77)</f>
        <v/>
      </c>
      <c r="K77" s="672" t="str">
        <f t="shared" ref="K77:K140" si="38">IF(OR($B77=0,J77=0),"",J77/$B77)</f>
        <v/>
      </c>
      <c r="M77" s="672" t="str">
        <f t="shared" ref="M77:M140" si="39">IF(OR($B77=0,L77=0),"",L77/$B77)</f>
        <v/>
      </c>
      <c r="O77" s="672" t="str">
        <f t="shared" ref="O77:O140" si="40">IF(OR($B77=0,N77=0),"",N77/$B77)</f>
        <v/>
      </c>
      <c r="Q77" s="672" t="str">
        <f t="shared" ref="Q77:Q140" si="41">IF(OR($B77=0,P77=0),"",P77/$B77)</f>
        <v/>
      </c>
      <c r="S77" s="672" t="str">
        <f t="shared" ref="S77:S140" si="42">IF(OR($B77=0,R77=0),"",R77/$B77)</f>
        <v/>
      </c>
      <c r="U77" s="672" t="str">
        <f t="shared" ref="U77:U140" si="43">IF(OR($B77=0,T77=0),"",T77/$B77)</f>
        <v/>
      </c>
      <c r="W77" s="672" t="str">
        <f t="shared" ref="W77:W140" si="44">IF(OR($B77=0,V77=0),"",V77/$B77)</f>
        <v/>
      </c>
      <c r="Y77" s="672" t="str">
        <f t="shared" ref="Y77:Y140" si="45">IF(OR($B77=0,X77=0),"",X77/$B77)</f>
        <v/>
      </c>
      <c r="AA77" s="672" t="str">
        <f t="shared" ref="AA77:AA140" si="46">IF(OR($B77=0,Z77=0),"",Z77/$B77)</f>
        <v/>
      </c>
      <c r="AC77" s="672" t="str">
        <f t="shared" ref="AC77:AC140" si="47">IF(OR($B77=0,AB77=0),"",AB77/$B77)</f>
        <v/>
      </c>
      <c r="AE77" s="672" t="str">
        <f t="shared" ref="AE77:AE140" si="48">IF(OR($B77=0,AD77=0),"",AD77/$B77)</f>
        <v/>
      </c>
      <c r="AG77" s="672" t="str">
        <f t="shared" ref="AG77:AG140" si="49">IF(OR($B77=0,AF77=0),"",AF77/$B77)</f>
        <v/>
      </c>
      <c r="AI77" s="672" t="str">
        <f t="shared" ref="AI77:AI140" si="50">IF(OR($B77=0,AH77=0),"",AH77/$B77)</f>
        <v/>
      </c>
      <c r="AK77" s="672" t="str">
        <f t="shared" ref="AK77:AK140" si="51">IF(OR($B77=0,AJ77=0),"",AJ77/$B77)</f>
        <v/>
      </c>
      <c r="AM77" s="672" t="str">
        <f t="shared" ref="AM77:AM140" si="52">IF(OR($B77=0,AL77=0),"",AL77/$B77)</f>
        <v/>
      </c>
      <c r="AO77" s="672" t="str">
        <f t="shared" ref="AO77:AO140" si="53">IF(OR($B77=0,AN77=0),"",AN77/$B77)</f>
        <v/>
      </c>
      <c r="AQ77" s="672" t="str">
        <f t="shared" ref="AQ77:AQ140" si="54">IF(OR($B77=0,AP77=0),"",AP77/$B77)</f>
        <v/>
      </c>
    </row>
    <row r="78" spans="5:43">
      <c r="E78" s="672" t="str">
        <f t="shared" si="36"/>
        <v/>
      </c>
      <c r="G78" s="672" t="str">
        <f t="shared" si="36"/>
        <v/>
      </c>
      <c r="I78" s="672" t="str">
        <f t="shared" si="37"/>
        <v/>
      </c>
      <c r="K78" s="672" t="str">
        <f t="shared" si="38"/>
        <v/>
      </c>
      <c r="M78" s="672" t="str">
        <f t="shared" si="39"/>
        <v/>
      </c>
      <c r="O78" s="672" t="str">
        <f t="shared" si="40"/>
        <v/>
      </c>
      <c r="Q78" s="672" t="str">
        <f t="shared" si="41"/>
        <v/>
      </c>
      <c r="S78" s="672" t="str">
        <f t="shared" si="42"/>
        <v/>
      </c>
      <c r="U78" s="672" t="str">
        <f t="shared" si="43"/>
        <v/>
      </c>
      <c r="W78" s="672" t="str">
        <f t="shared" si="44"/>
        <v/>
      </c>
      <c r="Y78" s="672" t="str">
        <f t="shared" si="45"/>
        <v/>
      </c>
      <c r="AA78" s="672" t="str">
        <f t="shared" si="46"/>
        <v/>
      </c>
      <c r="AC78" s="672" t="str">
        <f t="shared" si="47"/>
        <v/>
      </c>
      <c r="AE78" s="672" t="str">
        <f t="shared" si="48"/>
        <v/>
      </c>
      <c r="AG78" s="672" t="str">
        <f t="shared" si="49"/>
        <v/>
      </c>
      <c r="AI78" s="672" t="str">
        <f t="shared" si="50"/>
        <v/>
      </c>
      <c r="AK78" s="672" t="str">
        <f t="shared" si="51"/>
        <v/>
      </c>
      <c r="AM78" s="672" t="str">
        <f t="shared" si="52"/>
        <v/>
      </c>
      <c r="AO78" s="672" t="str">
        <f t="shared" si="53"/>
        <v/>
      </c>
      <c r="AQ78" s="672" t="str">
        <f t="shared" si="54"/>
        <v/>
      </c>
    </row>
    <row r="79" spans="5:43">
      <c r="E79" s="672" t="str">
        <f t="shared" si="36"/>
        <v/>
      </c>
      <c r="G79" s="672" t="str">
        <f t="shared" si="36"/>
        <v/>
      </c>
      <c r="I79" s="672" t="str">
        <f t="shared" si="37"/>
        <v/>
      </c>
      <c r="K79" s="672" t="str">
        <f t="shared" si="38"/>
        <v/>
      </c>
      <c r="M79" s="672" t="str">
        <f t="shared" si="39"/>
        <v/>
      </c>
      <c r="O79" s="672" t="str">
        <f t="shared" si="40"/>
        <v/>
      </c>
      <c r="Q79" s="672" t="str">
        <f t="shared" si="41"/>
        <v/>
      </c>
      <c r="S79" s="672" t="str">
        <f t="shared" si="42"/>
        <v/>
      </c>
      <c r="U79" s="672" t="str">
        <f t="shared" si="43"/>
        <v/>
      </c>
      <c r="W79" s="672" t="str">
        <f t="shared" si="44"/>
        <v/>
      </c>
      <c r="Y79" s="672" t="str">
        <f t="shared" si="45"/>
        <v/>
      </c>
      <c r="AA79" s="672" t="str">
        <f t="shared" si="46"/>
        <v/>
      </c>
      <c r="AC79" s="672" t="str">
        <f t="shared" si="47"/>
        <v/>
      </c>
      <c r="AE79" s="672" t="str">
        <f t="shared" si="48"/>
        <v/>
      </c>
      <c r="AG79" s="672" t="str">
        <f t="shared" si="49"/>
        <v/>
      </c>
      <c r="AI79" s="672" t="str">
        <f t="shared" si="50"/>
        <v/>
      </c>
      <c r="AK79" s="672" t="str">
        <f t="shared" si="51"/>
        <v/>
      </c>
      <c r="AM79" s="672" t="str">
        <f t="shared" si="52"/>
        <v/>
      </c>
      <c r="AO79" s="672" t="str">
        <f t="shared" si="53"/>
        <v/>
      </c>
      <c r="AQ79" s="672" t="str">
        <f t="shared" si="54"/>
        <v/>
      </c>
    </row>
    <row r="80" spans="5:43">
      <c r="E80" s="672" t="str">
        <f t="shared" si="36"/>
        <v/>
      </c>
      <c r="G80" s="672" t="str">
        <f t="shared" si="36"/>
        <v/>
      </c>
      <c r="I80" s="672" t="str">
        <f t="shared" si="37"/>
        <v/>
      </c>
      <c r="K80" s="672" t="str">
        <f t="shared" si="38"/>
        <v/>
      </c>
      <c r="M80" s="672" t="str">
        <f t="shared" si="39"/>
        <v/>
      </c>
      <c r="O80" s="672" t="str">
        <f t="shared" si="40"/>
        <v/>
      </c>
      <c r="Q80" s="672" t="str">
        <f t="shared" si="41"/>
        <v/>
      </c>
      <c r="S80" s="672" t="str">
        <f t="shared" si="42"/>
        <v/>
      </c>
      <c r="U80" s="672" t="str">
        <f t="shared" si="43"/>
        <v/>
      </c>
      <c r="W80" s="672" t="str">
        <f t="shared" si="44"/>
        <v/>
      </c>
      <c r="Y80" s="672" t="str">
        <f t="shared" si="45"/>
        <v/>
      </c>
      <c r="AA80" s="672" t="str">
        <f t="shared" si="46"/>
        <v/>
      </c>
      <c r="AC80" s="672" t="str">
        <f t="shared" si="47"/>
        <v/>
      </c>
      <c r="AE80" s="672" t="str">
        <f t="shared" si="48"/>
        <v/>
      </c>
      <c r="AG80" s="672" t="str">
        <f t="shared" si="49"/>
        <v/>
      </c>
      <c r="AI80" s="672" t="str">
        <f t="shared" si="50"/>
        <v/>
      </c>
      <c r="AK80" s="672" t="str">
        <f t="shared" si="51"/>
        <v/>
      </c>
      <c r="AM80" s="672" t="str">
        <f t="shared" si="52"/>
        <v/>
      </c>
      <c r="AO80" s="672" t="str">
        <f t="shared" si="53"/>
        <v/>
      </c>
      <c r="AQ80" s="672" t="str">
        <f t="shared" si="54"/>
        <v/>
      </c>
    </row>
    <row r="81" spans="5:43">
      <c r="E81" s="672" t="str">
        <f t="shared" si="36"/>
        <v/>
      </c>
      <c r="G81" s="672" t="str">
        <f t="shared" si="36"/>
        <v/>
      </c>
      <c r="I81" s="672" t="str">
        <f t="shared" si="37"/>
        <v/>
      </c>
      <c r="K81" s="672" t="str">
        <f t="shared" si="38"/>
        <v/>
      </c>
      <c r="M81" s="672" t="str">
        <f t="shared" si="39"/>
        <v/>
      </c>
      <c r="O81" s="672" t="str">
        <f t="shared" si="40"/>
        <v/>
      </c>
      <c r="Q81" s="672" t="str">
        <f t="shared" si="41"/>
        <v/>
      </c>
      <c r="S81" s="672" t="str">
        <f t="shared" si="42"/>
        <v/>
      </c>
      <c r="U81" s="672" t="str">
        <f t="shared" si="43"/>
        <v/>
      </c>
      <c r="W81" s="672" t="str">
        <f t="shared" si="44"/>
        <v/>
      </c>
      <c r="Y81" s="672" t="str">
        <f t="shared" si="45"/>
        <v/>
      </c>
      <c r="AA81" s="672" t="str">
        <f t="shared" si="46"/>
        <v/>
      </c>
      <c r="AC81" s="672" t="str">
        <f t="shared" si="47"/>
        <v/>
      </c>
      <c r="AE81" s="672" t="str">
        <f t="shared" si="48"/>
        <v/>
      </c>
      <c r="AG81" s="672" t="str">
        <f t="shared" si="49"/>
        <v/>
      </c>
      <c r="AI81" s="672" t="str">
        <f t="shared" si="50"/>
        <v/>
      </c>
      <c r="AK81" s="672" t="str">
        <f t="shared" si="51"/>
        <v/>
      </c>
      <c r="AM81" s="672" t="str">
        <f t="shared" si="52"/>
        <v/>
      </c>
      <c r="AO81" s="672" t="str">
        <f t="shared" si="53"/>
        <v/>
      </c>
      <c r="AQ81" s="672" t="str">
        <f t="shared" si="54"/>
        <v/>
      </c>
    </row>
    <row r="82" spans="5:43">
      <c r="E82" s="672" t="str">
        <f t="shared" si="36"/>
        <v/>
      </c>
      <c r="G82" s="672" t="str">
        <f t="shared" si="36"/>
        <v/>
      </c>
      <c r="I82" s="672" t="str">
        <f t="shared" si="37"/>
        <v/>
      </c>
      <c r="K82" s="672" t="str">
        <f t="shared" si="38"/>
        <v/>
      </c>
      <c r="M82" s="672" t="str">
        <f t="shared" si="39"/>
        <v/>
      </c>
      <c r="O82" s="672" t="str">
        <f t="shared" si="40"/>
        <v/>
      </c>
      <c r="Q82" s="672" t="str">
        <f t="shared" si="41"/>
        <v/>
      </c>
      <c r="S82" s="672" t="str">
        <f t="shared" si="42"/>
        <v/>
      </c>
      <c r="U82" s="672" t="str">
        <f t="shared" si="43"/>
        <v/>
      </c>
      <c r="W82" s="672" t="str">
        <f t="shared" si="44"/>
        <v/>
      </c>
      <c r="Y82" s="672" t="str">
        <f t="shared" si="45"/>
        <v/>
      </c>
      <c r="AA82" s="672" t="str">
        <f t="shared" si="46"/>
        <v/>
      </c>
      <c r="AC82" s="672" t="str">
        <f t="shared" si="47"/>
        <v/>
      </c>
      <c r="AE82" s="672" t="str">
        <f t="shared" si="48"/>
        <v/>
      </c>
      <c r="AG82" s="672" t="str">
        <f t="shared" si="49"/>
        <v/>
      </c>
      <c r="AI82" s="672" t="str">
        <f t="shared" si="50"/>
        <v/>
      </c>
      <c r="AK82" s="672" t="str">
        <f t="shared" si="51"/>
        <v/>
      </c>
      <c r="AM82" s="672" t="str">
        <f t="shared" si="52"/>
        <v/>
      </c>
      <c r="AO82" s="672" t="str">
        <f t="shared" si="53"/>
        <v/>
      </c>
      <c r="AQ82" s="672" t="str">
        <f t="shared" si="54"/>
        <v/>
      </c>
    </row>
    <row r="83" spans="5:43">
      <c r="E83" s="672" t="str">
        <f t="shared" si="36"/>
        <v/>
      </c>
      <c r="G83" s="672" t="str">
        <f t="shared" si="36"/>
        <v/>
      </c>
      <c r="I83" s="672" t="str">
        <f t="shared" si="37"/>
        <v/>
      </c>
      <c r="K83" s="672" t="str">
        <f t="shared" si="38"/>
        <v/>
      </c>
      <c r="M83" s="672" t="str">
        <f t="shared" si="39"/>
        <v/>
      </c>
      <c r="O83" s="672" t="str">
        <f t="shared" si="40"/>
        <v/>
      </c>
      <c r="Q83" s="672" t="str">
        <f t="shared" si="41"/>
        <v/>
      </c>
      <c r="S83" s="672" t="str">
        <f t="shared" si="42"/>
        <v/>
      </c>
      <c r="U83" s="672" t="str">
        <f t="shared" si="43"/>
        <v/>
      </c>
      <c r="W83" s="672" t="str">
        <f t="shared" si="44"/>
        <v/>
      </c>
      <c r="Y83" s="672" t="str">
        <f t="shared" si="45"/>
        <v/>
      </c>
      <c r="AA83" s="672" t="str">
        <f t="shared" si="46"/>
        <v/>
      </c>
      <c r="AC83" s="672" t="str">
        <f t="shared" si="47"/>
        <v/>
      </c>
      <c r="AE83" s="672" t="str">
        <f t="shared" si="48"/>
        <v/>
      </c>
      <c r="AG83" s="672" t="str">
        <f t="shared" si="49"/>
        <v/>
      </c>
      <c r="AI83" s="672" t="str">
        <f t="shared" si="50"/>
        <v/>
      </c>
      <c r="AK83" s="672" t="str">
        <f t="shared" si="51"/>
        <v/>
      </c>
      <c r="AM83" s="672" t="str">
        <f t="shared" si="52"/>
        <v/>
      </c>
      <c r="AO83" s="672" t="str">
        <f t="shared" si="53"/>
        <v/>
      </c>
      <c r="AQ83" s="672" t="str">
        <f t="shared" si="54"/>
        <v/>
      </c>
    </row>
    <row r="84" spans="5:43">
      <c r="E84" s="672" t="str">
        <f t="shared" si="36"/>
        <v/>
      </c>
      <c r="G84" s="672" t="str">
        <f t="shared" si="36"/>
        <v/>
      </c>
      <c r="I84" s="672" t="str">
        <f t="shared" si="37"/>
        <v/>
      </c>
      <c r="K84" s="672" t="str">
        <f t="shared" si="38"/>
        <v/>
      </c>
      <c r="M84" s="672" t="str">
        <f t="shared" si="39"/>
        <v/>
      </c>
      <c r="O84" s="672" t="str">
        <f t="shared" si="40"/>
        <v/>
      </c>
      <c r="Q84" s="672" t="str">
        <f t="shared" si="41"/>
        <v/>
      </c>
      <c r="S84" s="672" t="str">
        <f t="shared" si="42"/>
        <v/>
      </c>
      <c r="U84" s="672" t="str">
        <f t="shared" si="43"/>
        <v/>
      </c>
      <c r="W84" s="672" t="str">
        <f t="shared" si="44"/>
        <v/>
      </c>
      <c r="Y84" s="672" t="str">
        <f t="shared" si="45"/>
        <v/>
      </c>
      <c r="AA84" s="672" t="str">
        <f t="shared" si="46"/>
        <v/>
      </c>
      <c r="AC84" s="672" t="str">
        <f t="shared" si="47"/>
        <v/>
      </c>
      <c r="AE84" s="672" t="str">
        <f t="shared" si="48"/>
        <v/>
      </c>
      <c r="AG84" s="672" t="str">
        <f t="shared" si="49"/>
        <v/>
      </c>
      <c r="AI84" s="672" t="str">
        <f t="shared" si="50"/>
        <v/>
      </c>
      <c r="AK84" s="672" t="str">
        <f t="shared" si="51"/>
        <v/>
      </c>
      <c r="AM84" s="672" t="str">
        <f t="shared" si="52"/>
        <v/>
      </c>
      <c r="AO84" s="672" t="str">
        <f t="shared" si="53"/>
        <v/>
      </c>
      <c r="AQ84" s="672" t="str">
        <f t="shared" si="54"/>
        <v/>
      </c>
    </row>
    <row r="85" spans="5:43">
      <c r="E85" s="672" t="str">
        <f t="shared" si="36"/>
        <v/>
      </c>
      <c r="G85" s="672" t="str">
        <f t="shared" si="36"/>
        <v/>
      </c>
      <c r="I85" s="672" t="str">
        <f t="shared" si="37"/>
        <v/>
      </c>
      <c r="K85" s="672" t="str">
        <f t="shared" si="38"/>
        <v/>
      </c>
      <c r="M85" s="672" t="str">
        <f t="shared" si="39"/>
        <v/>
      </c>
      <c r="O85" s="672" t="str">
        <f t="shared" si="40"/>
        <v/>
      </c>
      <c r="Q85" s="672" t="str">
        <f t="shared" si="41"/>
        <v/>
      </c>
      <c r="S85" s="672" t="str">
        <f t="shared" si="42"/>
        <v/>
      </c>
      <c r="U85" s="672" t="str">
        <f t="shared" si="43"/>
        <v/>
      </c>
      <c r="W85" s="672" t="str">
        <f t="shared" si="44"/>
        <v/>
      </c>
      <c r="Y85" s="672" t="str">
        <f t="shared" si="45"/>
        <v/>
      </c>
      <c r="AA85" s="672" t="str">
        <f t="shared" si="46"/>
        <v/>
      </c>
      <c r="AC85" s="672" t="str">
        <f t="shared" si="47"/>
        <v/>
      </c>
      <c r="AE85" s="672" t="str">
        <f t="shared" si="48"/>
        <v/>
      </c>
      <c r="AG85" s="672" t="str">
        <f t="shared" si="49"/>
        <v/>
      </c>
      <c r="AI85" s="672" t="str">
        <f t="shared" si="50"/>
        <v/>
      </c>
      <c r="AK85" s="672" t="str">
        <f t="shared" si="51"/>
        <v/>
      </c>
      <c r="AM85" s="672" t="str">
        <f t="shared" si="52"/>
        <v/>
      </c>
      <c r="AO85" s="672" t="str">
        <f t="shared" si="53"/>
        <v/>
      </c>
      <c r="AQ85" s="672" t="str">
        <f t="shared" si="54"/>
        <v/>
      </c>
    </row>
    <row r="86" spans="5:43">
      <c r="E86" s="672" t="str">
        <f t="shared" si="36"/>
        <v/>
      </c>
      <c r="G86" s="672" t="str">
        <f t="shared" si="36"/>
        <v/>
      </c>
      <c r="I86" s="672" t="str">
        <f t="shared" si="37"/>
        <v/>
      </c>
      <c r="K86" s="672" t="str">
        <f t="shared" si="38"/>
        <v/>
      </c>
      <c r="M86" s="672" t="str">
        <f t="shared" si="39"/>
        <v/>
      </c>
      <c r="O86" s="672" t="str">
        <f t="shared" si="40"/>
        <v/>
      </c>
      <c r="Q86" s="672" t="str">
        <f t="shared" si="41"/>
        <v/>
      </c>
      <c r="S86" s="672" t="str">
        <f t="shared" si="42"/>
        <v/>
      </c>
      <c r="U86" s="672" t="str">
        <f t="shared" si="43"/>
        <v/>
      </c>
      <c r="W86" s="672" t="str">
        <f t="shared" si="44"/>
        <v/>
      </c>
      <c r="Y86" s="672" t="str">
        <f t="shared" si="45"/>
        <v/>
      </c>
      <c r="AA86" s="672" t="str">
        <f t="shared" si="46"/>
        <v/>
      </c>
      <c r="AC86" s="672" t="str">
        <f t="shared" si="47"/>
        <v/>
      </c>
      <c r="AE86" s="672" t="str">
        <f t="shared" si="48"/>
        <v/>
      </c>
      <c r="AG86" s="672" t="str">
        <f t="shared" si="49"/>
        <v/>
      </c>
      <c r="AI86" s="672" t="str">
        <f t="shared" si="50"/>
        <v/>
      </c>
      <c r="AK86" s="672" t="str">
        <f t="shared" si="51"/>
        <v/>
      </c>
      <c r="AM86" s="672" t="str">
        <f t="shared" si="52"/>
        <v/>
      </c>
      <c r="AO86" s="672" t="str">
        <f t="shared" si="53"/>
        <v/>
      </c>
      <c r="AQ86" s="672" t="str">
        <f t="shared" si="54"/>
        <v/>
      </c>
    </row>
    <row r="87" spans="5:43">
      <c r="E87" s="672" t="str">
        <f t="shared" si="36"/>
        <v/>
      </c>
      <c r="G87" s="672" t="str">
        <f t="shared" si="36"/>
        <v/>
      </c>
      <c r="I87" s="672" t="str">
        <f t="shared" si="37"/>
        <v/>
      </c>
      <c r="K87" s="672" t="str">
        <f t="shared" si="38"/>
        <v/>
      </c>
      <c r="M87" s="672" t="str">
        <f t="shared" si="39"/>
        <v/>
      </c>
      <c r="O87" s="672" t="str">
        <f t="shared" si="40"/>
        <v/>
      </c>
      <c r="Q87" s="672" t="str">
        <f t="shared" si="41"/>
        <v/>
      </c>
      <c r="S87" s="672" t="str">
        <f t="shared" si="42"/>
        <v/>
      </c>
      <c r="U87" s="672" t="str">
        <f t="shared" si="43"/>
        <v/>
      </c>
      <c r="W87" s="672" t="str">
        <f t="shared" si="44"/>
        <v/>
      </c>
      <c r="Y87" s="672" t="str">
        <f t="shared" si="45"/>
        <v/>
      </c>
      <c r="AA87" s="672" t="str">
        <f t="shared" si="46"/>
        <v/>
      </c>
      <c r="AC87" s="672" t="str">
        <f t="shared" si="47"/>
        <v/>
      </c>
      <c r="AE87" s="672" t="str">
        <f t="shared" si="48"/>
        <v/>
      </c>
      <c r="AG87" s="672" t="str">
        <f t="shared" si="49"/>
        <v/>
      </c>
      <c r="AI87" s="672" t="str">
        <f t="shared" si="50"/>
        <v/>
      </c>
      <c r="AK87" s="672" t="str">
        <f t="shared" si="51"/>
        <v/>
      </c>
      <c r="AM87" s="672" t="str">
        <f t="shared" si="52"/>
        <v/>
      </c>
      <c r="AO87" s="672" t="str">
        <f t="shared" si="53"/>
        <v/>
      </c>
      <c r="AQ87" s="672" t="str">
        <f t="shared" si="54"/>
        <v/>
      </c>
    </row>
    <row r="88" spans="5:43">
      <c r="E88" s="672" t="str">
        <f t="shared" si="36"/>
        <v/>
      </c>
      <c r="G88" s="672" t="str">
        <f t="shared" si="36"/>
        <v/>
      </c>
      <c r="I88" s="672" t="str">
        <f t="shared" si="37"/>
        <v/>
      </c>
      <c r="K88" s="672" t="str">
        <f t="shared" si="38"/>
        <v/>
      </c>
      <c r="M88" s="672" t="str">
        <f t="shared" si="39"/>
        <v/>
      </c>
      <c r="O88" s="672" t="str">
        <f t="shared" si="40"/>
        <v/>
      </c>
      <c r="Q88" s="672" t="str">
        <f t="shared" si="41"/>
        <v/>
      </c>
      <c r="S88" s="672" t="str">
        <f t="shared" si="42"/>
        <v/>
      </c>
      <c r="U88" s="672" t="str">
        <f t="shared" si="43"/>
        <v/>
      </c>
      <c r="W88" s="672" t="str">
        <f t="shared" si="44"/>
        <v/>
      </c>
      <c r="Y88" s="672" t="str">
        <f t="shared" si="45"/>
        <v/>
      </c>
      <c r="AA88" s="672" t="str">
        <f t="shared" si="46"/>
        <v/>
      </c>
      <c r="AC88" s="672" t="str">
        <f t="shared" si="47"/>
        <v/>
      </c>
      <c r="AE88" s="672" t="str">
        <f t="shared" si="48"/>
        <v/>
      </c>
      <c r="AG88" s="672" t="str">
        <f t="shared" si="49"/>
        <v/>
      </c>
      <c r="AI88" s="672" t="str">
        <f t="shared" si="50"/>
        <v/>
      </c>
      <c r="AK88" s="672" t="str">
        <f t="shared" si="51"/>
        <v/>
      </c>
      <c r="AM88" s="672" t="str">
        <f t="shared" si="52"/>
        <v/>
      </c>
      <c r="AO88" s="672" t="str">
        <f t="shared" si="53"/>
        <v/>
      </c>
      <c r="AQ88" s="672" t="str">
        <f t="shared" si="54"/>
        <v/>
      </c>
    </row>
    <row r="89" spans="5:43">
      <c r="E89" s="672" t="str">
        <f t="shared" si="36"/>
        <v/>
      </c>
      <c r="G89" s="672" t="str">
        <f t="shared" si="36"/>
        <v/>
      </c>
      <c r="I89" s="672" t="str">
        <f t="shared" si="37"/>
        <v/>
      </c>
      <c r="K89" s="672" t="str">
        <f t="shared" si="38"/>
        <v/>
      </c>
      <c r="M89" s="672" t="str">
        <f t="shared" si="39"/>
        <v/>
      </c>
      <c r="O89" s="672" t="str">
        <f t="shared" si="40"/>
        <v/>
      </c>
      <c r="Q89" s="672" t="str">
        <f t="shared" si="41"/>
        <v/>
      </c>
      <c r="S89" s="672" t="str">
        <f t="shared" si="42"/>
        <v/>
      </c>
      <c r="U89" s="672" t="str">
        <f t="shared" si="43"/>
        <v/>
      </c>
      <c r="W89" s="672" t="str">
        <f t="shared" si="44"/>
        <v/>
      </c>
      <c r="Y89" s="672" t="str">
        <f t="shared" si="45"/>
        <v/>
      </c>
      <c r="AA89" s="672" t="str">
        <f t="shared" si="46"/>
        <v/>
      </c>
      <c r="AC89" s="672" t="str">
        <f t="shared" si="47"/>
        <v/>
      </c>
      <c r="AE89" s="672" t="str">
        <f t="shared" si="48"/>
        <v/>
      </c>
      <c r="AG89" s="672" t="str">
        <f t="shared" si="49"/>
        <v/>
      </c>
      <c r="AI89" s="672" t="str">
        <f t="shared" si="50"/>
        <v/>
      </c>
      <c r="AK89" s="672" t="str">
        <f t="shared" si="51"/>
        <v/>
      </c>
      <c r="AM89" s="672" t="str">
        <f t="shared" si="52"/>
        <v/>
      </c>
      <c r="AO89" s="672" t="str">
        <f t="shared" si="53"/>
        <v/>
      </c>
      <c r="AQ89" s="672" t="str">
        <f t="shared" si="54"/>
        <v/>
      </c>
    </row>
    <row r="90" spans="5:43">
      <c r="E90" s="672" t="str">
        <f t="shared" si="36"/>
        <v/>
      </c>
      <c r="G90" s="672" t="str">
        <f t="shared" si="36"/>
        <v/>
      </c>
      <c r="I90" s="672" t="str">
        <f t="shared" si="37"/>
        <v/>
      </c>
      <c r="K90" s="672" t="str">
        <f t="shared" si="38"/>
        <v/>
      </c>
      <c r="M90" s="672" t="str">
        <f t="shared" si="39"/>
        <v/>
      </c>
      <c r="O90" s="672" t="str">
        <f t="shared" si="40"/>
        <v/>
      </c>
      <c r="Q90" s="672" t="str">
        <f t="shared" si="41"/>
        <v/>
      </c>
      <c r="S90" s="672" t="str">
        <f t="shared" si="42"/>
        <v/>
      </c>
      <c r="U90" s="672" t="str">
        <f t="shared" si="43"/>
        <v/>
      </c>
      <c r="W90" s="672" t="str">
        <f t="shared" si="44"/>
        <v/>
      </c>
      <c r="Y90" s="672" t="str">
        <f t="shared" si="45"/>
        <v/>
      </c>
      <c r="AA90" s="672" t="str">
        <f t="shared" si="46"/>
        <v/>
      </c>
      <c r="AC90" s="672" t="str">
        <f t="shared" si="47"/>
        <v/>
      </c>
      <c r="AE90" s="672" t="str">
        <f t="shared" si="48"/>
        <v/>
      </c>
      <c r="AG90" s="672" t="str">
        <f t="shared" si="49"/>
        <v/>
      </c>
      <c r="AI90" s="672" t="str">
        <f t="shared" si="50"/>
        <v/>
      </c>
      <c r="AK90" s="672" t="str">
        <f t="shared" si="51"/>
        <v/>
      </c>
      <c r="AM90" s="672" t="str">
        <f t="shared" si="52"/>
        <v/>
      </c>
      <c r="AO90" s="672" t="str">
        <f t="shared" si="53"/>
        <v/>
      </c>
      <c r="AQ90" s="672" t="str">
        <f t="shared" si="54"/>
        <v/>
      </c>
    </row>
    <row r="91" spans="5:43">
      <c r="E91" s="672" t="str">
        <f t="shared" si="36"/>
        <v/>
      </c>
      <c r="G91" s="672" t="str">
        <f t="shared" si="36"/>
        <v/>
      </c>
      <c r="I91" s="672" t="str">
        <f t="shared" si="37"/>
        <v/>
      </c>
      <c r="K91" s="672" t="str">
        <f t="shared" si="38"/>
        <v/>
      </c>
      <c r="M91" s="672" t="str">
        <f t="shared" si="39"/>
        <v/>
      </c>
      <c r="O91" s="672" t="str">
        <f t="shared" si="40"/>
        <v/>
      </c>
      <c r="Q91" s="672" t="str">
        <f t="shared" si="41"/>
        <v/>
      </c>
      <c r="S91" s="672" t="str">
        <f t="shared" si="42"/>
        <v/>
      </c>
      <c r="U91" s="672" t="str">
        <f t="shared" si="43"/>
        <v/>
      </c>
      <c r="W91" s="672" t="str">
        <f t="shared" si="44"/>
        <v/>
      </c>
      <c r="Y91" s="672" t="str">
        <f t="shared" si="45"/>
        <v/>
      </c>
      <c r="AA91" s="672" t="str">
        <f t="shared" si="46"/>
        <v/>
      </c>
      <c r="AC91" s="672" t="str">
        <f t="shared" si="47"/>
        <v/>
      </c>
      <c r="AE91" s="672" t="str">
        <f t="shared" si="48"/>
        <v/>
      </c>
      <c r="AG91" s="672" t="str">
        <f t="shared" si="49"/>
        <v/>
      </c>
      <c r="AI91" s="672" t="str">
        <f t="shared" si="50"/>
        <v/>
      </c>
      <c r="AK91" s="672" t="str">
        <f t="shared" si="51"/>
        <v/>
      </c>
      <c r="AM91" s="672" t="str">
        <f t="shared" si="52"/>
        <v/>
      </c>
      <c r="AO91" s="672" t="str">
        <f t="shared" si="53"/>
        <v/>
      </c>
      <c r="AQ91" s="672" t="str">
        <f t="shared" si="54"/>
        <v/>
      </c>
    </row>
    <row r="92" spans="5:43">
      <c r="E92" s="672" t="str">
        <f t="shared" si="36"/>
        <v/>
      </c>
      <c r="G92" s="672" t="str">
        <f t="shared" si="36"/>
        <v/>
      </c>
      <c r="I92" s="672" t="str">
        <f t="shared" si="37"/>
        <v/>
      </c>
      <c r="K92" s="672" t="str">
        <f t="shared" si="38"/>
        <v/>
      </c>
      <c r="M92" s="672" t="str">
        <f t="shared" si="39"/>
        <v/>
      </c>
      <c r="O92" s="672" t="str">
        <f t="shared" si="40"/>
        <v/>
      </c>
      <c r="Q92" s="672" t="str">
        <f t="shared" si="41"/>
        <v/>
      </c>
      <c r="S92" s="672" t="str">
        <f t="shared" si="42"/>
        <v/>
      </c>
      <c r="U92" s="672" t="str">
        <f t="shared" si="43"/>
        <v/>
      </c>
      <c r="W92" s="672" t="str">
        <f t="shared" si="44"/>
        <v/>
      </c>
      <c r="Y92" s="672" t="str">
        <f t="shared" si="45"/>
        <v/>
      </c>
      <c r="AA92" s="672" t="str">
        <f t="shared" si="46"/>
        <v/>
      </c>
      <c r="AC92" s="672" t="str">
        <f t="shared" si="47"/>
        <v/>
      </c>
      <c r="AE92" s="672" t="str">
        <f t="shared" si="48"/>
        <v/>
      </c>
      <c r="AG92" s="672" t="str">
        <f t="shared" si="49"/>
        <v/>
      </c>
      <c r="AI92" s="672" t="str">
        <f t="shared" si="50"/>
        <v/>
      </c>
      <c r="AK92" s="672" t="str">
        <f t="shared" si="51"/>
        <v/>
      </c>
      <c r="AM92" s="672" t="str">
        <f t="shared" si="52"/>
        <v/>
      </c>
      <c r="AO92" s="672" t="str">
        <f t="shared" si="53"/>
        <v/>
      </c>
      <c r="AQ92" s="672" t="str">
        <f t="shared" si="54"/>
        <v/>
      </c>
    </row>
    <row r="93" spans="5:43">
      <c r="E93" s="672" t="str">
        <f t="shared" ref="E93:G108" si="55">IF(OR($B93=0,D93=0),"",D93/$B93)</f>
        <v/>
      </c>
      <c r="G93" s="672" t="str">
        <f t="shared" si="55"/>
        <v/>
      </c>
      <c r="I93" s="672" t="str">
        <f t="shared" si="37"/>
        <v/>
      </c>
      <c r="K93" s="672" t="str">
        <f t="shared" si="38"/>
        <v/>
      </c>
      <c r="M93" s="672" t="str">
        <f t="shared" si="39"/>
        <v/>
      </c>
      <c r="O93" s="672" t="str">
        <f t="shared" si="40"/>
        <v/>
      </c>
      <c r="Q93" s="672" t="str">
        <f t="shared" si="41"/>
        <v/>
      </c>
      <c r="S93" s="672" t="str">
        <f t="shared" si="42"/>
        <v/>
      </c>
      <c r="U93" s="672" t="str">
        <f t="shared" si="43"/>
        <v/>
      </c>
      <c r="W93" s="672" t="str">
        <f t="shared" si="44"/>
        <v/>
      </c>
      <c r="Y93" s="672" t="str">
        <f t="shared" si="45"/>
        <v/>
      </c>
      <c r="AA93" s="672" t="str">
        <f t="shared" si="46"/>
        <v/>
      </c>
      <c r="AC93" s="672" t="str">
        <f t="shared" si="47"/>
        <v/>
      </c>
      <c r="AE93" s="672" t="str">
        <f t="shared" si="48"/>
        <v/>
      </c>
      <c r="AG93" s="672" t="str">
        <f t="shared" si="49"/>
        <v/>
      </c>
      <c r="AI93" s="672" t="str">
        <f t="shared" si="50"/>
        <v/>
      </c>
      <c r="AK93" s="672" t="str">
        <f t="shared" si="51"/>
        <v/>
      </c>
      <c r="AM93" s="672" t="str">
        <f t="shared" si="52"/>
        <v/>
      </c>
      <c r="AO93" s="672" t="str">
        <f t="shared" si="53"/>
        <v/>
      </c>
      <c r="AQ93" s="672" t="str">
        <f t="shared" si="54"/>
        <v/>
      </c>
    </row>
    <row r="94" spans="5:43">
      <c r="E94" s="672" t="str">
        <f t="shared" si="55"/>
        <v/>
      </c>
      <c r="G94" s="672" t="str">
        <f t="shared" si="55"/>
        <v/>
      </c>
      <c r="I94" s="672" t="str">
        <f t="shared" si="37"/>
        <v/>
      </c>
      <c r="K94" s="672" t="str">
        <f t="shared" si="38"/>
        <v/>
      </c>
      <c r="M94" s="672" t="str">
        <f t="shared" si="39"/>
        <v/>
      </c>
      <c r="O94" s="672" t="str">
        <f t="shared" si="40"/>
        <v/>
      </c>
      <c r="Q94" s="672" t="str">
        <f t="shared" si="41"/>
        <v/>
      </c>
      <c r="S94" s="672" t="str">
        <f t="shared" si="42"/>
        <v/>
      </c>
      <c r="U94" s="672" t="str">
        <f t="shared" si="43"/>
        <v/>
      </c>
      <c r="W94" s="672" t="str">
        <f t="shared" si="44"/>
        <v/>
      </c>
      <c r="Y94" s="672" t="str">
        <f t="shared" si="45"/>
        <v/>
      </c>
      <c r="AA94" s="672" t="str">
        <f t="shared" si="46"/>
        <v/>
      </c>
      <c r="AC94" s="672" t="str">
        <f t="shared" si="47"/>
        <v/>
      </c>
      <c r="AE94" s="672" t="str">
        <f t="shared" si="48"/>
        <v/>
      </c>
      <c r="AG94" s="672" t="str">
        <f t="shared" si="49"/>
        <v/>
      </c>
      <c r="AI94" s="672" t="str">
        <f t="shared" si="50"/>
        <v/>
      </c>
      <c r="AK94" s="672" t="str">
        <f t="shared" si="51"/>
        <v/>
      </c>
      <c r="AM94" s="672" t="str">
        <f t="shared" si="52"/>
        <v/>
      </c>
      <c r="AO94" s="672" t="str">
        <f t="shared" si="53"/>
        <v/>
      </c>
      <c r="AQ94" s="672" t="str">
        <f t="shared" si="54"/>
        <v/>
      </c>
    </row>
    <row r="95" spans="5:43">
      <c r="E95" s="672" t="str">
        <f t="shared" si="55"/>
        <v/>
      </c>
      <c r="G95" s="672" t="str">
        <f t="shared" si="55"/>
        <v/>
      </c>
      <c r="I95" s="672" t="str">
        <f t="shared" si="37"/>
        <v/>
      </c>
      <c r="K95" s="672" t="str">
        <f t="shared" si="38"/>
        <v/>
      </c>
      <c r="M95" s="672" t="str">
        <f t="shared" si="39"/>
        <v/>
      </c>
      <c r="O95" s="672" t="str">
        <f t="shared" si="40"/>
        <v/>
      </c>
      <c r="Q95" s="672" t="str">
        <f t="shared" si="41"/>
        <v/>
      </c>
      <c r="S95" s="672" t="str">
        <f t="shared" si="42"/>
        <v/>
      </c>
      <c r="U95" s="672" t="str">
        <f t="shared" si="43"/>
        <v/>
      </c>
      <c r="W95" s="672" t="str">
        <f t="shared" si="44"/>
        <v/>
      </c>
      <c r="Y95" s="672" t="str">
        <f t="shared" si="45"/>
        <v/>
      </c>
      <c r="AA95" s="672" t="str">
        <f t="shared" si="46"/>
        <v/>
      </c>
      <c r="AC95" s="672" t="str">
        <f t="shared" si="47"/>
        <v/>
      </c>
      <c r="AE95" s="672" t="str">
        <f t="shared" si="48"/>
        <v/>
      </c>
      <c r="AG95" s="672" t="str">
        <f t="shared" si="49"/>
        <v/>
      </c>
      <c r="AI95" s="672" t="str">
        <f t="shared" si="50"/>
        <v/>
      </c>
      <c r="AK95" s="672" t="str">
        <f t="shared" si="51"/>
        <v/>
      </c>
      <c r="AM95" s="672" t="str">
        <f t="shared" si="52"/>
        <v/>
      </c>
      <c r="AO95" s="672" t="str">
        <f t="shared" si="53"/>
        <v/>
      </c>
      <c r="AQ95" s="672" t="str">
        <f t="shared" si="54"/>
        <v/>
      </c>
    </row>
    <row r="96" spans="5:43">
      <c r="E96" s="672" t="str">
        <f t="shared" si="55"/>
        <v/>
      </c>
      <c r="G96" s="672" t="str">
        <f t="shared" si="55"/>
        <v/>
      </c>
      <c r="I96" s="672" t="str">
        <f t="shared" si="37"/>
        <v/>
      </c>
      <c r="K96" s="672" t="str">
        <f t="shared" si="38"/>
        <v/>
      </c>
      <c r="M96" s="672" t="str">
        <f t="shared" si="39"/>
        <v/>
      </c>
      <c r="O96" s="672" t="str">
        <f t="shared" si="40"/>
        <v/>
      </c>
      <c r="Q96" s="672" t="str">
        <f t="shared" si="41"/>
        <v/>
      </c>
      <c r="S96" s="672" t="str">
        <f t="shared" si="42"/>
        <v/>
      </c>
      <c r="U96" s="672" t="str">
        <f t="shared" si="43"/>
        <v/>
      </c>
      <c r="W96" s="672" t="str">
        <f t="shared" si="44"/>
        <v/>
      </c>
      <c r="Y96" s="672" t="str">
        <f t="shared" si="45"/>
        <v/>
      </c>
      <c r="AA96" s="672" t="str">
        <f t="shared" si="46"/>
        <v/>
      </c>
      <c r="AC96" s="672" t="str">
        <f t="shared" si="47"/>
        <v/>
      </c>
      <c r="AE96" s="672" t="str">
        <f t="shared" si="48"/>
        <v/>
      </c>
      <c r="AG96" s="672" t="str">
        <f t="shared" si="49"/>
        <v/>
      </c>
      <c r="AI96" s="672" t="str">
        <f t="shared" si="50"/>
        <v/>
      </c>
      <c r="AK96" s="672" t="str">
        <f t="shared" si="51"/>
        <v/>
      </c>
      <c r="AM96" s="672" t="str">
        <f t="shared" si="52"/>
        <v/>
      </c>
      <c r="AO96" s="672" t="str">
        <f t="shared" si="53"/>
        <v/>
      </c>
      <c r="AQ96" s="672" t="str">
        <f t="shared" si="54"/>
        <v/>
      </c>
    </row>
    <row r="97" spans="5:43">
      <c r="E97" s="672" t="str">
        <f t="shared" si="55"/>
        <v/>
      </c>
      <c r="G97" s="672" t="str">
        <f t="shared" si="55"/>
        <v/>
      </c>
      <c r="I97" s="672" t="str">
        <f t="shared" si="37"/>
        <v/>
      </c>
      <c r="K97" s="672" t="str">
        <f t="shared" si="38"/>
        <v/>
      </c>
      <c r="M97" s="672" t="str">
        <f t="shared" si="39"/>
        <v/>
      </c>
      <c r="O97" s="672" t="str">
        <f t="shared" si="40"/>
        <v/>
      </c>
      <c r="Q97" s="672" t="str">
        <f t="shared" si="41"/>
        <v/>
      </c>
      <c r="S97" s="672" t="str">
        <f t="shared" si="42"/>
        <v/>
      </c>
      <c r="U97" s="672" t="str">
        <f t="shared" si="43"/>
        <v/>
      </c>
      <c r="W97" s="672" t="str">
        <f t="shared" si="44"/>
        <v/>
      </c>
      <c r="Y97" s="672" t="str">
        <f t="shared" si="45"/>
        <v/>
      </c>
      <c r="AA97" s="672" t="str">
        <f t="shared" si="46"/>
        <v/>
      </c>
      <c r="AC97" s="672" t="str">
        <f t="shared" si="47"/>
        <v/>
      </c>
      <c r="AE97" s="672" t="str">
        <f t="shared" si="48"/>
        <v/>
      </c>
      <c r="AG97" s="672" t="str">
        <f t="shared" si="49"/>
        <v/>
      </c>
      <c r="AI97" s="672" t="str">
        <f t="shared" si="50"/>
        <v/>
      </c>
      <c r="AK97" s="672" t="str">
        <f t="shared" si="51"/>
        <v/>
      </c>
      <c r="AM97" s="672" t="str">
        <f t="shared" si="52"/>
        <v/>
      </c>
      <c r="AO97" s="672" t="str">
        <f t="shared" si="53"/>
        <v/>
      </c>
      <c r="AQ97" s="672" t="str">
        <f t="shared" si="54"/>
        <v/>
      </c>
    </row>
    <row r="98" spans="5:43">
      <c r="E98" s="672" t="str">
        <f t="shared" si="55"/>
        <v/>
      </c>
      <c r="G98" s="672" t="str">
        <f t="shared" si="55"/>
        <v/>
      </c>
      <c r="I98" s="672" t="str">
        <f t="shared" si="37"/>
        <v/>
      </c>
      <c r="K98" s="672" t="str">
        <f t="shared" si="38"/>
        <v/>
      </c>
      <c r="M98" s="672" t="str">
        <f t="shared" si="39"/>
        <v/>
      </c>
      <c r="O98" s="672" t="str">
        <f t="shared" si="40"/>
        <v/>
      </c>
      <c r="Q98" s="672" t="str">
        <f t="shared" si="41"/>
        <v/>
      </c>
      <c r="S98" s="672" t="str">
        <f t="shared" si="42"/>
        <v/>
      </c>
      <c r="U98" s="672" t="str">
        <f t="shared" si="43"/>
        <v/>
      </c>
      <c r="W98" s="672" t="str">
        <f t="shared" si="44"/>
        <v/>
      </c>
      <c r="Y98" s="672" t="str">
        <f t="shared" si="45"/>
        <v/>
      </c>
      <c r="AA98" s="672" t="str">
        <f t="shared" si="46"/>
        <v/>
      </c>
      <c r="AC98" s="672" t="str">
        <f t="shared" si="47"/>
        <v/>
      </c>
      <c r="AE98" s="672" t="str">
        <f t="shared" si="48"/>
        <v/>
      </c>
      <c r="AG98" s="672" t="str">
        <f t="shared" si="49"/>
        <v/>
      </c>
      <c r="AI98" s="672" t="str">
        <f t="shared" si="50"/>
        <v/>
      </c>
      <c r="AK98" s="672" t="str">
        <f t="shared" si="51"/>
        <v/>
      </c>
      <c r="AM98" s="672" t="str">
        <f t="shared" si="52"/>
        <v/>
      </c>
      <c r="AO98" s="672" t="str">
        <f t="shared" si="53"/>
        <v/>
      </c>
      <c r="AQ98" s="672" t="str">
        <f t="shared" si="54"/>
        <v/>
      </c>
    </row>
    <row r="99" spans="5:43">
      <c r="E99" s="672" t="str">
        <f t="shared" si="55"/>
        <v/>
      </c>
      <c r="G99" s="672" t="str">
        <f t="shared" si="55"/>
        <v/>
      </c>
      <c r="I99" s="672" t="str">
        <f t="shared" si="37"/>
        <v/>
      </c>
      <c r="K99" s="672" t="str">
        <f t="shared" si="38"/>
        <v/>
      </c>
      <c r="M99" s="672" t="str">
        <f t="shared" si="39"/>
        <v/>
      </c>
      <c r="O99" s="672" t="str">
        <f t="shared" si="40"/>
        <v/>
      </c>
      <c r="Q99" s="672" t="str">
        <f t="shared" si="41"/>
        <v/>
      </c>
      <c r="S99" s="672" t="str">
        <f t="shared" si="42"/>
        <v/>
      </c>
      <c r="U99" s="672" t="str">
        <f t="shared" si="43"/>
        <v/>
      </c>
      <c r="W99" s="672" t="str">
        <f t="shared" si="44"/>
        <v/>
      </c>
      <c r="Y99" s="672" t="str">
        <f t="shared" si="45"/>
        <v/>
      </c>
      <c r="AA99" s="672" t="str">
        <f t="shared" si="46"/>
        <v/>
      </c>
      <c r="AC99" s="672" t="str">
        <f t="shared" si="47"/>
        <v/>
      </c>
      <c r="AE99" s="672" t="str">
        <f t="shared" si="48"/>
        <v/>
      </c>
      <c r="AG99" s="672" t="str">
        <f t="shared" si="49"/>
        <v/>
      </c>
      <c r="AI99" s="672" t="str">
        <f t="shared" si="50"/>
        <v/>
      </c>
      <c r="AK99" s="672" t="str">
        <f t="shared" si="51"/>
        <v/>
      </c>
      <c r="AM99" s="672" t="str">
        <f t="shared" si="52"/>
        <v/>
      </c>
      <c r="AO99" s="672" t="str">
        <f t="shared" si="53"/>
        <v/>
      </c>
      <c r="AQ99" s="672" t="str">
        <f t="shared" si="54"/>
        <v/>
      </c>
    </row>
    <row r="100" spans="5:43">
      <c r="E100" s="672" t="str">
        <f t="shared" si="55"/>
        <v/>
      </c>
      <c r="G100" s="672" t="str">
        <f t="shared" si="55"/>
        <v/>
      </c>
      <c r="I100" s="672" t="str">
        <f t="shared" si="37"/>
        <v/>
      </c>
      <c r="K100" s="672" t="str">
        <f t="shared" si="38"/>
        <v/>
      </c>
      <c r="M100" s="672" t="str">
        <f t="shared" si="39"/>
        <v/>
      </c>
      <c r="O100" s="672" t="str">
        <f t="shared" si="40"/>
        <v/>
      </c>
      <c r="Q100" s="672" t="str">
        <f t="shared" si="41"/>
        <v/>
      </c>
      <c r="S100" s="672" t="str">
        <f t="shared" si="42"/>
        <v/>
      </c>
      <c r="U100" s="672" t="str">
        <f t="shared" si="43"/>
        <v/>
      </c>
      <c r="W100" s="672" t="str">
        <f t="shared" si="44"/>
        <v/>
      </c>
      <c r="Y100" s="672" t="str">
        <f t="shared" si="45"/>
        <v/>
      </c>
      <c r="AA100" s="672" t="str">
        <f t="shared" si="46"/>
        <v/>
      </c>
      <c r="AC100" s="672" t="str">
        <f t="shared" si="47"/>
        <v/>
      </c>
      <c r="AE100" s="672" t="str">
        <f t="shared" si="48"/>
        <v/>
      </c>
      <c r="AG100" s="672" t="str">
        <f t="shared" si="49"/>
        <v/>
      </c>
      <c r="AI100" s="672" t="str">
        <f t="shared" si="50"/>
        <v/>
      </c>
      <c r="AK100" s="672" t="str">
        <f t="shared" si="51"/>
        <v/>
      </c>
      <c r="AM100" s="672" t="str">
        <f t="shared" si="52"/>
        <v/>
      </c>
      <c r="AO100" s="672" t="str">
        <f t="shared" si="53"/>
        <v/>
      </c>
      <c r="AQ100" s="672" t="str">
        <f t="shared" si="54"/>
        <v/>
      </c>
    </row>
    <row r="101" spans="5:43">
      <c r="E101" s="672" t="str">
        <f t="shared" si="55"/>
        <v/>
      </c>
      <c r="G101" s="672" t="str">
        <f t="shared" si="55"/>
        <v/>
      </c>
      <c r="I101" s="672" t="str">
        <f t="shared" si="37"/>
        <v/>
      </c>
      <c r="K101" s="672" t="str">
        <f t="shared" si="38"/>
        <v/>
      </c>
      <c r="M101" s="672" t="str">
        <f t="shared" si="39"/>
        <v/>
      </c>
      <c r="O101" s="672" t="str">
        <f t="shared" si="40"/>
        <v/>
      </c>
      <c r="Q101" s="672" t="str">
        <f t="shared" si="41"/>
        <v/>
      </c>
      <c r="S101" s="672" t="str">
        <f t="shared" si="42"/>
        <v/>
      </c>
      <c r="U101" s="672" t="str">
        <f t="shared" si="43"/>
        <v/>
      </c>
      <c r="W101" s="672" t="str">
        <f t="shared" si="44"/>
        <v/>
      </c>
      <c r="Y101" s="672" t="str">
        <f t="shared" si="45"/>
        <v/>
      </c>
      <c r="AA101" s="672" t="str">
        <f t="shared" si="46"/>
        <v/>
      </c>
      <c r="AC101" s="672" t="str">
        <f t="shared" si="47"/>
        <v/>
      </c>
      <c r="AE101" s="672" t="str">
        <f t="shared" si="48"/>
        <v/>
      </c>
      <c r="AG101" s="672" t="str">
        <f t="shared" si="49"/>
        <v/>
      </c>
      <c r="AI101" s="672" t="str">
        <f t="shared" si="50"/>
        <v/>
      </c>
      <c r="AK101" s="672" t="str">
        <f t="shared" si="51"/>
        <v/>
      </c>
      <c r="AM101" s="672" t="str">
        <f t="shared" si="52"/>
        <v/>
      </c>
      <c r="AO101" s="672" t="str">
        <f t="shared" si="53"/>
        <v/>
      </c>
      <c r="AQ101" s="672" t="str">
        <f t="shared" si="54"/>
        <v/>
      </c>
    </row>
    <row r="102" spans="5:43">
      <c r="E102" s="672" t="str">
        <f t="shared" si="55"/>
        <v/>
      </c>
      <c r="G102" s="672" t="str">
        <f t="shared" si="55"/>
        <v/>
      </c>
      <c r="I102" s="672" t="str">
        <f t="shared" si="37"/>
        <v/>
      </c>
      <c r="K102" s="672" t="str">
        <f t="shared" si="38"/>
        <v/>
      </c>
      <c r="M102" s="672" t="str">
        <f t="shared" si="39"/>
        <v/>
      </c>
      <c r="O102" s="672" t="str">
        <f t="shared" si="40"/>
        <v/>
      </c>
      <c r="Q102" s="672" t="str">
        <f t="shared" si="41"/>
        <v/>
      </c>
      <c r="S102" s="672" t="str">
        <f t="shared" si="42"/>
        <v/>
      </c>
      <c r="U102" s="672" t="str">
        <f t="shared" si="43"/>
        <v/>
      </c>
      <c r="W102" s="672" t="str">
        <f t="shared" si="44"/>
        <v/>
      </c>
      <c r="Y102" s="672" t="str">
        <f t="shared" si="45"/>
        <v/>
      </c>
      <c r="AA102" s="672" t="str">
        <f t="shared" si="46"/>
        <v/>
      </c>
      <c r="AC102" s="672" t="str">
        <f t="shared" si="47"/>
        <v/>
      </c>
      <c r="AE102" s="672" t="str">
        <f t="shared" si="48"/>
        <v/>
      </c>
      <c r="AG102" s="672" t="str">
        <f t="shared" si="49"/>
        <v/>
      </c>
      <c r="AI102" s="672" t="str">
        <f t="shared" si="50"/>
        <v/>
      </c>
      <c r="AK102" s="672" t="str">
        <f t="shared" si="51"/>
        <v/>
      </c>
      <c r="AM102" s="672" t="str">
        <f t="shared" si="52"/>
        <v/>
      </c>
      <c r="AO102" s="672" t="str">
        <f t="shared" si="53"/>
        <v/>
      </c>
      <c r="AQ102" s="672" t="str">
        <f t="shared" si="54"/>
        <v/>
      </c>
    </row>
    <row r="103" spans="5:43">
      <c r="E103" s="672" t="str">
        <f t="shared" si="55"/>
        <v/>
      </c>
      <c r="G103" s="672" t="str">
        <f t="shared" si="55"/>
        <v/>
      </c>
      <c r="I103" s="672" t="str">
        <f t="shared" si="37"/>
        <v/>
      </c>
      <c r="K103" s="672" t="str">
        <f t="shared" si="38"/>
        <v/>
      </c>
      <c r="M103" s="672" t="str">
        <f t="shared" si="39"/>
        <v/>
      </c>
      <c r="O103" s="672" t="str">
        <f t="shared" si="40"/>
        <v/>
      </c>
      <c r="Q103" s="672" t="str">
        <f t="shared" si="41"/>
        <v/>
      </c>
      <c r="S103" s="672" t="str">
        <f t="shared" si="42"/>
        <v/>
      </c>
      <c r="U103" s="672" t="str">
        <f t="shared" si="43"/>
        <v/>
      </c>
      <c r="W103" s="672" t="str">
        <f t="shared" si="44"/>
        <v/>
      </c>
      <c r="Y103" s="672" t="str">
        <f t="shared" si="45"/>
        <v/>
      </c>
      <c r="AA103" s="672" t="str">
        <f t="shared" si="46"/>
        <v/>
      </c>
      <c r="AC103" s="672" t="str">
        <f t="shared" si="47"/>
        <v/>
      </c>
      <c r="AE103" s="672" t="str">
        <f t="shared" si="48"/>
        <v/>
      </c>
      <c r="AG103" s="672" t="str">
        <f t="shared" si="49"/>
        <v/>
      </c>
      <c r="AI103" s="672" t="str">
        <f t="shared" si="50"/>
        <v/>
      </c>
      <c r="AK103" s="672" t="str">
        <f t="shared" si="51"/>
        <v/>
      </c>
      <c r="AM103" s="672" t="str">
        <f t="shared" si="52"/>
        <v/>
      </c>
      <c r="AO103" s="672" t="str">
        <f t="shared" si="53"/>
        <v/>
      </c>
      <c r="AQ103" s="672" t="str">
        <f t="shared" si="54"/>
        <v/>
      </c>
    </row>
    <row r="104" spans="5:43">
      <c r="E104" s="672" t="str">
        <f t="shared" si="55"/>
        <v/>
      </c>
      <c r="G104" s="672" t="str">
        <f t="shared" si="55"/>
        <v/>
      </c>
      <c r="I104" s="672" t="str">
        <f t="shared" si="37"/>
        <v/>
      </c>
      <c r="K104" s="672" t="str">
        <f t="shared" si="38"/>
        <v/>
      </c>
      <c r="M104" s="672" t="str">
        <f t="shared" si="39"/>
        <v/>
      </c>
      <c r="O104" s="672" t="str">
        <f t="shared" si="40"/>
        <v/>
      </c>
      <c r="Q104" s="672" t="str">
        <f t="shared" si="41"/>
        <v/>
      </c>
      <c r="S104" s="672" t="str">
        <f t="shared" si="42"/>
        <v/>
      </c>
      <c r="U104" s="672" t="str">
        <f t="shared" si="43"/>
        <v/>
      </c>
      <c r="W104" s="672" t="str">
        <f t="shared" si="44"/>
        <v/>
      </c>
      <c r="Y104" s="672" t="str">
        <f t="shared" si="45"/>
        <v/>
      </c>
      <c r="AA104" s="672" t="str">
        <f t="shared" si="46"/>
        <v/>
      </c>
      <c r="AC104" s="672" t="str">
        <f t="shared" si="47"/>
        <v/>
      </c>
      <c r="AE104" s="672" t="str">
        <f t="shared" si="48"/>
        <v/>
      </c>
      <c r="AG104" s="672" t="str">
        <f t="shared" si="49"/>
        <v/>
      </c>
      <c r="AI104" s="672" t="str">
        <f t="shared" si="50"/>
        <v/>
      </c>
      <c r="AK104" s="672" t="str">
        <f t="shared" si="51"/>
        <v/>
      </c>
      <c r="AM104" s="672" t="str">
        <f t="shared" si="52"/>
        <v/>
      </c>
      <c r="AO104" s="672" t="str">
        <f t="shared" si="53"/>
        <v/>
      </c>
      <c r="AQ104" s="672" t="str">
        <f t="shared" si="54"/>
        <v/>
      </c>
    </row>
    <row r="105" spans="5:43">
      <c r="E105" s="672" t="str">
        <f t="shared" si="55"/>
        <v/>
      </c>
      <c r="G105" s="672" t="str">
        <f t="shared" si="55"/>
        <v/>
      </c>
      <c r="I105" s="672" t="str">
        <f t="shared" si="37"/>
        <v/>
      </c>
      <c r="K105" s="672" t="str">
        <f t="shared" si="38"/>
        <v/>
      </c>
      <c r="M105" s="672" t="str">
        <f t="shared" si="39"/>
        <v/>
      </c>
      <c r="O105" s="672" t="str">
        <f t="shared" si="40"/>
        <v/>
      </c>
      <c r="Q105" s="672" t="str">
        <f t="shared" si="41"/>
        <v/>
      </c>
      <c r="S105" s="672" t="str">
        <f t="shared" si="42"/>
        <v/>
      </c>
      <c r="U105" s="672" t="str">
        <f t="shared" si="43"/>
        <v/>
      </c>
      <c r="W105" s="672" t="str">
        <f t="shared" si="44"/>
        <v/>
      </c>
      <c r="Y105" s="672" t="str">
        <f t="shared" si="45"/>
        <v/>
      </c>
      <c r="AA105" s="672" t="str">
        <f t="shared" si="46"/>
        <v/>
      </c>
      <c r="AC105" s="672" t="str">
        <f t="shared" si="47"/>
        <v/>
      </c>
      <c r="AE105" s="672" t="str">
        <f t="shared" si="48"/>
        <v/>
      </c>
      <c r="AG105" s="672" t="str">
        <f t="shared" si="49"/>
        <v/>
      </c>
      <c r="AI105" s="672" t="str">
        <f t="shared" si="50"/>
        <v/>
      </c>
      <c r="AK105" s="672" t="str">
        <f t="shared" si="51"/>
        <v/>
      </c>
      <c r="AM105" s="672" t="str">
        <f t="shared" si="52"/>
        <v/>
      </c>
      <c r="AO105" s="672" t="str">
        <f t="shared" si="53"/>
        <v/>
      </c>
      <c r="AQ105" s="672" t="str">
        <f t="shared" si="54"/>
        <v/>
      </c>
    </row>
    <row r="106" spans="5:43">
      <c r="E106" s="672" t="str">
        <f t="shared" si="55"/>
        <v/>
      </c>
      <c r="G106" s="672" t="str">
        <f t="shared" si="55"/>
        <v/>
      </c>
      <c r="I106" s="672" t="str">
        <f t="shared" si="37"/>
        <v/>
      </c>
      <c r="K106" s="672" t="str">
        <f t="shared" si="38"/>
        <v/>
      </c>
      <c r="M106" s="672" t="str">
        <f t="shared" si="39"/>
        <v/>
      </c>
      <c r="O106" s="672" t="str">
        <f t="shared" si="40"/>
        <v/>
      </c>
      <c r="Q106" s="672" t="str">
        <f t="shared" si="41"/>
        <v/>
      </c>
      <c r="S106" s="672" t="str">
        <f t="shared" si="42"/>
        <v/>
      </c>
      <c r="U106" s="672" t="str">
        <f t="shared" si="43"/>
        <v/>
      </c>
      <c r="W106" s="672" t="str">
        <f t="shared" si="44"/>
        <v/>
      </c>
      <c r="Y106" s="672" t="str">
        <f t="shared" si="45"/>
        <v/>
      </c>
      <c r="AA106" s="672" t="str">
        <f t="shared" si="46"/>
        <v/>
      </c>
      <c r="AC106" s="672" t="str">
        <f t="shared" si="47"/>
        <v/>
      </c>
      <c r="AE106" s="672" t="str">
        <f t="shared" si="48"/>
        <v/>
      </c>
      <c r="AG106" s="672" t="str">
        <f t="shared" si="49"/>
        <v/>
      </c>
      <c r="AI106" s="672" t="str">
        <f t="shared" si="50"/>
        <v/>
      </c>
      <c r="AK106" s="672" t="str">
        <f t="shared" si="51"/>
        <v/>
      </c>
      <c r="AM106" s="672" t="str">
        <f t="shared" si="52"/>
        <v/>
      </c>
      <c r="AO106" s="672" t="str">
        <f t="shared" si="53"/>
        <v/>
      </c>
      <c r="AQ106" s="672" t="str">
        <f t="shared" si="54"/>
        <v/>
      </c>
    </row>
    <row r="107" spans="5:43">
      <c r="E107" s="672" t="str">
        <f t="shared" si="55"/>
        <v/>
      </c>
      <c r="G107" s="672" t="str">
        <f t="shared" si="55"/>
        <v/>
      </c>
      <c r="I107" s="672" t="str">
        <f t="shared" si="37"/>
        <v/>
      </c>
      <c r="K107" s="672" t="str">
        <f t="shared" si="38"/>
        <v/>
      </c>
      <c r="M107" s="672" t="str">
        <f t="shared" si="39"/>
        <v/>
      </c>
      <c r="O107" s="672" t="str">
        <f t="shared" si="40"/>
        <v/>
      </c>
      <c r="Q107" s="672" t="str">
        <f t="shared" si="41"/>
        <v/>
      </c>
      <c r="S107" s="672" t="str">
        <f t="shared" si="42"/>
        <v/>
      </c>
      <c r="U107" s="672" t="str">
        <f t="shared" si="43"/>
        <v/>
      </c>
      <c r="W107" s="672" t="str">
        <f t="shared" si="44"/>
        <v/>
      </c>
      <c r="Y107" s="672" t="str">
        <f t="shared" si="45"/>
        <v/>
      </c>
      <c r="AA107" s="672" t="str">
        <f t="shared" si="46"/>
        <v/>
      </c>
      <c r="AC107" s="672" t="str">
        <f t="shared" si="47"/>
        <v/>
      </c>
      <c r="AE107" s="672" t="str">
        <f t="shared" si="48"/>
        <v/>
      </c>
      <c r="AG107" s="672" t="str">
        <f t="shared" si="49"/>
        <v/>
      </c>
      <c r="AI107" s="672" t="str">
        <f t="shared" si="50"/>
        <v/>
      </c>
      <c r="AK107" s="672" t="str">
        <f t="shared" si="51"/>
        <v/>
      </c>
      <c r="AM107" s="672" t="str">
        <f t="shared" si="52"/>
        <v/>
      </c>
      <c r="AO107" s="672" t="str">
        <f t="shared" si="53"/>
        <v/>
      </c>
      <c r="AQ107" s="672" t="str">
        <f t="shared" si="54"/>
        <v/>
      </c>
    </row>
    <row r="108" spans="5:43">
      <c r="E108" s="672" t="str">
        <f t="shared" si="55"/>
        <v/>
      </c>
      <c r="G108" s="672" t="str">
        <f t="shared" si="55"/>
        <v/>
      </c>
      <c r="I108" s="672" t="str">
        <f t="shared" si="37"/>
        <v/>
      </c>
      <c r="K108" s="672" t="str">
        <f t="shared" si="38"/>
        <v/>
      </c>
      <c r="M108" s="672" t="str">
        <f t="shared" si="39"/>
        <v/>
      </c>
      <c r="O108" s="672" t="str">
        <f t="shared" si="40"/>
        <v/>
      </c>
      <c r="Q108" s="672" t="str">
        <f t="shared" si="41"/>
        <v/>
      </c>
      <c r="S108" s="672" t="str">
        <f t="shared" si="42"/>
        <v/>
      </c>
      <c r="U108" s="672" t="str">
        <f t="shared" si="43"/>
        <v/>
      </c>
      <c r="W108" s="672" t="str">
        <f t="shared" si="44"/>
        <v/>
      </c>
      <c r="Y108" s="672" t="str">
        <f t="shared" si="45"/>
        <v/>
      </c>
      <c r="AA108" s="672" t="str">
        <f t="shared" si="46"/>
        <v/>
      </c>
      <c r="AC108" s="672" t="str">
        <f t="shared" si="47"/>
        <v/>
      </c>
      <c r="AE108" s="672" t="str">
        <f t="shared" si="48"/>
        <v/>
      </c>
      <c r="AG108" s="672" t="str">
        <f t="shared" si="49"/>
        <v/>
      </c>
      <c r="AI108" s="672" t="str">
        <f t="shared" si="50"/>
        <v/>
      </c>
      <c r="AK108" s="672" t="str">
        <f t="shared" si="51"/>
        <v/>
      </c>
      <c r="AM108" s="672" t="str">
        <f t="shared" si="52"/>
        <v/>
      </c>
      <c r="AO108" s="672" t="str">
        <f t="shared" si="53"/>
        <v/>
      </c>
      <c r="AQ108" s="672" t="str">
        <f t="shared" si="54"/>
        <v/>
      </c>
    </row>
    <row r="109" spans="5:43">
      <c r="E109" s="672" t="str">
        <f t="shared" ref="E109:G124" si="56">IF(OR($B109=0,D109=0),"",D109/$B109)</f>
        <v/>
      </c>
      <c r="G109" s="672" t="str">
        <f t="shared" si="56"/>
        <v/>
      </c>
      <c r="I109" s="672" t="str">
        <f t="shared" si="37"/>
        <v/>
      </c>
      <c r="K109" s="672" t="str">
        <f t="shared" si="38"/>
        <v/>
      </c>
      <c r="M109" s="672" t="str">
        <f t="shared" si="39"/>
        <v/>
      </c>
      <c r="O109" s="672" t="str">
        <f t="shared" si="40"/>
        <v/>
      </c>
      <c r="Q109" s="672" t="str">
        <f t="shared" si="41"/>
        <v/>
      </c>
      <c r="S109" s="672" t="str">
        <f t="shared" si="42"/>
        <v/>
      </c>
      <c r="U109" s="672" t="str">
        <f t="shared" si="43"/>
        <v/>
      </c>
      <c r="W109" s="672" t="str">
        <f t="shared" si="44"/>
        <v/>
      </c>
      <c r="Y109" s="672" t="str">
        <f t="shared" si="45"/>
        <v/>
      </c>
      <c r="AA109" s="672" t="str">
        <f t="shared" si="46"/>
        <v/>
      </c>
      <c r="AC109" s="672" t="str">
        <f t="shared" si="47"/>
        <v/>
      </c>
      <c r="AE109" s="672" t="str">
        <f t="shared" si="48"/>
        <v/>
      </c>
      <c r="AG109" s="672" t="str">
        <f t="shared" si="49"/>
        <v/>
      </c>
      <c r="AI109" s="672" t="str">
        <f t="shared" si="50"/>
        <v/>
      </c>
      <c r="AK109" s="672" t="str">
        <f t="shared" si="51"/>
        <v/>
      </c>
      <c r="AM109" s="672" t="str">
        <f t="shared" si="52"/>
        <v/>
      </c>
      <c r="AO109" s="672" t="str">
        <f t="shared" si="53"/>
        <v/>
      </c>
      <c r="AQ109" s="672" t="str">
        <f t="shared" si="54"/>
        <v/>
      </c>
    </row>
    <row r="110" spans="5:43">
      <c r="E110" s="672" t="str">
        <f t="shared" si="56"/>
        <v/>
      </c>
      <c r="G110" s="672" t="str">
        <f t="shared" si="56"/>
        <v/>
      </c>
      <c r="I110" s="672" t="str">
        <f t="shared" si="37"/>
        <v/>
      </c>
      <c r="K110" s="672" t="str">
        <f t="shared" si="38"/>
        <v/>
      </c>
      <c r="M110" s="672" t="str">
        <f t="shared" si="39"/>
        <v/>
      </c>
      <c r="O110" s="672" t="str">
        <f t="shared" si="40"/>
        <v/>
      </c>
      <c r="Q110" s="672" t="str">
        <f t="shared" si="41"/>
        <v/>
      </c>
      <c r="S110" s="672" t="str">
        <f t="shared" si="42"/>
        <v/>
      </c>
      <c r="U110" s="672" t="str">
        <f t="shared" si="43"/>
        <v/>
      </c>
      <c r="W110" s="672" t="str">
        <f t="shared" si="44"/>
        <v/>
      </c>
      <c r="Y110" s="672" t="str">
        <f t="shared" si="45"/>
        <v/>
      </c>
      <c r="AA110" s="672" t="str">
        <f t="shared" si="46"/>
        <v/>
      </c>
      <c r="AC110" s="672" t="str">
        <f t="shared" si="47"/>
        <v/>
      </c>
      <c r="AE110" s="672" t="str">
        <f t="shared" si="48"/>
        <v/>
      </c>
      <c r="AG110" s="672" t="str">
        <f t="shared" si="49"/>
        <v/>
      </c>
      <c r="AI110" s="672" t="str">
        <f t="shared" si="50"/>
        <v/>
      </c>
      <c r="AK110" s="672" t="str">
        <f t="shared" si="51"/>
        <v/>
      </c>
      <c r="AM110" s="672" t="str">
        <f t="shared" si="52"/>
        <v/>
      </c>
      <c r="AO110" s="672" t="str">
        <f t="shared" si="53"/>
        <v/>
      </c>
      <c r="AQ110" s="672" t="str">
        <f t="shared" si="54"/>
        <v/>
      </c>
    </row>
    <row r="111" spans="5:43">
      <c r="E111" s="672" t="str">
        <f t="shared" si="56"/>
        <v/>
      </c>
      <c r="G111" s="672" t="str">
        <f t="shared" si="56"/>
        <v/>
      </c>
      <c r="I111" s="672" t="str">
        <f t="shared" si="37"/>
        <v/>
      </c>
      <c r="K111" s="672" t="str">
        <f t="shared" si="38"/>
        <v/>
      </c>
      <c r="M111" s="672" t="str">
        <f t="shared" si="39"/>
        <v/>
      </c>
      <c r="O111" s="672" t="str">
        <f t="shared" si="40"/>
        <v/>
      </c>
      <c r="Q111" s="672" t="str">
        <f t="shared" si="41"/>
        <v/>
      </c>
      <c r="S111" s="672" t="str">
        <f t="shared" si="42"/>
        <v/>
      </c>
      <c r="U111" s="672" t="str">
        <f t="shared" si="43"/>
        <v/>
      </c>
      <c r="W111" s="672" t="str">
        <f t="shared" si="44"/>
        <v/>
      </c>
      <c r="Y111" s="672" t="str">
        <f t="shared" si="45"/>
        <v/>
      </c>
      <c r="AA111" s="672" t="str">
        <f t="shared" si="46"/>
        <v/>
      </c>
      <c r="AC111" s="672" t="str">
        <f t="shared" si="47"/>
        <v/>
      </c>
      <c r="AE111" s="672" t="str">
        <f t="shared" si="48"/>
        <v/>
      </c>
      <c r="AG111" s="672" t="str">
        <f t="shared" si="49"/>
        <v/>
      </c>
      <c r="AI111" s="672" t="str">
        <f t="shared" si="50"/>
        <v/>
      </c>
      <c r="AK111" s="672" t="str">
        <f t="shared" si="51"/>
        <v/>
      </c>
      <c r="AM111" s="672" t="str">
        <f t="shared" si="52"/>
        <v/>
      </c>
      <c r="AO111" s="672" t="str">
        <f t="shared" si="53"/>
        <v/>
      </c>
      <c r="AQ111" s="672" t="str">
        <f t="shared" si="54"/>
        <v/>
      </c>
    </row>
    <row r="112" spans="5:43">
      <c r="E112" s="672" t="str">
        <f t="shared" si="56"/>
        <v/>
      </c>
      <c r="G112" s="672" t="str">
        <f t="shared" si="56"/>
        <v/>
      </c>
      <c r="I112" s="672" t="str">
        <f t="shared" si="37"/>
        <v/>
      </c>
      <c r="K112" s="672" t="str">
        <f t="shared" si="38"/>
        <v/>
      </c>
      <c r="M112" s="672" t="str">
        <f t="shared" si="39"/>
        <v/>
      </c>
      <c r="O112" s="672" t="str">
        <f t="shared" si="40"/>
        <v/>
      </c>
      <c r="Q112" s="672" t="str">
        <f t="shared" si="41"/>
        <v/>
      </c>
      <c r="S112" s="672" t="str">
        <f t="shared" si="42"/>
        <v/>
      </c>
      <c r="U112" s="672" t="str">
        <f t="shared" si="43"/>
        <v/>
      </c>
      <c r="W112" s="672" t="str">
        <f t="shared" si="44"/>
        <v/>
      </c>
      <c r="Y112" s="672" t="str">
        <f t="shared" si="45"/>
        <v/>
      </c>
      <c r="AA112" s="672" t="str">
        <f t="shared" si="46"/>
        <v/>
      </c>
      <c r="AC112" s="672" t="str">
        <f t="shared" si="47"/>
        <v/>
      </c>
      <c r="AE112" s="672" t="str">
        <f t="shared" si="48"/>
        <v/>
      </c>
      <c r="AG112" s="672" t="str">
        <f t="shared" si="49"/>
        <v/>
      </c>
      <c r="AI112" s="672" t="str">
        <f t="shared" si="50"/>
        <v/>
      </c>
      <c r="AK112" s="672" t="str">
        <f t="shared" si="51"/>
        <v/>
      </c>
      <c r="AM112" s="672" t="str">
        <f t="shared" si="52"/>
        <v/>
      </c>
      <c r="AO112" s="672" t="str">
        <f t="shared" si="53"/>
        <v/>
      </c>
      <c r="AQ112" s="672" t="str">
        <f t="shared" si="54"/>
        <v/>
      </c>
    </row>
    <row r="113" spans="5:43">
      <c r="E113" s="672" t="str">
        <f t="shared" si="56"/>
        <v/>
      </c>
      <c r="G113" s="672" t="str">
        <f t="shared" si="56"/>
        <v/>
      </c>
      <c r="I113" s="672" t="str">
        <f t="shared" si="37"/>
        <v/>
      </c>
      <c r="K113" s="672" t="str">
        <f t="shared" si="38"/>
        <v/>
      </c>
      <c r="M113" s="672" t="str">
        <f t="shared" si="39"/>
        <v/>
      </c>
      <c r="O113" s="672" t="str">
        <f t="shared" si="40"/>
        <v/>
      </c>
      <c r="Q113" s="672" t="str">
        <f t="shared" si="41"/>
        <v/>
      </c>
      <c r="S113" s="672" t="str">
        <f t="shared" si="42"/>
        <v/>
      </c>
      <c r="U113" s="672" t="str">
        <f t="shared" si="43"/>
        <v/>
      </c>
      <c r="W113" s="672" t="str">
        <f t="shared" si="44"/>
        <v/>
      </c>
      <c r="Y113" s="672" t="str">
        <f t="shared" si="45"/>
        <v/>
      </c>
      <c r="AA113" s="672" t="str">
        <f t="shared" si="46"/>
        <v/>
      </c>
      <c r="AC113" s="672" t="str">
        <f t="shared" si="47"/>
        <v/>
      </c>
      <c r="AE113" s="672" t="str">
        <f t="shared" si="48"/>
        <v/>
      </c>
      <c r="AG113" s="672" t="str">
        <f t="shared" si="49"/>
        <v/>
      </c>
      <c r="AI113" s="672" t="str">
        <f t="shared" si="50"/>
        <v/>
      </c>
      <c r="AK113" s="672" t="str">
        <f t="shared" si="51"/>
        <v/>
      </c>
      <c r="AM113" s="672" t="str">
        <f t="shared" si="52"/>
        <v/>
      </c>
      <c r="AO113" s="672" t="str">
        <f t="shared" si="53"/>
        <v/>
      </c>
      <c r="AQ113" s="672" t="str">
        <f t="shared" si="54"/>
        <v/>
      </c>
    </row>
    <row r="114" spans="5:43">
      <c r="E114" s="672" t="str">
        <f t="shared" si="56"/>
        <v/>
      </c>
      <c r="G114" s="672" t="str">
        <f t="shared" si="56"/>
        <v/>
      </c>
      <c r="I114" s="672" t="str">
        <f t="shared" si="37"/>
        <v/>
      </c>
      <c r="K114" s="672" t="str">
        <f t="shared" si="38"/>
        <v/>
      </c>
      <c r="M114" s="672" t="str">
        <f t="shared" si="39"/>
        <v/>
      </c>
      <c r="O114" s="672" t="str">
        <f t="shared" si="40"/>
        <v/>
      </c>
      <c r="Q114" s="672" t="str">
        <f t="shared" si="41"/>
        <v/>
      </c>
      <c r="S114" s="672" t="str">
        <f t="shared" si="42"/>
        <v/>
      </c>
      <c r="U114" s="672" t="str">
        <f t="shared" si="43"/>
        <v/>
      </c>
      <c r="W114" s="672" t="str">
        <f t="shared" si="44"/>
        <v/>
      </c>
      <c r="Y114" s="672" t="str">
        <f t="shared" si="45"/>
        <v/>
      </c>
      <c r="AA114" s="672" t="str">
        <f t="shared" si="46"/>
        <v/>
      </c>
      <c r="AC114" s="672" t="str">
        <f t="shared" si="47"/>
        <v/>
      </c>
      <c r="AE114" s="672" t="str">
        <f t="shared" si="48"/>
        <v/>
      </c>
      <c r="AG114" s="672" t="str">
        <f t="shared" si="49"/>
        <v/>
      </c>
      <c r="AI114" s="672" t="str">
        <f t="shared" si="50"/>
        <v/>
      </c>
      <c r="AK114" s="672" t="str">
        <f t="shared" si="51"/>
        <v/>
      </c>
      <c r="AM114" s="672" t="str">
        <f t="shared" si="52"/>
        <v/>
      </c>
      <c r="AO114" s="672" t="str">
        <f t="shared" si="53"/>
        <v/>
      </c>
      <c r="AQ114" s="672" t="str">
        <f t="shared" si="54"/>
        <v/>
      </c>
    </row>
    <row r="115" spans="5:43">
      <c r="E115" s="672" t="str">
        <f t="shared" si="56"/>
        <v/>
      </c>
      <c r="G115" s="672" t="str">
        <f t="shared" si="56"/>
        <v/>
      </c>
      <c r="I115" s="672" t="str">
        <f t="shared" si="37"/>
        <v/>
      </c>
      <c r="K115" s="672" t="str">
        <f t="shared" si="38"/>
        <v/>
      </c>
      <c r="M115" s="672" t="str">
        <f t="shared" si="39"/>
        <v/>
      </c>
      <c r="O115" s="672" t="str">
        <f t="shared" si="40"/>
        <v/>
      </c>
      <c r="Q115" s="672" t="str">
        <f t="shared" si="41"/>
        <v/>
      </c>
      <c r="S115" s="672" t="str">
        <f t="shared" si="42"/>
        <v/>
      </c>
      <c r="U115" s="672" t="str">
        <f t="shared" si="43"/>
        <v/>
      </c>
      <c r="W115" s="672" t="str">
        <f t="shared" si="44"/>
        <v/>
      </c>
      <c r="Y115" s="672" t="str">
        <f t="shared" si="45"/>
        <v/>
      </c>
      <c r="AA115" s="672" t="str">
        <f t="shared" si="46"/>
        <v/>
      </c>
      <c r="AC115" s="672" t="str">
        <f t="shared" si="47"/>
        <v/>
      </c>
      <c r="AE115" s="672" t="str">
        <f t="shared" si="48"/>
        <v/>
      </c>
      <c r="AG115" s="672" t="str">
        <f t="shared" si="49"/>
        <v/>
      </c>
      <c r="AI115" s="672" t="str">
        <f t="shared" si="50"/>
        <v/>
      </c>
      <c r="AK115" s="672" t="str">
        <f t="shared" si="51"/>
        <v/>
      </c>
      <c r="AM115" s="672" t="str">
        <f t="shared" si="52"/>
        <v/>
      </c>
      <c r="AO115" s="672" t="str">
        <f t="shared" si="53"/>
        <v/>
      </c>
      <c r="AQ115" s="672" t="str">
        <f t="shared" si="54"/>
        <v/>
      </c>
    </row>
    <row r="116" spans="5:43">
      <c r="E116" s="672" t="str">
        <f t="shared" si="56"/>
        <v/>
      </c>
      <c r="G116" s="672" t="str">
        <f t="shared" si="56"/>
        <v/>
      </c>
      <c r="I116" s="672" t="str">
        <f t="shared" si="37"/>
        <v/>
      </c>
      <c r="K116" s="672" t="str">
        <f t="shared" si="38"/>
        <v/>
      </c>
      <c r="M116" s="672" t="str">
        <f t="shared" si="39"/>
        <v/>
      </c>
      <c r="O116" s="672" t="str">
        <f t="shared" si="40"/>
        <v/>
      </c>
      <c r="Q116" s="672" t="str">
        <f t="shared" si="41"/>
        <v/>
      </c>
      <c r="S116" s="672" t="str">
        <f t="shared" si="42"/>
        <v/>
      </c>
      <c r="U116" s="672" t="str">
        <f t="shared" si="43"/>
        <v/>
      </c>
      <c r="W116" s="672" t="str">
        <f t="shared" si="44"/>
        <v/>
      </c>
      <c r="Y116" s="672" t="str">
        <f t="shared" si="45"/>
        <v/>
      </c>
      <c r="AA116" s="672" t="str">
        <f t="shared" si="46"/>
        <v/>
      </c>
      <c r="AC116" s="672" t="str">
        <f t="shared" si="47"/>
        <v/>
      </c>
      <c r="AE116" s="672" t="str">
        <f t="shared" si="48"/>
        <v/>
      </c>
      <c r="AG116" s="672" t="str">
        <f t="shared" si="49"/>
        <v/>
      </c>
      <c r="AI116" s="672" t="str">
        <f t="shared" si="50"/>
        <v/>
      </c>
      <c r="AK116" s="672" t="str">
        <f t="shared" si="51"/>
        <v/>
      </c>
      <c r="AM116" s="672" t="str">
        <f t="shared" si="52"/>
        <v/>
      </c>
      <c r="AO116" s="672" t="str">
        <f t="shared" si="53"/>
        <v/>
      </c>
      <c r="AQ116" s="672" t="str">
        <f t="shared" si="54"/>
        <v/>
      </c>
    </row>
    <row r="117" spans="5:43">
      <c r="E117" s="672" t="str">
        <f t="shared" si="56"/>
        <v/>
      </c>
      <c r="G117" s="672" t="str">
        <f t="shared" si="56"/>
        <v/>
      </c>
      <c r="I117" s="672" t="str">
        <f t="shared" si="37"/>
        <v/>
      </c>
      <c r="K117" s="672" t="str">
        <f t="shared" si="38"/>
        <v/>
      </c>
      <c r="M117" s="672" t="str">
        <f t="shared" si="39"/>
        <v/>
      </c>
      <c r="O117" s="672" t="str">
        <f t="shared" si="40"/>
        <v/>
      </c>
      <c r="Q117" s="672" t="str">
        <f t="shared" si="41"/>
        <v/>
      </c>
      <c r="S117" s="672" t="str">
        <f t="shared" si="42"/>
        <v/>
      </c>
      <c r="U117" s="672" t="str">
        <f t="shared" si="43"/>
        <v/>
      </c>
      <c r="W117" s="672" t="str">
        <f t="shared" si="44"/>
        <v/>
      </c>
      <c r="Y117" s="672" t="str">
        <f t="shared" si="45"/>
        <v/>
      </c>
      <c r="AA117" s="672" t="str">
        <f t="shared" si="46"/>
        <v/>
      </c>
      <c r="AC117" s="672" t="str">
        <f t="shared" si="47"/>
        <v/>
      </c>
      <c r="AE117" s="672" t="str">
        <f t="shared" si="48"/>
        <v/>
      </c>
      <c r="AG117" s="672" t="str">
        <f t="shared" si="49"/>
        <v/>
      </c>
      <c r="AI117" s="672" t="str">
        <f t="shared" si="50"/>
        <v/>
      </c>
      <c r="AK117" s="672" t="str">
        <f t="shared" si="51"/>
        <v/>
      </c>
      <c r="AM117" s="672" t="str">
        <f t="shared" si="52"/>
        <v/>
      </c>
      <c r="AO117" s="672" t="str">
        <f t="shared" si="53"/>
        <v/>
      </c>
      <c r="AQ117" s="672" t="str">
        <f t="shared" si="54"/>
        <v/>
      </c>
    </row>
    <row r="118" spans="5:43">
      <c r="E118" s="672" t="str">
        <f t="shared" si="56"/>
        <v/>
      </c>
      <c r="G118" s="672" t="str">
        <f t="shared" si="56"/>
        <v/>
      </c>
      <c r="I118" s="672" t="str">
        <f t="shared" si="37"/>
        <v/>
      </c>
      <c r="K118" s="672" t="str">
        <f t="shared" si="38"/>
        <v/>
      </c>
      <c r="M118" s="672" t="str">
        <f t="shared" si="39"/>
        <v/>
      </c>
      <c r="O118" s="672" t="str">
        <f t="shared" si="40"/>
        <v/>
      </c>
      <c r="Q118" s="672" t="str">
        <f t="shared" si="41"/>
        <v/>
      </c>
      <c r="S118" s="672" t="str">
        <f t="shared" si="42"/>
        <v/>
      </c>
      <c r="U118" s="672" t="str">
        <f t="shared" si="43"/>
        <v/>
      </c>
      <c r="W118" s="672" t="str">
        <f t="shared" si="44"/>
        <v/>
      </c>
      <c r="Y118" s="672" t="str">
        <f t="shared" si="45"/>
        <v/>
      </c>
      <c r="AA118" s="672" t="str">
        <f t="shared" si="46"/>
        <v/>
      </c>
      <c r="AC118" s="672" t="str">
        <f t="shared" si="47"/>
        <v/>
      </c>
      <c r="AE118" s="672" t="str">
        <f t="shared" si="48"/>
        <v/>
      </c>
      <c r="AG118" s="672" t="str">
        <f t="shared" si="49"/>
        <v/>
      </c>
      <c r="AI118" s="672" t="str">
        <f t="shared" si="50"/>
        <v/>
      </c>
      <c r="AK118" s="672" t="str">
        <f t="shared" si="51"/>
        <v/>
      </c>
      <c r="AM118" s="672" t="str">
        <f t="shared" si="52"/>
        <v/>
      </c>
      <c r="AO118" s="672" t="str">
        <f t="shared" si="53"/>
        <v/>
      </c>
      <c r="AQ118" s="672" t="str">
        <f t="shared" si="54"/>
        <v/>
      </c>
    </row>
    <row r="119" spans="5:43">
      <c r="E119" s="672" t="str">
        <f t="shared" si="56"/>
        <v/>
      </c>
      <c r="G119" s="672" t="str">
        <f t="shared" si="56"/>
        <v/>
      </c>
      <c r="I119" s="672" t="str">
        <f t="shared" si="37"/>
        <v/>
      </c>
      <c r="K119" s="672" t="str">
        <f t="shared" si="38"/>
        <v/>
      </c>
      <c r="M119" s="672" t="str">
        <f t="shared" si="39"/>
        <v/>
      </c>
      <c r="O119" s="672" t="str">
        <f t="shared" si="40"/>
        <v/>
      </c>
      <c r="Q119" s="672" t="str">
        <f t="shared" si="41"/>
        <v/>
      </c>
      <c r="S119" s="672" t="str">
        <f t="shared" si="42"/>
        <v/>
      </c>
      <c r="U119" s="672" t="str">
        <f t="shared" si="43"/>
        <v/>
      </c>
      <c r="W119" s="672" t="str">
        <f t="shared" si="44"/>
        <v/>
      </c>
      <c r="Y119" s="672" t="str">
        <f t="shared" si="45"/>
        <v/>
      </c>
      <c r="AA119" s="672" t="str">
        <f t="shared" si="46"/>
        <v/>
      </c>
      <c r="AC119" s="672" t="str">
        <f t="shared" si="47"/>
        <v/>
      </c>
      <c r="AE119" s="672" t="str">
        <f t="shared" si="48"/>
        <v/>
      </c>
      <c r="AG119" s="672" t="str">
        <f t="shared" si="49"/>
        <v/>
      </c>
      <c r="AI119" s="672" t="str">
        <f t="shared" si="50"/>
        <v/>
      </c>
      <c r="AK119" s="672" t="str">
        <f t="shared" si="51"/>
        <v/>
      </c>
      <c r="AM119" s="672" t="str">
        <f t="shared" si="52"/>
        <v/>
      </c>
      <c r="AO119" s="672" t="str">
        <f t="shared" si="53"/>
        <v/>
      </c>
      <c r="AQ119" s="672" t="str">
        <f t="shared" si="54"/>
        <v/>
      </c>
    </row>
    <row r="120" spans="5:43">
      <c r="E120" s="672" t="str">
        <f t="shared" si="56"/>
        <v/>
      </c>
      <c r="G120" s="672" t="str">
        <f t="shared" si="56"/>
        <v/>
      </c>
      <c r="I120" s="672" t="str">
        <f t="shared" si="37"/>
        <v/>
      </c>
      <c r="K120" s="672" t="str">
        <f t="shared" si="38"/>
        <v/>
      </c>
      <c r="M120" s="672" t="str">
        <f t="shared" si="39"/>
        <v/>
      </c>
      <c r="O120" s="672" t="str">
        <f t="shared" si="40"/>
        <v/>
      </c>
      <c r="Q120" s="672" t="str">
        <f t="shared" si="41"/>
        <v/>
      </c>
      <c r="S120" s="672" t="str">
        <f t="shared" si="42"/>
        <v/>
      </c>
      <c r="U120" s="672" t="str">
        <f t="shared" si="43"/>
        <v/>
      </c>
      <c r="W120" s="672" t="str">
        <f t="shared" si="44"/>
        <v/>
      </c>
      <c r="Y120" s="672" t="str">
        <f t="shared" si="45"/>
        <v/>
      </c>
      <c r="AA120" s="672" t="str">
        <f t="shared" si="46"/>
        <v/>
      </c>
      <c r="AC120" s="672" t="str">
        <f t="shared" si="47"/>
        <v/>
      </c>
      <c r="AE120" s="672" t="str">
        <f t="shared" si="48"/>
        <v/>
      </c>
      <c r="AG120" s="672" t="str">
        <f t="shared" si="49"/>
        <v/>
      </c>
      <c r="AI120" s="672" t="str">
        <f t="shared" si="50"/>
        <v/>
      </c>
      <c r="AK120" s="672" t="str">
        <f t="shared" si="51"/>
        <v/>
      </c>
      <c r="AM120" s="672" t="str">
        <f t="shared" si="52"/>
        <v/>
      </c>
      <c r="AO120" s="672" t="str">
        <f t="shared" si="53"/>
        <v/>
      </c>
      <c r="AQ120" s="672" t="str">
        <f t="shared" si="54"/>
        <v/>
      </c>
    </row>
    <row r="121" spans="5:43">
      <c r="E121" s="672" t="str">
        <f t="shared" si="56"/>
        <v/>
      </c>
      <c r="G121" s="672" t="str">
        <f t="shared" si="56"/>
        <v/>
      </c>
      <c r="I121" s="672" t="str">
        <f t="shared" si="37"/>
        <v/>
      </c>
      <c r="K121" s="672" t="str">
        <f t="shared" si="38"/>
        <v/>
      </c>
      <c r="M121" s="672" t="str">
        <f t="shared" si="39"/>
        <v/>
      </c>
      <c r="O121" s="672" t="str">
        <f t="shared" si="40"/>
        <v/>
      </c>
      <c r="Q121" s="672" t="str">
        <f t="shared" si="41"/>
        <v/>
      </c>
      <c r="S121" s="672" t="str">
        <f t="shared" si="42"/>
        <v/>
      </c>
      <c r="U121" s="672" t="str">
        <f t="shared" si="43"/>
        <v/>
      </c>
      <c r="W121" s="672" t="str">
        <f t="shared" si="44"/>
        <v/>
      </c>
      <c r="Y121" s="672" t="str">
        <f t="shared" si="45"/>
        <v/>
      </c>
      <c r="AA121" s="672" t="str">
        <f t="shared" si="46"/>
        <v/>
      </c>
      <c r="AC121" s="672" t="str">
        <f t="shared" si="47"/>
        <v/>
      </c>
      <c r="AE121" s="672" t="str">
        <f t="shared" si="48"/>
        <v/>
      </c>
      <c r="AG121" s="672" t="str">
        <f t="shared" si="49"/>
        <v/>
      </c>
      <c r="AI121" s="672" t="str">
        <f t="shared" si="50"/>
        <v/>
      </c>
      <c r="AK121" s="672" t="str">
        <f t="shared" si="51"/>
        <v/>
      </c>
      <c r="AM121" s="672" t="str">
        <f t="shared" si="52"/>
        <v/>
      </c>
      <c r="AO121" s="672" t="str">
        <f t="shared" si="53"/>
        <v/>
      </c>
      <c r="AQ121" s="672" t="str">
        <f t="shared" si="54"/>
        <v/>
      </c>
    </row>
    <row r="122" spans="5:43">
      <c r="E122" s="672" t="str">
        <f t="shared" si="56"/>
        <v/>
      </c>
      <c r="G122" s="672" t="str">
        <f t="shared" si="56"/>
        <v/>
      </c>
      <c r="I122" s="672" t="str">
        <f t="shared" si="37"/>
        <v/>
      </c>
      <c r="K122" s="672" t="str">
        <f t="shared" si="38"/>
        <v/>
      </c>
      <c r="M122" s="672" t="str">
        <f t="shared" si="39"/>
        <v/>
      </c>
      <c r="O122" s="672" t="str">
        <f t="shared" si="40"/>
        <v/>
      </c>
      <c r="Q122" s="672" t="str">
        <f t="shared" si="41"/>
        <v/>
      </c>
      <c r="S122" s="672" t="str">
        <f t="shared" si="42"/>
        <v/>
      </c>
      <c r="U122" s="672" t="str">
        <f t="shared" si="43"/>
        <v/>
      </c>
      <c r="W122" s="672" t="str">
        <f t="shared" si="44"/>
        <v/>
      </c>
      <c r="Y122" s="672" t="str">
        <f t="shared" si="45"/>
        <v/>
      </c>
      <c r="AA122" s="672" t="str">
        <f t="shared" si="46"/>
        <v/>
      </c>
      <c r="AC122" s="672" t="str">
        <f t="shared" si="47"/>
        <v/>
      </c>
      <c r="AE122" s="672" t="str">
        <f t="shared" si="48"/>
        <v/>
      </c>
      <c r="AG122" s="672" t="str">
        <f t="shared" si="49"/>
        <v/>
      </c>
      <c r="AI122" s="672" t="str">
        <f t="shared" si="50"/>
        <v/>
      </c>
      <c r="AK122" s="672" t="str">
        <f t="shared" si="51"/>
        <v/>
      </c>
      <c r="AM122" s="672" t="str">
        <f t="shared" si="52"/>
        <v/>
      </c>
      <c r="AO122" s="672" t="str">
        <f t="shared" si="53"/>
        <v/>
      </c>
      <c r="AQ122" s="672" t="str">
        <f t="shared" si="54"/>
        <v/>
      </c>
    </row>
    <row r="123" spans="5:43">
      <c r="E123" s="672" t="str">
        <f t="shared" si="56"/>
        <v/>
      </c>
      <c r="G123" s="672" t="str">
        <f t="shared" si="56"/>
        <v/>
      </c>
      <c r="I123" s="672" t="str">
        <f t="shared" si="37"/>
        <v/>
      </c>
      <c r="K123" s="672" t="str">
        <f t="shared" si="38"/>
        <v/>
      </c>
      <c r="M123" s="672" t="str">
        <f t="shared" si="39"/>
        <v/>
      </c>
      <c r="O123" s="672" t="str">
        <f t="shared" si="40"/>
        <v/>
      </c>
      <c r="Q123" s="672" t="str">
        <f t="shared" si="41"/>
        <v/>
      </c>
      <c r="S123" s="672" t="str">
        <f t="shared" si="42"/>
        <v/>
      </c>
      <c r="U123" s="672" t="str">
        <f t="shared" si="43"/>
        <v/>
      </c>
      <c r="W123" s="672" t="str">
        <f t="shared" si="44"/>
        <v/>
      </c>
      <c r="Y123" s="672" t="str">
        <f t="shared" si="45"/>
        <v/>
      </c>
      <c r="AA123" s="672" t="str">
        <f t="shared" si="46"/>
        <v/>
      </c>
      <c r="AC123" s="672" t="str">
        <f t="shared" si="47"/>
        <v/>
      </c>
      <c r="AE123" s="672" t="str">
        <f t="shared" si="48"/>
        <v/>
      </c>
      <c r="AG123" s="672" t="str">
        <f t="shared" si="49"/>
        <v/>
      </c>
      <c r="AI123" s="672" t="str">
        <f t="shared" si="50"/>
        <v/>
      </c>
      <c r="AK123" s="672" t="str">
        <f t="shared" si="51"/>
        <v/>
      </c>
      <c r="AM123" s="672" t="str">
        <f t="shared" si="52"/>
        <v/>
      </c>
      <c r="AO123" s="672" t="str">
        <f t="shared" si="53"/>
        <v/>
      </c>
      <c r="AQ123" s="672" t="str">
        <f t="shared" si="54"/>
        <v/>
      </c>
    </row>
    <row r="124" spans="5:43">
      <c r="E124" s="672" t="str">
        <f t="shared" si="56"/>
        <v/>
      </c>
      <c r="G124" s="672" t="str">
        <f t="shared" si="56"/>
        <v/>
      </c>
      <c r="I124" s="672" t="str">
        <f t="shared" si="37"/>
        <v/>
      </c>
      <c r="K124" s="672" t="str">
        <f t="shared" si="38"/>
        <v/>
      </c>
      <c r="M124" s="672" t="str">
        <f t="shared" si="39"/>
        <v/>
      </c>
      <c r="O124" s="672" t="str">
        <f t="shared" si="40"/>
        <v/>
      </c>
      <c r="Q124" s="672" t="str">
        <f t="shared" si="41"/>
        <v/>
      </c>
      <c r="S124" s="672" t="str">
        <f t="shared" si="42"/>
        <v/>
      </c>
      <c r="U124" s="672" t="str">
        <f t="shared" si="43"/>
        <v/>
      </c>
      <c r="W124" s="672" t="str">
        <f t="shared" si="44"/>
        <v/>
      </c>
      <c r="Y124" s="672" t="str">
        <f t="shared" si="45"/>
        <v/>
      </c>
      <c r="AA124" s="672" t="str">
        <f t="shared" si="46"/>
        <v/>
      </c>
      <c r="AC124" s="672" t="str">
        <f t="shared" si="47"/>
        <v/>
      </c>
      <c r="AE124" s="672" t="str">
        <f t="shared" si="48"/>
        <v/>
      </c>
      <c r="AG124" s="672" t="str">
        <f t="shared" si="49"/>
        <v/>
      </c>
      <c r="AI124" s="672" t="str">
        <f t="shared" si="50"/>
        <v/>
      </c>
      <c r="AK124" s="672" t="str">
        <f t="shared" si="51"/>
        <v/>
      </c>
      <c r="AM124" s="672" t="str">
        <f t="shared" si="52"/>
        <v/>
      </c>
      <c r="AO124" s="672" t="str">
        <f t="shared" si="53"/>
        <v/>
      </c>
      <c r="AQ124" s="672" t="str">
        <f t="shared" si="54"/>
        <v/>
      </c>
    </row>
    <row r="125" spans="5:43">
      <c r="E125" s="672" t="str">
        <f t="shared" ref="E125:G140" si="57">IF(OR($B125=0,D125=0),"",D125/$B125)</f>
        <v/>
      </c>
      <c r="G125" s="672" t="str">
        <f t="shared" si="57"/>
        <v/>
      </c>
      <c r="I125" s="672" t="str">
        <f t="shared" si="37"/>
        <v/>
      </c>
      <c r="K125" s="672" t="str">
        <f t="shared" si="38"/>
        <v/>
      </c>
      <c r="M125" s="672" t="str">
        <f t="shared" si="39"/>
        <v/>
      </c>
      <c r="O125" s="672" t="str">
        <f t="shared" si="40"/>
        <v/>
      </c>
      <c r="Q125" s="672" t="str">
        <f t="shared" si="41"/>
        <v/>
      </c>
      <c r="S125" s="672" t="str">
        <f t="shared" si="42"/>
        <v/>
      </c>
      <c r="U125" s="672" t="str">
        <f t="shared" si="43"/>
        <v/>
      </c>
      <c r="W125" s="672" t="str">
        <f t="shared" si="44"/>
        <v/>
      </c>
      <c r="Y125" s="672" t="str">
        <f t="shared" si="45"/>
        <v/>
      </c>
      <c r="AA125" s="672" t="str">
        <f t="shared" si="46"/>
        <v/>
      </c>
      <c r="AC125" s="672" t="str">
        <f t="shared" si="47"/>
        <v/>
      </c>
      <c r="AE125" s="672" t="str">
        <f t="shared" si="48"/>
        <v/>
      </c>
      <c r="AG125" s="672" t="str">
        <f t="shared" si="49"/>
        <v/>
      </c>
      <c r="AI125" s="672" t="str">
        <f t="shared" si="50"/>
        <v/>
      </c>
      <c r="AK125" s="672" t="str">
        <f t="shared" si="51"/>
        <v/>
      </c>
      <c r="AM125" s="672" t="str">
        <f t="shared" si="52"/>
        <v/>
      </c>
      <c r="AO125" s="672" t="str">
        <f t="shared" si="53"/>
        <v/>
      </c>
      <c r="AQ125" s="672" t="str">
        <f t="shared" si="54"/>
        <v/>
      </c>
    </row>
    <row r="126" spans="5:43">
      <c r="E126" s="672" t="str">
        <f t="shared" si="57"/>
        <v/>
      </c>
      <c r="G126" s="672" t="str">
        <f t="shared" si="57"/>
        <v/>
      </c>
      <c r="I126" s="672" t="str">
        <f t="shared" si="37"/>
        <v/>
      </c>
      <c r="K126" s="672" t="str">
        <f t="shared" si="38"/>
        <v/>
      </c>
      <c r="M126" s="672" t="str">
        <f t="shared" si="39"/>
        <v/>
      </c>
      <c r="O126" s="672" t="str">
        <f t="shared" si="40"/>
        <v/>
      </c>
      <c r="Q126" s="672" t="str">
        <f t="shared" si="41"/>
        <v/>
      </c>
      <c r="S126" s="672" t="str">
        <f t="shared" si="42"/>
        <v/>
      </c>
      <c r="U126" s="672" t="str">
        <f t="shared" si="43"/>
        <v/>
      </c>
      <c r="W126" s="672" t="str">
        <f t="shared" si="44"/>
        <v/>
      </c>
      <c r="Y126" s="672" t="str">
        <f t="shared" si="45"/>
        <v/>
      </c>
      <c r="AA126" s="672" t="str">
        <f t="shared" si="46"/>
        <v/>
      </c>
      <c r="AC126" s="672" t="str">
        <f t="shared" si="47"/>
        <v/>
      </c>
      <c r="AE126" s="672" t="str">
        <f t="shared" si="48"/>
        <v/>
      </c>
      <c r="AG126" s="672" t="str">
        <f t="shared" si="49"/>
        <v/>
      </c>
      <c r="AI126" s="672" t="str">
        <f t="shared" si="50"/>
        <v/>
      </c>
      <c r="AK126" s="672" t="str">
        <f t="shared" si="51"/>
        <v/>
      </c>
      <c r="AM126" s="672" t="str">
        <f t="shared" si="52"/>
        <v/>
      </c>
      <c r="AO126" s="672" t="str">
        <f t="shared" si="53"/>
        <v/>
      </c>
      <c r="AQ126" s="672" t="str">
        <f t="shared" si="54"/>
        <v/>
      </c>
    </row>
    <row r="127" spans="5:43">
      <c r="E127" s="672" t="str">
        <f t="shared" si="57"/>
        <v/>
      </c>
      <c r="G127" s="672" t="str">
        <f t="shared" si="57"/>
        <v/>
      </c>
      <c r="I127" s="672" t="str">
        <f t="shared" si="37"/>
        <v/>
      </c>
      <c r="K127" s="672" t="str">
        <f t="shared" si="38"/>
        <v/>
      </c>
      <c r="M127" s="672" t="str">
        <f t="shared" si="39"/>
        <v/>
      </c>
      <c r="O127" s="672" t="str">
        <f t="shared" si="40"/>
        <v/>
      </c>
      <c r="Q127" s="672" t="str">
        <f t="shared" si="41"/>
        <v/>
      </c>
      <c r="S127" s="672" t="str">
        <f t="shared" si="42"/>
        <v/>
      </c>
      <c r="U127" s="672" t="str">
        <f t="shared" si="43"/>
        <v/>
      </c>
      <c r="W127" s="672" t="str">
        <f t="shared" si="44"/>
        <v/>
      </c>
      <c r="Y127" s="672" t="str">
        <f t="shared" si="45"/>
        <v/>
      </c>
      <c r="AA127" s="672" t="str">
        <f t="shared" si="46"/>
        <v/>
      </c>
      <c r="AC127" s="672" t="str">
        <f t="shared" si="47"/>
        <v/>
      </c>
      <c r="AE127" s="672" t="str">
        <f t="shared" si="48"/>
        <v/>
      </c>
      <c r="AG127" s="672" t="str">
        <f t="shared" si="49"/>
        <v/>
      </c>
      <c r="AI127" s="672" t="str">
        <f t="shared" si="50"/>
        <v/>
      </c>
      <c r="AK127" s="672" t="str">
        <f t="shared" si="51"/>
        <v/>
      </c>
      <c r="AM127" s="672" t="str">
        <f t="shared" si="52"/>
        <v/>
      </c>
      <c r="AO127" s="672" t="str">
        <f t="shared" si="53"/>
        <v/>
      </c>
      <c r="AQ127" s="672" t="str">
        <f t="shared" si="54"/>
        <v/>
      </c>
    </row>
    <row r="128" spans="5:43">
      <c r="E128" s="672" t="str">
        <f t="shared" si="57"/>
        <v/>
      </c>
      <c r="G128" s="672" t="str">
        <f t="shared" si="57"/>
        <v/>
      </c>
      <c r="I128" s="672" t="str">
        <f t="shared" si="37"/>
        <v/>
      </c>
      <c r="K128" s="672" t="str">
        <f t="shared" si="38"/>
        <v/>
      </c>
      <c r="M128" s="672" t="str">
        <f t="shared" si="39"/>
        <v/>
      </c>
      <c r="O128" s="672" t="str">
        <f t="shared" si="40"/>
        <v/>
      </c>
      <c r="Q128" s="672" t="str">
        <f t="shared" si="41"/>
        <v/>
      </c>
      <c r="S128" s="672" t="str">
        <f t="shared" si="42"/>
        <v/>
      </c>
      <c r="U128" s="672" t="str">
        <f t="shared" si="43"/>
        <v/>
      </c>
      <c r="W128" s="672" t="str">
        <f t="shared" si="44"/>
        <v/>
      </c>
      <c r="Y128" s="672" t="str">
        <f t="shared" si="45"/>
        <v/>
      </c>
      <c r="AA128" s="672" t="str">
        <f t="shared" si="46"/>
        <v/>
      </c>
      <c r="AC128" s="672" t="str">
        <f t="shared" si="47"/>
        <v/>
      </c>
      <c r="AE128" s="672" t="str">
        <f t="shared" si="48"/>
        <v/>
      </c>
      <c r="AG128" s="672" t="str">
        <f t="shared" si="49"/>
        <v/>
      </c>
      <c r="AI128" s="672" t="str">
        <f t="shared" si="50"/>
        <v/>
      </c>
      <c r="AK128" s="672" t="str">
        <f t="shared" si="51"/>
        <v/>
      </c>
      <c r="AM128" s="672" t="str">
        <f t="shared" si="52"/>
        <v/>
      </c>
      <c r="AO128" s="672" t="str">
        <f t="shared" si="53"/>
        <v/>
      </c>
      <c r="AQ128" s="672" t="str">
        <f t="shared" si="54"/>
        <v/>
      </c>
    </row>
    <row r="129" spans="5:43">
      <c r="E129" s="672" t="str">
        <f t="shared" si="57"/>
        <v/>
      </c>
      <c r="G129" s="672" t="str">
        <f t="shared" si="57"/>
        <v/>
      </c>
      <c r="I129" s="672" t="str">
        <f t="shared" si="37"/>
        <v/>
      </c>
      <c r="K129" s="672" t="str">
        <f t="shared" si="38"/>
        <v/>
      </c>
      <c r="M129" s="672" t="str">
        <f t="shared" si="39"/>
        <v/>
      </c>
      <c r="O129" s="672" t="str">
        <f t="shared" si="40"/>
        <v/>
      </c>
      <c r="Q129" s="672" t="str">
        <f t="shared" si="41"/>
        <v/>
      </c>
      <c r="S129" s="672" t="str">
        <f t="shared" si="42"/>
        <v/>
      </c>
      <c r="U129" s="672" t="str">
        <f t="shared" si="43"/>
        <v/>
      </c>
      <c r="W129" s="672" t="str">
        <f t="shared" si="44"/>
        <v/>
      </c>
      <c r="Y129" s="672" t="str">
        <f t="shared" si="45"/>
        <v/>
      </c>
      <c r="AA129" s="672" t="str">
        <f t="shared" si="46"/>
        <v/>
      </c>
      <c r="AC129" s="672" t="str">
        <f t="shared" si="47"/>
        <v/>
      </c>
      <c r="AE129" s="672" t="str">
        <f t="shared" si="48"/>
        <v/>
      </c>
      <c r="AG129" s="672" t="str">
        <f t="shared" si="49"/>
        <v/>
      </c>
      <c r="AI129" s="672" t="str">
        <f t="shared" si="50"/>
        <v/>
      </c>
      <c r="AK129" s="672" t="str">
        <f t="shared" si="51"/>
        <v/>
      </c>
      <c r="AM129" s="672" t="str">
        <f t="shared" si="52"/>
        <v/>
      </c>
      <c r="AO129" s="672" t="str">
        <f t="shared" si="53"/>
        <v/>
      </c>
      <c r="AQ129" s="672" t="str">
        <f t="shared" si="54"/>
        <v/>
      </c>
    </row>
    <row r="130" spans="5:43">
      <c r="E130" s="672" t="str">
        <f t="shared" si="57"/>
        <v/>
      </c>
      <c r="G130" s="672" t="str">
        <f t="shared" si="57"/>
        <v/>
      </c>
      <c r="I130" s="672" t="str">
        <f t="shared" si="37"/>
        <v/>
      </c>
      <c r="K130" s="672" t="str">
        <f t="shared" si="38"/>
        <v/>
      </c>
      <c r="M130" s="672" t="str">
        <f t="shared" si="39"/>
        <v/>
      </c>
      <c r="O130" s="672" t="str">
        <f t="shared" si="40"/>
        <v/>
      </c>
      <c r="Q130" s="672" t="str">
        <f t="shared" si="41"/>
        <v/>
      </c>
      <c r="S130" s="672" t="str">
        <f t="shared" si="42"/>
        <v/>
      </c>
      <c r="U130" s="672" t="str">
        <f t="shared" si="43"/>
        <v/>
      </c>
      <c r="W130" s="672" t="str">
        <f t="shared" si="44"/>
        <v/>
      </c>
      <c r="Y130" s="672" t="str">
        <f t="shared" si="45"/>
        <v/>
      </c>
      <c r="AA130" s="672" t="str">
        <f t="shared" si="46"/>
        <v/>
      </c>
      <c r="AC130" s="672" t="str">
        <f t="shared" si="47"/>
        <v/>
      </c>
      <c r="AE130" s="672" t="str">
        <f t="shared" si="48"/>
        <v/>
      </c>
      <c r="AG130" s="672" t="str">
        <f t="shared" si="49"/>
        <v/>
      </c>
      <c r="AI130" s="672" t="str">
        <f t="shared" si="50"/>
        <v/>
      </c>
      <c r="AK130" s="672" t="str">
        <f t="shared" si="51"/>
        <v/>
      </c>
      <c r="AM130" s="672" t="str">
        <f t="shared" si="52"/>
        <v/>
      </c>
      <c r="AO130" s="672" t="str">
        <f t="shared" si="53"/>
        <v/>
      </c>
      <c r="AQ130" s="672" t="str">
        <f t="shared" si="54"/>
        <v/>
      </c>
    </row>
    <row r="131" spans="5:43">
      <c r="E131" s="672" t="str">
        <f t="shared" si="57"/>
        <v/>
      </c>
      <c r="G131" s="672" t="str">
        <f t="shared" si="57"/>
        <v/>
      </c>
      <c r="I131" s="672" t="str">
        <f t="shared" si="37"/>
        <v/>
      </c>
      <c r="K131" s="672" t="str">
        <f t="shared" si="38"/>
        <v/>
      </c>
      <c r="M131" s="672" t="str">
        <f t="shared" si="39"/>
        <v/>
      </c>
      <c r="O131" s="672" t="str">
        <f t="shared" si="40"/>
        <v/>
      </c>
      <c r="Q131" s="672" t="str">
        <f t="shared" si="41"/>
        <v/>
      </c>
      <c r="S131" s="672" t="str">
        <f t="shared" si="42"/>
        <v/>
      </c>
      <c r="U131" s="672" t="str">
        <f t="shared" si="43"/>
        <v/>
      </c>
      <c r="W131" s="672" t="str">
        <f t="shared" si="44"/>
        <v/>
      </c>
      <c r="Y131" s="672" t="str">
        <f t="shared" si="45"/>
        <v/>
      </c>
      <c r="AA131" s="672" t="str">
        <f t="shared" si="46"/>
        <v/>
      </c>
      <c r="AC131" s="672" t="str">
        <f t="shared" si="47"/>
        <v/>
      </c>
      <c r="AE131" s="672" t="str">
        <f t="shared" si="48"/>
        <v/>
      </c>
      <c r="AG131" s="672" t="str">
        <f t="shared" si="49"/>
        <v/>
      </c>
      <c r="AI131" s="672" t="str">
        <f t="shared" si="50"/>
        <v/>
      </c>
      <c r="AK131" s="672" t="str">
        <f t="shared" si="51"/>
        <v/>
      </c>
      <c r="AM131" s="672" t="str">
        <f t="shared" si="52"/>
        <v/>
      </c>
      <c r="AO131" s="672" t="str">
        <f t="shared" si="53"/>
        <v/>
      </c>
      <c r="AQ131" s="672" t="str">
        <f t="shared" si="54"/>
        <v/>
      </c>
    </row>
    <row r="132" spans="5:43">
      <c r="E132" s="672" t="str">
        <f t="shared" si="57"/>
        <v/>
      </c>
      <c r="G132" s="672" t="str">
        <f t="shared" si="57"/>
        <v/>
      </c>
      <c r="I132" s="672" t="str">
        <f t="shared" si="37"/>
        <v/>
      </c>
      <c r="K132" s="672" t="str">
        <f t="shared" si="38"/>
        <v/>
      </c>
      <c r="M132" s="672" t="str">
        <f t="shared" si="39"/>
        <v/>
      </c>
      <c r="O132" s="672" t="str">
        <f t="shared" si="40"/>
        <v/>
      </c>
      <c r="Q132" s="672" t="str">
        <f t="shared" si="41"/>
        <v/>
      </c>
      <c r="S132" s="672" t="str">
        <f t="shared" si="42"/>
        <v/>
      </c>
      <c r="U132" s="672" t="str">
        <f t="shared" si="43"/>
        <v/>
      </c>
      <c r="W132" s="672" t="str">
        <f t="shared" si="44"/>
        <v/>
      </c>
      <c r="Y132" s="672" t="str">
        <f t="shared" si="45"/>
        <v/>
      </c>
      <c r="AA132" s="672" t="str">
        <f t="shared" si="46"/>
        <v/>
      </c>
      <c r="AC132" s="672" t="str">
        <f t="shared" si="47"/>
        <v/>
      </c>
      <c r="AE132" s="672" t="str">
        <f t="shared" si="48"/>
        <v/>
      </c>
      <c r="AG132" s="672" t="str">
        <f t="shared" si="49"/>
        <v/>
      </c>
      <c r="AI132" s="672" t="str">
        <f t="shared" si="50"/>
        <v/>
      </c>
      <c r="AK132" s="672" t="str">
        <f t="shared" si="51"/>
        <v/>
      </c>
      <c r="AM132" s="672" t="str">
        <f t="shared" si="52"/>
        <v/>
      </c>
      <c r="AO132" s="672" t="str">
        <f t="shared" si="53"/>
        <v/>
      </c>
      <c r="AQ132" s="672" t="str">
        <f t="shared" si="54"/>
        <v/>
      </c>
    </row>
    <row r="133" spans="5:43">
      <c r="E133" s="672" t="str">
        <f t="shared" si="57"/>
        <v/>
      </c>
      <c r="G133" s="672" t="str">
        <f t="shared" si="57"/>
        <v/>
      </c>
      <c r="I133" s="672" t="str">
        <f t="shared" si="37"/>
        <v/>
      </c>
      <c r="K133" s="672" t="str">
        <f t="shared" si="38"/>
        <v/>
      </c>
      <c r="M133" s="672" t="str">
        <f t="shared" si="39"/>
        <v/>
      </c>
      <c r="O133" s="672" t="str">
        <f t="shared" si="40"/>
        <v/>
      </c>
      <c r="Q133" s="672" t="str">
        <f t="shared" si="41"/>
        <v/>
      </c>
      <c r="S133" s="672" t="str">
        <f t="shared" si="42"/>
        <v/>
      </c>
      <c r="U133" s="672" t="str">
        <f t="shared" si="43"/>
        <v/>
      </c>
      <c r="W133" s="672" t="str">
        <f t="shared" si="44"/>
        <v/>
      </c>
      <c r="Y133" s="672" t="str">
        <f t="shared" si="45"/>
        <v/>
      </c>
      <c r="AA133" s="672" t="str">
        <f t="shared" si="46"/>
        <v/>
      </c>
      <c r="AC133" s="672" t="str">
        <f t="shared" si="47"/>
        <v/>
      </c>
      <c r="AE133" s="672" t="str">
        <f t="shared" si="48"/>
        <v/>
      </c>
      <c r="AG133" s="672" t="str">
        <f t="shared" si="49"/>
        <v/>
      </c>
      <c r="AI133" s="672" t="str">
        <f t="shared" si="50"/>
        <v/>
      </c>
      <c r="AK133" s="672" t="str">
        <f t="shared" si="51"/>
        <v/>
      </c>
      <c r="AM133" s="672" t="str">
        <f t="shared" si="52"/>
        <v/>
      </c>
      <c r="AO133" s="672" t="str">
        <f t="shared" si="53"/>
        <v/>
      </c>
      <c r="AQ133" s="672" t="str">
        <f t="shared" si="54"/>
        <v/>
      </c>
    </row>
    <row r="134" spans="5:43">
      <c r="E134" s="672" t="str">
        <f t="shared" si="57"/>
        <v/>
      </c>
      <c r="G134" s="672" t="str">
        <f t="shared" si="57"/>
        <v/>
      </c>
      <c r="I134" s="672" t="str">
        <f t="shared" si="37"/>
        <v/>
      </c>
      <c r="K134" s="672" t="str">
        <f t="shared" si="38"/>
        <v/>
      </c>
      <c r="M134" s="672" t="str">
        <f t="shared" si="39"/>
        <v/>
      </c>
      <c r="O134" s="672" t="str">
        <f t="shared" si="40"/>
        <v/>
      </c>
      <c r="Q134" s="672" t="str">
        <f t="shared" si="41"/>
        <v/>
      </c>
      <c r="S134" s="672" t="str">
        <f t="shared" si="42"/>
        <v/>
      </c>
      <c r="U134" s="672" t="str">
        <f t="shared" si="43"/>
        <v/>
      </c>
      <c r="W134" s="672" t="str">
        <f t="shared" si="44"/>
        <v/>
      </c>
      <c r="Y134" s="672" t="str">
        <f t="shared" si="45"/>
        <v/>
      </c>
      <c r="AA134" s="672" t="str">
        <f t="shared" si="46"/>
        <v/>
      </c>
      <c r="AC134" s="672" t="str">
        <f t="shared" si="47"/>
        <v/>
      </c>
      <c r="AE134" s="672" t="str">
        <f t="shared" si="48"/>
        <v/>
      </c>
      <c r="AG134" s="672" t="str">
        <f t="shared" si="49"/>
        <v/>
      </c>
      <c r="AI134" s="672" t="str">
        <f t="shared" si="50"/>
        <v/>
      </c>
      <c r="AK134" s="672" t="str">
        <f t="shared" si="51"/>
        <v/>
      </c>
      <c r="AM134" s="672" t="str">
        <f t="shared" si="52"/>
        <v/>
      </c>
      <c r="AO134" s="672" t="str">
        <f t="shared" si="53"/>
        <v/>
      </c>
      <c r="AQ134" s="672" t="str">
        <f t="shared" si="54"/>
        <v/>
      </c>
    </row>
    <row r="135" spans="5:43">
      <c r="E135" s="672" t="str">
        <f t="shared" si="57"/>
        <v/>
      </c>
      <c r="G135" s="672" t="str">
        <f t="shared" si="57"/>
        <v/>
      </c>
      <c r="I135" s="672" t="str">
        <f t="shared" si="37"/>
        <v/>
      </c>
      <c r="K135" s="672" t="str">
        <f t="shared" si="38"/>
        <v/>
      </c>
      <c r="M135" s="672" t="str">
        <f t="shared" si="39"/>
        <v/>
      </c>
      <c r="O135" s="672" t="str">
        <f t="shared" si="40"/>
        <v/>
      </c>
      <c r="Q135" s="672" t="str">
        <f t="shared" si="41"/>
        <v/>
      </c>
      <c r="S135" s="672" t="str">
        <f t="shared" si="42"/>
        <v/>
      </c>
      <c r="U135" s="672" t="str">
        <f t="shared" si="43"/>
        <v/>
      </c>
      <c r="W135" s="672" t="str">
        <f t="shared" si="44"/>
        <v/>
      </c>
      <c r="Y135" s="672" t="str">
        <f t="shared" si="45"/>
        <v/>
      </c>
      <c r="AA135" s="672" t="str">
        <f t="shared" si="46"/>
        <v/>
      </c>
      <c r="AC135" s="672" t="str">
        <f t="shared" si="47"/>
        <v/>
      </c>
      <c r="AE135" s="672" t="str">
        <f t="shared" si="48"/>
        <v/>
      </c>
      <c r="AG135" s="672" t="str">
        <f t="shared" si="49"/>
        <v/>
      </c>
      <c r="AI135" s="672" t="str">
        <f t="shared" si="50"/>
        <v/>
      </c>
      <c r="AK135" s="672" t="str">
        <f t="shared" si="51"/>
        <v/>
      </c>
      <c r="AM135" s="672" t="str">
        <f t="shared" si="52"/>
        <v/>
      </c>
      <c r="AO135" s="672" t="str">
        <f t="shared" si="53"/>
        <v/>
      </c>
      <c r="AQ135" s="672" t="str">
        <f t="shared" si="54"/>
        <v/>
      </c>
    </row>
    <row r="136" spans="5:43">
      <c r="E136" s="672" t="str">
        <f t="shared" si="57"/>
        <v/>
      </c>
      <c r="G136" s="672" t="str">
        <f t="shared" si="57"/>
        <v/>
      </c>
      <c r="I136" s="672" t="str">
        <f t="shared" si="37"/>
        <v/>
      </c>
      <c r="K136" s="672" t="str">
        <f t="shared" si="38"/>
        <v/>
      </c>
      <c r="M136" s="672" t="str">
        <f t="shared" si="39"/>
        <v/>
      </c>
      <c r="O136" s="672" t="str">
        <f t="shared" si="40"/>
        <v/>
      </c>
      <c r="Q136" s="672" t="str">
        <f t="shared" si="41"/>
        <v/>
      </c>
      <c r="S136" s="672" t="str">
        <f t="shared" si="42"/>
        <v/>
      </c>
      <c r="U136" s="672" t="str">
        <f t="shared" si="43"/>
        <v/>
      </c>
      <c r="W136" s="672" t="str">
        <f t="shared" si="44"/>
        <v/>
      </c>
      <c r="Y136" s="672" t="str">
        <f t="shared" si="45"/>
        <v/>
      </c>
      <c r="AA136" s="672" t="str">
        <f t="shared" si="46"/>
        <v/>
      </c>
      <c r="AC136" s="672" t="str">
        <f t="shared" si="47"/>
        <v/>
      </c>
      <c r="AE136" s="672" t="str">
        <f t="shared" si="48"/>
        <v/>
      </c>
      <c r="AG136" s="672" t="str">
        <f t="shared" si="49"/>
        <v/>
      </c>
      <c r="AI136" s="672" t="str">
        <f t="shared" si="50"/>
        <v/>
      </c>
      <c r="AK136" s="672" t="str">
        <f t="shared" si="51"/>
        <v/>
      </c>
      <c r="AM136" s="672" t="str">
        <f t="shared" si="52"/>
        <v/>
      </c>
      <c r="AO136" s="672" t="str">
        <f t="shared" si="53"/>
        <v/>
      </c>
      <c r="AQ136" s="672" t="str">
        <f t="shared" si="54"/>
        <v/>
      </c>
    </row>
    <row r="137" spans="5:43">
      <c r="E137" s="672" t="str">
        <f t="shared" si="57"/>
        <v/>
      </c>
      <c r="G137" s="672" t="str">
        <f t="shared" si="57"/>
        <v/>
      </c>
      <c r="I137" s="672" t="str">
        <f t="shared" si="37"/>
        <v/>
      </c>
      <c r="K137" s="672" t="str">
        <f t="shared" si="38"/>
        <v/>
      </c>
      <c r="M137" s="672" t="str">
        <f t="shared" si="39"/>
        <v/>
      </c>
      <c r="O137" s="672" t="str">
        <f t="shared" si="40"/>
        <v/>
      </c>
      <c r="Q137" s="672" t="str">
        <f t="shared" si="41"/>
        <v/>
      </c>
      <c r="S137" s="672" t="str">
        <f t="shared" si="42"/>
        <v/>
      </c>
      <c r="U137" s="672" t="str">
        <f t="shared" si="43"/>
        <v/>
      </c>
      <c r="W137" s="672" t="str">
        <f t="shared" si="44"/>
        <v/>
      </c>
      <c r="Y137" s="672" t="str">
        <f t="shared" si="45"/>
        <v/>
      </c>
      <c r="AA137" s="672" t="str">
        <f t="shared" si="46"/>
        <v/>
      </c>
      <c r="AC137" s="672" t="str">
        <f t="shared" si="47"/>
        <v/>
      </c>
      <c r="AE137" s="672" t="str">
        <f t="shared" si="48"/>
        <v/>
      </c>
      <c r="AG137" s="672" t="str">
        <f t="shared" si="49"/>
        <v/>
      </c>
      <c r="AI137" s="672" t="str">
        <f t="shared" si="50"/>
        <v/>
      </c>
      <c r="AK137" s="672" t="str">
        <f t="shared" si="51"/>
        <v/>
      </c>
      <c r="AM137" s="672" t="str">
        <f t="shared" si="52"/>
        <v/>
      </c>
      <c r="AO137" s="672" t="str">
        <f t="shared" si="53"/>
        <v/>
      </c>
      <c r="AQ137" s="672" t="str">
        <f t="shared" si="54"/>
        <v/>
      </c>
    </row>
    <row r="138" spans="5:43">
      <c r="E138" s="672" t="str">
        <f t="shared" si="57"/>
        <v/>
      </c>
      <c r="G138" s="672" t="str">
        <f t="shared" si="57"/>
        <v/>
      </c>
      <c r="I138" s="672" t="str">
        <f t="shared" si="37"/>
        <v/>
      </c>
      <c r="K138" s="672" t="str">
        <f t="shared" si="38"/>
        <v/>
      </c>
      <c r="M138" s="672" t="str">
        <f t="shared" si="39"/>
        <v/>
      </c>
      <c r="O138" s="672" t="str">
        <f t="shared" si="40"/>
        <v/>
      </c>
      <c r="Q138" s="672" t="str">
        <f t="shared" si="41"/>
        <v/>
      </c>
      <c r="S138" s="672" t="str">
        <f t="shared" si="42"/>
        <v/>
      </c>
      <c r="U138" s="672" t="str">
        <f t="shared" si="43"/>
        <v/>
      </c>
      <c r="W138" s="672" t="str">
        <f t="shared" si="44"/>
        <v/>
      </c>
      <c r="Y138" s="672" t="str">
        <f t="shared" si="45"/>
        <v/>
      </c>
      <c r="AA138" s="672" t="str">
        <f t="shared" si="46"/>
        <v/>
      </c>
      <c r="AC138" s="672" t="str">
        <f t="shared" si="47"/>
        <v/>
      </c>
      <c r="AE138" s="672" t="str">
        <f t="shared" si="48"/>
        <v/>
      </c>
      <c r="AG138" s="672" t="str">
        <f t="shared" si="49"/>
        <v/>
      </c>
      <c r="AI138" s="672" t="str">
        <f t="shared" si="50"/>
        <v/>
      </c>
      <c r="AK138" s="672" t="str">
        <f t="shared" si="51"/>
        <v/>
      </c>
      <c r="AM138" s="672" t="str">
        <f t="shared" si="52"/>
        <v/>
      </c>
      <c r="AO138" s="672" t="str">
        <f t="shared" si="53"/>
        <v/>
      </c>
      <c r="AQ138" s="672" t="str">
        <f t="shared" si="54"/>
        <v/>
      </c>
    </row>
    <row r="139" spans="5:43">
      <c r="E139" s="672" t="str">
        <f t="shared" si="57"/>
        <v/>
      </c>
      <c r="G139" s="672" t="str">
        <f t="shared" si="57"/>
        <v/>
      </c>
      <c r="I139" s="672" t="str">
        <f t="shared" si="37"/>
        <v/>
      </c>
      <c r="K139" s="672" t="str">
        <f t="shared" si="38"/>
        <v/>
      </c>
      <c r="M139" s="672" t="str">
        <f t="shared" si="39"/>
        <v/>
      </c>
      <c r="O139" s="672" t="str">
        <f t="shared" si="40"/>
        <v/>
      </c>
      <c r="Q139" s="672" t="str">
        <f t="shared" si="41"/>
        <v/>
      </c>
      <c r="S139" s="672" t="str">
        <f t="shared" si="42"/>
        <v/>
      </c>
      <c r="U139" s="672" t="str">
        <f t="shared" si="43"/>
        <v/>
      </c>
      <c r="W139" s="672" t="str">
        <f t="shared" si="44"/>
        <v/>
      </c>
      <c r="Y139" s="672" t="str">
        <f t="shared" si="45"/>
        <v/>
      </c>
      <c r="AA139" s="672" t="str">
        <f t="shared" si="46"/>
        <v/>
      </c>
      <c r="AC139" s="672" t="str">
        <f t="shared" si="47"/>
        <v/>
      </c>
      <c r="AE139" s="672" t="str">
        <f t="shared" si="48"/>
        <v/>
      </c>
      <c r="AG139" s="672" t="str">
        <f t="shared" si="49"/>
        <v/>
      </c>
      <c r="AI139" s="672" t="str">
        <f t="shared" si="50"/>
        <v/>
      </c>
      <c r="AK139" s="672" t="str">
        <f t="shared" si="51"/>
        <v/>
      </c>
      <c r="AM139" s="672" t="str">
        <f t="shared" si="52"/>
        <v/>
      </c>
      <c r="AO139" s="672" t="str">
        <f t="shared" si="53"/>
        <v/>
      </c>
      <c r="AQ139" s="672" t="str">
        <f t="shared" si="54"/>
        <v/>
      </c>
    </row>
    <row r="140" spans="5:43">
      <c r="E140" s="672" t="str">
        <f t="shared" si="57"/>
        <v/>
      </c>
      <c r="G140" s="672" t="str">
        <f t="shared" si="57"/>
        <v/>
      </c>
      <c r="I140" s="672" t="str">
        <f t="shared" si="37"/>
        <v/>
      </c>
      <c r="K140" s="672" t="str">
        <f t="shared" si="38"/>
        <v/>
      </c>
      <c r="M140" s="672" t="str">
        <f t="shared" si="39"/>
        <v/>
      </c>
      <c r="O140" s="672" t="str">
        <f t="shared" si="40"/>
        <v/>
      </c>
      <c r="Q140" s="672" t="str">
        <f t="shared" si="41"/>
        <v/>
      </c>
      <c r="S140" s="672" t="str">
        <f t="shared" si="42"/>
        <v/>
      </c>
      <c r="U140" s="672" t="str">
        <f t="shared" si="43"/>
        <v/>
      </c>
      <c r="W140" s="672" t="str">
        <f t="shared" si="44"/>
        <v/>
      </c>
      <c r="Y140" s="672" t="str">
        <f t="shared" si="45"/>
        <v/>
      </c>
      <c r="AA140" s="672" t="str">
        <f t="shared" si="46"/>
        <v/>
      </c>
      <c r="AC140" s="672" t="str">
        <f t="shared" si="47"/>
        <v/>
      </c>
      <c r="AE140" s="672" t="str">
        <f t="shared" si="48"/>
        <v/>
      </c>
      <c r="AG140" s="672" t="str">
        <f t="shared" si="49"/>
        <v/>
      </c>
      <c r="AI140" s="672" t="str">
        <f t="shared" si="50"/>
        <v/>
      </c>
      <c r="AK140" s="672" t="str">
        <f t="shared" si="51"/>
        <v/>
      </c>
      <c r="AM140" s="672" t="str">
        <f t="shared" si="52"/>
        <v/>
      </c>
      <c r="AO140" s="672" t="str">
        <f t="shared" si="53"/>
        <v/>
      </c>
      <c r="AQ140" s="672" t="str">
        <f t="shared" si="54"/>
        <v/>
      </c>
    </row>
    <row r="141" spans="5:43">
      <c r="E141" s="672" t="str">
        <f t="shared" ref="E141:G156" si="58">IF(OR($B141=0,D141=0),"",D141/$B141)</f>
        <v/>
      </c>
      <c r="G141" s="672" t="str">
        <f t="shared" si="58"/>
        <v/>
      </c>
      <c r="I141" s="672" t="str">
        <f t="shared" ref="I141:I204" si="59">IF(OR($B141=0,H141=0),"",H141/$B141)</f>
        <v/>
      </c>
      <c r="K141" s="672" t="str">
        <f t="shared" ref="K141:K204" si="60">IF(OR($B141=0,J141=0),"",J141/$B141)</f>
        <v/>
      </c>
      <c r="M141" s="672" t="str">
        <f t="shared" ref="M141:M204" si="61">IF(OR($B141=0,L141=0),"",L141/$B141)</f>
        <v/>
      </c>
      <c r="O141" s="672" t="str">
        <f t="shared" ref="O141:O204" si="62">IF(OR($B141=0,N141=0),"",N141/$B141)</f>
        <v/>
      </c>
      <c r="Q141" s="672" t="str">
        <f t="shared" ref="Q141:Q204" si="63">IF(OR($B141=0,P141=0),"",P141/$B141)</f>
        <v/>
      </c>
      <c r="S141" s="672" t="str">
        <f t="shared" ref="S141:S204" si="64">IF(OR($B141=0,R141=0),"",R141/$B141)</f>
        <v/>
      </c>
      <c r="U141" s="672" t="str">
        <f t="shared" ref="U141:U204" si="65">IF(OR($B141=0,T141=0),"",T141/$B141)</f>
        <v/>
      </c>
      <c r="W141" s="672" t="str">
        <f t="shared" ref="W141:W204" si="66">IF(OR($B141=0,V141=0),"",V141/$B141)</f>
        <v/>
      </c>
      <c r="Y141" s="672" t="str">
        <f t="shared" ref="Y141:Y204" si="67">IF(OR($B141=0,X141=0),"",X141/$B141)</f>
        <v/>
      </c>
      <c r="AA141" s="672" t="str">
        <f t="shared" ref="AA141:AA204" si="68">IF(OR($B141=0,Z141=0),"",Z141/$B141)</f>
        <v/>
      </c>
      <c r="AC141" s="672" t="str">
        <f t="shared" ref="AC141:AC204" si="69">IF(OR($B141=0,AB141=0),"",AB141/$B141)</f>
        <v/>
      </c>
      <c r="AE141" s="672" t="str">
        <f t="shared" ref="AE141:AE204" si="70">IF(OR($B141=0,AD141=0),"",AD141/$B141)</f>
        <v/>
      </c>
      <c r="AG141" s="672" t="str">
        <f t="shared" ref="AG141:AG204" si="71">IF(OR($B141=0,AF141=0),"",AF141/$B141)</f>
        <v/>
      </c>
      <c r="AI141" s="672" t="str">
        <f t="shared" ref="AI141:AI204" si="72">IF(OR($B141=0,AH141=0),"",AH141/$B141)</f>
        <v/>
      </c>
      <c r="AK141" s="672" t="str">
        <f t="shared" ref="AK141:AK204" si="73">IF(OR($B141=0,AJ141=0),"",AJ141/$B141)</f>
        <v/>
      </c>
      <c r="AM141" s="672" t="str">
        <f t="shared" ref="AM141:AM204" si="74">IF(OR($B141=0,AL141=0),"",AL141/$B141)</f>
        <v/>
      </c>
      <c r="AO141" s="672" t="str">
        <f t="shared" ref="AO141:AO204" si="75">IF(OR($B141=0,AN141=0),"",AN141/$B141)</f>
        <v/>
      </c>
      <c r="AQ141" s="672" t="str">
        <f t="shared" ref="AQ141:AQ204" si="76">IF(OR($B141=0,AP141=0),"",AP141/$B141)</f>
        <v/>
      </c>
    </row>
    <row r="142" spans="5:43">
      <c r="E142" s="672" t="str">
        <f t="shared" si="58"/>
        <v/>
      </c>
      <c r="G142" s="672" t="str">
        <f t="shared" si="58"/>
        <v/>
      </c>
      <c r="I142" s="672" t="str">
        <f t="shared" si="59"/>
        <v/>
      </c>
      <c r="K142" s="672" t="str">
        <f t="shared" si="60"/>
        <v/>
      </c>
      <c r="M142" s="672" t="str">
        <f t="shared" si="61"/>
        <v/>
      </c>
      <c r="O142" s="672" t="str">
        <f t="shared" si="62"/>
        <v/>
      </c>
      <c r="Q142" s="672" t="str">
        <f t="shared" si="63"/>
        <v/>
      </c>
      <c r="S142" s="672" t="str">
        <f t="shared" si="64"/>
        <v/>
      </c>
      <c r="U142" s="672" t="str">
        <f t="shared" si="65"/>
        <v/>
      </c>
      <c r="W142" s="672" t="str">
        <f t="shared" si="66"/>
        <v/>
      </c>
      <c r="Y142" s="672" t="str">
        <f t="shared" si="67"/>
        <v/>
      </c>
      <c r="AA142" s="672" t="str">
        <f t="shared" si="68"/>
        <v/>
      </c>
      <c r="AC142" s="672" t="str">
        <f t="shared" si="69"/>
        <v/>
      </c>
      <c r="AE142" s="672" t="str">
        <f t="shared" si="70"/>
        <v/>
      </c>
      <c r="AG142" s="672" t="str">
        <f t="shared" si="71"/>
        <v/>
      </c>
      <c r="AI142" s="672" t="str">
        <f t="shared" si="72"/>
        <v/>
      </c>
      <c r="AK142" s="672" t="str">
        <f t="shared" si="73"/>
        <v/>
      </c>
      <c r="AM142" s="672" t="str">
        <f t="shared" si="74"/>
        <v/>
      </c>
      <c r="AO142" s="672" t="str">
        <f t="shared" si="75"/>
        <v/>
      </c>
      <c r="AQ142" s="672" t="str">
        <f t="shared" si="76"/>
        <v/>
      </c>
    </row>
    <row r="143" spans="5:43">
      <c r="E143" s="672" t="str">
        <f t="shared" si="58"/>
        <v/>
      </c>
      <c r="G143" s="672" t="str">
        <f t="shared" si="58"/>
        <v/>
      </c>
      <c r="I143" s="672" t="str">
        <f t="shared" si="59"/>
        <v/>
      </c>
      <c r="K143" s="672" t="str">
        <f t="shared" si="60"/>
        <v/>
      </c>
      <c r="M143" s="672" t="str">
        <f t="shared" si="61"/>
        <v/>
      </c>
      <c r="O143" s="672" t="str">
        <f t="shared" si="62"/>
        <v/>
      </c>
      <c r="Q143" s="672" t="str">
        <f t="shared" si="63"/>
        <v/>
      </c>
      <c r="S143" s="672" t="str">
        <f t="shared" si="64"/>
        <v/>
      </c>
      <c r="U143" s="672" t="str">
        <f t="shared" si="65"/>
        <v/>
      </c>
      <c r="W143" s="672" t="str">
        <f t="shared" si="66"/>
        <v/>
      </c>
      <c r="Y143" s="672" t="str">
        <f t="shared" si="67"/>
        <v/>
      </c>
      <c r="AA143" s="672" t="str">
        <f t="shared" si="68"/>
        <v/>
      </c>
      <c r="AC143" s="672" t="str">
        <f t="shared" si="69"/>
        <v/>
      </c>
      <c r="AE143" s="672" t="str">
        <f t="shared" si="70"/>
        <v/>
      </c>
      <c r="AG143" s="672" t="str">
        <f t="shared" si="71"/>
        <v/>
      </c>
      <c r="AI143" s="672" t="str">
        <f t="shared" si="72"/>
        <v/>
      </c>
      <c r="AK143" s="672" t="str">
        <f t="shared" si="73"/>
        <v/>
      </c>
      <c r="AM143" s="672" t="str">
        <f t="shared" si="74"/>
        <v/>
      </c>
      <c r="AO143" s="672" t="str">
        <f t="shared" si="75"/>
        <v/>
      </c>
      <c r="AQ143" s="672" t="str">
        <f t="shared" si="76"/>
        <v/>
      </c>
    </row>
    <row r="144" spans="5:43">
      <c r="E144" s="672" t="str">
        <f t="shared" si="58"/>
        <v/>
      </c>
      <c r="G144" s="672" t="str">
        <f t="shared" si="58"/>
        <v/>
      </c>
      <c r="I144" s="672" t="str">
        <f t="shared" si="59"/>
        <v/>
      </c>
      <c r="K144" s="672" t="str">
        <f t="shared" si="60"/>
        <v/>
      </c>
      <c r="M144" s="672" t="str">
        <f t="shared" si="61"/>
        <v/>
      </c>
      <c r="O144" s="672" t="str">
        <f t="shared" si="62"/>
        <v/>
      </c>
      <c r="Q144" s="672" t="str">
        <f t="shared" si="63"/>
        <v/>
      </c>
      <c r="S144" s="672" t="str">
        <f t="shared" si="64"/>
        <v/>
      </c>
      <c r="U144" s="672" t="str">
        <f t="shared" si="65"/>
        <v/>
      </c>
      <c r="W144" s="672" t="str">
        <f t="shared" si="66"/>
        <v/>
      </c>
      <c r="Y144" s="672" t="str">
        <f t="shared" si="67"/>
        <v/>
      </c>
      <c r="AA144" s="672" t="str">
        <f t="shared" si="68"/>
        <v/>
      </c>
      <c r="AC144" s="672" t="str">
        <f t="shared" si="69"/>
        <v/>
      </c>
      <c r="AE144" s="672" t="str">
        <f t="shared" si="70"/>
        <v/>
      </c>
      <c r="AG144" s="672" t="str">
        <f t="shared" si="71"/>
        <v/>
      </c>
      <c r="AI144" s="672" t="str">
        <f t="shared" si="72"/>
        <v/>
      </c>
      <c r="AK144" s="672" t="str">
        <f t="shared" si="73"/>
        <v/>
      </c>
      <c r="AM144" s="672" t="str">
        <f t="shared" si="74"/>
        <v/>
      </c>
      <c r="AO144" s="672" t="str">
        <f t="shared" si="75"/>
        <v/>
      </c>
      <c r="AQ144" s="672" t="str">
        <f t="shared" si="76"/>
        <v/>
      </c>
    </row>
    <row r="145" spans="5:43">
      <c r="E145" s="672" t="str">
        <f t="shared" si="58"/>
        <v/>
      </c>
      <c r="G145" s="672" t="str">
        <f t="shared" si="58"/>
        <v/>
      </c>
      <c r="I145" s="672" t="str">
        <f t="shared" si="59"/>
        <v/>
      </c>
      <c r="K145" s="672" t="str">
        <f t="shared" si="60"/>
        <v/>
      </c>
      <c r="M145" s="672" t="str">
        <f t="shared" si="61"/>
        <v/>
      </c>
      <c r="O145" s="672" t="str">
        <f t="shared" si="62"/>
        <v/>
      </c>
      <c r="Q145" s="672" t="str">
        <f t="shared" si="63"/>
        <v/>
      </c>
      <c r="S145" s="672" t="str">
        <f t="shared" si="64"/>
        <v/>
      </c>
      <c r="U145" s="672" t="str">
        <f t="shared" si="65"/>
        <v/>
      </c>
      <c r="W145" s="672" t="str">
        <f t="shared" si="66"/>
        <v/>
      </c>
      <c r="Y145" s="672" t="str">
        <f t="shared" si="67"/>
        <v/>
      </c>
      <c r="AA145" s="672" t="str">
        <f t="shared" si="68"/>
        <v/>
      </c>
      <c r="AC145" s="672" t="str">
        <f t="shared" si="69"/>
        <v/>
      </c>
      <c r="AE145" s="672" t="str">
        <f t="shared" si="70"/>
        <v/>
      </c>
      <c r="AG145" s="672" t="str">
        <f t="shared" si="71"/>
        <v/>
      </c>
      <c r="AI145" s="672" t="str">
        <f t="shared" si="72"/>
        <v/>
      </c>
      <c r="AK145" s="672" t="str">
        <f t="shared" si="73"/>
        <v/>
      </c>
      <c r="AM145" s="672" t="str">
        <f t="shared" si="74"/>
        <v/>
      </c>
      <c r="AO145" s="672" t="str">
        <f t="shared" si="75"/>
        <v/>
      </c>
      <c r="AQ145" s="672" t="str">
        <f t="shared" si="76"/>
        <v/>
      </c>
    </row>
    <row r="146" spans="5:43">
      <c r="E146" s="672" t="str">
        <f t="shared" si="58"/>
        <v/>
      </c>
      <c r="G146" s="672" t="str">
        <f t="shared" si="58"/>
        <v/>
      </c>
      <c r="I146" s="672" t="str">
        <f t="shared" si="59"/>
        <v/>
      </c>
      <c r="K146" s="672" t="str">
        <f t="shared" si="60"/>
        <v/>
      </c>
      <c r="M146" s="672" t="str">
        <f t="shared" si="61"/>
        <v/>
      </c>
      <c r="O146" s="672" t="str">
        <f t="shared" si="62"/>
        <v/>
      </c>
      <c r="Q146" s="672" t="str">
        <f t="shared" si="63"/>
        <v/>
      </c>
      <c r="S146" s="672" t="str">
        <f t="shared" si="64"/>
        <v/>
      </c>
      <c r="U146" s="672" t="str">
        <f t="shared" si="65"/>
        <v/>
      </c>
      <c r="W146" s="672" t="str">
        <f t="shared" si="66"/>
        <v/>
      </c>
      <c r="Y146" s="672" t="str">
        <f t="shared" si="67"/>
        <v/>
      </c>
      <c r="AA146" s="672" t="str">
        <f t="shared" si="68"/>
        <v/>
      </c>
      <c r="AC146" s="672" t="str">
        <f t="shared" si="69"/>
        <v/>
      </c>
      <c r="AE146" s="672" t="str">
        <f t="shared" si="70"/>
        <v/>
      </c>
      <c r="AG146" s="672" t="str">
        <f t="shared" si="71"/>
        <v/>
      </c>
      <c r="AI146" s="672" t="str">
        <f t="shared" si="72"/>
        <v/>
      </c>
      <c r="AK146" s="672" t="str">
        <f t="shared" si="73"/>
        <v/>
      </c>
      <c r="AM146" s="672" t="str">
        <f t="shared" si="74"/>
        <v/>
      </c>
      <c r="AO146" s="672" t="str">
        <f t="shared" si="75"/>
        <v/>
      </c>
      <c r="AQ146" s="672" t="str">
        <f t="shared" si="76"/>
        <v/>
      </c>
    </row>
    <row r="147" spans="5:43">
      <c r="E147" s="672" t="str">
        <f t="shared" si="58"/>
        <v/>
      </c>
      <c r="G147" s="672" t="str">
        <f t="shared" si="58"/>
        <v/>
      </c>
      <c r="I147" s="672" t="str">
        <f t="shared" si="59"/>
        <v/>
      </c>
      <c r="K147" s="672" t="str">
        <f t="shared" si="60"/>
        <v/>
      </c>
      <c r="M147" s="672" t="str">
        <f t="shared" si="61"/>
        <v/>
      </c>
      <c r="O147" s="672" t="str">
        <f t="shared" si="62"/>
        <v/>
      </c>
      <c r="Q147" s="672" t="str">
        <f t="shared" si="63"/>
        <v/>
      </c>
      <c r="S147" s="672" t="str">
        <f t="shared" si="64"/>
        <v/>
      </c>
      <c r="U147" s="672" t="str">
        <f t="shared" si="65"/>
        <v/>
      </c>
      <c r="W147" s="672" t="str">
        <f t="shared" si="66"/>
        <v/>
      </c>
      <c r="Y147" s="672" t="str">
        <f t="shared" si="67"/>
        <v/>
      </c>
      <c r="AA147" s="672" t="str">
        <f t="shared" si="68"/>
        <v/>
      </c>
      <c r="AC147" s="672" t="str">
        <f t="shared" si="69"/>
        <v/>
      </c>
      <c r="AE147" s="672" t="str">
        <f t="shared" si="70"/>
        <v/>
      </c>
      <c r="AG147" s="672" t="str">
        <f t="shared" si="71"/>
        <v/>
      </c>
      <c r="AI147" s="672" t="str">
        <f t="shared" si="72"/>
        <v/>
      </c>
      <c r="AK147" s="672" t="str">
        <f t="shared" si="73"/>
        <v/>
      </c>
      <c r="AM147" s="672" t="str">
        <f t="shared" si="74"/>
        <v/>
      </c>
      <c r="AO147" s="672" t="str">
        <f t="shared" si="75"/>
        <v/>
      </c>
      <c r="AQ147" s="672" t="str">
        <f t="shared" si="76"/>
        <v/>
      </c>
    </row>
    <row r="148" spans="5:43">
      <c r="E148" s="672" t="str">
        <f t="shared" si="58"/>
        <v/>
      </c>
      <c r="G148" s="672" t="str">
        <f t="shared" si="58"/>
        <v/>
      </c>
      <c r="I148" s="672" t="str">
        <f t="shared" si="59"/>
        <v/>
      </c>
      <c r="K148" s="672" t="str">
        <f t="shared" si="60"/>
        <v/>
      </c>
      <c r="M148" s="672" t="str">
        <f t="shared" si="61"/>
        <v/>
      </c>
      <c r="O148" s="672" t="str">
        <f t="shared" si="62"/>
        <v/>
      </c>
      <c r="Q148" s="672" t="str">
        <f t="shared" si="63"/>
        <v/>
      </c>
      <c r="S148" s="672" t="str">
        <f t="shared" si="64"/>
        <v/>
      </c>
      <c r="U148" s="672" t="str">
        <f t="shared" si="65"/>
        <v/>
      </c>
      <c r="W148" s="672" t="str">
        <f t="shared" si="66"/>
        <v/>
      </c>
      <c r="Y148" s="672" t="str">
        <f t="shared" si="67"/>
        <v/>
      </c>
      <c r="AA148" s="672" t="str">
        <f t="shared" si="68"/>
        <v/>
      </c>
      <c r="AC148" s="672" t="str">
        <f t="shared" si="69"/>
        <v/>
      </c>
      <c r="AE148" s="672" t="str">
        <f t="shared" si="70"/>
        <v/>
      </c>
      <c r="AG148" s="672" t="str">
        <f t="shared" si="71"/>
        <v/>
      </c>
      <c r="AI148" s="672" t="str">
        <f t="shared" si="72"/>
        <v/>
      </c>
      <c r="AK148" s="672" t="str">
        <f t="shared" si="73"/>
        <v/>
      </c>
      <c r="AM148" s="672" t="str">
        <f t="shared" si="74"/>
        <v/>
      </c>
      <c r="AO148" s="672" t="str">
        <f t="shared" si="75"/>
        <v/>
      </c>
      <c r="AQ148" s="672" t="str">
        <f t="shared" si="76"/>
        <v/>
      </c>
    </row>
    <row r="149" spans="5:43">
      <c r="E149" s="672" t="str">
        <f t="shared" si="58"/>
        <v/>
      </c>
      <c r="G149" s="672" t="str">
        <f t="shared" si="58"/>
        <v/>
      </c>
      <c r="I149" s="672" t="str">
        <f t="shared" si="59"/>
        <v/>
      </c>
      <c r="K149" s="672" t="str">
        <f t="shared" si="60"/>
        <v/>
      </c>
      <c r="M149" s="672" t="str">
        <f t="shared" si="61"/>
        <v/>
      </c>
      <c r="O149" s="672" t="str">
        <f t="shared" si="62"/>
        <v/>
      </c>
      <c r="Q149" s="672" t="str">
        <f t="shared" si="63"/>
        <v/>
      </c>
      <c r="S149" s="672" t="str">
        <f t="shared" si="64"/>
        <v/>
      </c>
      <c r="U149" s="672" t="str">
        <f t="shared" si="65"/>
        <v/>
      </c>
      <c r="W149" s="672" t="str">
        <f t="shared" si="66"/>
        <v/>
      </c>
      <c r="Y149" s="672" t="str">
        <f t="shared" si="67"/>
        <v/>
      </c>
      <c r="AA149" s="672" t="str">
        <f t="shared" si="68"/>
        <v/>
      </c>
      <c r="AC149" s="672" t="str">
        <f t="shared" si="69"/>
        <v/>
      </c>
      <c r="AE149" s="672" t="str">
        <f t="shared" si="70"/>
        <v/>
      </c>
      <c r="AG149" s="672" t="str">
        <f t="shared" si="71"/>
        <v/>
      </c>
      <c r="AI149" s="672" t="str">
        <f t="shared" si="72"/>
        <v/>
      </c>
      <c r="AK149" s="672" t="str">
        <f t="shared" si="73"/>
        <v/>
      </c>
      <c r="AM149" s="672" t="str">
        <f t="shared" si="74"/>
        <v/>
      </c>
      <c r="AO149" s="672" t="str">
        <f t="shared" si="75"/>
        <v/>
      </c>
      <c r="AQ149" s="672" t="str">
        <f t="shared" si="76"/>
        <v/>
      </c>
    </row>
    <row r="150" spans="5:43">
      <c r="E150" s="672" t="str">
        <f t="shared" si="58"/>
        <v/>
      </c>
      <c r="G150" s="672" t="str">
        <f t="shared" si="58"/>
        <v/>
      </c>
      <c r="I150" s="672" t="str">
        <f t="shared" si="59"/>
        <v/>
      </c>
      <c r="K150" s="672" t="str">
        <f t="shared" si="60"/>
        <v/>
      </c>
      <c r="M150" s="672" t="str">
        <f t="shared" si="61"/>
        <v/>
      </c>
      <c r="O150" s="672" t="str">
        <f t="shared" si="62"/>
        <v/>
      </c>
      <c r="Q150" s="672" t="str">
        <f t="shared" si="63"/>
        <v/>
      </c>
      <c r="S150" s="672" t="str">
        <f t="shared" si="64"/>
        <v/>
      </c>
      <c r="U150" s="672" t="str">
        <f t="shared" si="65"/>
        <v/>
      </c>
      <c r="W150" s="672" t="str">
        <f t="shared" si="66"/>
        <v/>
      </c>
      <c r="Y150" s="672" t="str">
        <f t="shared" si="67"/>
        <v/>
      </c>
      <c r="AA150" s="672" t="str">
        <f t="shared" si="68"/>
        <v/>
      </c>
      <c r="AC150" s="672" t="str">
        <f t="shared" si="69"/>
        <v/>
      </c>
      <c r="AE150" s="672" t="str">
        <f t="shared" si="70"/>
        <v/>
      </c>
      <c r="AG150" s="672" t="str">
        <f t="shared" si="71"/>
        <v/>
      </c>
      <c r="AI150" s="672" t="str">
        <f t="shared" si="72"/>
        <v/>
      </c>
      <c r="AK150" s="672" t="str">
        <f t="shared" si="73"/>
        <v/>
      </c>
      <c r="AM150" s="672" t="str">
        <f t="shared" si="74"/>
        <v/>
      </c>
      <c r="AO150" s="672" t="str">
        <f t="shared" si="75"/>
        <v/>
      </c>
      <c r="AQ150" s="672" t="str">
        <f t="shared" si="76"/>
        <v/>
      </c>
    </row>
    <row r="151" spans="5:43">
      <c r="E151" s="672" t="str">
        <f t="shared" si="58"/>
        <v/>
      </c>
      <c r="G151" s="672" t="str">
        <f t="shared" si="58"/>
        <v/>
      </c>
      <c r="I151" s="672" t="str">
        <f t="shared" si="59"/>
        <v/>
      </c>
      <c r="K151" s="672" t="str">
        <f t="shared" si="60"/>
        <v/>
      </c>
      <c r="M151" s="672" t="str">
        <f t="shared" si="61"/>
        <v/>
      </c>
      <c r="O151" s="672" t="str">
        <f t="shared" si="62"/>
        <v/>
      </c>
      <c r="Q151" s="672" t="str">
        <f t="shared" si="63"/>
        <v/>
      </c>
      <c r="S151" s="672" t="str">
        <f t="shared" si="64"/>
        <v/>
      </c>
      <c r="U151" s="672" t="str">
        <f t="shared" si="65"/>
        <v/>
      </c>
      <c r="W151" s="672" t="str">
        <f t="shared" si="66"/>
        <v/>
      </c>
      <c r="Y151" s="672" t="str">
        <f t="shared" si="67"/>
        <v/>
      </c>
      <c r="AA151" s="672" t="str">
        <f t="shared" si="68"/>
        <v/>
      </c>
      <c r="AC151" s="672" t="str">
        <f t="shared" si="69"/>
        <v/>
      </c>
      <c r="AE151" s="672" t="str">
        <f t="shared" si="70"/>
        <v/>
      </c>
      <c r="AG151" s="672" t="str">
        <f t="shared" si="71"/>
        <v/>
      </c>
      <c r="AI151" s="672" t="str">
        <f t="shared" si="72"/>
        <v/>
      </c>
      <c r="AK151" s="672" t="str">
        <f t="shared" si="73"/>
        <v/>
      </c>
      <c r="AM151" s="672" t="str">
        <f t="shared" si="74"/>
        <v/>
      </c>
      <c r="AO151" s="672" t="str">
        <f t="shared" si="75"/>
        <v/>
      </c>
      <c r="AQ151" s="672" t="str">
        <f t="shared" si="76"/>
        <v/>
      </c>
    </row>
    <row r="152" spans="5:43">
      <c r="E152" s="672" t="str">
        <f t="shared" si="58"/>
        <v/>
      </c>
      <c r="G152" s="672" t="str">
        <f t="shared" si="58"/>
        <v/>
      </c>
      <c r="I152" s="672" t="str">
        <f t="shared" si="59"/>
        <v/>
      </c>
      <c r="K152" s="672" t="str">
        <f t="shared" si="60"/>
        <v/>
      </c>
      <c r="M152" s="672" t="str">
        <f t="shared" si="61"/>
        <v/>
      </c>
      <c r="O152" s="672" t="str">
        <f t="shared" si="62"/>
        <v/>
      </c>
      <c r="Q152" s="672" t="str">
        <f t="shared" si="63"/>
        <v/>
      </c>
      <c r="S152" s="672" t="str">
        <f t="shared" si="64"/>
        <v/>
      </c>
      <c r="U152" s="672" t="str">
        <f t="shared" si="65"/>
        <v/>
      </c>
      <c r="W152" s="672" t="str">
        <f t="shared" si="66"/>
        <v/>
      </c>
      <c r="Y152" s="672" t="str">
        <f t="shared" si="67"/>
        <v/>
      </c>
      <c r="AA152" s="672" t="str">
        <f t="shared" si="68"/>
        <v/>
      </c>
      <c r="AC152" s="672" t="str">
        <f t="shared" si="69"/>
        <v/>
      </c>
      <c r="AE152" s="672" t="str">
        <f t="shared" si="70"/>
        <v/>
      </c>
      <c r="AG152" s="672" t="str">
        <f t="shared" si="71"/>
        <v/>
      </c>
      <c r="AI152" s="672" t="str">
        <f t="shared" si="72"/>
        <v/>
      </c>
      <c r="AK152" s="672" t="str">
        <f t="shared" si="73"/>
        <v/>
      </c>
      <c r="AM152" s="672" t="str">
        <f t="shared" si="74"/>
        <v/>
      </c>
      <c r="AO152" s="672" t="str">
        <f t="shared" si="75"/>
        <v/>
      </c>
      <c r="AQ152" s="672" t="str">
        <f t="shared" si="76"/>
        <v/>
      </c>
    </row>
    <row r="153" spans="5:43">
      <c r="E153" s="672" t="str">
        <f t="shared" si="58"/>
        <v/>
      </c>
      <c r="G153" s="672" t="str">
        <f t="shared" si="58"/>
        <v/>
      </c>
      <c r="I153" s="672" t="str">
        <f t="shared" si="59"/>
        <v/>
      </c>
      <c r="K153" s="672" t="str">
        <f t="shared" si="60"/>
        <v/>
      </c>
      <c r="M153" s="672" t="str">
        <f t="shared" si="61"/>
        <v/>
      </c>
      <c r="O153" s="672" t="str">
        <f t="shared" si="62"/>
        <v/>
      </c>
      <c r="Q153" s="672" t="str">
        <f t="shared" si="63"/>
        <v/>
      </c>
      <c r="S153" s="672" t="str">
        <f t="shared" si="64"/>
        <v/>
      </c>
      <c r="U153" s="672" t="str">
        <f t="shared" si="65"/>
        <v/>
      </c>
      <c r="W153" s="672" t="str">
        <f t="shared" si="66"/>
        <v/>
      </c>
      <c r="Y153" s="672" t="str">
        <f t="shared" si="67"/>
        <v/>
      </c>
      <c r="AA153" s="672" t="str">
        <f t="shared" si="68"/>
        <v/>
      </c>
      <c r="AC153" s="672" t="str">
        <f t="shared" si="69"/>
        <v/>
      </c>
      <c r="AE153" s="672" t="str">
        <f t="shared" si="70"/>
        <v/>
      </c>
      <c r="AG153" s="672" t="str">
        <f t="shared" si="71"/>
        <v/>
      </c>
      <c r="AI153" s="672" t="str">
        <f t="shared" si="72"/>
        <v/>
      </c>
      <c r="AK153" s="672" t="str">
        <f t="shared" si="73"/>
        <v/>
      </c>
      <c r="AM153" s="672" t="str">
        <f t="shared" si="74"/>
        <v/>
      </c>
      <c r="AO153" s="672" t="str">
        <f t="shared" si="75"/>
        <v/>
      </c>
      <c r="AQ153" s="672" t="str">
        <f t="shared" si="76"/>
        <v/>
      </c>
    </row>
    <row r="154" spans="5:43">
      <c r="E154" s="672" t="str">
        <f t="shared" si="58"/>
        <v/>
      </c>
      <c r="G154" s="672" t="str">
        <f t="shared" si="58"/>
        <v/>
      </c>
      <c r="I154" s="672" t="str">
        <f t="shared" si="59"/>
        <v/>
      </c>
      <c r="K154" s="672" t="str">
        <f t="shared" si="60"/>
        <v/>
      </c>
      <c r="M154" s="672" t="str">
        <f t="shared" si="61"/>
        <v/>
      </c>
      <c r="O154" s="672" t="str">
        <f t="shared" si="62"/>
        <v/>
      </c>
      <c r="Q154" s="672" t="str">
        <f t="shared" si="63"/>
        <v/>
      </c>
      <c r="S154" s="672" t="str">
        <f t="shared" si="64"/>
        <v/>
      </c>
      <c r="U154" s="672" t="str">
        <f t="shared" si="65"/>
        <v/>
      </c>
      <c r="W154" s="672" t="str">
        <f t="shared" si="66"/>
        <v/>
      </c>
      <c r="Y154" s="672" t="str">
        <f t="shared" si="67"/>
        <v/>
      </c>
      <c r="AA154" s="672" t="str">
        <f t="shared" si="68"/>
        <v/>
      </c>
      <c r="AC154" s="672" t="str">
        <f t="shared" si="69"/>
        <v/>
      </c>
      <c r="AE154" s="672" t="str">
        <f t="shared" si="70"/>
        <v/>
      </c>
      <c r="AG154" s="672" t="str">
        <f t="shared" si="71"/>
        <v/>
      </c>
      <c r="AI154" s="672" t="str">
        <f t="shared" si="72"/>
        <v/>
      </c>
      <c r="AK154" s="672" t="str">
        <f t="shared" si="73"/>
        <v/>
      </c>
      <c r="AM154" s="672" t="str">
        <f t="shared" si="74"/>
        <v/>
      </c>
      <c r="AO154" s="672" t="str">
        <f t="shared" si="75"/>
        <v/>
      </c>
      <c r="AQ154" s="672" t="str">
        <f t="shared" si="76"/>
        <v/>
      </c>
    </row>
    <row r="155" spans="5:43">
      <c r="E155" s="672" t="str">
        <f t="shared" si="58"/>
        <v/>
      </c>
      <c r="G155" s="672" t="str">
        <f t="shared" si="58"/>
        <v/>
      </c>
      <c r="I155" s="672" t="str">
        <f t="shared" si="59"/>
        <v/>
      </c>
      <c r="K155" s="672" t="str">
        <f t="shared" si="60"/>
        <v/>
      </c>
      <c r="M155" s="672" t="str">
        <f t="shared" si="61"/>
        <v/>
      </c>
      <c r="O155" s="672" t="str">
        <f t="shared" si="62"/>
        <v/>
      </c>
      <c r="Q155" s="672" t="str">
        <f t="shared" si="63"/>
        <v/>
      </c>
      <c r="S155" s="672" t="str">
        <f t="shared" si="64"/>
        <v/>
      </c>
      <c r="U155" s="672" t="str">
        <f t="shared" si="65"/>
        <v/>
      </c>
      <c r="W155" s="672" t="str">
        <f t="shared" si="66"/>
        <v/>
      </c>
      <c r="Y155" s="672" t="str">
        <f t="shared" si="67"/>
        <v/>
      </c>
      <c r="AA155" s="672" t="str">
        <f t="shared" si="68"/>
        <v/>
      </c>
      <c r="AC155" s="672" t="str">
        <f t="shared" si="69"/>
        <v/>
      </c>
      <c r="AE155" s="672" t="str">
        <f t="shared" si="70"/>
        <v/>
      </c>
      <c r="AG155" s="672" t="str">
        <f t="shared" si="71"/>
        <v/>
      </c>
      <c r="AI155" s="672" t="str">
        <f t="shared" si="72"/>
        <v/>
      </c>
      <c r="AK155" s="672" t="str">
        <f t="shared" si="73"/>
        <v/>
      </c>
      <c r="AM155" s="672" t="str">
        <f t="shared" si="74"/>
        <v/>
      </c>
      <c r="AO155" s="672" t="str">
        <f t="shared" si="75"/>
        <v/>
      </c>
      <c r="AQ155" s="672" t="str">
        <f t="shared" si="76"/>
        <v/>
      </c>
    </row>
    <row r="156" spans="5:43">
      <c r="E156" s="672" t="str">
        <f t="shared" si="58"/>
        <v/>
      </c>
      <c r="G156" s="672" t="str">
        <f t="shared" si="58"/>
        <v/>
      </c>
      <c r="I156" s="672" t="str">
        <f t="shared" si="59"/>
        <v/>
      </c>
      <c r="K156" s="672" t="str">
        <f t="shared" si="60"/>
        <v/>
      </c>
      <c r="M156" s="672" t="str">
        <f t="shared" si="61"/>
        <v/>
      </c>
      <c r="O156" s="672" t="str">
        <f t="shared" si="62"/>
        <v/>
      </c>
      <c r="Q156" s="672" t="str">
        <f t="shared" si="63"/>
        <v/>
      </c>
      <c r="S156" s="672" t="str">
        <f t="shared" si="64"/>
        <v/>
      </c>
      <c r="U156" s="672" t="str">
        <f t="shared" si="65"/>
        <v/>
      </c>
      <c r="W156" s="672" t="str">
        <f t="shared" si="66"/>
        <v/>
      </c>
      <c r="Y156" s="672" t="str">
        <f t="shared" si="67"/>
        <v/>
      </c>
      <c r="AA156" s="672" t="str">
        <f t="shared" si="68"/>
        <v/>
      </c>
      <c r="AC156" s="672" t="str">
        <f t="shared" si="69"/>
        <v/>
      </c>
      <c r="AE156" s="672" t="str">
        <f t="shared" si="70"/>
        <v/>
      </c>
      <c r="AG156" s="672" t="str">
        <f t="shared" si="71"/>
        <v/>
      </c>
      <c r="AI156" s="672" t="str">
        <f t="shared" si="72"/>
        <v/>
      </c>
      <c r="AK156" s="672" t="str">
        <f t="shared" si="73"/>
        <v/>
      </c>
      <c r="AM156" s="672" t="str">
        <f t="shared" si="74"/>
        <v/>
      </c>
      <c r="AO156" s="672" t="str">
        <f t="shared" si="75"/>
        <v/>
      </c>
      <c r="AQ156" s="672" t="str">
        <f t="shared" si="76"/>
        <v/>
      </c>
    </row>
    <row r="157" spans="5:43">
      <c r="E157" s="672" t="str">
        <f t="shared" ref="E157:G172" si="77">IF(OR($B157=0,D157=0),"",D157/$B157)</f>
        <v/>
      </c>
      <c r="G157" s="672" t="str">
        <f t="shared" si="77"/>
        <v/>
      </c>
      <c r="I157" s="672" t="str">
        <f t="shared" si="59"/>
        <v/>
      </c>
      <c r="K157" s="672" t="str">
        <f t="shared" si="60"/>
        <v/>
      </c>
      <c r="M157" s="672" t="str">
        <f t="shared" si="61"/>
        <v/>
      </c>
      <c r="O157" s="672" t="str">
        <f t="shared" si="62"/>
        <v/>
      </c>
      <c r="Q157" s="672" t="str">
        <f t="shared" si="63"/>
        <v/>
      </c>
      <c r="S157" s="672" t="str">
        <f t="shared" si="64"/>
        <v/>
      </c>
      <c r="U157" s="672" t="str">
        <f t="shared" si="65"/>
        <v/>
      </c>
      <c r="W157" s="672" t="str">
        <f t="shared" si="66"/>
        <v/>
      </c>
      <c r="Y157" s="672" t="str">
        <f t="shared" si="67"/>
        <v/>
      </c>
      <c r="AA157" s="672" t="str">
        <f t="shared" si="68"/>
        <v/>
      </c>
      <c r="AC157" s="672" t="str">
        <f t="shared" si="69"/>
        <v/>
      </c>
      <c r="AE157" s="672" t="str">
        <f t="shared" si="70"/>
        <v/>
      </c>
      <c r="AG157" s="672" t="str">
        <f t="shared" si="71"/>
        <v/>
      </c>
      <c r="AI157" s="672" t="str">
        <f t="shared" si="72"/>
        <v/>
      </c>
      <c r="AK157" s="672" t="str">
        <f t="shared" si="73"/>
        <v/>
      </c>
      <c r="AM157" s="672" t="str">
        <f t="shared" si="74"/>
        <v/>
      </c>
      <c r="AO157" s="672" t="str">
        <f t="shared" si="75"/>
        <v/>
      </c>
      <c r="AQ157" s="672" t="str">
        <f t="shared" si="76"/>
        <v/>
      </c>
    </row>
    <row r="158" spans="5:43">
      <c r="E158" s="672" t="str">
        <f t="shared" si="77"/>
        <v/>
      </c>
      <c r="G158" s="672" t="str">
        <f t="shared" si="77"/>
        <v/>
      </c>
      <c r="I158" s="672" t="str">
        <f t="shared" si="59"/>
        <v/>
      </c>
      <c r="K158" s="672" t="str">
        <f t="shared" si="60"/>
        <v/>
      </c>
      <c r="M158" s="672" t="str">
        <f t="shared" si="61"/>
        <v/>
      </c>
      <c r="O158" s="672" t="str">
        <f t="shared" si="62"/>
        <v/>
      </c>
      <c r="Q158" s="672" t="str">
        <f t="shared" si="63"/>
        <v/>
      </c>
      <c r="S158" s="672" t="str">
        <f t="shared" si="64"/>
        <v/>
      </c>
      <c r="U158" s="672" t="str">
        <f t="shared" si="65"/>
        <v/>
      </c>
      <c r="W158" s="672" t="str">
        <f t="shared" si="66"/>
        <v/>
      </c>
      <c r="Y158" s="672" t="str">
        <f t="shared" si="67"/>
        <v/>
      </c>
      <c r="AA158" s="672" t="str">
        <f t="shared" si="68"/>
        <v/>
      </c>
      <c r="AC158" s="672" t="str">
        <f t="shared" si="69"/>
        <v/>
      </c>
      <c r="AE158" s="672" t="str">
        <f t="shared" si="70"/>
        <v/>
      </c>
      <c r="AG158" s="672" t="str">
        <f t="shared" si="71"/>
        <v/>
      </c>
      <c r="AI158" s="672" t="str">
        <f t="shared" si="72"/>
        <v/>
      </c>
      <c r="AK158" s="672" t="str">
        <f t="shared" si="73"/>
        <v/>
      </c>
      <c r="AM158" s="672" t="str">
        <f t="shared" si="74"/>
        <v/>
      </c>
      <c r="AO158" s="672" t="str">
        <f t="shared" si="75"/>
        <v/>
      </c>
      <c r="AQ158" s="672" t="str">
        <f t="shared" si="76"/>
        <v/>
      </c>
    </row>
    <row r="159" spans="5:43">
      <c r="E159" s="672" t="str">
        <f t="shared" si="77"/>
        <v/>
      </c>
      <c r="G159" s="672" t="str">
        <f t="shared" si="77"/>
        <v/>
      </c>
      <c r="I159" s="672" t="str">
        <f t="shared" si="59"/>
        <v/>
      </c>
      <c r="K159" s="672" t="str">
        <f t="shared" si="60"/>
        <v/>
      </c>
      <c r="M159" s="672" t="str">
        <f t="shared" si="61"/>
        <v/>
      </c>
      <c r="O159" s="672" t="str">
        <f t="shared" si="62"/>
        <v/>
      </c>
      <c r="Q159" s="672" t="str">
        <f t="shared" si="63"/>
        <v/>
      </c>
      <c r="S159" s="672" t="str">
        <f t="shared" si="64"/>
        <v/>
      </c>
      <c r="U159" s="672" t="str">
        <f t="shared" si="65"/>
        <v/>
      </c>
      <c r="W159" s="672" t="str">
        <f t="shared" si="66"/>
        <v/>
      </c>
      <c r="Y159" s="672" t="str">
        <f t="shared" si="67"/>
        <v/>
      </c>
      <c r="AA159" s="672" t="str">
        <f t="shared" si="68"/>
        <v/>
      </c>
      <c r="AC159" s="672" t="str">
        <f t="shared" si="69"/>
        <v/>
      </c>
      <c r="AE159" s="672" t="str">
        <f t="shared" si="70"/>
        <v/>
      </c>
      <c r="AG159" s="672" t="str">
        <f t="shared" si="71"/>
        <v/>
      </c>
      <c r="AI159" s="672" t="str">
        <f t="shared" si="72"/>
        <v/>
      </c>
      <c r="AK159" s="672" t="str">
        <f t="shared" si="73"/>
        <v/>
      </c>
      <c r="AM159" s="672" t="str">
        <f t="shared" si="74"/>
        <v/>
      </c>
      <c r="AO159" s="672" t="str">
        <f t="shared" si="75"/>
        <v/>
      </c>
      <c r="AQ159" s="672" t="str">
        <f t="shared" si="76"/>
        <v/>
      </c>
    </row>
    <row r="160" spans="5:43">
      <c r="E160" s="672" t="str">
        <f t="shared" si="77"/>
        <v/>
      </c>
      <c r="G160" s="672" t="str">
        <f t="shared" si="77"/>
        <v/>
      </c>
      <c r="I160" s="672" t="str">
        <f t="shared" si="59"/>
        <v/>
      </c>
      <c r="K160" s="672" t="str">
        <f t="shared" si="60"/>
        <v/>
      </c>
      <c r="M160" s="672" t="str">
        <f t="shared" si="61"/>
        <v/>
      </c>
      <c r="O160" s="672" t="str">
        <f t="shared" si="62"/>
        <v/>
      </c>
      <c r="Q160" s="672" t="str">
        <f t="shared" si="63"/>
        <v/>
      </c>
      <c r="S160" s="672" t="str">
        <f t="shared" si="64"/>
        <v/>
      </c>
      <c r="U160" s="672" t="str">
        <f t="shared" si="65"/>
        <v/>
      </c>
      <c r="W160" s="672" t="str">
        <f t="shared" si="66"/>
        <v/>
      </c>
      <c r="Y160" s="672" t="str">
        <f t="shared" si="67"/>
        <v/>
      </c>
      <c r="AA160" s="672" t="str">
        <f t="shared" si="68"/>
        <v/>
      </c>
      <c r="AC160" s="672" t="str">
        <f t="shared" si="69"/>
        <v/>
      </c>
      <c r="AE160" s="672" t="str">
        <f t="shared" si="70"/>
        <v/>
      </c>
      <c r="AG160" s="672" t="str">
        <f t="shared" si="71"/>
        <v/>
      </c>
      <c r="AI160" s="672" t="str">
        <f t="shared" si="72"/>
        <v/>
      </c>
      <c r="AK160" s="672" t="str">
        <f t="shared" si="73"/>
        <v/>
      </c>
      <c r="AM160" s="672" t="str">
        <f t="shared" si="74"/>
        <v/>
      </c>
      <c r="AO160" s="672" t="str">
        <f t="shared" si="75"/>
        <v/>
      </c>
      <c r="AQ160" s="672" t="str">
        <f t="shared" si="76"/>
        <v/>
      </c>
    </row>
    <row r="161" spans="5:43">
      <c r="E161" s="672" t="str">
        <f t="shared" si="77"/>
        <v/>
      </c>
      <c r="G161" s="672" t="str">
        <f t="shared" si="77"/>
        <v/>
      </c>
      <c r="I161" s="672" t="str">
        <f t="shared" si="59"/>
        <v/>
      </c>
      <c r="K161" s="672" t="str">
        <f t="shared" si="60"/>
        <v/>
      </c>
      <c r="M161" s="672" t="str">
        <f t="shared" si="61"/>
        <v/>
      </c>
      <c r="O161" s="672" t="str">
        <f t="shared" si="62"/>
        <v/>
      </c>
      <c r="Q161" s="672" t="str">
        <f t="shared" si="63"/>
        <v/>
      </c>
      <c r="S161" s="672" t="str">
        <f t="shared" si="64"/>
        <v/>
      </c>
      <c r="U161" s="672" t="str">
        <f t="shared" si="65"/>
        <v/>
      </c>
      <c r="W161" s="672" t="str">
        <f t="shared" si="66"/>
        <v/>
      </c>
      <c r="Y161" s="672" t="str">
        <f t="shared" si="67"/>
        <v/>
      </c>
      <c r="AA161" s="672" t="str">
        <f t="shared" si="68"/>
        <v/>
      </c>
      <c r="AC161" s="672" t="str">
        <f t="shared" si="69"/>
        <v/>
      </c>
      <c r="AE161" s="672" t="str">
        <f t="shared" si="70"/>
        <v/>
      </c>
      <c r="AG161" s="672" t="str">
        <f t="shared" si="71"/>
        <v/>
      </c>
      <c r="AI161" s="672" t="str">
        <f t="shared" si="72"/>
        <v/>
      </c>
      <c r="AK161" s="672" t="str">
        <f t="shared" si="73"/>
        <v/>
      </c>
      <c r="AM161" s="672" t="str">
        <f t="shared" si="74"/>
        <v/>
      </c>
      <c r="AO161" s="672" t="str">
        <f t="shared" si="75"/>
        <v/>
      </c>
      <c r="AQ161" s="672" t="str">
        <f t="shared" si="76"/>
        <v/>
      </c>
    </row>
    <row r="162" spans="5:43">
      <c r="E162" s="672" t="str">
        <f t="shared" si="77"/>
        <v/>
      </c>
      <c r="G162" s="672" t="str">
        <f t="shared" si="77"/>
        <v/>
      </c>
      <c r="I162" s="672" t="str">
        <f t="shared" si="59"/>
        <v/>
      </c>
      <c r="K162" s="672" t="str">
        <f t="shared" si="60"/>
        <v/>
      </c>
      <c r="M162" s="672" t="str">
        <f t="shared" si="61"/>
        <v/>
      </c>
      <c r="O162" s="672" t="str">
        <f t="shared" si="62"/>
        <v/>
      </c>
      <c r="Q162" s="672" t="str">
        <f t="shared" si="63"/>
        <v/>
      </c>
      <c r="S162" s="672" t="str">
        <f t="shared" si="64"/>
        <v/>
      </c>
      <c r="U162" s="672" t="str">
        <f t="shared" si="65"/>
        <v/>
      </c>
      <c r="W162" s="672" t="str">
        <f t="shared" si="66"/>
        <v/>
      </c>
      <c r="Y162" s="672" t="str">
        <f t="shared" si="67"/>
        <v/>
      </c>
      <c r="AA162" s="672" t="str">
        <f t="shared" si="68"/>
        <v/>
      </c>
      <c r="AC162" s="672" t="str">
        <f t="shared" si="69"/>
        <v/>
      </c>
      <c r="AE162" s="672" t="str">
        <f t="shared" si="70"/>
        <v/>
      </c>
      <c r="AG162" s="672" t="str">
        <f t="shared" si="71"/>
        <v/>
      </c>
      <c r="AI162" s="672" t="str">
        <f t="shared" si="72"/>
        <v/>
      </c>
      <c r="AK162" s="672" t="str">
        <f t="shared" si="73"/>
        <v/>
      </c>
      <c r="AM162" s="672" t="str">
        <f t="shared" si="74"/>
        <v/>
      </c>
      <c r="AO162" s="672" t="str">
        <f t="shared" si="75"/>
        <v/>
      </c>
      <c r="AQ162" s="672" t="str">
        <f t="shared" si="76"/>
        <v/>
      </c>
    </row>
    <row r="163" spans="5:43">
      <c r="E163" s="672" t="str">
        <f t="shared" si="77"/>
        <v/>
      </c>
      <c r="G163" s="672" t="str">
        <f t="shared" si="77"/>
        <v/>
      </c>
      <c r="I163" s="672" t="str">
        <f t="shared" si="59"/>
        <v/>
      </c>
      <c r="K163" s="672" t="str">
        <f t="shared" si="60"/>
        <v/>
      </c>
      <c r="M163" s="672" t="str">
        <f t="shared" si="61"/>
        <v/>
      </c>
      <c r="O163" s="672" t="str">
        <f t="shared" si="62"/>
        <v/>
      </c>
      <c r="Q163" s="672" t="str">
        <f t="shared" si="63"/>
        <v/>
      </c>
      <c r="S163" s="672" t="str">
        <f t="shared" si="64"/>
        <v/>
      </c>
      <c r="U163" s="672" t="str">
        <f t="shared" si="65"/>
        <v/>
      </c>
      <c r="W163" s="672" t="str">
        <f t="shared" si="66"/>
        <v/>
      </c>
      <c r="Y163" s="672" t="str">
        <f t="shared" si="67"/>
        <v/>
      </c>
      <c r="AA163" s="672" t="str">
        <f t="shared" si="68"/>
        <v/>
      </c>
      <c r="AC163" s="672" t="str">
        <f t="shared" si="69"/>
        <v/>
      </c>
      <c r="AE163" s="672" t="str">
        <f t="shared" si="70"/>
        <v/>
      </c>
      <c r="AG163" s="672" t="str">
        <f t="shared" si="71"/>
        <v/>
      </c>
      <c r="AI163" s="672" t="str">
        <f t="shared" si="72"/>
        <v/>
      </c>
      <c r="AK163" s="672" t="str">
        <f t="shared" si="73"/>
        <v/>
      </c>
      <c r="AM163" s="672" t="str">
        <f t="shared" si="74"/>
        <v/>
      </c>
      <c r="AO163" s="672" t="str">
        <f t="shared" si="75"/>
        <v/>
      </c>
      <c r="AQ163" s="672" t="str">
        <f t="shared" si="76"/>
        <v/>
      </c>
    </row>
    <row r="164" spans="5:43">
      <c r="E164" s="672" t="str">
        <f t="shared" si="77"/>
        <v/>
      </c>
      <c r="G164" s="672" t="str">
        <f t="shared" si="77"/>
        <v/>
      </c>
      <c r="I164" s="672" t="str">
        <f t="shared" si="59"/>
        <v/>
      </c>
      <c r="K164" s="672" t="str">
        <f t="shared" si="60"/>
        <v/>
      </c>
      <c r="M164" s="672" t="str">
        <f t="shared" si="61"/>
        <v/>
      </c>
      <c r="O164" s="672" t="str">
        <f t="shared" si="62"/>
        <v/>
      </c>
      <c r="Q164" s="672" t="str">
        <f t="shared" si="63"/>
        <v/>
      </c>
      <c r="S164" s="672" t="str">
        <f t="shared" si="64"/>
        <v/>
      </c>
      <c r="U164" s="672" t="str">
        <f t="shared" si="65"/>
        <v/>
      </c>
      <c r="W164" s="672" t="str">
        <f t="shared" si="66"/>
        <v/>
      </c>
      <c r="Y164" s="672" t="str">
        <f t="shared" si="67"/>
        <v/>
      </c>
      <c r="AA164" s="672" t="str">
        <f t="shared" si="68"/>
        <v/>
      </c>
      <c r="AC164" s="672" t="str">
        <f t="shared" si="69"/>
        <v/>
      </c>
      <c r="AE164" s="672" t="str">
        <f t="shared" si="70"/>
        <v/>
      </c>
      <c r="AG164" s="672" t="str">
        <f t="shared" si="71"/>
        <v/>
      </c>
      <c r="AI164" s="672" t="str">
        <f t="shared" si="72"/>
        <v/>
      </c>
      <c r="AK164" s="672" t="str">
        <f t="shared" si="73"/>
        <v/>
      </c>
      <c r="AM164" s="672" t="str">
        <f t="shared" si="74"/>
        <v/>
      </c>
      <c r="AO164" s="672" t="str">
        <f t="shared" si="75"/>
        <v/>
      </c>
      <c r="AQ164" s="672" t="str">
        <f t="shared" si="76"/>
        <v/>
      </c>
    </row>
    <row r="165" spans="5:43">
      <c r="E165" s="672" t="str">
        <f t="shared" si="77"/>
        <v/>
      </c>
      <c r="G165" s="672" t="str">
        <f t="shared" si="77"/>
        <v/>
      </c>
      <c r="I165" s="672" t="str">
        <f t="shared" si="59"/>
        <v/>
      </c>
      <c r="K165" s="672" t="str">
        <f t="shared" si="60"/>
        <v/>
      </c>
      <c r="M165" s="672" t="str">
        <f t="shared" si="61"/>
        <v/>
      </c>
      <c r="O165" s="672" t="str">
        <f t="shared" si="62"/>
        <v/>
      </c>
      <c r="Q165" s="672" t="str">
        <f t="shared" si="63"/>
        <v/>
      </c>
      <c r="S165" s="672" t="str">
        <f t="shared" si="64"/>
        <v/>
      </c>
      <c r="U165" s="672" t="str">
        <f t="shared" si="65"/>
        <v/>
      </c>
      <c r="W165" s="672" t="str">
        <f t="shared" si="66"/>
        <v/>
      </c>
      <c r="Y165" s="672" t="str">
        <f t="shared" si="67"/>
        <v/>
      </c>
      <c r="AA165" s="672" t="str">
        <f t="shared" si="68"/>
        <v/>
      </c>
      <c r="AC165" s="672" t="str">
        <f t="shared" si="69"/>
        <v/>
      </c>
      <c r="AE165" s="672" t="str">
        <f t="shared" si="70"/>
        <v/>
      </c>
      <c r="AG165" s="672" t="str">
        <f t="shared" si="71"/>
        <v/>
      </c>
      <c r="AI165" s="672" t="str">
        <f t="shared" si="72"/>
        <v/>
      </c>
      <c r="AK165" s="672" t="str">
        <f t="shared" si="73"/>
        <v/>
      </c>
      <c r="AM165" s="672" t="str">
        <f t="shared" si="74"/>
        <v/>
      </c>
      <c r="AO165" s="672" t="str">
        <f t="shared" si="75"/>
        <v/>
      </c>
      <c r="AQ165" s="672" t="str">
        <f t="shared" si="76"/>
        <v/>
      </c>
    </row>
    <row r="166" spans="5:43">
      <c r="E166" s="672" t="str">
        <f t="shared" si="77"/>
        <v/>
      </c>
      <c r="G166" s="672" t="str">
        <f t="shared" si="77"/>
        <v/>
      </c>
      <c r="I166" s="672" t="str">
        <f t="shared" si="59"/>
        <v/>
      </c>
      <c r="K166" s="672" t="str">
        <f t="shared" si="60"/>
        <v/>
      </c>
      <c r="M166" s="672" t="str">
        <f t="shared" si="61"/>
        <v/>
      </c>
      <c r="O166" s="672" t="str">
        <f t="shared" si="62"/>
        <v/>
      </c>
      <c r="Q166" s="672" t="str">
        <f t="shared" si="63"/>
        <v/>
      </c>
      <c r="S166" s="672" t="str">
        <f t="shared" si="64"/>
        <v/>
      </c>
      <c r="U166" s="672" t="str">
        <f t="shared" si="65"/>
        <v/>
      </c>
      <c r="W166" s="672" t="str">
        <f t="shared" si="66"/>
        <v/>
      </c>
      <c r="Y166" s="672" t="str">
        <f t="shared" si="67"/>
        <v/>
      </c>
      <c r="AA166" s="672" t="str">
        <f t="shared" si="68"/>
        <v/>
      </c>
      <c r="AC166" s="672" t="str">
        <f t="shared" si="69"/>
        <v/>
      </c>
      <c r="AE166" s="672" t="str">
        <f t="shared" si="70"/>
        <v/>
      </c>
      <c r="AG166" s="672" t="str">
        <f t="shared" si="71"/>
        <v/>
      </c>
      <c r="AI166" s="672" t="str">
        <f t="shared" si="72"/>
        <v/>
      </c>
      <c r="AK166" s="672" t="str">
        <f t="shared" si="73"/>
        <v/>
      </c>
      <c r="AM166" s="672" t="str">
        <f t="shared" si="74"/>
        <v/>
      </c>
      <c r="AO166" s="672" t="str">
        <f t="shared" si="75"/>
        <v/>
      </c>
      <c r="AQ166" s="672" t="str">
        <f t="shared" si="76"/>
        <v/>
      </c>
    </row>
    <row r="167" spans="5:43">
      <c r="E167" s="672" t="str">
        <f t="shared" si="77"/>
        <v/>
      </c>
      <c r="G167" s="672" t="str">
        <f t="shared" si="77"/>
        <v/>
      </c>
      <c r="I167" s="672" t="str">
        <f t="shared" si="59"/>
        <v/>
      </c>
      <c r="K167" s="672" t="str">
        <f t="shared" si="60"/>
        <v/>
      </c>
      <c r="M167" s="672" t="str">
        <f t="shared" si="61"/>
        <v/>
      </c>
      <c r="O167" s="672" t="str">
        <f t="shared" si="62"/>
        <v/>
      </c>
      <c r="Q167" s="672" t="str">
        <f t="shared" si="63"/>
        <v/>
      </c>
      <c r="S167" s="672" t="str">
        <f t="shared" si="64"/>
        <v/>
      </c>
      <c r="U167" s="672" t="str">
        <f t="shared" si="65"/>
        <v/>
      </c>
      <c r="W167" s="672" t="str">
        <f t="shared" si="66"/>
        <v/>
      </c>
      <c r="Y167" s="672" t="str">
        <f t="shared" si="67"/>
        <v/>
      </c>
      <c r="AA167" s="672" t="str">
        <f t="shared" si="68"/>
        <v/>
      </c>
      <c r="AC167" s="672" t="str">
        <f t="shared" si="69"/>
        <v/>
      </c>
      <c r="AE167" s="672" t="str">
        <f t="shared" si="70"/>
        <v/>
      </c>
      <c r="AG167" s="672" t="str">
        <f t="shared" si="71"/>
        <v/>
      </c>
      <c r="AI167" s="672" t="str">
        <f t="shared" si="72"/>
        <v/>
      </c>
      <c r="AK167" s="672" t="str">
        <f t="shared" si="73"/>
        <v/>
      </c>
      <c r="AM167" s="672" t="str">
        <f t="shared" si="74"/>
        <v/>
      </c>
      <c r="AO167" s="672" t="str">
        <f t="shared" si="75"/>
        <v/>
      </c>
      <c r="AQ167" s="672" t="str">
        <f t="shared" si="76"/>
        <v/>
      </c>
    </row>
    <row r="168" spans="5:43">
      <c r="E168" s="672" t="str">
        <f t="shared" si="77"/>
        <v/>
      </c>
      <c r="G168" s="672" t="str">
        <f t="shared" si="77"/>
        <v/>
      </c>
      <c r="I168" s="672" t="str">
        <f t="shared" si="59"/>
        <v/>
      </c>
      <c r="K168" s="672" t="str">
        <f t="shared" si="60"/>
        <v/>
      </c>
      <c r="M168" s="672" t="str">
        <f t="shared" si="61"/>
        <v/>
      </c>
      <c r="O168" s="672" t="str">
        <f t="shared" si="62"/>
        <v/>
      </c>
      <c r="Q168" s="672" t="str">
        <f t="shared" si="63"/>
        <v/>
      </c>
      <c r="S168" s="672" t="str">
        <f t="shared" si="64"/>
        <v/>
      </c>
      <c r="U168" s="672" t="str">
        <f t="shared" si="65"/>
        <v/>
      </c>
      <c r="W168" s="672" t="str">
        <f t="shared" si="66"/>
        <v/>
      </c>
      <c r="Y168" s="672" t="str">
        <f t="shared" si="67"/>
        <v/>
      </c>
      <c r="AA168" s="672" t="str">
        <f t="shared" si="68"/>
        <v/>
      </c>
      <c r="AC168" s="672" t="str">
        <f t="shared" si="69"/>
        <v/>
      </c>
      <c r="AE168" s="672" t="str">
        <f t="shared" si="70"/>
        <v/>
      </c>
      <c r="AG168" s="672" t="str">
        <f t="shared" si="71"/>
        <v/>
      </c>
      <c r="AI168" s="672" t="str">
        <f t="shared" si="72"/>
        <v/>
      </c>
      <c r="AK168" s="672" t="str">
        <f t="shared" si="73"/>
        <v/>
      </c>
      <c r="AM168" s="672" t="str">
        <f t="shared" si="74"/>
        <v/>
      </c>
      <c r="AO168" s="672" t="str">
        <f t="shared" si="75"/>
        <v/>
      </c>
      <c r="AQ168" s="672" t="str">
        <f t="shared" si="76"/>
        <v/>
      </c>
    </row>
    <row r="169" spans="5:43">
      <c r="E169" s="672" t="str">
        <f t="shared" si="77"/>
        <v/>
      </c>
      <c r="G169" s="672" t="str">
        <f t="shared" si="77"/>
        <v/>
      </c>
      <c r="I169" s="672" t="str">
        <f t="shared" si="59"/>
        <v/>
      </c>
      <c r="K169" s="672" t="str">
        <f t="shared" si="60"/>
        <v/>
      </c>
      <c r="M169" s="672" t="str">
        <f t="shared" si="61"/>
        <v/>
      </c>
      <c r="O169" s="672" t="str">
        <f t="shared" si="62"/>
        <v/>
      </c>
      <c r="Q169" s="672" t="str">
        <f t="shared" si="63"/>
        <v/>
      </c>
      <c r="S169" s="672" t="str">
        <f t="shared" si="64"/>
        <v/>
      </c>
      <c r="U169" s="672" t="str">
        <f t="shared" si="65"/>
        <v/>
      </c>
      <c r="W169" s="672" t="str">
        <f t="shared" si="66"/>
        <v/>
      </c>
      <c r="Y169" s="672" t="str">
        <f t="shared" si="67"/>
        <v/>
      </c>
      <c r="AA169" s="672" t="str">
        <f t="shared" si="68"/>
        <v/>
      </c>
      <c r="AC169" s="672" t="str">
        <f t="shared" si="69"/>
        <v/>
      </c>
      <c r="AE169" s="672" t="str">
        <f t="shared" si="70"/>
        <v/>
      </c>
      <c r="AG169" s="672" t="str">
        <f t="shared" si="71"/>
        <v/>
      </c>
      <c r="AI169" s="672" t="str">
        <f t="shared" si="72"/>
        <v/>
      </c>
      <c r="AK169" s="672" t="str">
        <f t="shared" si="73"/>
        <v/>
      </c>
      <c r="AM169" s="672" t="str">
        <f t="shared" si="74"/>
        <v/>
      </c>
      <c r="AO169" s="672" t="str">
        <f t="shared" si="75"/>
        <v/>
      </c>
      <c r="AQ169" s="672" t="str">
        <f t="shared" si="76"/>
        <v/>
      </c>
    </row>
    <row r="170" spans="5:43">
      <c r="E170" s="672" t="str">
        <f t="shared" si="77"/>
        <v/>
      </c>
      <c r="G170" s="672" t="str">
        <f t="shared" si="77"/>
        <v/>
      </c>
      <c r="I170" s="672" t="str">
        <f t="shared" si="59"/>
        <v/>
      </c>
      <c r="K170" s="672" t="str">
        <f t="shared" si="60"/>
        <v/>
      </c>
      <c r="M170" s="672" t="str">
        <f t="shared" si="61"/>
        <v/>
      </c>
      <c r="O170" s="672" t="str">
        <f t="shared" si="62"/>
        <v/>
      </c>
      <c r="Q170" s="672" t="str">
        <f t="shared" si="63"/>
        <v/>
      </c>
      <c r="S170" s="672" t="str">
        <f t="shared" si="64"/>
        <v/>
      </c>
      <c r="U170" s="672" t="str">
        <f t="shared" si="65"/>
        <v/>
      </c>
      <c r="W170" s="672" t="str">
        <f t="shared" si="66"/>
        <v/>
      </c>
      <c r="Y170" s="672" t="str">
        <f t="shared" si="67"/>
        <v/>
      </c>
      <c r="AA170" s="672" t="str">
        <f t="shared" si="68"/>
        <v/>
      </c>
      <c r="AC170" s="672" t="str">
        <f t="shared" si="69"/>
        <v/>
      </c>
      <c r="AE170" s="672" t="str">
        <f t="shared" si="70"/>
        <v/>
      </c>
      <c r="AG170" s="672" t="str">
        <f t="shared" si="71"/>
        <v/>
      </c>
      <c r="AI170" s="672" t="str">
        <f t="shared" si="72"/>
        <v/>
      </c>
      <c r="AK170" s="672" t="str">
        <f t="shared" si="73"/>
        <v/>
      </c>
      <c r="AM170" s="672" t="str">
        <f t="shared" si="74"/>
        <v/>
      </c>
      <c r="AO170" s="672" t="str">
        <f t="shared" si="75"/>
        <v/>
      </c>
      <c r="AQ170" s="672" t="str">
        <f t="shared" si="76"/>
        <v/>
      </c>
    </row>
    <row r="171" spans="5:43">
      <c r="E171" s="672" t="str">
        <f t="shared" si="77"/>
        <v/>
      </c>
      <c r="G171" s="672" t="str">
        <f t="shared" si="77"/>
        <v/>
      </c>
      <c r="I171" s="672" t="str">
        <f t="shared" si="59"/>
        <v/>
      </c>
      <c r="K171" s="672" t="str">
        <f t="shared" si="60"/>
        <v/>
      </c>
      <c r="M171" s="672" t="str">
        <f t="shared" si="61"/>
        <v/>
      </c>
      <c r="O171" s="672" t="str">
        <f t="shared" si="62"/>
        <v/>
      </c>
      <c r="Q171" s="672" t="str">
        <f t="shared" si="63"/>
        <v/>
      </c>
      <c r="S171" s="672" t="str">
        <f t="shared" si="64"/>
        <v/>
      </c>
      <c r="U171" s="672" t="str">
        <f t="shared" si="65"/>
        <v/>
      </c>
      <c r="W171" s="672" t="str">
        <f t="shared" si="66"/>
        <v/>
      </c>
      <c r="Y171" s="672" t="str">
        <f t="shared" si="67"/>
        <v/>
      </c>
      <c r="AA171" s="672" t="str">
        <f t="shared" si="68"/>
        <v/>
      </c>
      <c r="AC171" s="672" t="str">
        <f t="shared" si="69"/>
        <v/>
      </c>
      <c r="AE171" s="672" t="str">
        <f t="shared" si="70"/>
        <v/>
      </c>
      <c r="AG171" s="672" t="str">
        <f t="shared" si="71"/>
        <v/>
      </c>
      <c r="AI171" s="672" t="str">
        <f t="shared" si="72"/>
        <v/>
      </c>
      <c r="AK171" s="672" t="str">
        <f t="shared" si="73"/>
        <v/>
      </c>
      <c r="AM171" s="672" t="str">
        <f t="shared" si="74"/>
        <v/>
      </c>
      <c r="AO171" s="672" t="str">
        <f t="shared" si="75"/>
        <v/>
      </c>
      <c r="AQ171" s="672" t="str">
        <f t="shared" si="76"/>
        <v/>
      </c>
    </row>
    <row r="172" spans="5:43">
      <c r="E172" s="672" t="str">
        <f t="shared" si="77"/>
        <v/>
      </c>
      <c r="G172" s="672" t="str">
        <f t="shared" si="77"/>
        <v/>
      </c>
      <c r="I172" s="672" t="str">
        <f t="shared" si="59"/>
        <v/>
      </c>
      <c r="K172" s="672" t="str">
        <f t="shared" si="60"/>
        <v/>
      </c>
      <c r="M172" s="672" t="str">
        <f t="shared" si="61"/>
        <v/>
      </c>
      <c r="O172" s="672" t="str">
        <f t="shared" si="62"/>
        <v/>
      </c>
      <c r="Q172" s="672" t="str">
        <f t="shared" si="63"/>
        <v/>
      </c>
      <c r="S172" s="672" t="str">
        <f t="shared" si="64"/>
        <v/>
      </c>
      <c r="U172" s="672" t="str">
        <f t="shared" si="65"/>
        <v/>
      </c>
      <c r="W172" s="672" t="str">
        <f t="shared" si="66"/>
        <v/>
      </c>
      <c r="Y172" s="672" t="str">
        <f t="shared" si="67"/>
        <v/>
      </c>
      <c r="AA172" s="672" t="str">
        <f t="shared" si="68"/>
        <v/>
      </c>
      <c r="AC172" s="672" t="str">
        <f t="shared" si="69"/>
        <v/>
      </c>
      <c r="AE172" s="672" t="str">
        <f t="shared" si="70"/>
        <v/>
      </c>
      <c r="AG172" s="672" t="str">
        <f t="shared" si="71"/>
        <v/>
      </c>
      <c r="AI172" s="672" t="str">
        <f t="shared" si="72"/>
        <v/>
      </c>
      <c r="AK172" s="672" t="str">
        <f t="shared" si="73"/>
        <v/>
      </c>
      <c r="AM172" s="672" t="str">
        <f t="shared" si="74"/>
        <v/>
      </c>
      <c r="AO172" s="672" t="str">
        <f t="shared" si="75"/>
        <v/>
      </c>
      <c r="AQ172" s="672" t="str">
        <f t="shared" si="76"/>
        <v/>
      </c>
    </row>
    <row r="173" spans="5:43">
      <c r="E173" s="672" t="str">
        <f t="shared" ref="E173:G188" si="78">IF(OR($B173=0,D173=0),"",D173/$B173)</f>
        <v/>
      </c>
      <c r="G173" s="672" t="str">
        <f t="shared" si="78"/>
        <v/>
      </c>
      <c r="I173" s="672" t="str">
        <f t="shared" si="59"/>
        <v/>
      </c>
      <c r="K173" s="672" t="str">
        <f t="shared" si="60"/>
        <v/>
      </c>
      <c r="M173" s="672" t="str">
        <f t="shared" si="61"/>
        <v/>
      </c>
      <c r="O173" s="672" t="str">
        <f t="shared" si="62"/>
        <v/>
      </c>
      <c r="Q173" s="672" t="str">
        <f t="shared" si="63"/>
        <v/>
      </c>
      <c r="S173" s="672" t="str">
        <f t="shared" si="64"/>
        <v/>
      </c>
      <c r="U173" s="672" t="str">
        <f t="shared" si="65"/>
        <v/>
      </c>
      <c r="W173" s="672" t="str">
        <f t="shared" si="66"/>
        <v/>
      </c>
      <c r="Y173" s="672" t="str">
        <f t="shared" si="67"/>
        <v/>
      </c>
      <c r="AA173" s="672" t="str">
        <f t="shared" si="68"/>
        <v/>
      </c>
      <c r="AC173" s="672" t="str">
        <f t="shared" si="69"/>
        <v/>
      </c>
      <c r="AE173" s="672" t="str">
        <f t="shared" si="70"/>
        <v/>
      </c>
      <c r="AG173" s="672" t="str">
        <f t="shared" si="71"/>
        <v/>
      </c>
      <c r="AI173" s="672" t="str">
        <f t="shared" si="72"/>
        <v/>
      </c>
      <c r="AK173" s="672" t="str">
        <f t="shared" si="73"/>
        <v/>
      </c>
      <c r="AM173" s="672" t="str">
        <f t="shared" si="74"/>
        <v/>
      </c>
      <c r="AO173" s="672" t="str">
        <f t="shared" si="75"/>
        <v/>
      </c>
      <c r="AQ173" s="672" t="str">
        <f t="shared" si="76"/>
        <v/>
      </c>
    </row>
    <row r="174" spans="5:43">
      <c r="E174" s="672" t="str">
        <f t="shared" si="78"/>
        <v/>
      </c>
      <c r="G174" s="672" t="str">
        <f t="shared" si="78"/>
        <v/>
      </c>
      <c r="I174" s="672" t="str">
        <f t="shared" si="59"/>
        <v/>
      </c>
      <c r="K174" s="672" t="str">
        <f t="shared" si="60"/>
        <v/>
      </c>
      <c r="M174" s="672" t="str">
        <f t="shared" si="61"/>
        <v/>
      </c>
      <c r="O174" s="672" t="str">
        <f t="shared" si="62"/>
        <v/>
      </c>
      <c r="Q174" s="672" t="str">
        <f t="shared" si="63"/>
        <v/>
      </c>
      <c r="S174" s="672" t="str">
        <f t="shared" si="64"/>
        <v/>
      </c>
      <c r="U174" s="672" t="str">
        <f t="shared" si="65"/>
        <v/>
      </c>
      <c r="W174" s="672" t="str">
        <f t="shared" si="66"/>
        <v/>
      </c>
      <c r="Y174" s="672" t="str">
        <f t="shared" si="67"/>
        <v/>
      </c>
      <c r="AA174" s="672" t="str">
        <f t="shared" si="68"/>
        <v/>
      </c>
      <c r="AC174" s="672" t="str">
        <f t="shared" si="69"/>
        <v/>
      </c>
      <c r="AE174" s="672" t="str">
        <f t="shared" si="70"/>
        <v/>
      </c>
      <c r="AG174" s="672" t="str">
        <f t="shared" si="71"/>
        <v/>
      </c>
      <c r="AI174" s="672" t="str">
        <f t="shared" si="72"/>
        <v/>
      </c>
      <c r="AK174" s="672" t="str">
        <f t="shared" si="73"/>
        <v/>
      </c>
      <c r="AM174" s="672" t="str">
        <f t="shared" si="74"/>
        <v/>
      </c>
      <c r="AO174" s="672" t="str">
        <f t="shared" si="75"/>
        <v/>
      </c>
      <c r="AQ174" s="672" t="str">
        <f t="shared" si="76"/>
        <v/>
      </c>
    </row>
    <row r="175" spans="5:43">
      <c r="E175" s="672" t="str">
        <f t="shared" si="78"/>
        <v/>
      </c>
      <c r="G175" s="672" t="str">
        <f t="shared" si="78"/>
        <v/>
      </c>
      <c r="I175" s="672" t="str">
        <f t="shared" si="59"/>
        <v/>
      </c>
      <c r="K175" s="672" t="str">
        <f t="shared" si="60"/>
        <v/>
      </c>
      <c r="M175" s="672" t="str">
        <f t="shared" si="61"/>
        <v/>
      </c>
      <c r="O175" s="672" t="str">
        <f t="shared" si="62"/>
        <v/>
      </c>
      <c r="Q175" s="672" t="str">
        <f t="shared" si="63"/>
        <v/>
      </c>
      <c r="S175" s="672" t="str">
        <f t="shared" si="64"/>
        <v/>
      </c>
      <c r="U175" s="672" t="str">
        <f t="shared" si="65"/>
        <v/>
      </c>
      <c r="W175" s="672" t="str">
        <f t="shared" si="66"/>
        <v/>
      </c>
      <c r="Y175" s="672" t="str">
        <f t="shared" si="67"/>
        <v/>
      </c>
      <c r="AA175" s="672" t="str">
        <f t="shared" si="68"/>
        <v/>
      </c>
      <c r="AC175" s="672" t="str">
        <f t="shared" si="69"/>
        <v/>
      </c>
      <c r="AE175" s="672" t="str">
        <f t="shared" si="70"/>
        <v/>
      </c>
      <c r="AG175" s="672" t="str">
        <f t="shared" si="71"/>
        <v/>
      </c>
      <c r="AI175" s="672" t="str">
        <f t="shared" si="72"/>
        <v/>
      </c>
      <c r="AK175" s="672" t="str">
        <f t="shared" si="73"/>
        <v/>
      </c>
      <c r="AM175" s="672" t="str">
        <f t="shared" si="74"/>
        <v/>
      </c>
      <c r="AO175" s="672" t="str">
        <f t="shared" si="75"/>
        <v/>
      </c>
      <c r="AQ175" s="672" t="str">
        <f t="shared" si="76"/>
        <v/>
      </c>
    </row>
    <row r="176" spans="5:43">
      <c r="E176" s="672" t="str">
        <f t="shared" si="78"/>
        <v/>
      </c>
      <c r="G176" s="672" t="str">
        <f t="shared" si="78"/>
        <v/>
      </c>
      <c r="I176" s="672" t="str">
        <f t="shared" si="59"/>
        <v/>
      </c>
      <c r="K176" s="672" t="str">
        <f t="shared" si="60"/>
        <v/>
      </c>
      <c r="M176" s="672" t="str">
        <f t="shared" si="61"/>
        <v/>
      </c>
      <c r="O176" s="672" t="str">
        <f t="shared" si="62"/>
        <v/>
      </c>
      <c r="Q176" s="672" t="str">
        <f t="shared" si="63"/>
        <v/>
      </c>
      <c r="S176" s="672" t="str">
        <f t="shared" si="64"/>
        <v/>
      </c>
      <c r="U176" s="672" t="str">
        <f t="shared" si="65"/>
        <v/>
      </c>
      <c r="W176" s="672" t="str">
        <f t="shared" si="66"/>
        <v/>
      </c>
      <c r="Y176" s="672" t="str">
        <f t="shared" si="67"/>
        <v/>
      </c>
      <c r="AA176" s="672" t="str">
        <f t="shared" si="68"/>
        <v/>
      </c>
      <c r="AC176" s="672" t="str">
        <f t="shared" si="69"/>
        <v/>
      </c>
      <c r="AE176" s="672" t="str">
        <f t="shared" si="70"/>
        <v/>
      </c>
      <c r="AG176" s="672" t="str">
        <f t="shared" si="71"/>
        <v/>
      </c>
      <c r="AI176" s="672" t="str">
        <f t="shared" si="72"/>
        <v/>
      </c>
      <c r="AK176" s="672" t="str">
        <f t="shared" si="73"/>
        <v/>
      </c>
      <c r="AM176" s="672" t="str">
        <f t="shared" si="74"/>
        <v/>
      </c>
      <c r="AO176" s="672" t="str">
        <f t="shared" si="75"/>
        <v/>
      </c>
      <c r="AQ176" s="672" t="str">
        <f t="shared" si="76"/>
        <v/>
      </c>
    </row>
    <row r="177" spans="5:43">
      <c r="E177" s="672" t="str">
        <f t="shared" si="78"/>
        <v/>
      </c>
      <c r="G177" s="672" t="str">
        <f t="shared" si="78"/>
        <v/>
      </c>
      <c r="I177" s="672" t="str">
        <f t="shared" si="59"/>
        <v/>
      </c>
      <c r="K177" s="672" t="str">
        <f t="shared" si="60"/>
        <v/>
      </c>
      <c r="M177" s="672" t="str">
        <f t="shared" si="61"/>
        <v/>
      </c>
      <c r="O177" s="672" t="str">
        <f t="shared" si="62"/>
        <v/>
      </c>
      <c r="Q177" s="672" t="str">
        <f t="shared" si="63"/>
        <v/>
      </c>
      <c r="S177" s="672" t="str">
        <f t="shared" si="64"/>
        <v/>
      </c>
      <c r="U177" s="672" t="str">
        <f t="shared" si="65"/>
        <v/>
      </c>
      <c r="W177" s="672" t="str">
        <f t="shared" si="66"/>
        <v/>
      </c>
      <c r="Y177" s="672" t="str">
        <f t="shared" si="67"/>
        <v/>
      </c>
      <c r="AA177" s="672" t="str">
        <f t="shared" si="68"/>
        <v/>
      </c>
      <c r="AC177" s="672" t="str">
        <f t="shared" si="69"/>
        <v/>
      </c>
      <c r="AE177" s="672" t="str">
        <f t="shared" si="70"/>
        <v/>
      </c>
      <c r="AG177" s="672" t="str">
        <f t="shared" si="71"/>
        <v/>
      </c>
      <c r="AI177" s="672" t="str">
        <f t="shared" si="72"/>
        <v/>
      </c>
      <c r="AK177" s="672" t="str">
        <f t="shared" si="73"/>
        <v/>
      </c>
      <c r="AM177" s="672" t="str">
        <f t="shared" si="74"/>
        <v/>
      </c>
      <c r="AO177" s="672" t="str">
        <f t="shared" si="75"/>
        <v/>
      </c>
      <c r="AQ177" s="672" t="str">
        <f t="shared" si="76"/>
        <v/>
      </c>
    </row>
    <row r="178" spans="5:43">
      <c r="E178" s="672" t="str">
        <f t="shared" si="78"/>
        <v/>
      </c>
      <c r="G178" s="672" t="str">
        <f t="shared" si="78"/>
        <v/>
      </c>
      <c r="I178" s="672" t="str">
        <f t="shared" si="59"/>
        <v/>
      </c>
      <c r="K178" s="672" t="str">
        <f t="shared" si="60"/>
        <v/>
      </c>
      <c r="M178" s="672" t="str">
        <f t="shared" si="61"/>
        <v/>
      </c>
      <c r="O178" s="672" t="str">
        <f t="shared" si="62"/>
        <v/>
      </c>
      <c r="Q178" s="672" t="str">
        <f t="shared" si="63"/>
        <v/>
      </c>
      <c r="S178" s="672" t="str">
        <f t="shared" si="64"/>
        <v/>
      </c>
      <c r="U178" s="672" t="str">
        <f t="shared" si="65"/>
        <v/>
      </c>
      <c r="W178" s="672" t="str">
        <f t="shared" si="66"/>
        <v/>
      </c>
      <c r="Y178" s="672" t="str">
        <f t="shared" si="67"/>
        <v/>
      </c>
      <c r="AA178" s="672" t="str">
        <f t="shared" si="68"/>
        <v/>
      </c>
      <c r="AC178" s="672" t="str">
        <f t="shared" si="69"/>
        <v/>
      </c>
      <c r="AE178" s="672" t="str">
        <f t="shared" si="70"/>
        <v/>
      </c>
      <c r="AG178" s="672" t="str">
        <f t="shared" si="71"/>
        <v/>
      </c>
      <c r="AI178" s="672" t="str">
        <f t="shared" si="72"/>
        <v/>
      </c>
      <c r="AK178" s="672" t="str">
        <f t="shared" si="73"/>
        <v/>
      </c>
      <c r="AM178" s="672" t="str">
        <f t="shared" si="74"/>
        <v/>
      </c>
      <c r="AO178" s="672" t="str">
        <f t="shared" si="75"/>
        <v/>
      </c>
      <c r="AQ178" s="672" t="str">
        <f t="shared" si="76"/>
        <v/>
      </c>
    </row>
    <row r="179" spans="5:43">
      <c r="E179" s="672" t="str">
        <f t="shared" si="78"/>
        <v/>
      </c>
      <c r="G179" s="672" t="str">
        <f t="shared" si="78"/>
        <v/>
      </c>
      <c r="I179" s="672" t="str">
        <f t="shared" si="59"/>
        <v/>
      </c>
      <c r="K179" s="672" t="str">
        <f t="shared" si="60"/>
        <v/>
      </c>
      <c r="M179" s="672" t="str">
        <f t="shared" si="61"/>
        <v/>
      </c>
      <c r="O179" s="672" t="str">
        <f t="shared" si="62"/>
        <v/>
      </c>
      <c r="Q179" s="672" t="str">
        <f t="shared" si="63"/>
        <v/>
      </c>
      <c r="S179" s="672" t="str">
        <f t="shared" si="64"/>
        <v/>
      </c>
      <c r="U179" s="672" t="str">
        <f t="shared" si="65"/>
        <v/>
      </c>
      <c r="W179" s="672" t="str">
        <f t="shared" si="66"/>
        <v/>
      </c>
      <c r="Y179" s="672" t="str">
        <f t="shared" si="67"/>
        <v/>
      </c>
      <c r="AA179" s="672" t="str">
        <f t="shared" si="68"/>
        <v/>
      </c>
      <c r="AC179" s="672" t="str">
        <f t="shared" si="69"/>
        <v/>
      </c>
      <c r="AE179" s="672" t="str">
        <f t="shared" si="70"/>
        <v/>
      </c>
      <c r="AG179" s="672" t="str">
        <f t="shared" si="71"/>
        <v/>
      </c>
      <c r="AI179" s="672" t="str">
        <f t="shared" si="72"/>
        <v/>
      </c>
      <c r="AK179" s="672" t="str">
        <f t="shared" si="73"/>
        <v/>
      </c>
      <c r="AM179" s="672" t="str">
        <f t="shared" si="74"/>
        <v/>
      </c>
      <c r="AO179" s="672" t="str">
        <f t="shared" si="75"/>
        <v/>
      </c>
      <c r="AQ179" s="672" t="str">
        <f t="shared" si="76"/>
        <v/>
      </c>
    </row>
    <row r="180" spans="5:43">
      <c r="E180" s="672" t="str">
        <f t="shared" si="78"/>
        <v/>
      </c>
      <c r="G180" s="672" t="str">
        <f t="shared" si="78"/>
        <v/>
      </c>
      <c r="I180" s="672" t="str">
        <f t="shared" si="59"/>
        <v/>
      </c>
      <c r="K180" s="672" t="str">
        <f t="shared" si="60"/>
        <v/>
      </c>
      <c r="M180" s="672" t="str">
        <f t="shared" si="61"/>
        <v/>
      </c>
      <c r="O180" s="672" t="str">
        <f t="shared" si="62"/>
        <v/>
      </c>
      <c r="Q180" s="672" t="str">
        <f t="shared" si="63"/>
        <v/>
      </c>
      <c r="S180" s="672" t="str">
        <f t="shared" si="64"/>
        <v/>
      </c>
      <c r="U180" s="672" t="str">
        <f t="shared" si="65"/>
        <v/>
      </c>
      <c r="W180" s="672" t="str">
        <f t="shared" si="66"/>
        <v/>
      </c>
      <c r="Y180" s="672" t="str">
        <f t="shared" si="67"/>
        <v/>
      </c>
      <c r="AA180" s="672" t="str">
        <f t="shared" si="68"/>
        <v/>
      </c>
      <c r="AC180" s="672" t="str">
        <f t="shared" si="69"/>
        <v/>
      </c>
      <c r="AE180" s="672" t="str">
        <f t="shared" si="70"/>
        <v/>
      </c>
      <c r="AG180" s="672" t="str">
        <f t="shared" si="71"/>
        <v/>
      </c>
      <c r="AI180" s="672" t="str">
        <f t="shared" si="72"/>
        <v/>
      </c>
      <c r="AK180" s="672" t="str">
        <f t="shared" si="73"/>
        <v/>
      </c>
      <c r="AM180" s="672" t="str">
        <f t="shared" si="74"/>
        <v/>
      </c>
      <c r="AO180" s="672" t="str">
        <f t="shared" si="75"/>
        <v/>
      </c>
      <c r="AQ180" s="672" t="str">
        <f t="shared" si="76"/>
        <v/>
      </c>
    </row>
    <row r="181" spans="5:43">
      <c r="E181" s="672" t="str">
        <f t="shared" si="78"/>
        <v/>
      </c>
      <c r="G181" s="672" t="str">
        <f t="shared" si="78"/>
        <v/>
      </c>
      <c r="I181" s="672" t="str">
        <f t="shared" si="59"/>
        <v/>
      </c>
      <c r="K181" s="672" t="str">
        <f t="shared" si="60"/>
        <v/>
      </c>
      <c r="M181" s="672" t="str">
        <f t="shared" si="61"/>
        <v/>
      </c>
      <c r="O181" s="672" t="str">
        <f t="shared" si="62"/>
        <v/>
      </c>
      <c r="Q181" s="672" t="str">
        <f t="shared" si="63"/>
        <v/>
      </c>
      <c r="S181" s="672" t="str">
        <f t="shared" si="64"/>
        <v/>
      </c>
      <c r="U181" s="672" t="str">
        <f t="shared" si="65"/>
        <v/>
      </c>
      <c r="W181" s="672" t="str">
        <f t="shared" si="66"/>
        <v/>
      </c>
      <c r="Y181" s="672" t="str">
        <f t="shared" si="67"/>
        <v/>
      </c>
      <c r="AA181" s="672" t="str">
        <f t="shared" si="68"/>
        <v/>
      </c>
      <c r="AC181" s="672" t="str">
        <f t="shared" si="69"/>
        <v/>
      </c>
      <c r="AE181" s="672" t="str">
        <f t="shared" si="70"/>
        <v/>
      </c>
      <c r="AG181" s="672" t="str">
        <f t="shared" si="71"/>
        <v/>
      </c>
      <c r="AI181" s="672" t="str">
        <f t="shared" si="72"/>
        <v/>
      </c>
      <c r="AK181" s="672" t="str">
        <f t="shared" si="73"/>
        <v/>
      </c>
      <c r="AM181" s="672" t="str">
        <f t="shared" si="74"/>
        <v/>
      </c>
      <c r="AO181" s="672" t="str">
        <f t="shared" si="75"/>
        <v/>
      </c>
      <c r="AQ181" s="672" t="str">
        <f t="shared" si="76"/>
        <v/>
      </c>
    </row>
    <row r="182" spans="5:43">
      <c r="E182" s="672" t="str">
        <f t="shared" si="78"/>
        <v/>
      </c>
      <c r="G182" s="672" t="str">
        <f t="shared" si="78"/>
        <v/>
      </c>
      <c r="I182" s="672" t="str">
        <f t="shared" si="59"/>
        <v/>
      </c>
      <c r="K182" s="672" t="str">
        <f t="shared" si="60"/>
        <v/>
      </c>
      <c r="M182" s="672" t="str">
        <f t="shared" si="61"/>
        <v/>
      </c>
      <c r="O182" s="672" t="str">
        <f t="shared" si="62"/>
        <v/>
      </c>
      <c r="Q182" s="672" t="str">
        <f t="shared" si="63"/>
        <v/>
      </c>
      <c r="S182" s="672" t="str">
        <f t="shared" si="64"/>
        <v/>
      </c>
      <c r="U182" s="672" t="str">
        <f t="shared" si="65"/>
        <v/>
      </c>
      <c r="W182" s="672" t="str">
        <f t="shared" si="66"/>
        <v/>
      </c>
      <c r="Y182" s="672" t="str">
        <f t="shared" si="67"/>
        <v/>
      </c>
      <c r="AA182" s="672" t="str">
        <f t="shared" si="68"/>
        <v/>
      </c>
      <c r="AC182" s="672" t="str">
        <f t="shared" si="69"/>
        <v/>
      </c>
      <c r="AE182" s="672" t="str">
        <f t="shared" si="70"/>
        <v/>
      </c>
      <c r="AG182" s="672" t="str">
        <f t="shared" si="71"/>
        <v/>
      </c>
      <c r="AI182" s="672" t="str">
        <f t="shared" si="72"/>
        <v/>
      </c>
      <c r="AK182" s="672" t="str">
        <f t="shared" si="73"/>
        <v/>
      </c>
      <c r="AM182" s="672" t="str">
        <f t="shared" si="74"/>
        <v/>
      </c>
      <c r="AO182" s="672" t="str">
        <f t="shared" si="75"/>
        <v/>
      </c>
      <c r="AQ182" s="672" t="str">
        <f t="shared" si="76"/>
        <v/>
      </c>
    </row>
    <row r="183" spans="5:43">
      <c r="E183" s="672" t="str">
        <f t="shared" si="78"/>
        <v/>
      </c>
      <c r="G183" s="672" t="str">
        <f t="shared" si="78"/>
        <v/>
      </c>
      <c r="I183" s="672" t="str">
        <f t="shared" si="59"/>
        <v/>
      </c>
      <c r="K183" s="672" t="str">
        <f t="shared" si="60"/>
        <v/>
      </c>
      <c r="M183" s="672" t="str">
        <f t="shared" si="61"/>
        <v/>
      </c>
      <c r="O183" s="672" t="str">
        <f t="shared" si="62"/>
        <v/>
      </c>
      <c r="Q183" s="672" t="str">
        <f t="shared" si="63"/>
        <v/>
      </c>
      <c r="S183" s="672" t="str">
        <f t="shared" si="64"/>
        <v/>
      </c>
      <c r="U183" s="672" t="str">
        <f t="shared" si="65"/>
        <v/>
      </c>
      <c r="W183" s="672" t="str">
        <f t="shared" si="66"/>
        <v/>
      </c>
      <c r="Y183" s="672" t="str">
        <f t="shared" si="67"/>
        <v/>
      </c>
      <c r="AA183" s="672" t="str">
        <f t="shared" si="68"/>
        <v/>
      </c>
      <c r="AC183" s="672" t="str">
        <f t="shared" si="69"/>
        <v/>
      </c>
      <c r="AE183" s="672" t="str">
        <f t="shared" si="70"/>
        <v/>
      </c>
      <c r="AG183" s="672" t="str">
        <f t="shared" si="71"/>
        <v/>
      </c>
      <c r="AI183" s="672" t="str">
        <f t="shared" si="72"/>
        <v/>
      </c>
      <c r="AK183" s="672" t="str">
        <f t="shared" si="73"/>
        <v/>
      </c>
      <c r="AM183" s="672" t="str">
        <f t="shared" si="74"/>
        <v/>
      </c>
      <c r="AO183" s="672" t="str">
        <f t="shared" si="75"/>
        <v/>
      </c>
      <c r="AQ183" s="672" t="str">
        <f t="shared" si="76"/>
        <v/>
      </c>
    </row>
    <row r="184" spans="5:43">
      <c r="E184" s="672" t="str">
        <f t="shared" si="78"/>
        <v/>
      </c>
      <c r="G184" s="672" t="str">
        <f t="shared" si="78"/>
        <v/>
      </c>
      <c r="I184" s="672" t="str">
        <f t="shared" si="59"/>
        <v/>
      </c>
      <c r="K184" s="672" t="str">
        <f t="shared" si="60"/>
        <v/>
      </c>
      <c r="M184" s="672" t="str">
        <f t="shared" si="61"/>
        <v/>
      </c>
      <c r="O184" s="672" t="str">
        <f t="shared" si="62"/>
        <v/>
      </c>
      <c r="Q184" s="672" t="str">
        <f t="shared" si="63"/>
        <v/>
      </c>
      <c r="S184" s="672" t="str">
        <f t="shared" si="64"/>
        <v/>
      </c>
      <c r="U184" s="672" t="str">
        <f t="shared" si="65"/>
        <v/>
      </c>
      <c r="W184" s="672" t="str">
        <f t="shared" si="66"/>
        <v/>
      </c>
      <c r="Y184" s="672" t="str">
        <f t="shared" si="67"/>
        <v/>
      </c>
      <c r="AA184" s="672" t="str">
        <f t="shared" si="68"/>
        <v/>
      </c>
      <c r="AC184" s="672" t="str">
        <f t="shared" si="69"/>
        <v/>
      </c>
      <c r="AE184" s="672" t="str">
        <f t="shared" si="70"/>
        <v/>
      </c>
      <c r="AG184" s="672" t="str">
        <f t="shared" si="71"/>
        <v/>
      </c>
      <c r="AI184" s="672" t="str">
        <f t="shared" si="72"/>
        <v/>
      </c>
      <c r="AK184" s="672" t="str">
        <f t="shared" si="73"/>
        <v/>
      </c>
      <c r="AM184" s="672" t="str">
        <f t="shared" si="74"/>
        <v/>
      </c>
      <c r="AO184" s="672" t="str">
        <f t="shared" si="75"/>
        <v/>
      </c>
      <c r="AQ184" s="672" t="str">
        <f t="shared" si="76"/>
        <v/>
      </c>
    </row>
    <row r="185" spans="5:43">
      <c r="E185" s="672" t="str">
        <f t="shared" si="78"/>
        <v/>
      </c>
      <c r="G185" s="672" t="str">
        <f t="shared" si="78"/>
        <v/>
      </c>
      <c r="I185" s="672" t="str">
        <f t="shared" si="59"/>
        <v/>
      </c>
      <c r="K185" s="672" t="str">
        <f t="shared" si="60"/>
        <v/>
      </c>
      <c r="M185" s="672" t="str">
        <f t="shared" si="61"/>
        <v/>
      </c>
      <c r="O185" s="672" t="str">
        <f t="shared" si="62"/>
        <v/>
      </c>
      <c r="Q185" s="672" t="str">
        <f t="shared" si="63"/>
        <v/>
      </c>
      <c r="S185" s="672" t="str">
        <f t="shared" si="64"/>
        <v/>
      </c>
      <c r="U185" s="672" t="str">
        <f t="shared" si="65"/>
        <v/>
      </c>
      <c r="W185" s="672" t="str">
        <f t="shared" si="66"/>
        <v/>
      </c>
      <c r="Y185" s="672" t="str">
        <f t="shared" si="67"/>
        <v/>
      </c>
      <c r="AA185" s="672" t="str">
        <f t="shared" si="68"/>
        <v/>
      </c>
      <c r="AC185" s="672" t="str">
        <f t="shared" si="69"/>
        <v/>
      </c>
      <c r="AE185" s="672" t="str">
        <f t="shared" si="70"/>
        <v/>
      </c>
      <c r="AG185" s="672" t="str">
        <f t="shared" si="71"/>
        <v/>
      </c>
      <c r="AI185" s="672" t="str">
        <f t="shared" si="72"/>
        <v/>
      </c>
      <c r="AK185" s="672" t="str">
        <f t="shared" si="73"/>
        <v/>
      </c>
      <c r="AM185" s="672" t="str">
        <f t="shared" si="74"/>
        <v/>
      </c>
      <c r="AO185" s="672" t="str">
        <f t="shared" si="75"/>
        <v/>
      </c>
      <c r="AQ185" s="672" t="str">
        <f t="shared" si="76"/>
        <v/>
      </c>
    </row>
    <row r="186" spans="5:43">
      <c r="E186" s="672" t="str">
        <f t="shared" si="78"/>
        <v/>
      </c>
      <c r="G186" s="672" t="str">
        <f t="shared" si="78"/>
        <v/>
      </c>
      <c r="I186" s="672" t="str">
        <f t="shared" si="59"/>
        <v/>
      </c>
      <c r="K186" s="672" t="str">
        <f t="shared" si="60"/>
        <v/>
      </c>
      <c r="M186" s="672" t="str">
        <f t="shared" si="61"/>
        <v/>
      </c>
      <c r="O186" s="672" t="str">
        <f t="shared" si="62"/>
        <v/>
      </c>
      <c r="Q186" s="672" t="str">
        <f t="shared" si="63"/>
        <v/>
      </c>
      <c r="S186" s="672" t="str">
        <f t="shared" si="64"/>
        <v/>
      </c>
      <c r="U186" s="672" t="str">
        <f t="shared" si="65"/>
        <v/>
      </c>
      <c r="W186" s="672" t="str">
        <f t="shared" si="66"/>
        <v/>
      </c>
      <c r="Y186" s="672" t="str">
        <f t="shared" si="67"/>
        <v/>
      </c>
      <c r="AA186" s="672" t="str">
        <f t="shared" si="68"/>
        <v/>
      </c>
      <c r="AC186" s="672" t="str">
        <f t="shared" si="69"/>
        <v/>
      </c>
      <c r="AE186" s="672" t="str">
        <f t="shared" si="70"/>
        <v/>
      </c>
      <c r="AG186" s="672" t="str">
        <f t="shared" si="71"/>
        <v/>
      </c>
      <c r="AI186" s="672" t="str">
        <f t="shared" si="72"/>
        <v/>
      </c>
      <c r="AK186" s="672" t="str">
        <f t="shared" si="73"/>
        <v/>
      </c>
      <c r="AM186" s="672" t="str">
        <f t="shared" si="74"/>
        <v/>
      </c>
      <c r="AO186" s="672" t="str">
        <f t="shared" si="75"/>
        <v/>
      </c>
      <c r="AQ186" s="672" t="str">
        <f t="shared" si="76"/>
        <v/>
      </c>
    </row>
    <row r="187" spans="5:43">
      <c r="E187" s="672" t="str">
        <f t="shared" si="78"/>
        <v/>
      </c>
      <c r="G187" s="672" t="str">
        <f t="shared" si="78"/>
        <v/>
      </c>
      <c r="I187" s="672" t="str">
        <f t="shared" si="59"/>
        <v/>
      </c>
      <c r="K187" s="672" t="str">
        <f t="shared" si="60"/>
        <v/>
      </c>
      <c r="M187" s="672" t="str">
        <f t="shared" si="61"/>
        <v/>
      </c>
      <c r="O187" s="672" t="str">
        <f t="shared" si="62"/>
        <v/>
      </c>
      <c r="Q187" s="672" t="str">
        <f t="shared" si="63"/>
        <v/>
      </c>
      <c r="S187" s="672" t="str">
        <f t="shared" si="64"/>
        <v/>
      </c>
      <c r="U187" s="672" t="str">
        <f t="shared" si="65"/>
        <v/>
      </c>
      <c r="W187" s="672" t="str">
        <f t="shared" si="66"/>
        <v/>
      </c>
      <c r="Y187" s="672" t="str">
        <f t="shared" si="67"/>
        <v/>
      </c>
      <c r="AA187" s="672" t="str">
        <f t="shared" si="68"/>
        <v/>
      </c>
      <c r="AC187" s="672" t="str">
        <f t="shared" si="69"/>
        <v/>
      </c>
      <c r="AE187" s="672" t="str">
        <f t="shared" si="70"/>
        <v/>
      </c>
      <c r="AG187" s="672" t="str">
        <f t="shared" si="71"/>
        <v/>
      </c>
      <c r="AI187" s="672" t="str">
        <f t="shared" si="72"/>
        <v/>
      </c>
      <c r="AK187" s="672" t="str">
        <f t="shared" si="73"/>
        <v/>
      </c>
      <c r="AM187" s="672" t="str">
        <f t="shared" si="74"/>
        <v/>
      </c>
      <c r="AO187" s="672" t="str">
        <f t="shared" si="75"/>
        <v/>
      </c>
      <c r="AQ187" s="672" t="str">
        <f t="shared" si="76"/>
        <v/>
      </c>
    </row>
    <row r="188" spans="5:43">
      <c r="E188" s="672" t="str">
        <f t="shared" si="78"/>
        <v/>
      </c>
      <c r="G188" s="672" t="str">
        <f t="shared" si="78"/>
        <v/>
      </c>
      <c r="I188" s="672" t="str">
        <f t="shared" si="59"/>
        <v/>
      </c>
      <c r="K188" s="672" t="str">
        <f t="shared" si="60"/>
        <v/>
      </c>
      <c r="M188" s="672" t="str">
        <f t="shared" si="61"/>
        <v/>
      </c>
      <c r="O188" s="672" t="str">
        <f t="shared" si="62"/>
        <v/>
      </c>
      <c r="Q188" s="672" t="str">
        <f t="shared" si="63"/>
        <v/>
      </c>
      <c r="S188" s="672" t="str">
        <f t="shared" si="64"/>
        <v/>
      </c>
      <c r="U188" s="672" t="str">
        <f t="shared" si="65"/>
        <v/>
      </c>
      <c r="W188" s="672" t="str">
        <f t="shared" si="66"/>
        <v/>
      </c>
      <c r="Y188" s="672" t="str">
        <f t="shared" si="67"/>
        <v/>
      </c>
      <c r="AA188" s="672" t="str">
        <f t="shared" si="68"/>
        <v/>
      </c>
      <c r="AC188" s="672" t="str">
        <f t="shared" si="69"/>
        <v/>
      </c>
      <c r="AE188" s="672" t="str">
        <f t="shared" si="70"/>
        <v/>
      </c>
      <c r="AG188" s="672" t="str">
        <f t="shared" si="71"/>
        <v/>
      </c>
      <c r="AI188" s="672" t="str">
        <f t="shared" si="72"/>
        <v/>
      </c>
      <c r="AK188" s="672" t="str">
        <f t="shared" si="73"/>
        <v/>
      </c>
      <c r="AM188" s="672" t="str">
        <f t="shared" si="74"/>
        <v/>
      </c>
      <c r="AO188" s="672" t="str">
        <f t="shared" si="75"/>
        <v/>
      </c>
      <c r="AQ188" s="672" t="str">
        <f t="shared" si="76"/>
        <v/>
      </c>
    </row>
    <row r="189" spans="5:43">
      <c r="E189" s="672" t="str">
        <f t="shared" ref="E189:G204" si="79">IF(OR($B189=0,D189=0),"",D189/$B189)</f>
        <v/>
      </c>
      <c r="G189" s="672" t="str">
        <f t="shared" si="79"/>
        <v/>
      </c>
      <c r="I189" s="672" t="str">
        <f t="shared" si="59"/>
        <v/>
      </c>
      <c r="K189" s="672" t="str">
        <f t="shared" si="60"/>
        <v/>
      </c>
      <c r="M189" s="672" t="str">
        <f t="shared" si="61"/>
        <v/>
      </c>
      <c r="O189" s="672" t="str">
        <f t="shared" si="62"/>
        <v/>
      </c>
      <c r="Q189" s="672" t="str">
        <f t="shared" si="63"/>
        <v/>
      </c>
      <c r="S189" s="672" t="str">
        <f t="shared" si="64"/>
        <v/>
      </c>
      <c r="U189" s="672" t="str">
        <f t="shared" si="65"/>
        <v/>
      </c>
      <c r="W189" s="672" t="str">
        <f t="shared" si="66"/>
        <v/>
      </c>
      <c r="Y189" s="672" t="str">
        <f t="shared" si="67"/>
        <v/>
      </c>
      <c r="AA189" s="672" t="str">
        <f t="shared" si="68"/>
        <v/>
      </c>
      <c r="AC189" s="672" t="str">
        <f t="shared" si="69"/>
        <v/>
      </c>
      <c r="AE189" s="672" t="str">
        <f t="shared" si="70"/>
        <v/>
      </c>
      <c r="AG189" s="672" t="str">
        <f t="shared" si="71"/>
        <v/>
      </c>
      <c r="AI189" s="672" t="str">
        <f t="shared" si="72"/>
        <v/>
      </c>
      <c r="AK189" s="672" t="str">
        <f t="shared" si="73"/>
        <v/>
      </c>
      <c r="AM189" s="672" t="str">
        <f t="shared" si="74"/>
        <v/>
      </c>
      <c r="AO189" s="672" t="str">
        <f t="shared" si="75"/>
        <v/>
      </c>
      <c r="AQ189" s="672" t="str">
        <f t="shared" si="76"/>
        <v/>
      </c>
    </row>
    <row r="190" spans="5:43">
      <c r="E190" s="672" t="str">
        <f t="shared" si="79"/>
        <v/>
      </c>
      <c r="G190" s="672" t="str">
        <f t="shared" si="79"/>
        <v/>
      </c>
      <c r="I190" s="672" t="str">
        <f t="shared" si="59"/>
        <v/>
      </c>
      <c r="K190" s="672" t="str">
        <f t="shared" si="60"/>
        <v/>
      </c>
      <c r="M190" s="672" t="str">
        <f t="shared" si="61"/>
        <v/>
      </c>
      <c r="O190" s="672" t="str">
        <f t="shared" si="62"/>
        <v/>
      </c>
      <c r="Q190" s="672" t="str">
        <f t="shared" si="63"/>
        <v/>
      </c>
      <c r="S190" s="672" t="str">
        <f t="shared" si="64"/>
        <v/>
      </c>
      <c r="U190" s="672" t="str">
        <f t="shared" si="65"/>
        <v/>
      </c>
      <c r="W190" s="672" t="str">
        <f t="shared" si="66"/>
        <v/>
      </c>
      <c r="Y190" s="672" t="str">
        <f t="shared" si="67"/>
        <v/>
      </c>
      <c r="AA190" s="672" t="str">
        <f t="shared" si="68"/>
        <v/>
      </c>
      <c r="AC190" s="672" t="str">
        <f t="shared" si="69"/>
        <v/>
      </c>
      <c r="AE190" s="672" t="str">
        <f t="shared" si="70"/>
        <v/>
      </c>
      <c r="AG190" s="672" t="str">
        <f t="shared" si="71"/>
        <v/>
      </c>
      <c r="AI190" s="672" t="str">
        <f t="shared" si="72"/>
        <v/>
      </c>
      <c r="AK190" s="672" t="str">
        <f t="shared" si="73"/>
        <v/>
      </c>
      <c r="AM190" s="672" t="str">
        <f t="shared" si="74"/>
        <v/>
      </c>
      <c r="AO190" s="672" t="str">
        <f t="shared" si="75"/>
        <v/>
      </c>
      <c r="AQ190" s="672" t="str">
        <f t="shared" si="76"/>
        <v/>
      </c>
    </row>
    <row r="191" spans="5:43">
      <c r="E191" s="672" t="str">
        <f t="shared" si="79"/>
        <v/>
      </c>
      <c r="G191" s="672" t="str">
        <f t="shared" si="79"/>
        <v/>
      </c>
      <c r="I191" s="672" t="str">
        <f t="shared" si="59"/>
        <v/>
      </c>
      <c r="K191" s="672" t="str">
        <f t="shared" si="60"/>
        <v/>
      </c>
      <c r="M191" s="672" t="str">
        <f t="shared" si="61"/>
        <v/>
      </c>
      <c r="O191" s="672" t="str">
        <f t="shared" si="62"/>
        <v/>
      </c>
      <c r="Q191" s="672" t="str">
        <f t="shared" si="63"/>
        <v/>
      </c>
      <c r="S191" s="672" t="str">
        <f t="shared" si="64"/>
        <v/>
      </c>
      <c r="U191" s="672" t="str">
        <f t="shared" si="65"/>
        <v/>
      </c>
      <c r="W191" s="672" t="str">
        <f t="shared" si="66"/>
        <v/>
      </c>
      <c r="Y191" s="672" t="str">
        <f t="shared" si="67"/>
        <v/>
      </c>
      <c r="AA191" s="672" t="str">
        <f t="shared" si="68"/>
        <v/>
      </c>
      <c r="AC191" s="672" t="str">
        <f t="shared" si="69"/>
        <v/>
      </c>
      <c r="AE191" s="672" t="str">
        <f t="shared" si="70"/>
        <v/>
      </c>
      <c r="AG191" s="672" t="str">
        <f t="shared" si="71"/>
        <v/>
      </c>
      <c r="AI191" s="672" t="str">
        <f t="shared" si="72"/>
        <v/>
      </c>
      <c r="AK191" s="672" t="str">
        <f t="shared" si="73"/>
        <v/>
      </c>
      <c r="AM191" s="672" t="str">
        <f t="shared" si="74"/>
        <v/>
      </c>
      <c r="AO191" s="672" t="str">
        <f t="shared" si="75"/>
        <v/>
      </c>
      <c r="AQ191" s="672" t="str">
        <f t="shared" si="76"/>
        <v/>
      </c>
    </row>
    <row r="192" spans="5:43">
      <c r="E192" s="672" t="str">
        <f t="shared" si="79"/>
        <v/>
      </c>
      <c r="G192" s="672" t="str">
        <f t="shared" si="79"/>
        <v/>
      </c>
      <c r="I192" s="672" t="str">
        <f t="shared" si="59"/>
        <v/>
      </c>
      <c r="K192" s="672" t="str">
        <f t="shared" si="60"/>
        <v/>
      </c>
      <c r="M192" s="672" t="str">
        <f t="shared" si="61"/>
        <v/>
      </c>
      <c r="O192" s="672" t="str">
        <f t="shared" si="62"/>
        <v/>
      </c>
      <c r="Q192" s="672" t="str">
        <f t="shared" si="63"/>
        <v/>
      </c>
      <c r="S192" s="672" t="str">
        <f t="shared" si="64"/>
        <v/>
      </c>
      <c r="U192" s="672" t="str">
        <f t="shared" si="65"/>
        <v/>
      </c>
      <c r="W192" s="672" t="str">
        <f t="shared" si="66"/>
        <v/>
      </c>
      <c r="Y192" s="672" t="str">
        <f t="shared" si="67"/>
        <v/>
      </c>
      <c r="AA192" s="672" t="str">
        <f t="shared" si="68"/>
        <v/>
      </c>
      <c r="AC192" s="672" t="str">
        <f t="shared" si="69"/>
        <v/>
      </c>
      <c r="AE192" s="672" t="str">
        <f t="shared" si="70"/>
        <v/>
      </c>
      <c r="AG192" s="672" t="str">
        <f t="shared" si="71"/>
        <v/>
      </c>
      <c r="AI192" s="672" t="str">
        <f t="shared" si="72"/>
        <v/>
      </c>
      <c r="AK192" s="672" t="str">
        <f t="shared" si="73"/>
        <v/>
      </c>
      <c r="AM192" s="672" t="str">
        <f t="shared" si="74"/>
        <v/>
      </c>
      <c r="AO192" s="672" t="str">
        <f t="shared" si="75"/>
        <v/>
      </c>
      <c r="AQ192" s="672" t="str">
        <f t="shared" si="76"/>
        <v/>
      </c>
    </row>
    <row r="193" spans="5:43">
      <c r="E193" s="672" t="str">
        <f t="shared" si="79"/>
        <v/>
      </c>
      <c r="G193" s="672" t="str">
        <f t="shared" si="79"/>
        <v/>
      </c>
      <c r="I193" s="672" t="str">
        <f t="shared" si="59"/>
        <v/>
      </c>
      <c r="K193" s="672" t="str">
        <f t="shared" si="60"/>
        <v/>
      </c>
      <c r="M193" s="672" t="str">
        <f t="shared" si="61"/>
        <v/>
      </c>
      <c r="O193" s="672" t="str">
        <f t="shared" si="62"/>
        <v/>
      </c>
      <c r="Q193" s="672" t="str">
        <f t="shared" si="63"/>
        <v/>
      </c>
      <c r="S193" s="672" t="str">
        <f t="shared" si="64"/>
        <v/>
      </c>
      <c r="U193" s="672" t="str">
        <f t="shared" si="65"/>
        <v/>
      </c>
      <c r="W193" s="672" t="str">
        <f t="shared" si="66"/>
        <v/>
      </c>
      <c r="Y193" s="672" t="str">
        <f t="shared" si="67"/>
        <v/>
      </c>
      <c r="AA193" s="672" t="str">
        <f t="shared" si="68"/>
        <v/>
      </c>
      <c r="AC193" s="672" t="str">
        <f t="shared" si="69"/>
        <v/>
      </c>
      <c r="AE193" s="672" t="str">
        <f t="shared" si="70"/>
        <v/>
      </c>
      <c r="AG193" s="672" t="str">
        <f t="shared" si="71"/>
        <v/>
      </c>
      <c r="AI193" s="672" t="str">
        <f t="shared" si="72"/>
        <v/>
      </c>
      <c r="AK193" s="672" t="str">
        <f t="shared" si="73"/>
        <v/>
      </c>
      <c r="AM193" s="672" t="str">
        <f t="shared" si="74"/>
        <v/>
      </c>
      <c r="AO193" s="672" t="str">
        <f t="shared" si="75"/>
        <v/>
      </c>
      <c r="AQ193" s="672" t="str">
        <f t="shared" si="76"/>
        <v/>
      </c>
    </row>
    <row r="194" spans="5:43">
      <c r="E194" s="672" t="str">
        <f t="shared" si="79"/>
        <v/>
      </c>
      <c r="G194" s="672" t="str">
        <f t="shared" si="79"/>
        <v/>
      </c>
      <c r="I194" s="672" t="str">
        <f t="shared" si="59"/>
        <v/>
      </c>
      <c r="K194" s="672" t="str">
        <f t="shared" si="60"/>
        <v/>
      </c>
      <c r="M194" s="672" t="str">
        <f t="shared" si="61"/>
        <v/>
      </c>
      <c r="O194" s="672" t="str">
        <f t="shared" si="62"/>
        <v/>
      </c>
      <c r="Q194" s="672" t="str">
        <f t="shared" si="63"/>
        <v/>
      </c>
      <c r="S194" s="672" t="str">
        <f t="shared" si="64"/>
        <v/>
      </c>
      <c r="U194" s="672" t="str">
        <f t="shared" si="65"/>
        <v/>
      </c>
      <c r="W194" s="672" t="str">
        <f t="shared" si="66"/>
        <v/>
      </c>
      <c r="Y194" s="672" t="str">
        <f t="shared" si="67"/>
        <v/>
      </c>
      <c r="AA194" s="672" t="str">
        <f t="shared" si="68"/>
        <v/>
      </c>
      <c r="AC194" s="672" t="str">
        <f t="shared" si="69"/>
        <v/>
      </c>
      <c r="AE194" s="672" t="str">
        <f t="shared" si="70"/>
        <v/>
      </c>
      <c r="AG194" s="672" t="str">
        <f t="shared" si="71"/>
        <v/>
      </c>
      <c r="AI194" s="672" t="str">
        <f t="shared" si="72"/>
        <v/>
      </c>
      <c r="AK194" s="672" t="str">
        <f t="shared" si="73"/>
        <v/>
      </c>
      <c r="AM194" s="672" t="str">
        <f t="shared" si="74"/>
        <v/>
      </c>
      <c r="AO194" s="672" t="str">
        <f t="shared" si="75"/>
        <v/>
      </c>
      <c r="AQ194" s="672" t="str">
        <f t="shared" si="76"/>
        <v/>
      </c>
    </row>
    <row r="195" spans="5:43">
      <c r="E195" s="672" t="str">
        <f t="shared" si="79"/>
        <v/>
      </c>
      <c r="G195" s="672" t="str">
        <f t="shared" si="79"/>
        <v/>
      </c>
      <c r="I195" s="672" t="str">
        <f t="shared" si="59"/>
        <v/>
      </c>
      <c r="K195" s="672" t="str">
        <f t="shared" si="60"/>
        <v/>
      </c>
      <c r="M195" s="672" t="str">
        <f t="shared" si="61"/>
        <v/>
      </c>
      <c r="O195" s="672" t="str">
        <f t="shared" si="62"/>
        <v/>
      </c>
      <c r="Q195" s="672" t="str">
        <f t="shared" si="63"/>
        <v/>
      </c>
      <c r="S195" s="672" t="str">
        <f t="shared" si="64"/>
        <v/>
      </c>
      <c r="U195" s="672" t="str">
        <f t="shared" si="65"/>
        <v/>
      </c>
      <c r="W195" s="672" t="str">
        <f t="shared" si="66"/>
        <v/>
      </c>
      <c r="Y195" s="672" t="str">
        <f t="shared" si="67"/>
        <v/>
      </c>
      <c r="AA195" s="672" t="str">
        <f t="shared" si="68"/>
        <v/>
      </c>
      <c r="AC195" s="672" t="str">
        <f t="shared" si="69"/>
        <v/>
      </c>
      <c r="AE195" s="672" t="str">
        <f t="shared" si="70"/>
        <v/>
      </c>
      <c r="AG195" s="672" t="str">
        <f t="shared" si="71"/>
        <v/>
      </c>
      <c r="AI195" s="672" t="str">
        <f t="shared" si="72"/>
        <v/>
      </c>
      <c r="AK195" s="672" t="str">
        <f t="shared" si="73"/>
        <v/>
      </c>
      <c r="AM195" s="672" t="str">
        <f t="shared" si="74"/>
        <v/>
      </c>
      <c r="AO195" s="672" t="str">
        <f t="shared" si="75"/>
        <v/>
      </c>
      <c r="AQ195" s="672" t="str">
        <f t="shared" si="76"/>
        <v/>
      </c>
    </row>
    <row r="196" spans="5:43">
      <c r="E196" s="672" t="str">
        <f t="shared" si="79"/>
        <v/>
      </c>
      <c r="G196" s="672" t="str">
        <f t="shared" si="79"/>
        <v/>
      </c>
      <c r="I196" s="672" t="str">
        <f t="shared" si="59"/>
        <v/>
      </c>
      <c r="K196" s="672" t="str">
        <f t="shared" si="60"/>
        <v/>
      </c>
      <c r="M196" s="672" t="str">
        <f t="shared" si="61"/>
        <v/>
      </c>
      <c r="O196" s="672" t="str">
        <f t="shared" si="62"/>
        <v/>
      </c>
      <c r="Q196" s="672" t="str">
        <f t="shared" si="63"/>
        <v/>
      </c>
      <c r="S196" s="672" t="str">
        <f t="shared" si="64"/>
        <v/>
      </c>
      <c r="U196" s="672" t="str">
        <f t="shared" si="65"/>
        <v/>
      </c>
      <c r="W196" s="672" t="str">
        <f t="shared" si="66"/>
        <v/>
      </c>
      <c r="Y196" s="672" t="str">
        <f t="shared" si="67"/>
        <v/>
      </c>
      <c r="AA196" s="672" t="str">
        <f t="shared" si="68"/>
        <v/>
      </c>
      <c r="AC196" s="672" t="str">
        <f t="shared" si="69"/>
        <v/>
      </c>
      <c r="AE196" s="672" t="str">
        <f t="shared" si="70"/>
        <v/>
      </c>
      <c r="AG196" s="672" t="str">
        <f t="shared" si="71"/>
        <v/>
      </c>
      <c r="AI196" s="672" t="str">
        <f t="shared" si="72"/>
        <v/>
      </c>
      <c r="AK196" s="672" t="str">
        <f t="shared" si="73"/>
        <v/>
      </c>
      <c r="AM196" s="672" t="str">
        <f t="shared" si="74"/>
        <v/>
      </c>
      <c r="AO196" s="672" t="str">
        <f t="shared" si="75"/>
        <v/>
      </c>
      <c r="AQ196" s="672" t="str">
        <f t="shared" si="76"/>
        <v/>
      </c>
    </row>
    <row r="197" spans="5:43">
      <c r="E197" s="672" t="str">
        <f t="shared" si="79"/>
        <v/>
      </c>
      <c r="G197" s="672" t="str">
        <f t="shared" si="79"/>
        <v/>
      </c>
      <c r="I197" s="672" t="str">
        <f t="shared" si="59"/>
        <v/>
      </c>
      <c r="K197" s="672" t="str">
        <f t="shared" si="60"/>
        <v/>
      </c>
      <c r="M197" s="672" t="str">
        <f t="shared" si="61"/>
        <v/>
      </c>
      <c r="O197" s="672" t="str">
        <f t="shared" si="62"/>
        <v/>
      </c>
      <c r="Q197" s="672" t="str">
        <f t="shared" si="63"/>
        <v/>
      </c>
      <c r="S197" s="672" t="str">
        <f t="shared" si="64"/>
        <v/>
      </c>
      <c r="U197" s="672" t="str">
        <f t="shared" si="65"/>
        <v/>
      </c>
      <c r="W197" s="672" t="str">
        <f t="shared" si="66"/>
        <v/>
      </c>
      <c r="Y197" s="672" t="str">
        <f t="shared" si="67"/>
        <v/>
      </c>
      <c r="AA197" s="672" t="str">
        <f t="shared" si="68"/>
        <v/>
      </c>
      <c r="AC197" s="672" t="str">
        <f t="shared" si="69"/>
        <v/>
      </c>
      <c r="AE197" s="672" t="str">
        <f t="shared" si="70"/>
        <v/>
      </c>
      <c r="AG197" s="672" t="str">
        <f t="shared" si="71"/>
        <v/>
      </c>
      <c r="AI197" s="672" t="str">
        <f t="shared" si="72"/>
        <v/>
      </c>
      <c r="AK197" s="672" t="str">
        <f t="shared" si="73"/>
        <v/>
      </c>
      <c r="AM197" s="672" t="str">
        <f t="shared" si="74"/>
        <v/>
      </c>
      <c r="AO197" s="672" t="str">
        <f t="shared" si="75"/>
        <v/>
      </c>
      <c r="AQ197" s="672" t="str">
        <f t="shared" si="76"/>
        <v/>
      </c>
    </row>
    <row r="198" spans="5:43">
      <c r="E198" s="672" t="str">
        <f t="shared" si="79"/>
        <v/>
      </c>
      <c r="G198" s="672" t="str">
        <f t="shared" si="79"/>
        <v/>
      </c>
      <c r="I198" s="672" t="str">
        <f t="shared" si="59"/>
        <v/>
      </c>
      <c r="K198" s="672" t="str">
        <f t="shared" si="60"/>
        <v/>
      </c>
      <c r="M198" s="672" t="str">
        <f t="shared" si="61"/>
        <v/>
      </c>
      <c r="O198" s="672" t="str">
        <f t="shared" si="62"/>
        <v/>
      </c>
      <c r="Q198" s="672" t="str">
        <f t="shared" si="63"/>
        <v/>
      </c>
      <c r="S198" s="672" t="str">
        <f t="shared" si="64"/>
        <v/>
      </c>
      <c r="U198" s="672" t="str">
        <f t="shared" si="65"/>
        <v/>
      </c>
      <c r="W198" s="672" t="str">
        <f t="shared" si="66"/>
        <v/>
      </c>
      <c r="Y198" s="672" t="str">
        <f t="shared" si="67"/>
        <v/>
      </c>
      <c r="AA198" s="672" t="str">
        <f t="shared" si="68"/>
        <v/>
      </c>
      <c r="AC198" s="672" t="str">
        <f t="shared" si="69"/>
        <v/>
      </c>
      <c r="AE198" s="672" t="str">
        <f t="shared" si="70"/>
        <v/>
      </c>
      <c r="AG198" s="672" t="str">
        <f t="shared" si="71"/>
        <v/>
      </c>
      <c r="AI198" s="672" t="str">
        <f t="shared" si="72"/>
        <v/>
      </c>
      <c r="AK198" s="672" t="str">
        <f t="shared" si="73"/>
        <v/>
      </c>
      <c r="AM198" s="672" t="str">
        <f t="shared" si="74"/>
        <v/>
      </c>
      <c r="AO198" s="672" t="str">
        <f t="shared" si="75"/>
        <v/>
      </c>
      <c r="AQ198" s="672" t="str">
        <f t="shared" si="76"/>
        <v/>
      </c>
    </row>
    <row r="199" spans="5:43">
      <c r="E199" s="672" t="str">
        <f t="shared" si="79"/>
        <v/>
      </c>
      <c r="G199" s="672" t="str">
        <f t="shared" si="79"/>
        <v/>
      </c>
      <c r="I199" s="672" t="str">
        <f t="shared" si="59"/>
        <v/>
      </c>
      <c r="K199" s="672" t="str">
        <f t="shared" si="60"/>
        <v/>
      </c>
      <c r="M199" s="672" t="str">
        <f t="shared" si="61"/>
        <v/>
      </c>
      <c r="O199" s="672" t="str">
        <f t="shared" si="62"/>
        <v/>
      </c>
      <c r="Q199" s="672" t="str">
        <f t="shared" si="63"/>
        <v/>
      </c>
      <c r="S199" s="672" t="str">
        <f t="shared" si="64"/>
        <v/>
      </c>
      <c r="U199" s="672" t="str">
        <f t="shared" si="65"/>
        <v/>
      </c>
      <c r="W199" s="672" t="str">
        <f t="shared" si="66"/>
        <v/>
      </c>
      <c r="Y199" s="672" t="str">
        <f t="shared" si="67"/>
        <v/>
      </c>
      <c r="AA199" s="672" t="str">
        <f t="shared" si="68"/>
        <v/>
      </c>
      <c r="AC199" s="672" t="str">
        <f t="shared" si="69"/>
        <v/>
      </c>
      <c r="AE199" s="672" t="str">
        <f t="shared" si="70"/>
        <v/>
      </c>
      <c r="AG199" s="672" t="str">
        <f t="shared" si="71"/>
        <v/>
      </c>
      <c r="AI199" s="672" t="str">
        <f t="shared" si="72"/>
        <v/>
      </c>
      <c r="AK199" s="672" t="str">
        <f t="shared" si="73"/>
        <v/>
      </c>
      <c r="AM199" s="672" t="str">
        <f t="shared" si="74"/>
        <v/>
      </c>
      <c r="AO199" s="672" t="str">
        <f t="shared" si="75"/>
        <v/>
      </c>
      <c r="AQ199" s="672" t="str">
        <f t="shared" si="76"/>
        <v/>
      </c>
    </row>
    <row r="200" spans="5:43">
      <c r="E200" s="672" t="str">
        <f t="shared" si="79"/>
        <v/>
      </c>
      <c r="G200" s="672" t="str">
        <f t="shared" si="79"/>
        <v/>
      </c>
      <c r="I200" s="672" t="str">
        <f t="shared" si="59"/>
        <v/>
      </c>
      <c r="K200" s="672" t="str">
        <f t="shared" si="60"/>
        <v/>
      </c>
      <c r="M200" s="672" t="str">
        <f t="shared" si="61"/>
        <v/>
      </c>
      <c r="O200" s="672" t="str">
        <f t="shared" si="62"/>
        <v/>
      </c>
      <c r="Q200" s="672" t="str">
        <f t="shared" si="63"/>
        <v/>
      </c>
      <c r="S200" s="672" t="str">
        <f t="shared" si="64"/>
        <v/>
      </c>
      <c r="U200" s="672" t="str">
        <f t="shared" si="65"/>
        <v/>
      </c>
      <c r="W200" s="672" t="str">
        <f t="shared" si="66"/>
        <v/>
      </c>
      <c r="Y200" s="672" t="str">
        <f t="shared" si="67"/>
        <v/>
      </c>
      <c r="AA200" s="672" t="str">
        <f t="shared" si="68"/>
        <v/>
      </c>
      <c r="AC200" s="672" t="str">
        <f t="shared" si="69"/>
        <v/>
      </c>
      <c r="AE200" s="672" t="str">
        <f t="shared" si="70"/>
        <v/>
      </c>
      <c r="AG200" s="672" t="str">
        <f t="shared" si="71"/>
        <v/>
      </c>
      <c r="AI200" s="672" t="str">
        <f t="shared" si="72"/>
        <v/>
      </c>
      <c r="AK200" s="672" t="str">
        <f t="shared" si="73"/>
        <v/>
      </c>
      <c r="AM200" s="672" t="str">
        <f t="shared" si="74"/>
        <v/>
      </c>
      <c r="AO200" s="672" t="str">
        <f t="shared" si="75"/>
        <v/>
      </c>
      <c r="AQ200" s="672" t="str">
        <f t="shared" si="76"/>
        <v/>
      </c>
    </row>
    <row r="201" spans="5:43">
      <c r="E201" s="672" t="str">
        <f t="shared" si="79"/>
        <v/>
      </c>
      <c r="G201" s="672" t="str">
        <f t="shared" si="79"/>
        <v/>
      </c>
      <c r="I201" s="672" t="str">
        <f t="shared" si="59"/>
        <v/>
      </c>
      <c r="K201" s="672" t="str">
        <f t="shared" si="60"/>
        <v/>
      </c>
      <c r="M201" s="672" t="str">
        <f t="shared" si="61"/>
        <v/>
      </c>
      <c r="O201" s="672" t="str">
        <f t="shared" si="62"/>
        <v/>
      </c>
      <c r="Q201" s="672" t="str">
        <f t="shared" si="63"/>
        <v/>
      </c>
      <c r="S201" s="672" t="str">
        <f t="shared" si="64"/>
        <v/>
      </c>
      <c r="U201" s="672" t="str">
        <f t="shared" si="65"/>
        <v/>
      </c>
      <c r="W201" s="672" t="str">
        <f t="shared" si="66"/>
        <v/>
      </c>
      <c r="Y201" s="672" t="str">
        <f t="shared" si="67"/>
        <v/>
      </c>
      <c r="AA201" s="672" t="str">
        <f t="shared" si="68"/>
        <v/>
      </c>
      <c r="AC201" s="672" t="str">
        <f t="shared" si="69"/>
        <v/>
      </c>
      <c r="AE201" s="672" t="str">
        <f t="shared" si="70"/>
        <v/>
      </c>
      <c r="AG201" s="672" t="str">
        <f t="shared" si="71"/>
        <v/>
      </c>
      <c r="AI201" s="672" t="str">
        <f t="shared" si="72"/>
        <v/>
      </c>
      <c r="AK201" s="672" t="str">
        <f t="shared" si="73"/>
        <v/>
      </c>
      <c r="AM201" s="672" t="str">
        <f t="shared" si="74"/>
        <v/>
      </c>
      <c r="AO201" s="672" t="str">
        <f t="shared" si="75"/>
        <v/>
      </c>
      <c r="AQ201" s="672" t="str">
        <f t="shared" si="76"/>
        <v/>
      </c>
    </row>
    <row r="202" spans="5:43">
      <c r="E202" s="672" t="str">
        <f t="shared" si="79"/>
        <v/>
      </c>
      <c r="G202" s="672" t="str">
        <f t="shared" si="79"/>
        <v/>
      </c>
      <c r="I202" s="672" t="str">
        <f t="shared" si="59"/>
        <v/>
      </c>
      <c r="K202" s="672" t="str">
        <f t="shared" si="60"/>
        <v/>
      </c>
      <c r="M202" s="672" t="str">
        <f t="shared" si="61"/>
        <v/>
      </c>
      <c r="O202" s="672" t="str">
        <f t="shared" si="62"/>
        <v/>
      </c>
      <c r="Q202" s="672" t="str">
        <f t="shared" si="63"/>
        <v/>
      </c>
      <c r="S202" s="672" t="str">
        <f t="shared" si="64"/>
        <v/>
      </c>
      <c r="U202" s="672" t="str">
        <f t="shared" si="65"/>
        <v/>
      </c>
      <c r="W202" s="672" t="str">
        <f t="shared" si="66"/>
        <v/>
      </c>
      <c r="Y202" s="672" t="str">
        <f t="shared" si="67"/>
        <v/>
      </c>
      <c r="AA202" s="672" t="str">
        <f t="shared" si="68"/>
        <v/>
      </c>
      <c r="AC202" s="672" t="str">
        <f t="shared" si="69"/>
        <v/>
      </c>
      <c r="AE202" s="672" t="str">
        <f t="shared" si="70"/>
        <v/>
      </c>
      <c r="AG202" s="672" t="str">
        <f t="shared" si="71"/>
        <v/>
      </c>
      <c r="AI202" s="672" t="str">
        <f t="shared" si="72"/>
        <v/>
      </c>
      <c r="AK202" s="672" t="str">
        <f t="shared" si="73"/>
        <v/>
      </c>
      <c r="AM202" s="672" t="str">
        <f t="shared" si="74"/>
        <v/>
      </c>
      <c r="AO202" s="672" t="str">
        <f t="shared" si="75"/>
        <v/>
      </c>
      <c r="AQ202" s="672" t="str">
        <f t="shared" si="76"/>
        <v/>
      </c>
    </row>
    <row r="203" spans="5:43">
      <c r="E203" s="672" t="str">
        <f t="shared" si="79"/>
        <v/>
      </c>
      <c r="G203" s="672" t="str">
        <f t="shared" si="79"/>
        <v/>
      </c>
      <c r="I203" s="672" t="str">
        <f t="shared" si="59"/>
        <v/>
      </c>
      <c r="K203" s="672" t="str">
        <f t="shared" si="60"/>
        <v/>
      </c>
      <c r="M203" s="672" t="str">
        <f t="shared" si="61"/>
        <v/>
      </c>
      <c r="O203" s="672" t="str">
        <f t="shared" si="62"/>
        <v/>
      </c>
      <c r="Q203" s="672" t="str">
        <f t="shared" si="63"/>
        <v/>
      </c>
      <c r="S203" s="672" t="str">
        <f t="shared" si="64"/>
        <v/>
      </c>
      <c r="U203" s="672" t="str">
        <f t="shared" si="65"/>
        <v/>
      </c>
      <c r="W203" s="672" t="str">
        <f t="shared" si="66"/>
        <v/>
      </c>
      <c r="Y203" s="672" t="str">
        <f t="shared" si="67"/>
        <v/>
      </c>
      <c r="AA203" s="672" t="str">
        <f t="shared" si="68"/>
        <v/>
      </c>
      <c r="AC203" s="672" t="str">
        <f t="shared" si="69"/>
        <v/>
      </c>
      <c r="AE203" s="672" t="str">
        <f t="shared" si="70"/>
        <v/>
      </c>
      <c r="AG203" s="672" t="str">
        <f t="shared" si="71"/>
        <v/>
      </c>
      <c r="AI203" s="672" t="str">
        <f t="shared" si="72"/>
        <v/>
      </c>
      <c r="AK203" s="672" t="str">
        <f t="shared" si="73"/>
        <v/>
      </c>
      <c r="AM203" s="672" t="str">
        <f t="shared" si="74"/>
        <v/>
      </c>
      <c r="AO203" s="672" t="str">
        <f t="shared" si="75"/>
        <v/>
      </c>
      <c r="AQ203" s="672" t="str">
        <f t="shared" si="76"/>
        <v/>
      </c>
    </row>
    <row r="204" spans="5:43">
      <c r="E204" s="672" t="str">
        <f t="shared" si="79"/>
        <v/>
      </c>
      <c r="G204" s="672" t="str">
        <f t="shared" si="79"/>
        <v/>
      </c>
      <c r="I204" s="672" t="str">
        <f t="shared" si="59"/>
        <v/>
      </c>
      <c r="K204" s="672" t="str">
        <f t="shared" si="60"/>
        <v/>
      </c>
      <c r="M204" s="672" t="str">
        <f t="shared" si="61"/>
        <v/>
      </c>
      <c r="O204" s="672" t="str">
        <f t="shared" si="62"/>
        <v/>
      </c>
      <c r="Q204" s="672" t="str">
        <f t="shared" si="63"/>
        <v/>
      </c>
      <c r="S204" s="672" t="str">
        <f t="shared" si="64"/>
        <v/>
      </c>
      <c r="U204" s="672" t="str">
        <f t="shared" si="65"/>
        <v/>
      </c>
      <c r="W204" s="672" t="str">
        <f t="shared" si="66"/>
        <v/>
      </c>
      <c r="Y204" s="672" t="str">
        <f t="shared" si="67"/>
        <v/>
      </c>
      <c r="AA204" s="672" t="str">
        <f t="shared" si="68"/>
        <v/>
      </c>
      <c r="AC204" s="672" t="str">
        <f t="shared" si="69"/>
        <v/>
      </c>
      <c r="AE204" s="672" t="str">
        <f t="shared" si="70"/>
        <v/>
      </c>
      <c r="AG204" s="672" t="str">
        <f t="shared" si="71"/>
        <v/>
      </c>
      <c r="AI204" s="672" t="str">
        <f t="shared" si="72"/>
        <v/>
      </c>
      <c r="AK204" s="672" t="str">
        <f t="shared" si="73"/>
        <v/>
      </c>
      <c r="AM204" s="672" t="str">
        <f t="shared" si="74"/>
        <v/>
      </c>
      <c r="AO204" s="672" t="str">
        <f t="shared" si="75"/>
        <v/>
      </c>
      <c r="AQ204" s="672" t="str">
        <f t="shared" si="76"/>
        <v/>
      </c>
    </row>
    <row r="205" spans="5:43">
      <c r="E205" s="672" t="str">
        <f t="shared" ref="E205:G220" si="80">IF(OR($B205=0,D205=0),"",D205/$B205)</f>
        <v/>
      </c>
      <c r="G205" s="672" t="str">
        <f t="shared" si="80"/>
        <v/>
      </c>
      <c r="I205" s="672" t="str">
        <f t="shared" ref="I205:I268" si="81">IF(OR($B205=0,H205=0),"",H205/$B205)</f>
        <v/>
      </c>
      <c r="K205" s="672" t="str">
        <f t="shared" ref="K205:K268" si="82">IF(OR($B205=0,J205=0),"",J205/$B205)</f>
        <v/>
      </c>
      <c r="M205" s="672" t="str">
        <f t="shared" ref="M205:M268" si="83">IF(OR($B205=0,L205=0),"",L205/$B205)</f>
        <v/>
      </c>
      <c r="O205" s="672" t="str">
        <f t="shared" ref="O205:O268" si="84">IF(OR($B205=0,N205=0),"",N205/$B205)</f>
        <v/>
      </c>
      <c r="Q205" s="672" t="str">
        <f t="shared" ref="Q205:Q268" si="85">IF(OR($B205=0,P205=0),"",P205/$B205)</f>
        <v/>
      </c>
      <c r="S205" s="672" t="str">
        <f t="shared" ref="S205:S268" si="86">IF(OR($B205=0,R205=0),"",R205/$B205)</f>
        <v/>
      </c>
      <c r="U205" s="672" t="str">
        <f t="shared" ref="U205:U268" si="87">IF(OR($B205=0,T205=0),"",T205/$B205)</f>
        <v/>
      </c>
      <c r="W205" s="672" t="str">
        <f t="shared" ref="W205:W268" si="88">IF(OR($B205=0,V205=0),"",V205/$B205)</f>
        <v/>
      </c>
      <c r="Y205" s="672" t="str">
        <f t="shared" ref="Y205:Y268" si="89">IF(OR($B205=0,X205=0),"",X205/$B205)</f>
        <v/>
      </c>
      <c r="AA205" s="672" t="str">
        <f t="shared" ref="AA205:AA268" si="90">IF(OR($B205=0,Z205=0),"",Z205/$B205)</f>
        <v/>
      </c>
      <c r="AC205" s="672" t="str">
        <f t="shared" ref="AC205:AC268" si="91">IF(OR($B205=0,AB205=0),"",AB205/$B205)</f>
        <v/>
      </c>
      <c r="AE205" s="672" t="str">
        <f t="shared" ref="AE205:AE268" si="92">IF(OR($B205=0,AD205=0),"",AD205/$B205)</f>
        <v/>
      </c>
      <c r="AG205" s="672" t="str">
        <f t="shared" ref="AG205:AG268" si="93">IF(OR($B205=0,AF205=0),"",AF205/$B205)</f>
        <v/>
      </c>
      <c r="AI205" s="672" t="str">
        <f t="shared" ref="AI205:AI268" si="94">IF(OR($B205=0,AH205=0),"",AH205/$B205)</f>
        <v/>
      </c>
      <c r="AK205" s="672" t="str">
        <f t="shared" ref="AK205:AK268" si="95">IF(OR($B205=0,AJ205=0),"",AJ205/$B205)</f>
        <v/>
      </c>
      <c r="AM205" s="672" t="str">
        <f t="shared" ref="AM205:AM268" si="96">IF(OR($B205=0,AL205=0),"",AL205/$B205)</f>
        <v/>
      </c>
      <c r="AO205" s="672" t="str">
        <f t="shared" ref="AO205:AO268" si="97">IF(OR($B205=0,AN205=0),"",AN205/$B205)</f>
        <v/>
      </c>
      <c r="AQ205" s="672" t="str">
        <f t="shared" ref="AQ205:AQ268" si="98">IF(OR($B205=0,AP205=0),"",AP205/$B205)</f>
        <v/>
      </c>
    </row>
    <row r="206" spans="5:43">
      <c r="E206" s="672" t="str">
        <f t="shared" si="80"/>
        <v/>
      </c>
      <c r="G206" s="672" t="str">
        <f t="shared" si="80"/>
        <v/>
      </c>
      <c r="I206" s="672" t="str">
        <f t="shared" si="81"/>
        <v/>
      </c>
      <c r="K206" s="672" t="str">
        <f t="shared" si="82"/>
        <v/>
      </c>
      <c r="M206" s="672" t="str">
        <f t="shared" si="83"/>
        <v/>
      </c>
      <c r="O206" s="672" t="str">
        <f t="shared" si="84"/>
        <v/>
      </c>
      <c r="Q206" s="672" t="str">
        <f t="shared" si="85"/>
        <v/>
      </c>
      <c r="S206" s="672" t="str">
        <f t="shared" si="86"/>
        <v/>
      </c>
      <c r="U206" s="672" t="str">
        <f t="shared" si="87"/>
        <v/>
      </c>
      <c r="W206" s="672" t="str">
        <f t="shared" si="88"/>
        <v/>
      </c>
      <c r="Y206" s="672" t="str">
        <f t="shared" si="89"/>
        <v/>
      </c>
      <c r="AA206" s="672" t="str">
        <f t="shared" si="90"/>
        <v/>
      </c>
      <c r="AC206" s="672" t="str">
        <f t="shared" si="91"/>
        <v/>
      </c>
      <c r="AE206" s="672" t="str">
        <f t="shared" si="92"/>
        <v/>
      </c>
      <c r="AG206" s="672" t="str">
        <f t="shared" si="93"/>
        <v/>
      </c>
      <c r="AI206" s="672" t="str">
        <f t="shared" si="94"/>
        <v/>
      </c>
      <c r="AK206" s="672" t="str">
        <f t="shared" si="95"/>
        <v/>
      </c>
      <c r="AM206" s="672" t="str">
        <f t="shared" si="96"/>
        <v/>
      </c>
      <c r="AO206" s="672" t="str">
        <f t="shared" si="97"/>
        <v/>
      </c>
      <c r="AQ206" s="672" t="str">
        <f t="shared" si="98"/>
        <v/>
      </c>
    </row>
    <row r="207" spans="5:43">
      <c r="E207" s="672" t="str">
        <f t="shared" si="80"/>
        <v/>
      </c>
      <c r="G207" s="672" t="str">
        <f t="shared" si="80"/>
        <v/>
      </c>
      <c r="I207" s="672" t="str">
        <f t="shared" si="81"/>
        <v/>
      </c>
      <c r="K207" s="672" t="str">
        <f t="shared" si="82"/>
        <v/>
      </c>
      <c r="M207" s="672" t="str">
        <f t="shared" si="83"/>
        <v/>
      </c>
      <c r="O207" s="672" t="str">
        <f t="shared" si="84"/>
        <v/>
      </c>
      <c r="Q207" s="672" t="str">
        <f t="shared" si="85"/>
        <v/>
      </c>
      <c r="S207" s="672" t="str">
        <f t="shared" si="86"/>
        <v/>
      </c>
      <c r="U207" s="672" t="str">
        <f t="shared" si="87"/>
        <v/>
      </c>
      <c r="W207" s="672" t="str">
        <f t="shared" si="88"/>
        <v/>
      </c>
      <c r="Y207" s="672" t="str">
        <f t="shared" si="89"/>
        <v/>
      </c>
      <c r="AA207" s="672" t="str">
        <f t="shared" si="90"/>
        <v/>
      </c>
      <c r="AC207" s="672" t="str">
        <f t="shared" si="91"/>
        <v/>
      </c>
      <c r="AE207" s="672" t="str">
        <f t="shared" si="92"/>
        <v/>
      </c>
      <c r="AG207" s="672" t="str">
        <f t="shared" si="93"/>
        <v/>
      </c>
      <c r="AI207" s="672" t="str">
        <f t="shared" si="94"/>
        <v/>
      </c>
      <c r="AK207" s="672" t="str">
        <f t="shared" si="95"/>
        <v/>
      </c>
      <c r="AM207" s="672" t="str">
        <f t="shared" si="96"/>
        <v/>
      </c>
      <c r="AO207" s="672" t="str">
        <f t="shared" si="97"/>
        <v/>
      </c>
      <c r="AQ207" s="672" t="str">
        <f t="shared" si="98"/>
        <v/>
      </c>
    </row>
    <row r="208" spans="5:43">
      <c r="E208" s="672" t="str">
        <f t="shared" si="80"/>
        <v/>
      </c>
      <c r="G208" s="672" t="str">
        <f t="shared" si="80"/>
        <v/>
      </c>
      <c r="I208" s="672" t="str">
        <f t="shared" si="81"/>
        <v/>
      </c>
      <c r="K208" s="672" t="str">
        <f t="shared" si="82"/>
        <v/>
      </c>
      <c r="M208" s="672" t="str">
        <f t="shared" si="83"/>
        <v/>
      </c>
      <c r="O208" s="672" t="str">
        <f t="shared" si="84"/>
        <v/>
      </c>
      <c r="Q208" s="672" t="str">
        <f t="shared" si="85"/>
        <v/>
      </c>
      <c r="S208" s="672" t="str">
        <f t="shared" si="86"/>
        <v/>
      </c>
      <c r="U208" s="672" t="str">
        <f t="shared" si="87"/>
        <v/>
      </c>
      <c r="W208" s="672" t="str">
        <f t="shared" si="88"/>
        <v/>
      </c>
      <c r="Y208" s="672" t="str">
        <f t="shared" si="89"/>
        <v/>
      </c>
      <c r="AA208" s="672" t="str">
        <f t="shared" si="90"/>
        <v/>
      </c>
      <c r="AC208" s="672" t="str">
        <f t="shared" si="91"/>
        <v/>
      </c>
      <c r="AE208" s="672" t="str">
        <f t="shared" si="92"/>
        <v/>
      </c>
      <c r="AG208" s="672" t="str">
        <f t="shared" si="93"/>
        <v/>
      </c>
      <c r="AI208" s="672" t="str">
        <f t="shared" si="94"/>
        <v/>
      </c>
      <c r="AK208" s="672" t="str">
        <f t="shared" si="95"/>
        <v/>
      </c>
      <c r="AM208" s="672" t="str">
        <f t="shared" si="96"/>
        <v/>
      </c>
      <c r="AO208" s="672" t="str">
        <f t="shared" si="97"/>
        <v/>
      </c>
      <c r="AQ208" s="672" t="str">
        <f t="shared" si="98"/>
        <v/>
      </c>
    </row>
    <row r="209" spans="5:43">
      <c r="E209" s="672" t="str">
        <f t="shared" si="80"/>
        <v/>
      </c>
      <c r="G209" s="672" t="str">
        <f t="shared" si="80"/>
        <v/>
      </c>
      <c r="I209" s="672" t="str">
        <f t="shared" si="81"/>
        <v/>
      </c>
      <c r="K209" s="672" t="str">
        <f t="shared" si="82"/>
        <v/>
      </c>
      <c r="M209" s="672" t="str">
        <f t="shared" si="83"/>
        <v/>
      </c>
      <c r="O209" s="672" t="str">
        <f t="shared" si="84"/>
        <v/>
      </c>
      <c r="Q209" s="672" t="str">
        <f t="shared" si="85"/>
        <v/>
      </c>
      <c r="S209" s="672" t="str">
        <f t="shared" si="86"/>
        <v/>
      </c>
      <c r="U209" s="672" t="str">
        <f t="shared" si="87"/>
        <v/>
      </c>
      <c r="W209" s="672" t="str">
        <f t="shared" si="88"/>
        <v/>
      </c>
      <c r="Y209" s="672" t="str">
        <f t="shared" si="89"/>
        <v/>
      </c>
      <c r="AA209" s="672" t="str">
        <f t="shared" si="90"/>
        <v/>
      </c>
      <c r="AC209" s="672" t="str">
        <f t="shared" si="91"/>
        <v/>
      </c>
      <c r="AE209" s="672" t="str">
        <f t="shared" si="92"/>
        <v/>
      </c>
      <c r="AG209" s="672" t="str">
        <f t="shared" si="93"/>
        <v/>
      </c>
      <c r="AI209" s="672" t="str">
        <f t="shared" si="94"/>
        <v/>
      </c>
      <c r="AK209" s="672" t="str">
        <f t="shared" si="95"/>
        <v/>
      </c>
      <c r="AM209" s="672" t="str">
        <f t="shared" si="96"/>
        <v/>
      </c>
      <c r="AO209" s="672" t="str">
        <f t="shared" si="97"/>
        <v/>
      </c>
      <c r="AQ209" s="672" t="str">
        <f t="shared" si="98"/>
        <v/>
      </c>
    </row>
    <row r="210" spans="5:43">
      <c r="E210" s="672" t="str">
        <f t="shared" si="80"/>
        <v/>
      </c>
      <c r="G210" s="672" t="str">
        <f t="shared" si="80"/>
        <v/>
      </c>
      <c r="I210" s="672" t="str">
        <f t="shared" si="81"/>
        <v/>
      </c>
      <c r="K210" s="672" t="str">
        <f t="shared" si="82"/>
        <v/>
      </c>
      <c r="M210" s="672" t="str">
        <f t="shared" si="83"/>
        <v/>
      </c>
      <c r="O210" s="672" t="str">
        <f t="shared" si="84"/>
        <v/>
      </c>
      <c r="Q210" s="672" t="str">
        <f t="shared" si="85"/>
        <v/>
      </c>
      <c r="S210" s="672" t="str">
        <f t="shared" si="86"/>
        <v/>
      </c>
      <c r="U210" s="672" t="str">
        <f t="shared" si="87"/>
        <v/>
      </c>
      <c r="W210" s="672" t="str">
        <f t="shared" si="88"/>
        <v/>
      </c>
      <c r="Y210" s="672" t="str">
        <f t="shared" si="89"/>
        <v/>
      </c>
      <c r="AA210" s="672" t="str">
        <f t="shared" si="90"/>
        <v/>
      </c>
      <c r="AC210" s="672" t="str">
        <f t="shared" si="91"/>
        <v/>
      </c>
      <c r="AE210" s="672" t="str">
        <f t="shared" si="92"/>
        <v/>
      </c>
      <c r="AG210" s="672" t="str">
        <f t="shared" si="93"/>
        <v/>
      </c>
      <c r="AI210" s="672" t="str">
        <f t="shared" si="94"/>
        <v/>
      </c>
      <c r="AK210" s="672" t="str">
        <f t="shared" si="95"/>
        <v/>
      </c>
      <c r="AM210" s="672" t="str">
        <f t="shared" si="96"/>
        <v/>
      </c>
      <c r="AO210" s="672" t="str">
        <f t="shared" si="97"/>
        <v/>
      </c>
      <c r="AQ210" s="672" t="str">
        <f t="shared" si="98"/>
        <v/>
      </c>
    </row>
    <row r="211" spans="5:43">
      <c r="E211" s="672" t="str">
        <f t="shared" si="80"/>
        <v/>
      </c>
      <c r="G211" s="672" t="str">
        <f t="shared" si="80"/>
        <v/>
      </c>
      <c r="I211" s="672" t="str">
        <f t="shared" si="81"/>
        <v/>
      </c>
      <c r="K211" s="672" t="str">
        <f t="shared" si="82"/>
        <v/>
      </c>
      <c r="M211" s="672" t="str">
        <f t="shared" si="83"/>
        <v/>
      </c>
      <c r="O211" s="672" t="str">
        <f t="shared" si="84"/>
        <v/>
      </c>
      <c r="Q211" s="672" t="str">
        <f t="shared" si="85"/>
        <v/>
      </c>
      <c r="S211" s="672" t="str">
        <f t="shared" si="86"/>
        <v/>
      </c>
      <c r="U211" s="672" t="str">
        <f t="shared" si="87"/>
        <v/>
      </c>
      <c r="W211" s="672" t="str">
        <f t="shared" si="88"/>
        <v/>
      </c>
      <c r="Y211" s="672" t="str">
        <f t="shared" si="89"/>
        <v/>
      </c>
      <c r="AA211" s="672" t="str">
        <f t="shared" si="90"/>
        <v/>
      </c>
      <c r="AC211" s="672" t="str">
        <f t="shared" si="91"/>
        <v/>
      </c>
      <c r="AE211" s="672" t="str">
        <f t="shared" si="92"/>
        <v/>
      </c>
      <c r="AG211" s="672" t="str">
        <f t="shared" si="93"/>
        <v/>
      </c>
      <c r="AI211" s="672" t="str">
        <f t="shared" si="94"/>
        <v/>
      </c>
      <c r="AK211" s="672" t="str">
        <f t="shared" si="95"/>
        <v/>
      </c>
      <c r="AM211" s="672" t="str">
        <f t="shared" si="96"/>
        <v/>
      </c>
      <c r="AO211" s="672" t="str">
        <f t="shared" si="97"/>
        <v/>
      </c>
      <c r="AQ211" s="672" t="str">
        <f t="shared" si="98"/>
        <v/>
      </c>
    </row>
    <row r="212" spans="5:43">
      <c r="E212" s="672" t="str">
        <f t="shared" si="80"/>
        <v/>
      </c>
      <c r="G212" s="672" t="str">
        <f t="shared" si="80"/>
        <v/>
      </c>
      <c r="I212" s="672" t="str">
        <f t="shared" si="81"/>
        <v/>
      </c>
      <c r="K212" s="672" t="str">
        <f t="shared" si="82"/>
        <v/>
      </c>
      <c r="M212" s="672" t="str">
        <f t="shared" si="83"/>
        <v/>
      </c>
      <c r="O212" s="672" t="str">
        <f t="shared" si="84"/>
        <v/>
      </c>
      <c r="Q212" s="672" t="str">
        <f t="shared" si="85"/>
        <v/>
      </c>
      <c r="S212" s="672" t="str">
        <f t="shared" si="86"/>
        <v/>
      </c>
      <c r="U212" s="672" t="str">
        <f t="shared" si="87"/>
        <v/>
      </c>
      <c r="W212" s="672" t="str">
        <f t="shared" si="88"/>
        <v/>
      </c>
      <c r="Y212" s="672" t="str">
        <f t="shared" si="89"/>
        <v/>
      </c>
      <c r="AA212" s="672" t="str">
        <f t="shared" si="90"/>
        <v/>
      </c>
      <c r="AC212" s="672" t="str">
        <f t="shared" si="91"/>
        <v/>
      </c>
      <c r="AE212" s="672" t="str">
        <f t="shared" si="92"/>
        <v/>
      </c>
      <c r="AG212" s="672" t="str">
        <f t="shared" si="93"/>
        <v/>
      </c>
      <c r="AI212" s="672" t="str">
        <f t="shared" si="94"/>
        <v/>
      </c>
      <c r="AK212" s="672" t="str">
        <f t="shared" si="95"/>
        <v/>
      </c>
      <c r="AM212" s="672" t="str">
        <f t="shared" si="96"/>
        <v/>
      </c>
      <c r="AO212" s="672" t="str">
        <f t="shared" si="97"/>
        <v/>
      </c>
      <c r="AQ212" s="672" t="str">
        <f t="shared" si="98"/>
        <v/>
      </c>
    </row>
    <row r="213" spans="5:43">
      <c r="E213" s="672" t="str">
        <f t="shared" si="80"/>
        <v/>
      </c>
      <c r="G213" s="672" t="str">
        <f t="shared" si="80"/>
        <v/>
      </c>
      <c r="I213" s="672" t="str">
        <f t="shared" si="81"/>
        <v/>
      </c>
      <c r="K213" s="672" t="str">
        <f t="shared" si="82"/>
        <v/>
      </c>
      <c r="M213" s="672" t="str">
        <f t="shared" si="83"/>
        <v/>
      </c>
      <c r="O213" s="672" t="str">
        <f t="shared" si="84"/>
        <v/>
      </c>
      <c r="Q213" s="672" t="str">
        <f t="shared" si="85"/>
        <v/>
      </c>
      <c r="S213" s="672" t="str">
        <f t="shared" si="86"/>
        <v/>
      </c>
      <c r="U213" s="672" t="str">
        <f t="shared" si="87"/>
        <v/>
      </c>
      <c r="W213" s="672" t="str">
        <f t="shared" si="88"/>
        <v/>
      </c>
      <c r="Y213" s="672" t="str">
        <f t="shared" si="89"/>
        <v/>
      </c>
      <c r="AA213" s="672" t="str">
        <f t="shared" si="90"/>
        <v/>
      </c>
      <c r="AC213" s="672" t="str">
        <f t="shared" si="91"/>
        <v/>
      </c>
      <c r="AE213" s="672" t="str">
        <f t="shared" si="92"/>
        <v/>
      </c>
      <c r="AG213" s="672" t="str">
        <f t="shared" si="93"/>
        <v/>
      </c>
      <c r="AI213" s="672" t="str">
        <f t="shared" si="94"/>
        <v/>
      </c>
      <c r="AK213" s="672" t="str">
        <f t="shared" si="95"/>
        <v/>
      </c>
      <c r="AM213" s="672" t="str">
        <f t="shared" si="96"/>
        <v/>
      </c>
      <c r="AO213" s="672" t="str">
        <f t="shared" si="97"/>
        <v/>
      </c>
      <c r="AQ213" s="672" t="str">
        <f t="shared" si="98"/>
        <v/>
      </c>
    </row>
    <row r="214" spans="5:43">
      <c r="E214" s="672" t="str">
        <f t="shared" si="80"/>
        <v/>
      </c>
      <c r="G214" s="672" t="str">
        <f t="shared" si="80"/>
        <v/>
      </c>
      <c r="I214" s="672" t="str">
        <f t="shared" si="81"/>
        <v/>
      </c>
      <c r="K214" s="672" t="str">
        <f t="shared" si="82"/>
        <v/>
      </c>
      <c r="M214" s="672" t="str">
        <f t="shared" si="83"/>
        <v/>
      </c>
      <c r="O214" s="672" t="str">
        <f t="shared" si="84"/>
        <v/>
      </c>
      <c r="Q214" s="672" t="str">
        <f t="shared" si="85"/>
        <v/>
      </c>
      <c r="S214" s="672" t="str">
        <f t="shared" si="86"/>
        <v/>
      </c>
      <c r="U214" s="672" t="str">
        <f t="shared" si="87"/>
        <v/>
      </c>
      <c r="W214" s="672" t="str">
        <f t="shared" si="88"/>
        <v/>
      </c>
      <c r="Y214" s="672" t="str">
        <f t="shared" si="89"/>
        <v/>
      </c>
      <c r="AA214" s="672" t="str">
        <f t="shared" si="90"/>
        <v/>
      </c>
      <c r="AC214" s="672" t="str">
        <f t="shared" si="91"/>
        <v/>
      </c>
      <c r="AE214" s="672" t="str">
        <f t="shared" si="92"/>
        <v/>
      </c>
      <c r="AG214" s="672" t="str">
        <f t="shared" si="93"/>
        <v/>
      </c>
      <c r="AI214" s="672" t="str">
        <f t="shared" si="94"/>
        <v/>
      </c>
      <c r="AK214" s="672" t="str">
        <f t="shared" si="95"/>
        <v/>
      </c>
      <c r="AM214" s="672" t="str">
        <f t="shared" si="96"/>
        <v/>
      </c>
      <c r="AO214" s="672" t="str">
        <f t="shared" si="97"/>
        <v/>
      </c>
      <c r="AQ214" s="672" t="str">
        <f t="shared" si="98"/>
        <v/>
      </c>
    </row>
    <row r="215" spans="5:43">
      <c r="E215" s="672" t="str">
        <f t="shared" si="80"/>
        <v/>
      </c>
      <c r="G215" s="672" t="str">
        <f t="shared" si="80"/>
        <v/>
      </c>
      <c r="I215" s="672" t="str">
        <f t="shared" si="81"/>
        <v/>
      </c>
      <c r="K215" s="672" t="str">
        <f t="shared" si="82"/>
        <v/>
      </c>
      <c r="M215" s="672" t="str">
        <f t="shared" si="83"/>
        <v/>
      </c>
      <c r="O215" s="672" t="str">
        <f t="shared" si="84"/>
        <v/>
      </c>
      <c r="Q215" s="672" t="str">
        <f t="shared" si="85"/>
        <v/>
      </c>
      <c r="S215" s="672" t="str">
        <f t="shared" si="86"/>
        <v/>
      </c>
      <c r="U215" s="672" t="str">
        <f t="shared" si="87"/>
        <v/>
      </c>
      <c r="W215" s="672" t="str">
        <f t="shared" si="88"/>
        <v/>
      </c>
      <c r="Y215" s="672" t="str">
        <f t="shared" si="89"/>
        <v/>
      </c>
      <c r="AA215" s="672" t="str">
        <f t="shared" si="90"/>
        <v/>
      </c>
      <c r="AC215" s="672" t="str">
        <f t="shared" si="91"/>
        <v/>
      </c>
      <c r="AE215" s="672" t="str">
        <f t="shared" si="92"/>
        <v/>
      </c>
      <c r="AG215" s="672" t="str">
        <f t="shared" si="93"/>
        <v/>
      </c>
      <c r="AI215" s="672" t="str">
        <f t="shared" si="94"/>
        <v/>
      </c>
      <c r="AK215" s="672" t="str">
        <f t="shared" si="95"/>
        <v/>
      </c>
      <c r="AM215" s="672" t="str">
        <f t="shared" si="96"/>
        <v/>
      </c>
      <c r="AO215" s="672" t="str">
        <f t="shared" si="97"/>
        <v/>
      </c>
      <c r="AQ215" s="672" t="str">
        <f t="shared" si="98"/>
        <v/>
      </c>
    </row>
    <row r="216" spans="5:43">
      <c r="E216" s="672" t="str">
        <f t="shared" si="80"/>
        <v/>
      </c>
      <c r="G216" s="672" t="str">
        <f t="shared" si="80"/>
        <v/>
      </c>
      <c r="I216" s="672" t="str">
        <f t="shared" si="81"/>
        <v/>
      </c>
      <c r="K216" s="672" t="str">
        <f t="shared" si="82"/>
        <v/>
      </c>
      <c r="M216" s="672" t="str">
        <f t="shared" si="83"/>
        <v/>
      </c>
      <c r="O216" s="672" t="str">
        <f t="shared" si="84"/>
        <v/>
      </c>
      <c r="Q216" s="672" t="str">
        <f t="shared" si="85"/>
        <v/>
      </c>
      <c r="S216" s="672" t="str">
        <f t="shared" si="86"/>
        <v/>
      </c>
      <c r="U216" s="672" t="str">
        <f t="shared" si="87"/>
        <v/>
      </c>
      <c r="W216" s="672" t="str">
        <f t="shared" si="88"/>
        <v/>
      </c>
      <c r="Y216" s="672" t="str">
        <f t="shared" si="89"/>
        <v/>
      </c>
      <c r="AA216" s="672" t="str">
        <f t="shared" si="90"/>
        <v/>
      </c>
      <c r="AC216" s="672" t="str">
        <f t="shared" si="91"/>
        <v/>
      </c>
      <c r="AE216" s="672" t="str">
        <f t="shared" si="92"/>
        <v/>
      </c>
      <c r="AG216" s="672" t="str">
        <f t="shared" si="93"/>
        <v/>
      </c>
      <c r="AI216" s="672" t="str">
        <f t="shared" si="94"/>
        <v/>
      </c>
      <c r="AK216" s="672" t="str">
        <f t="shared" si="95"/>
        <v/>
      </c>
      <c r="AM216" s="672" t="str">
        <f t="shared" si="96"/>
        <v/>
      </c>
      <c r="AO216" s="672" t="str">
        <f t="shared" si="97"/>
        <v/>
      </c>
      <c r="AQ216" s="672" t="str">
        <f t="shared" si="98"/>
        <v/>
      </c>
    </row>
    <row r="217" spans="5:43">
      <c r="E217" s="672" t="str">
        <f t="shared" si="80"/>
        <v/>
      </c>
      <c r="G217" s="672" t="str">
        <f t="shared" si="80"/>
        <v/>
      </c>
      <c r="I217" s="672" t="str">
        <f t="shared" si="81"/>
        <v/>
      </c>
      <c r="K217" s="672" t="str">
        <f t="shared" si="82"/>
        <v/>
      </c>
      <c r="M217" s="672" t="str">
        <f t="shared" si="83"/>
        <v/>
      </c>
      <c r="O217" s="672" t="str">
        <f t="shared" si="84"/>
        <v/>
      </c>
      <c r="Q217" s="672" t="str">
        <f t="shared" si="85"/>
        <v/>
      </c>
      <c r="S217" s="672" t="str">
        <f t="shared" si="86"/>
        <v/>
      </c>
      <c r="U217" s="672" t="str">
        <f t="shared" si="87"/>
        <v/>
      </c>
      <c r="W217" s="672" t="str">
        <f t="shared" si="88"/>
        <v/>
      </c>
      <c r="Y217" s="672" t="str">
        <f t="shared" si="89"/>
        <v/>
      </c>
      <c r="AA217" s="672" t="str">
        <f t="shared" si="90"/>
        <v/>
      </c>
      <c r="AC217" s="672" t="str">
        <f t="shared" si="91"/>
        <v/>
      </c>
      <c r="AE217" s="672" t="str">
        <f t="shared" si="92"/>
        <v/>
      </c>
      <c r="AG217" s="672" t="str">
        <f t="shared" si="93"/>
        <v/>
      </c>
      <c r="AI217" s="672" t="str">
        <f t="shared" si="94"/>
        <v/>
      </c>
      <c r="AK217" s="672" t="str">
        <f t="shared" si="95"/>
        <v/>
      </c>
      <c r="AM217" s="672" t="str">
        <f t="shared" si="96"/>
        <v/>
      </c>
      <c r="AO217" s="672" t="str">
        <f t="shared" si="97"/>
        <v/>
      </c>
      <c r="AQ217" s="672" t="str">
        <f t="shared" si="98"/>
        <v/>
      </c>
    </row>
    <row r="218" spans="5:43">
      <c r="E218" s="672" t="str">
        <f t="shared" si="80"/>
        <v/>
      </c>
      <c r="G218" s="672" t="str">
        <f t="shared" si="80"/>
        <v/>
      </c>
      <c r="I218" s="672" t="str">
        <f t="shared" si="81"/>
        <v/>
      </c>
      <c r="K218" s="672" t="str">
        <f t="shared" si="82"/>
        <v/>
      </c>
      <c r="M218" s="672" t="str">
        <f t="shared" si="83"/>
        <v/>
      </c>
      <c r="O218" s="672" t="str">
        <f t="shared" si="84"/>
        <v/>
      </c>
      <c r="Q218" s="672" t="str">
        <f t="shared" si="85"/>
        <v/>
      </c>
      <c r="S218" s="672" t="str">
        <f t="shared" si="86"/>
        <v/>
      </c>
      <c r="U218" s="672" t="str">
        <f t="shared" si="87"/>
        <v/>
      </c>
      <c r="W218" s="672" t="str">
        <f t="shared" si="88"/>
        <v/>
      </c>
      <c r="Y218" s="672" t="str">
        <f t="shared" si="89"/>
        <v/>
      </c>
      <c r="AA218" s="672" t="str">
        <f t="shared" si="90"/>
        <v/>
      </c>
      <c r="AC218" s="672" t="str">
        <f t="shared" si="91"/>
        <v/>
      </c>
      <c r="AE218" s="672" t="str">
        <f t="shared" si="92"/>
        <v/>
      </c>
      <c r="AG218" s="672" t="str">
        <f t="shared" si="93"/>
        <v/>
      </c>
      <c r="AI218" s="672" t="str">
        <f t="shared" si="94"/>
        <v/>
      </c>
      <c r="AK218" s="672" t="str">
        <f t="shared" si="95"/>
        <v/>
      </c>
      <c r="AM218" s="672" t="str">
        <f t="shared" si="96"/>
        <v/>
      </c>
      <c r="AO218" s="672" t="str">
        <f t="shared" si="97"/>
        <v/>
      </c>
      <c r="AQ218" s="672" t="str">
        <f t="shared" si="98"/>
        <v/>
      </c>
    </row>
    <row r="219" spans="5:43">
      <c r="E219" s="672" t="str">
        <f t="shared" si="80"/>
        <v/>
      </c>
      <c r="G219" s="672" t="str">
        <f t="shared" si="80"/>
        <v/>
      </c>
      <c r="I219" s="672" t="str">
        <f t="shared" si="81"/>
        <v/>
      </c>
      <c r="K219" s="672" t="str">
        <f t="shared" si="82"/>
        <v/>
      </c>
      <c r="M219" s="672" t="str">
        <f t="shared" si="83"/>
        <v/>
      </c>
      <c r="O219" s="672" t="str">
        <f t="shared" si="84"/>
        <v/>
      </c>
      <c r="Q219" s="672" t="str">
        <f t="shared" si="85"/>
        <v/>
      </c>
      <c r="S219" s="672" t="str">
        <f t="shared" si="86"/>
        <v/>
      </c>
      <c r="U219" s="672" t="str">
        <f t="shared" si="87"/>
        <v/>
      </c>
      <c r="W219" s="672" t="str">
        <f t="shared" si="88"/>
        <v/>
      </c>
      <c r="Y219" s="672" t="str">
        <f t="shared" si="89"/>
        <v/>
      </c>
      <c r="AA219" s="672" t="str">
        <f t="shared" si="90"/>
        <v/>
      </c>
      <c r="AC219" s="672" t="str">
        <f t="shared" si="91"/>
        <v/>
      </c>
      <c r="AE219" s="672" t="str">
        <f t="shared" si="92"/>
        <v/>
      </c>
      <c r="AG219" s="672" t="str">
        <f t="shared" si="93"/>
        <v/>
      </c>
      <c r="AI219" s="672" t="str">
        <f t="shared" si="94"/>
        <v/>
      </c>
      <c r="AK219" s="672" t="str">
        <f t="shared" si="95"/>
        <v/>
      </c>
      <c r="AM219" s="672" t="str">
        <f t="shared" si="96"/>
        <v/>
      </c>
      <c r="AO219" s="672" t="str">
        <f t="shared" si="97"/>
        <v/>
      </c>
      <c r="AQ219" s="672" t="str">
        <f t="shared" si="98"/>
        <v/>
      </c>
    </row>
    <row r="220" spans="5:43">
      <c r="E220" s="672" t="str">
        <f t="shared" si="80"/>
        <v/>
      </c>
      <c r="G220" s="672" t="str">
        <f t="shared" si="80"/>
        <v/>
      </c>
      <c r="I220" s="672" t="str">
        <f t="shared" si="81"/>
        <v/>
      </c>
      <c r="K220" s="672" t="str">
        <f t="shared" si="82"/>
        <v/>
      </c>
      <c r="M220" s="672" t="str">
        <f t="shared" si="83"/>
        <v/>
      </c>
      <c r="O220" s="672" t="str">
        <f t="shared" si="84"/>
        <v/>
      </c>
      <c r="Q220" s="672" t="str">
        <f t="shared" si="85"/>
        <v/>
      </c>
      <c r="S220" s="672" t="str">
        <f t="shared" si="86"/>
        <v/>
      </c>
      <c r="U220" s="672" t="str">
        <f t="shared" si="87"/>
        <v/>
      </c>
      <c r="W220" s="672" t="str">
        <f t="shared" si="88"/>
        <v/>
      </c>
      <c r="Y220" s="672" t="str">
        <f t="shared" si="89"/>
        <v/>
      </c>
      <c r="AA220" s="672" t="str">
        <f t="shared" si="90"/>
        <v/>
      </c>
      <c r="AC220" s="672" t="str">
        <f t="shared" si="91"/>
        <v/>
      </c>
      <c r="AE220" s="672" t="str">
        <f t="shared" si="92"/>
        <v/>
      </c>
      <c r="AG220" s="672" t="str">
        <f t="shared" si="93"/>
        <v/>
      </c>
      <c r="AI220" s="672" t="str">
        <f t="shared" si="94"/>
        <v/>
      </c>
      <c r="AK220" s="672" t="str">
        <f t="shared" si="95"/>
        <v/>
      </c>
      <c r="AM220" s="672" t="str">
        <f t="shared" si="96"/>
        <v/>
      </c>
      <c r="AO220" s="672" t="str">
        <f t="shared" si="97"/>
        <v/>
      </c>
      <c r="AQ220" s="672" t="str">
        <f t="shared" si="98"/>
        <v/>
      </c>
    </row>
    <row r="221" spans="5:43">
      <c r="E221" s="672" t="str">
        <f t="shared" ref="E221:G236" si="99">IF(OR($B221=0,D221=0),"",D221/$B221)</f>
        <v/>
      </c>
      <c r="G221" s="672" t="str">
        <f t="shared" si="99"/>
        <v/>
      </c>
      <c r="I221" s="672" t="str">
        <f t="shared" si="81"/>
        <v/>
      </c>
      <c r="K221" s="672" t="str">
        <f t="shared" si="82"/>
        <v/>
      </c>
      <c r="M221" s="672" t="str">
        <f t="shared" si="83"/>
        <v/>
      </c>
      <c r="O221" s="672" t="str">
        <f t="shared" si="84"/>
        <v/>
      </c>
      <c r="Q221" s="672" t="str">
        <f t="shared" si="85"/>
        <v/>
      </c>
      <c r="S221" s="672" t="str">
        <f t="shared" si="86"/>
        <v/>
      </c>
      <c r="U221" s="672" t="str">
        <f t="shared" si="87"/>
        <v/>
      </c>
      <c r="W221" s="672" t="str">
        <f t="shared" si="88"/>
        <v/>
      </c>
      <c r="Y221" s="672" t="str">
        <f t="shared" si="89"/>
        <v/>
      </c>
      <c r="AA221" s="672" t="str">
        <f t="shared" si="90"/>
        <v/>
      </c>
      <c r="AC221" s="672" t="str">
        <f t="shared" si="91"/>
        <v/>
      </c>
      <c r="AE221" s="672" t="str">
        <f t="shared" si="92"/>
        <v/>
      </c>
      <c r="AG221" s="672" t="str">
        <f t="shared" si="93"/>
        <v/>
      </c>
      <c r="AI221" s="672" t="str">
        <f t="shared" si="94"/>
        <v/>
      </c>
      <c r="AK221" s="672" t="str">
        <f t="shared" si="95"/>
        <v/>
      </c>
      <c r="AM221" s="672" t="str">
        <f t="shared" si="96"/>
        <v/>
      </c>
      <c r="AO221" s="672" t="str">
        <f t="shared" si="97"/>
        <v/>
      </c>
      <c r="AQ221" s="672" t="str">
        <f t="shared" si="98"/>
        <v/>
      </c>
    </row>
    <row r="222" spans="5:43">
      <c r="E222" s="672" t="str">
        <f t="shared" si="99"/>
        <v/>
      </c>
      <c r="G222" s="672" t="str">
        <f t="shared" si="99"/>
        <v/>
      </c>
      <c r="I222" s="672" t="str">
        <f t="shared" si="81"/>
        <v/>
      </c>
      <c r="K222" s="672" t="str">
        <f t="shared" si="82"/>
        <v/>
      </c>
      <c r="M222" s="672" t="str">
        <f t="shared" si="83"/>
        <v/>
      </c>
      <c r="O222" s="672" t="str">
        <f t="shared" si="84"/>
        <v/>
      </c>
      <c r="Q222" s="672" t="str">
        <f t="shared" si="85"/>
        <v/>
      </c>
      <c r="S222" s="672" t="str">
        <f t="shared" si="86"/>
        <v/>
      </c>
      <c r="U222" s="672" t="str">
        <f t="shared" si="87"/>
        <v/>
      </c>
      <c r="W222" s="672" t="str">
        <f t="shared" si="88"/>
        <v/>
      </c>
      <c r="Y222" s="672" t="str">
        <f t="shared" si="89"/>
        <v/>
      </c>
      <c r="AA222" s="672" t="str">
        <f t="shared" si="90"/>
        <v/>
      </c>
      <c r="AC222" s="672" t="str">
        <f t="shared" si="91"/>
        <v/>
      </c>
      <c r="AE222" s="672" t="str">
        <f t="shared" si="92"/>
        <v/>
      </c>
      <c r="AG222" s="672" t="str">
        <f t="shared" si="93"/>
        <v/>
      </c>
      <c r="AI222" s="672" t="str">
        <f t="shared" si="94"/>
        <v/>
      </c>
      <c r="AK222" s="672" t="str">
        <f t="shared" si="95"/>
        <v/>
      </c>
      <c r="AM222" s="672" t="str">
        <f t="shared" si="96"/>
        <v/>
      </c>
      <c r="AO222" s="672" t="str">
        <f t="shared" si="97"/>
        <v/>
      </c>
      <c r="AQ222" s="672" t="str">
        <f t="shared" si="98"/>
        <v/>
      </c>
    </row>
    <row r="223" spans="5:43">
      <c r="E223" s="672" t="str">
        <f t="shared" si="99"/>
        <v/>
      </c>
      <c r="G223" s="672" t="str">
        <f t="shared" si="99"/>
        <v/>
      </c>
      <c r="I223" s="672" t="str">
        <f t="shared" si="81"/>
        <v/>
      </c>
      <c r="K223" s="672" t="str">
        <f t="shared" si="82"/>
        <v/>
      </c>
      <c r="M223" s="672" t="str">
        <f t="shared" si="83"/>
        <v/>
      </c>
      <c r="O223" s="672" t="str">
        <f t="shared" si="84"/>
        <v/>
      </c>
      <c r="Q223" s="672" t="str">
        <f t="shared" si="85"/>
        <v/>
      </c>
      <c r="S223" s="672" t="str">
        <f t="shared" si="86"/>
        <v/>
      </c>
      <c r="U223" s="672" t="str">
        <f t="shared" si="87"/>
        <v/>
      </c>
      <c r="W223" s="672" t="str">
        <f t="shared" si="88"/>
        <v/>
      </c>
      <c r="Y223" s="672" t="str">
        <f t="shared" si="89"/>
        <v/>
      </c>
      <c r="AA223" s="672" t="str">
        <f t="shared" si="90"/>
        <v/>
      </c>
      <c r="AC223" s="672" t="str">
        <f t="shared" si="91"/>
        <v/>
      </c>
      <c r="AE223" s="672" t="str">
        <f t="shared" si="92"/>
        <v/>
      </c>
      <c r="AG223" s="672" t="str">
        <f t="shared" si="93"/>
        <v/>
      </c>
      <c r="AI223" s="672" t="str">
        <f t="shared" si="94"/>
        <v/>
      </c>
      <c r="AK223" s="672" t="str">
        <f t="shared" si="95"/>
        <v/>
      </c>
      <c r="AM223" s="672" t="str">
        <f t="shared" si="96"/>
        <v/>
      </c>
      <c r="AO223" s="672" t="str">
        <f t="shared" si="97"/>
        <v/>
      </c>
      <c r="AQ223" s="672" t="str">
        <f t="shared" si="98"/>
        <v/>
      </c>
    </row>
    <row r="224" spans="5:43">
      <c r="E224" s="672" t="str">
        <f t="shared" si="99"/>
        <v/>
      </c>
      <c r="G224" s="672" t="str">
        <f t="shared" si="99"/>
        <v/>
      </c>
      <c r="I224" s="672" t="str">
        <f t="shared" si="81"/>
        <v/>
      </c>
      <c r="K224" s="672" t="str">
        <f t="shared" si="82"/>
        <v/>
      </c>
      <c r="M224" s="672" t="str">
        <f t="shared" si="83"/>
        <v/>
      </c>
      <c r="O224" s="672" t="str">
        <f t="shared" si="84"/>
        <v/>
      </c>
      <c r="Q224" s="672" t="str">
        <f t="shared" si="85"/>
        <v/>
      </c>
      <c r="S224" s="672" t="str">
        <f t="shared" si="86"/>
        <v/>
      </c>
      <c r="U224" s="672" t="str">
        <f t="shared" si="87"/>
        <v/>
      </c>
      <c r="W224" s="672" t="str">
        <f t="shared" si="88"/>
        <v/>
      </c>
      <c r="Y224" s="672" t="str">
        <f t="shared" si="89"/>
        <v/>
      </c>
      <c r="AA224" s="672" t="str">
        <f t="shared" si="90"/>
        <v/>
      </c>
      <c r="AC224" s="672" t="str">
        <f t="shared" si="91"/>
        <v/>
      </c>
      <c r="AE224" s="672" t="str">
        <f t="shared" si="92"/>
        <v/>
      </c>
      <c r="AG224" s="672" t="str">
        <f t="shared" si="93"/>
        <v/>
      </c>
      <c r="AI224" s="672" t="str">
        <f t="shared" si="94"/>
        <v/>
      </c>
      <c r="AK224" s="672" t="str">
        <f t="shared" si="95"/>
        <v/>
      </c>
      <c r="AM224" s="672" t="str">
        <f t="shared" si="96"/>
        <v/>
      </c>
      <c r="AO224" s="672" t="str">
        <f t="shared" si="97"/>
        <v/>
      </c>
      <c r="AQ224" s="672" t="str">
        <f t="shared" si="98"/>
        <v/>
      </c>
    </row>
    <row r="225" spans="5:43">
      <c r="E225" s="672" t="str">
        <f t="shared" si="99"/>
        <v/>
      </c>
      <c r="G225" s="672" t="str">
        <f t="shared" si="99"/>
        <v/>
      </c>
      <c r="I225" s="672" t="str">
        <f t="shared" si="81"/>
        <v/>
      </c>
      <c r="K225" s="672" t="str">
        <f t="shared" si="82"/>
        <v/>
      </c>
      <c r="M225" s="672" t="str">
        <f t="shared" si="83"/>
        <v/>
      </c>
      <c r="O225" s="672" t="str">
        <f t="shared" si="84"/>
        <v/>
      </c>
      <c r="Q225" s="672" t="str">
        <f t="shared" si="85"/>
        <v/>
      </c>
      <c r="S225" s="672" t="str">
        <f t="shared" si="86"/>
        <v/>
      </c>
      <c r="U225" s="672" t="str">
        <f t="shared" si="87"/>
        <v/>
      </c>
      <c r="W225" s="672" t="str">
        <f t="shared" si="88"/>
        <v/>
      </c>
      <c r="Y225" s="672" t="str">
        <f t="shared" si="89"/>
        <v/>
      </c>
      <c r="AA225" s="672" t="str">
        <f t="shared" si="90"/>
        <v/>
      </c>
      <c r="AC225" s="672" t="str">
        <f t="shared" si="91"/>
        <v/>
      </c>
      <c r="AE225" s="672" t="str">
        <f t="shared" si="92"/>
        <v/>
      </c>
      <c r="AG225" s="672" t="str">
        <f t="shared" si="93"/>
        <v/>
      </c>
      <c r="AI225" s="672" t="str">
        <f t="shared" si="94"/>
        <v/>
      </c>
      <c r="AK225" s="672" t="str">
        <f t="shared" si="95"/>
        <v/>
      </c>
      <c r="AM225" s="672" t="str">
        <f t="shared" si="96"/>
        <v/>
      </c>
      <c r="AO225" s="672" t="str">
        <f t="shared" si="97"/>
        <v/>
      </c>
      <c r="AQ225" s="672" t="str">
        <f t="shared" si="98"/>
        <v/>
      </c>
    </row>
    <row r="226" spans="5:43">
      <c r="E226" s="672" t="str">
        <f t="shared" si="99"/>
        <v/>
      </c>
      <c r="G226" s="672" t="str">
        <f t="shared" si="99"/>
        <v/>
      </c>
      <c r="I226" s="672" t="str">
        <f t="shared" si="81"/>
        <v/>
      </c>
      <c r="K226" s="672" t="str">
        <f t="shared" si="82"/>
        <v/>
      </c>
      <c r="M226" s="672" t="str">
        <f t="shared" si="83"/>
        <v/>
      </c>
      <c r="O226" s="672" t="str">
        <f t="shared" si="84"/>
        <v/>
      </c>
      <c r="Q226" s="672" t="str">
        <f t="shared" si="85"/>
        <v/>
      </c>
      <c r="S226" s="672" t="str">
        <f t="shared" si="86"/>
        <v/>
      </c>
      <c r="U226" s="672" t="str">
        <f t="shared" si="87"/>
        <v/>
      </c>
      <c r="W226" s="672" t="str">
        <f t="shared" si="88"/>
        <v/>
      </c>
      <c r="Y226" s="672" t="str">
        <f t="shared" si="89"/>
        <v/>
      </c>
      <c r="AA226" s="672" t="str">
        <f t="shared" si="90"/>
        <v/>
      </c>
      <c r="AC226" s="672" t="str">
        <f t="shared" si="91"/>
        <v/>
      </c>
      <c r="AE226" s="672" t="str">
        <f t="shared" si="92"/>
        <v/>
      </c>
      <c r="AG226" s="672" t="str">
        <f t="shared" si="93"/>
        <v/>
      </c>
      <c r="AI226" s="672" t="str">
        <f t="shared" si="94"/>
        <v/>
      </c>
      <c r="AK226" s="672" t="str">
        <f t="shared" si="95"/>
        <v/>
      </c>
      <c r="AM226" s="672" t="str">
        <f t="shared" si="96"/>
        <v/>
      </c>
      <c r="AO226" s="672" t="str">
        <f t="shared" si="97"/>
        <v/>
      </c>
      <c r="AQ226" s="672" t="str">
        <f t="shared" si="98"/>
        <v/>
      </c>
    </row>
    <row r="227" spans="5:43">
      <c r="E227" s="672" t="str">
        <f t="shared" si="99"/>
        <v/>
      </c>
      <c r="G227" s="672" t="str">
        <f t="shared" si="99"/>
        <v/>
      </c>
      <c r="I227" s="672" t="str">
        <f t="shared" si="81"/>
        <v/>
      </c>
      <c r="K227" s="672" t="str">
        <f t="shared" si="82"/>
        <v/>
      </c>
      <c r="M227" s="672" t="str">
        <f t="shared" si="83"/>
        <v/>
      </c>
      <c r="O227" s="672" t="str">
        <f t="shared" si="84"/>
        <v/>
      </c>
      <c r="Q227" s="672" t="str">
        <f t="shared" si="85"/>
        <v/>
      </c>
      <c r="S227" s="672" t="str">
        <f t="shared" si="86"/>
        <v/>
      </c>
      <c r="U227" s="672" t="str">
        <f t="shared" si="87"/>
        <v/>
      </c>
      <c r="W227" s="672" t="str">
        <f t="shared" si="88"/>
        <v/>
      </c>
      <c r="Y227" s="672" t="str">
        <f t="shared" si="89"/>
        <v/>
      </c>
      <c r="AA227" s="672" t="str">
        <f t="shared" si="90"/>
        <v/>
      </c>
      <c r="AC227" s="672" t="str">
        <f t="shared" si="91"/>
        <v/>
      </c>
      <c r="AE227" s="672" t="str">
        <f t="shared" si="92"/>
        <v/>
      </c>
      <c r="AG227" s="672" t="str">
        <f t="shared" si="93"/>
        <v/>
      </c>
      <c r="AI227" s="672" t="str">
        <f t="shared" si="94"/>
        <v/>
      </c>
      <c r="AK227" s="672" t="str">
        <f t="shared" si="95"/>
        <v/>
      </c>
      <c r="AM227" s="672" t="str">
        <f t="shared" si="96"/>
        <v/>
      </c>
      <c r="AO227" s="672" t="str">
        <f t="shared" si="97"/>
        <v/>
      </c>
      <c r="AQ227" s="672" t="str">
        <f t="shared" si="98"/>
        <v/>
      </c>
    </row>
    <row r="228" spans="5:43">
      <c r="E228" s="672" t="str">
        <f t="shared" si="99"/>
        <v/>
      </c>
      <c r="G228" s="672" t="str">
        <f t="shared" si="99"/>
        <v/>
      </c>
      <c r="I228" s="672" t="str">
        <f t="shared" si="81"/>
        <v/>
      </c>
      <c r="K228" s="672" t="str">
        <f t="shared" si="82"/>
        <v/>
      </c>
      <c r="M228" s="672" t="str">
        <f t="shared" si="83"/>
        <v/>
      </c>
      <c r="O228" s="672" t="str">
        <f t="shared" si="84"/>
        <v/>
      </c>
      <c r="Q228" s="672" t="str">
        <f t="shared" si="85"/>
        <v/>
      </c>
      <c r="S228" s="672" t="str">
        <f t="shared" si="86"/>
        <v/>
      </c>
      <c r="U228" s="672" t="str">
        <f t="shared" si="87"/>
        <v/>
      </c>
      <c r="W228" s="672" t="str">
        <f t="shared" si="88"/>
        <v/>
      </c>
      <c r="Y228" s="672" t="str">
        <f t="shared" si="89"/>
        <v/>
      </c>
      <c r="AA228" s="672" t="str">
        <f t="shared" si="90"/>
        <v/>
      </c>
      <c r="AC228" s="672" t="str">
        <f t="shared" si="91"/>
        <v/>
      </c>
      <c r="AE228" s="672" t="str">
        <f t="shared" si="92"/>
        <v/>
      </c>
      <c r="AG228" s="672" t="str">
        <f t="shared" si="93"/>
        <v/>
      </c>
      <c r="AI228" s="672" t="str">
        <f t="shared" si="94"/>
        <v/>
      </c>
      <c r="AK228" s="672" t="str">
        <f t="shared" si="95"/>
        <v/>
      </c>
      <c r="AM228" s="672" t="str">
        <f t="shared" si="96"/>
        <v/>
      </c>
      <c r="AO228" s="672" t="str">
        <f t="shared" si="97"/>
        <v/>
      </c>
      <c r="AQ228" s="672" t="str">
        <f t="shared" si="98"/>
        <v/>
      </c>
    </row>
    <row r="229" spans="5:43">
      <c r="E229" s="672" t="str">
        <f t="shared" si="99"/>
        <v/>
      </c>
      <c r="G229" s="672" t="str">
        <f t="shared" si="99"/>
        <v/>
      </c>
      <c r="I229" s="672" t="str">
        <f t="shared" si="81"/>
        <v/>
      </c>
      <c r="K229" s="672" t="str">
        <f t="shared" si="82"/>
        <v/>
      </c>
      <c r="M229" s="672" t="str">
        <f t="shared" si="83"/>
        <v/>
      </c>
      <c r="O229" s="672" t="str">
        <f t="shared" si="84"/>
        <v/>
      </c>
      <c r="Q229" s="672" t="str">
        <f t="shared" si="85"/>
        <v/>
      </c>
      <c r="S229" s="672" t="str">
        <f t="shared" si="86"/>
        <v/>
      </c>
      <c r="U229" s="672" t="str">
        <f t="shared" si="87"/>
        <v/>
      </c>
      <c r="W229" s="672" t="str">
        <f t="shared" si="88"/>
        <v/>
      </c>
      <c r="Y229" s="672" t="str">
        <f t="shared" si="89"/>
        <v/>
      </c>
      <c r="AA229" s="672" t="str">
        <f t="shared" si="90"/>
        <v/>
      </c>
      <c r="AC229" s="672" t="str">
        <f t="shared" si="91"/>
        <v/>
      </c>
      <c r="AE229" s="672" t="str">
        <f t="shared" si="92"/>
        <v/>
      </c>
      <c r="AG229" s="672" t="str">
        <f t="shared" si="93"/>
        <v/>
      </c>
      <c r="AI229" s="672" t="str">
        <f t="shared" si="94"/>
        <v/>
      </c>
      <c r="AK229" s="672" t="str">
        <f t="shared" si="95"/>
        <v/>
      </c>
      <c r="AM229" s="672" t="str">
        <f t="shared" si="96"/>
        <v/>
      </c>
      <c r="AO229" s="672" t="str">
        <f t="shared" si="97"/>
        <v/>
      </c>
      <c r="AQ229" s="672" t="str">
        <f t="shared" si="98"/>
        <v/>
      </c>
    </row>
    <row r="230" spans="5:43">
      <c r="E230" s="672" t="str">
        <f t="shared" si="99"/>
        <v/>
      </c>
      <c r="G230" s="672" t="str">
        <f t="shared" si="99"/>
        <v/>
      </c>
      <c r="I230" s="672" t="str">
        <f t="shared" si="81"/>
        <v/>
      </c>
      <c r="K230" s="672" t="str">
        <f t="shared" si="82"/>
        <v/>
      </c>
      <c r="M230" s="672" t="str">
        <f t="shared" si="83"/>
        <v/>
      </c>
      <c r="O230" s="672" t="str">
        <f t="shared" si="84"/>
        <v/>
      </c>
      <c r="Q230" s="672" t="str">
        <f t="shared" si="85"/>
        <v/>
      </c>
      <c r="S230" s="672" t="str">
        <f t="shared" si="86"/>
        <v/>
      </c>
      <c r="U230" s="672" t="str">
        <f t="shared" si="87"/>
        <v/>
      </c>
      <c r="W230" s="672" t="str">
        <f t="shared" si="88"/>
        <v/>
      </c>
      <c r="Y230" s="672" t="str">
        <f t="shared" si="89"/>
        <v/>
      </c>
      <c r="AA230" s="672" t="str">
        <f t="shared" si="90"/>
        <v/>
      </c>
      <c r="AC230" s="672" t="str">
        <f t="shared" si="91"/>
        <v/>
      </c>
      <c r="AE230" s="672" t="str">
        <f t="shared" si="92"/>
        <v/>
      </c>
      <c r="AG230" s="672" t="str">
        <f t="shared" si="93"/>
        <v/>
      </c>
      <c r="AI230" s="672" t="str">
        <f t="shared" si="94"/>
        <v/>
      </c>
      <c r="AK230" s="672" t="str">
        <f t="shared" si="95"/>
        <v/>
      </c>
      <c r="AM230" s="672" t="str">
        <f t="shared" si="96"/>
        <v/>
      </c>
      <c r="AO230" s="672" t="str">
        <f t="shared" si="97"/>
        <v/>
      </c>
      <c r="AQ230" s="672" t="str">
        <f t="shared" si="98"/>
        <v/>
      </c>
    </row>
    <row r="231" spans="5:43">
      <c r="E231" s="672" t="str">
        <f t="shared" si="99"/>
        <v/>
      </c>
      <c r="G231" s="672" t="str">
        <f t="shared" si="99"/>
        <v/>
      </c>
      <c r="I231" s="672" t="str">
        <f t="shared" si="81"/>
        <v/>
      </c>
      <c r="K231" s="672" t="str">
        <f t="shared" si="82"/>
        <v/>
      </c>
      <c r="M231" s="672" t="str">
        <f t="shared" si="83"/>
        <v/>
      </c>
      <c r="O231" s="672" t="str">
        <f t="shared" si="84"/>
        <v/>
      </c>
      <c r="Q231" s="672" t="str">
        <f t="shared" si="85"/>
        <v/>
      </c>
      <c r="S231" s="672" t="str">
        <f t="shared" si="86"/>
        <v/>
      </c>
      <c r="U231" s="672" t="str">
        <f t="shared" si="87"/>
        <v/>
      </c>
      <c r="W231" s="672" t="str">
        <f t="shared" si="88"/>
        <v/>
      </c>
      <c r="Y231" s="672" t="str">
        <f t="shared" si="89"/>
        <v/>
      </c>
      <c r="AA231" s="672" t="str">
        <f t="shared" si="90"/>
        <v/>
      </c>
      <c r="AC231" s="672" t="str">
        <f t="shared" si="91"/>
        <v/>
      </c>
      <c r="AE231" s="672" t="str">
        <f t="shared" si="92"/>
        <v/>
      </c>
      <c r="AG231" s="672" t="str">
        <f t="shared" si="93"/>
        <v/>
      </c>
      <c r="AI231" s="672" t="str">
        <f t="shared" si="94"/>
        <v/>
      </c>
      <c r="AK231" s="672" t="str">
        <f t="shared" si="95"/>
        <v/>
      </c>
      <c r="AM231" s="672" t="str">
        <f t="shared" si="96"/>
        <v/>
      </c>
      <c r="AO231" s="672" t="str">
        <f t="shared" si="97"/>
        <v/>
      </c>
      <c r="AQ231" s="672" t="str">
        <f t="shared" si="98"/>
        <v/>
      </c>
    </row>
    <row r="232" spans="5:43">
      <c r="E232" s="672" t="str">
        <f t="shared" si="99"/>
        <v/>
      </c>
      <c r="G232" s="672" t="str">
        <f t="shared" si="99"/>
        <v/>
      </c>
      <c r="I232" s="672" t="str">
        <f t="shared" si="81"/>
        <v/>
      </c>
      <c r="K232" s="672" t="str">
        <f t="shared" si="82"/>
        <v/>
      </c>
      <c r="M232" s="672" t="str">
        <f t="shared" si="83"/>
        <v/>
      </c>
      <c r="O232" s="672" t="str">
        <f t="shared" si="84"/>
        <v/>
      </c>
      <c r="Q232" s="672" t="str">
        <f t="shared" si="85"/>
        <v/>
      </c>
      <c r="S232" s="672" t="str">
        <f t="shared" si="86"/>
        <v/>
      </c>
      <c r="U232" s="672" t="str">
        <f t="shared" si="87"/>
        <v/>
      </c>
      <c r="W232" s="672" t="str">
        <f t="shared" si="88"/>
        <v/>
      </c>
      <c r="Y232" s="672" t="str">
        <f t="shared" si="89"/>
        <v/>
      </c>
      <c r="AA232" s="672" t="str">
        <f t="shared" si="90"/>
        <v/>
      </c>
      <c r="AC232" s="672" t="str">
        <f t="shared" si="91"/>
        <v/>
      </c>
      <c r="AE232" s="672" t="str">
        <f t="shared" si="92"/>
        <v/>
      </c>
      <c r="AG232" s="672" t="str">
        <f t="shared" si="93"/>
        <v/>
      </c>
      <c r="AI232" s="672" t="str">
        <f t="shared" si="94"/>
        <v/>
      </c>
      <c r="AK232" s="672" t="str">
        <f t="shared" si="95"/>
        <v/>
      </c>
      <c r="AM232" s="672" t="str">
        <f t="shared" si="96"/>
        <v/>
      </c>
      <c r="AO232" s="672" t="str">
        <f t="shared" si="97"/>
        <v/>
      </c>
      <c r="AQ232" s="672" t="str">
        <f t="shared" si="98"/>
        <v/>
      </c>
    </row>
    <row r="233" spans="5:43">
      <c r="E233" s="672" t="str">
        <f t="shared" si="99"/>
        <v/>
      </c>
      <c r="G233" s="672" t="str">
        <f t="shared" si="99"/>
        <v/>
      </c>
      <c r="I233" s="672" t="str">
        <f t="shared" si="81"/>
        <v/>
      </c>
      <c r="K233" s="672" t="str">
        <f t="shared" si="82"/>
        <v/>
      </c>
      <c r="M233" s="672" t="str">
        <f t="shared" si="83"/>
        <v/>
      </c>
      <c r="O233" s="672" t="str">
        <f t="shared" si="84"/>
        <v/>
      </c>
      <c r="Q233" s="672" t="str">
        <f t="shared" si="85"/>
        <v/>
      </c>
      <c r="S233" s="672" t="str">
        <f t="shared" si="86"/>
        <v/>
      </c>
      <c r="U233" s="672" t="str">
        <f t="shared" si="87"/>
        <v/>
      </c>
      <c r="W233" s="672" t="str">
        <f t="shared" si="88"/>
        <v/>
      </c>
      <c r="Y233" s="672" t="str">
        <f t="shared" si="89"/>
        <v/>
      </c>
      <c r="AA233" s="672" t="str">
        <f t="shared" si="90"/>
        <v/>
      </c>
      <c r="AC233" s="672" t="str">
        <f t="shared" si="91"/>
        <v/>
      </c>
      <c r="AE233" s="672" t="str">
        <f t="shared" si="92"/>
        <v/>
      </c>
      <c r="AG233" s="672" t="str">
        <f t="shared" si="93"/>
        <v/>
      </c>
      <c r="AI233" s="672" t="str">
        <f t="shared" si="94"/>
        <v/>
      </c>
      <c r="AK233" s="672" t="str">
        <f t="shared" si="95"/>
        <v/>
      </c>
      <c r="AM233" s="672" t="str">
        <f t="shared" si="96"/>
        <v/>
      </c>
      <c r="AO233" s="672" t="str">
        <f t="shared" si="97"/>
        <v/>
      </c>
      <c r="AQ233" s="672" t="str">
        <f t="shared" si="98"/>
        <v/>
      </c>
    </row>
    <row r="234" spans="5:43">
      <c r="E234" s="672" t="str">
        <f t="shared" si="99"/>
        <v/>
      </c>
      <c r="G234" s="672" t="str">
        <f t="shared" si="99"/>
        <v/>
      </c>
      <c r="I234" s="672" t="str">
        <f t="shared" si="81"/>
        <v/>
      </c>
      <c r="K234" s="672" t="str">
        <f t="shared" si="82"/>
        <v/>
      </c>
      <c r="M234" s="672" t="str">
        <f t="shared" si="83"/>
        <v/>
      </c>
      <c r="O234" s="672" t="str">
        <f t="shared" si="84"/>
        <v/>
      </c>
      <c r="Q234" s="672" t="str">
        <f t="shared" si="85"/>
        <v/>
      </c>
      <c r="S234" s="672" t="str">
        <f t="shared" si="86"/>
        <v/>
      </c>
      <c r="U234" s="672" t="str">
        <f t="shared" si="87"/>
        <v/>
      </c>
      <c r="W234" s="672" t="str">
        <f t="shared" si="88"/>
        <v/>
      </c>
      <c r="Y234" s="672" t="str">
        <f t="shared" si="89"/>
        <v/>
      </c>
      <c r="AA234" s="672" t="str">
        <f t="shared" si="90"/>
        <v/>
      </c>
      <c r="AC234" s="672" t="str">
        <f t="shared" si="91"/>
        <v/>
      </c>
      <c r="AE234" s="672" t="str">
        <f t="shared" si="92"/>
        <v/>
      </c>
      <c r="AG234" s="672" t="str">
        <f t="shared" si="93"/>
        <v/>
      </c>
      <c r="AI234" s="672" t="str">
        <f t="shared" si="94"/>
        <v/>
      </c>
      <c r="AK234" s="672" t="str">
        <f t="shared" si="95"/>
        <v/>
      </c>
      <c r="AM234" s="672" t="str">
        <f t="shared" si="96"/>
        <v/>
      </c>
      <c r="AO234" s="672" t="str">
        <f t="shared" si="97"/>
        <v/>
      </c>
      <c r="AQ234" s="672" t="str">
        <f t="shared" si="98"/>
        <v/>
      </c>
    </row>
    <row r="235" spans="5:43">
      <c r="E235" s="672" t="str">
        <f t="shared" si="99"/>
        <v/>
      </c>
      <c r="G235" s="672" t="str">
        <f t="shared" si="99"/>
        <v/>
      </c>
      <c r="I235" s="672" t="str">
        <f t="shared" si="81"/>
        <v/>
      </c>
      <c r="K235" s="672" t="str">
        <f t="shared" si="82"/>
        <v/>
      </c>
      <c r="M235" s="672" t="str">
        <f t="shared" si="83"/>
        <v/>
      </c>
      <c r="O235" s="672" t="str">
        <f t="shared" si="84"/>
        <v/>
      </c>
      <c r="Q235" s="672" t="str">
        <f t="shared" si="85"/>
        <v/>
      </c>
      <c r="S235" s="672" t="str">
        <f t="shared" si="86"/>
        <v/>
      </c>
      <c r="U235" s="672" t="str">
        <f t="shared" si="87"/>
        <v/>
      </c>
      <c r="W235" s="672" t="str">
        <f t="shared" si="88"/>
        <v/>
      </c>
      <c r="Y235" s="672" t="str">
        <f t="shared" si="89"/>
        <v/>
      </c>
      <c r="AA235" s="672" t="str">
        <f t="shared" si="90"/>
        <v/>
      </c>
      <c r="AC235" s="672" t="str">
        <f t="shared" si="91"/>
        <v/>
      </c>
      <c r="AE235" s="672" t="str">
        <f t="shared" si="92"/>
        <v/>
      </c>
      <c r="AG235" s="672" t="str">
        <f t="shared" si="93"/>
        <v/>
      </c>
      <c r="AI235" s="672" t="str">
        <f t="shared" si="94"/>
        <v/>
      </c>
      <c r="AK235" s="672" t="str">
        <f t="shared" si="95"/>
        <v/>
      </c>
      <c r="AM235" s="672" t="str">
        <f t="shared" si="96"/>
        <v/>
      </c>
      <c r="AO235" s="672" t="str">
        <f t="shared" si="97"/>
        <v/>
      </c>
      <c r="AQ235" s="672" t="str">
        <f t="shared" si="98"/>
        <v/>
      </c>
    </row>
    <row r="236" spans="5:43">
      <c r="E236" s="672" t="str">
        <f t="shared" si="99"/>
        <v/>
      </c>
      <c r="G236" s="672" t="str">
        <f t="shared" si="99"/>
        <v/>
      </c>
      <c r="I236" s="672" t="str">
        <f t="shared" si="81"/>
        <v/>
      </c>
      <c r="K236" s="672" t="str">
        <f t="shared" si="82"/>
        <v/>
      </c>
      <c r="M236" s="672" t="str">
        <f t="shared" si="83"/>
        <v/>
      </c>
      <c r="O236" s="672" t="str">
        <f t="shared" si="84"/>
        <v/>
      </c>
      <c r="Q236" s="672" t="str">
        <f t="shared" si="85"/>
        <v/>
      </c>
      <c r="S236" s="672" t="str">
        <f t="shared" si="86"/>
        <v/>
      </c>
      <c r="U236" s="672" t="str">
        <f t="shared" si="87"/>
        <v/>
      </c>
      <c r="W236" s="672" t="str">
        <f t="shared" si="88"/>
        <v/>
      </c>
      <c r="Y236" s="672" t="str">
        <f t="shared" si="89"/>
        <v/>
      </c>
      <c r="AA236" s="672" t="str">
        <f t="shared" si="90"/>
        <v/>
      </c>
      <c r="AC236" s="672" t="str">
        <f t="shared" si="91"/>
        <v/>
      </c>
      <c r="AE236" s="672" t="str">
        <f t="shared" si="92"/>
        <v/>
      </c>
      <c r="AG236" s="672" t="str">
        <f t="shared" si="93"/>
        <v/>
      </c>
      <c r="AI236" s="672" t="str">
        <f t="shared" si="94"/>
        <v/>
      </c>
      <c r="AK236" s="672" t="str">
        <f t="shared" si="95"/>
        <v/>
      </c>
      <c r="AM236" s="672" t="str">
        <f t="shared" si="96"/>
        <v/>
      </c>
      <c r="AO236" s="672" t="str">
        <f t="shared" si="97"/>
        <v/>
      </c>
      <c r="AQ236" s="672" t="str">
        <f t="shared" si="98"/>
        <v/>
      </c>
    </row>
    <row r="237" spans="5:43">
      <c r="E237" s="672" t="str">
        <f t="shared" ref="E237:G252" si="100">IF(OR($B237=0,D237=0),"",D237/$B237)</f>
        <v/>
      </c>
      <c r="G237" s="672" t="str">
        <f t="shared" si="100"/>
        <v/>
      </c>
      <c r="I237" s="672" t="str">
        <f t="shared" si="81"/>
        <v/>
      </c>
      <c r="K237" s="672" t="str">
        <f t="shared" si="82"/>
        <v/>
      </c>
      <c r="M237" s="672" t="str">
        <f t="shared" si="83"/>
        <v/>
      </c>
      <c r="O237" s="672" t="str">
        <f t="shared" si="84"/>
        <v/>
      </c>
      <c r="Q237" s="672" t="str">
        <f t="shared" si="85"/>
        <v/>
      </c>
      <c r="S237" s="672" t="str">
        <f t="shared" si="86"/>
        <v/>
      </c>
      <c r="U237" s="672" t="str">
        <f t="shared" si="87"/>
        <v/>
      </c>
      <c r="W237" s="672" t="str">
        <f t="shared" si="88"/>
        <v/>
      </c>
      <c r="Y237" s="672" t="str">
        <f t="shared" si="89"/>
        <v/>
      </c>
      <c r="AA237" s="672" t="str">
        <f t="shared" si="90"/>
        <v/>
      </c>
      <c r="AC237" s="672" t="str">
        <f t="shared" si="91"/>
        <v/>
      </c>
      <c r="AE237" s="672" t="str">
        <f t="shared" si="92"/>
        <v/>
      </c>
      <c r="AG237" s="672" t="str">
        <f t="shared" si="93"/>
        <v/>
      </c>
      <c r="AI237" s="672" t="str">
        <f t="shared" si="94"/>
        <v/>
      </c>
      <c r="AK237" s="672" t="str">
        <f t="shared" si="95"/>
        <v/>
      </c>
      <c r="AM237" s="672" t="str">
        <f t="shared" si="96"/>
        <v/>
      </c>
      <c r="AO237" s="672" t="str">
        <f t="shared" si="97"/>
        <v/>
      </c>
      <c r="AQ237" s="672" t="str">
        <f t="shared" si="98"/>
        <v/>
      </c>
    </row>
    <row r="238" spans="5:43">
      <c r="E238" s="672" t="str">
        <f t="shared" si="100"/>
        <v/>
      </c>
      <c r="G238" s="672" t="str">
        <f t="shared" si="100"/>
        <v/>
      </c>
      <c r="I238" s="672" t="str">
        <f t="shared" si="81"/>
        <v/>
      </c>
      <c r="K238" s="672" t="str">
        <f t="shared" si="82"/>
        <v/>
      </c>
      <c r="M238" s="672" t="str">
        <f t="shared" si="83"/>
        <v/>
      </c>
      <c r="O238" s="672" t="str">
        <f t="shared" si="84"/>
        <v/>
      </c>
      <c r="Q238" s="672" t="str">
        <f t="shared" si="85"/>
        <v/>
      </c>
      <c r="S238" s="672" t="str">
        <f t="shared" si="86"/>
        <v/>
      </c>
      <c r="U238" s="672" t="str">
        <f t="shared" si="87"/>
        <v/>
      </c>
      <c r="W238" s="672" t="str">
        <f t="shared" si="88"/>
        <v/>
      </c>
      <c r="Y238" s="672" t="str">
        <f t="shared" si="89"/>
        <v/>
      </c>
      <c r="AA238" s="672" t="str">
        <f t="shared" si="90"/>
        <v/>
      </c>
      <c r="AC238" s="672" t="str">
        <f t="shared" si="91"/>
        <v/>
      </c>
      <c r="AE238" s="672" t="str">
        <f t="shared" si="92"/>
        <v/>
      </c>
      <c r="AG238" s="672" t="str">
        <f t="shared" si="93"/>
        <v/>
      </c>
      <c r="AI238" s="672" t="str">
        <f t="shared" si="94"/>
        <v/>
      </c>
      <c r="AK238" s="672" t="str">
        <f t="shared" si="95"/>
        <v/>
      </c>
      <c r="AM238" s="672" t="str">
        <f t="shared" si="96"/>
        <v/>
      </c>
      <c r="AO238" s="672" t="str">
        <f t="shared" si="97"/>
        <v/>
      </c>
      <c r="AQ238" s="672" t="str">
        <f t="shared" si="98"/>
        <v/>
      </c>
    </row>
    <row r="239" spans="5:43">
      <c r="E239" s="672" t="str">
        <f t="shared" si="100"/>
        <v/>
      </c>
      <c r="G239" s="672" t="str">
        <f t="shared" si="100"/>
        <v/>
      </c>
      <c r="I239" s="672" t="str">
        <f t="shared" si="81"/>
        <v/>
      </c>
      <c r="K239" s="672" t="str">
        <f t="shared" si="82"/>
        <v/>
      </c>
      <c r="M239" s="672" t="str">
        <f t="shared" si="83"/>
        <v/>
      </c>
      <c r="O239" s="672" t="str">
        <f t="shared" si="84"/>
        <v/>
      </c>
      <c r="Q239" s="672" t="str">
        <f t="shared" si="85"/>
        <v/>
      </c>
      <c r="S239" s="672" t="str">
        <f t="shared" si="86"/>
        <v/>
      </c>
      <c r="U239" s="672" t="str">
        <f t="shared" si="87"/>
        <v/>
      </c>
      <c r="W239" s="672" t="str">
        <f t="shared" si="88"/>
        <v/>
      </c>
      <c r="Y239" s="672" t="str">
        <f t="shared" si="89"/>
        <v/>
      </c>
      <c r="AA239" s="672" t="str">
        <f t="shared" si="90"/>
        <v/>
      </c>
      <c r="AC239" s="672" t="str">
        <f t="shared" si="91"/>
        <v/>
      </c>
      <c r="AE239" s="672" t="str">
        <f t="shared" si="92"/>
        <v/>
      </c>
      <c r="AG239" s="672" t="str">
        <f t="shared" si="93"/>
        <v/>
      </c>
      <c r="AI239" s="672" t="str">
        <f t="shared" si="94"/>
        <v/>
      </c>
      <c r="AK239" s="672" t="str">
        <f t="shared" si="95"/>
        <v/>
      </c>
      <c r="AM239" s="672" t="str">
        <f t="shared" si="96"/>
        <v/>
      </c>
      <c r="AO239" s="672" t="str">
        <f t="shared" si="97"/>
        <v/>
      </c>
      <c r="AQ239" s="672" t="str">
        <f t="shared" si="98"/>
        <v/>
      </c>
    </row>
    <row r="240" spans="5:43">
      <c r="E240" s="672" t="str">
        <f t="shared" si="100"/>
        <v/>
      </c>
      <c r="G240" s="672" t="str">
        <f t="shared" si="100"/>
        <v/>
      </c>
      <c r="I240" s="672" t="str">
        <f t="shared" si="81"/>
        <v/>
      </c>
      <c r="K240" s="672" t="str">
        <f t="shared" si="82"/>
        <v/>
      </c>
      <c r="M240" s="672" t="str">
        <f t="shared" si="83"/>
        <v/>
      </c>
      <c r="O240" s="672" t="str">
        <f t="shared" si="84"/>
        <v/>
      </c>
      <c r="Q240" s="672" t="str">
        <f t="shared" si="85"/>
        <v/>
      </c>
      <c r="S240" s="672" t="str">
        <f t="shared" si="86"/>
        <v/>
      </c>
      <c r="U240" s="672" t="str">
        <f t="shared" si="87"/>
        <v/>
      </c>
      <c r="W240" s="672" t="str">
        <f t="shared" si="88"/>
        <v/>
      </c>
      <c r="Y240" s="672" t="str">
        <f t="shared" si="89"/>
        <v/>
      </c>
      <c r="AA240" s="672" t="str">
        <f t="shared" si="90"/>
        <v/>
      </c>
      <c r="AC240" s="672" t="str">
        <f t="shared" si="91"/>
        <v/>
      </c>
      <c r="AE240" s="672" t="str">
        <f t="shared" si="92"/>
        <v/>
      </c>
      <c r="AG240" s="672" t="str">
        <f t="shared" si="93"/>
        <v/>
      </c>
      <c r="AI240" s="672" t="str">
        <f t="shared" si="94"/>
        <v/>
      </c>
      <c r="AK240" s="672" t="str">
        <f t="shared" si="95"/>
        <v/>
      </c>
      <c r="AM240" s="672" t="str">
        <f t="shared" si="96"/>
        <v/>
      </c>
      <c r="AO240" s="672" t="str">
        <f t="shared" si="97"/>
        <v/>
      </c>
      <c r="AQ240" s="672" t="str">
        <f t="shared" si="98"/>
        <v/>
      </c>
    </row>
    <row r="241" spans="5:43">
      <c r="E241" s="672" t="str">
        <f t="shared" si="100"/>
        <v/>
      </c>
      <c r="G241" s="672" t="str">
        <f t="shared" si="100"/>
        <v/>
      </c>
      <c r="I241" s="672" t="str">
        <f t="shared" si="81"/>
        <v/>
      </c>
      <c r="K241" s="672" t="str">
        <f t="shared" si="82"/>
        <v/>
      </c>
      <c r="M241" s="672" t="str">
        <f t="shared" si="83"/>
        <v/>
      </c>
      <c r="O241" s="672" t="str">
        <f t="shared" si="84"/>
        <v/>
      </c>
      <c r="Q241" s="672" t="str">
        <f t="shared" si="85"/>
        <v/>
      </c>
      <c r="S241" s="672" t="str">
        <f t="shared" si="86"/>
        <v/>
      </c>
      <c r="U241" s="672" t="str">
        <f t="shared" si="87"/>
        <v/>
      </c>
      <c r="W241" s="672" t="str">
        <f t="shared" si="88"/>
        <v/>
      </c>
      <c r="Y241" s="672" t="str">
        <f t="shared" si="89"/>
        <v/>
      </c>
      <c r="AA241" s="672" t="str">
        <f t="shared" si="90"/>
        <v/>
      </c>
      <c r="AC241" s="672" t="str">
        <f t="shared" si="91"/>
        <v/>
      </c>
      <c r="AE241" s="672" t="str">
        <f t="shared" si="92"/>
        <v/>
      </c>
      <c r="AG241" s="672" t="str">
        <f t="shared" si="93"/>
        <v/>
      </c>
      <c r="AI241" s="672" t="str">
        <f t="shared" si="94"/>
        <v/>
      </c>
      <c r="AK241" s="672" t="str">
        <f t="shared" si="95"/>
        <v/>
      </c>
      <c r="AM241" s="672" t="str">
        <f t="shared" si="96"/>
        <v/>
      </c>
      <c r="AO241" s="672" t="str">
        <f t="shared" si="97"/>
        <v/>
      </c>
      <c r="AQ241" s="672" t="str">
        <f t="shared" si="98"/>
        <v/>
      </c>
    </row>
    <row r="242" spans="5:43">
      <c r="E242" s="672" t="str">
        <f t="shared" si="100"/>
        <v/>
      </c>
      <c r="G242" s="672" t="str">
        <f t="shared" si="100"/>
        <v/>
      </c>
      <c r="I242" s="672" t="str">
        <f t="shared" si="81"/>
        <v/>
      </c>
      <c r="K242" s="672" t="str">
        <f t="shared" si="82"/>
        <v/>
      </c>
      <c r="M242" s="672" t="str">
        <f t="shared" si="83"/>
        <v/>
      </c>
      <c r="O242" s="672" t="str">
        <f t="shared" si="84"/>
        <v/>
      </c>
      <c r="Q242" s="672" t="str">
        <f t="shared" si="85"/>
        <v/>
      </c>
      <c r="S242" s="672" t="str">
        <f t="shared" si="86"/>
        <v/>
      </c>
      <c r="U242" s="672" t="str">
        <f t="shared" si="87"/>
        <v/>
      </c>
      <c r="W242" s="672" t="str">
        <f t="shared" si="88"/>
        <v/>
      </c>
      <c r="Y242" s="672" t="str">
        <f t="shared" si="89"/>
        <v/>
      </c>
      <c r="AA242" s="672" t="str">
        <f t="shared" si="90"/>
        <v/>
      </c>
      <c r="AC242" s="672" t="str">
        <f t="shared" si="91"/>
        <v/>
      </c>
      <c r="AE242" s="672" t="str">
        <f t="shared" si="92"/>
        <v/>
      </c>
      <c r="AG242" s="672" t="str">
        <f t="shared" si="93"/>
        <v/>
      </c>
      <c r="AI242" s="672" t="str">
        <f t="shared" si="94"/>
        <v/>
      </c>
      <c r="AK242" s="672" t="str">
        <f t="shared" si="95"/>
        <v/>
      </c>
      <c r="AM242" s="672" t="str">
        <f t="shared" si="96"/>
        <v/>
      </c>
      <c r="AO242" s="672" t="str">
        <f t="shared" si="97"/>
        <v/>
      </c>
      <c r="AQ242" s="672" t="str">
        <f t="shared" si="98"/>
        <v/>
      </c>
    </row>
    <row r="243" spans="5:43">
      <c r="E243" s="672" t="str">
        <f t="shared" si="100"/>
        <v/>
      </c>
      <c r="G243" s="672" t="str">
        <f t="shared" si="100"/>
        <v/>
      </c>
      <c r="I243" s="672" t="str">
        <f t="shared" si="81"/>
        <v/>
      </c>
      <c r="K243" s="672" t="str">
        <f t="shared" si="82"/>
        <v/>
      </c>
      <c r="M243" s="672" t="str">
        <f t="shared" si="83"/>
        <v/>
      </c>
      <c r="O243" s="672" t="str">
        <f t="shared" si="84"/>
        <v/>
      </c>
      <c r="Q243" s="672" t="str">
        <f t="shared" si="85"/>
        <v/>
      </c>
      <c r="S243" s="672" t="str">
        <f t="shared" si="86"/>
        <v/>
      </c>
      <c r="U243" s="672" t="str">
        <f t="shared" si="87"/>
        <v/>
      </c>
      <c r="W243" s="672" t="str">
        <f t="shared" si="88"/>
        <v/>
      </c>
      <c r="Y243" s="672" t="str">
        <f t="shared" si="89"/>
        <v/>
      </c>
      <c r="AA243" s="672" t="str">
        <f t="shared" si="90"/>
        <v/>
      </c>
      <c r="AC243" s="672" t="str">
        <f t="shared" si="91"/>
        <v/>
      </c>
      <c r="AE243" s="672" t="str">
        <f t="shared" si="92"/>
        <v/>
      </c>
      <c r="AG243" s="672" t="str">
        <f t="shared" si="93"/>
        <v/>
      </c>
      <c r="AI243" s="672" t="str">
        <f t="shared" si="94"/>
        <v/>
      </c>
      <c r="AK243" s="672" t="str">
        <f t="shared" si="95"/>
        <v/>
      </c>
      <c r="AM243" s="672" t="str">
        <f t="shared" si="96"/>
        <v/>
      </c>
      <c r="AO243" s="672" t="str">
        <f t="shared" si="97"/>
        <v/>
      </c>
      <c r="AQ243" s="672" t="str">
        <f t="shared" si="98"/>
        <v/>
      </c>
    </row>
    <row r="244" spans="5:43">
      <c r="E244" s="672" t="str">
        <f t="shared" si="100"/>
        <v/>
      </c>
      <c r="G244" s="672" t="str">
        <f t="shared" si="100"/>
        <v/>
      </c>
      <c r="I244" s="672" t="str">
        <f t="shared" si="81"/>
        <v/>
      </c>
      <c r="K244" s="672" t="str">
        <f t="shared" si="82"/>
        <v/>
      </c>
      <c r="M244" s="672" t="str">
        <f t="shared" si="83"/>
        <v/>
      </c>
      <c r="O244" s="672" t="str">
        <f t="shared" si="84"/>
        <v/>
      </c>
      <c r="Q244" s="672" t="str">
        <f t="shared" si="85"/>
        <v/>
      </c>
      <c r="S244" s="672" t="str">
        <f t="shared" si="86"/>
        <v/>
      </c>
      <c r="U244" s="672" t="str">
        <f t="shared" si="87"/>
        <v/>
      </c>
      <c r="W244" s="672" t="str">
        <f t="shared" si="88"/>
        <v/>
      </c>
      <c r="Y244" s="672" t="str">
        <f t="shared" si="89"/>
        <v/>
      </c>
      <c r="AA244" s="672" t="str">
        <f t="shared" si="90"/>
        <v/>
      </c>
      <c r="AC244" s="672" t="str">
        <f t="shared" si="91"/>
        <v/>
      </c>
      <c r="AE244" s="672" t="str">
        <f t="shared" si="92"/>
        <v/>
      </c>
      <c r="AG244" s="672" t="str">
        <f t="shared" si="93"/>
        <v/>
      </c>
      <c r="AI244" s="672" t="str">
        <f t="shared" si="94"/>
        <v/>
      </c>
      <c r="AK244" s="672" t="str">
        <f t="shared" si="95"/>
        <v/>
      </c>
      <c r="AM244" s="672" t="str">
        <f t="shared" si="96"/>
        <v/>
      </c>
      <c r="AO244" s="672" t="str">
        <f t="shared" si="97"/>
        <v/>
      </c>
      <c r="AQ244" s="672" t="str">
        <f t="shared" si="98"/>
        <v/>
      </c>
    </row>
    <row r="245" spans="5:43">
      <c r="E245" s="672" t="str">
        <f t="shared" si="100"/>
        <v/>
      </c>
      <c r="G245" s="672" t="str">
        <f t="shared" si="100"/>
        <v/>
      </c>
      <c r="I245" s="672" t="str">
        <f t="shared" si="81"/>
        <v/>
      </c>
      <c r="K245" s="672" t="str">
        <f t="shared" si="82"/>
        <v/>
      </c>
      <c r="M245" s="672" t="str">
        <f t="shared" si="83"/>
        <v/>
      </c>
      <c r="O245" s="672" t="str">
        <f t="shared" si="84"/>
        <v/>
      </c>
      <c r="Q245" s="672" t="str">
        <f t="shared" si="85"/>
        <v/>
      </c>
      <c r="S245" s="672" t="str">
        <f t="shared" si="86"/>
        <v/>
      </c>
      <c r="U245" s="672" t="str">
        <f t="shared" si="87"/>
        <v/>
      </c>
      <c r="W245" s="672" t="str">
        <f t="shared" si="88"/>
        <v/>
      </c>
      <c r="Y245" s="672" t="str">
        <f t="shared" si="89"/>
        <v/>
      </c>
      <c r="AA245" s="672" t="str">
        <f t="shared" si="90"/>
        <v/>
      </c>
      <c r="AC245" s="672" t="str">
        <f t="shared" si="91"/>
        <v/>
      </c>
      <c r="AE245" s="672" t="str">
        <f t="shared" si="92"/>
        <v/>
      </c>
      <c r="AG245" s="672" t="str">
        <f t="shared" si="93"/>
        <v/>
      </c>
      <c r="AI245" s="672" t="str">
        <f t="shared" si="94"/>
        <v/>
      </c>
      <c r="AK245" s="672" t="str">
        <f t="shared" si="95"/>
        <v/>
      </c>
      <c r="AM245" s="672" t="str">
        <f t="shared" si="96"/>
        <v/>
      </c>
      <c r="AO245" s="672" t="str">
        <f t="shared" si="97"/>
        <v/>
      </c>
      <c r="AQ245" s="672" t="str">
        <f t="shared" si="98"/>
        <v/>
      </c>
    </row>
    <row r="246" spans="5:43">
      <c r="E246" s="672" t="str">
        <f t="shared" si="100"/>
        <v/>
      </c>
      <c r="G246" s="672" t="str">
        <f t="shared" si="100"/>
        <v/>
      </c>
      <c r="I246" s="672" t="str">
        <f t="shared" si="81"/>
        <v/>
      </c>
      <c r="K246" s="672" t="str">
        <f t="shared" si="82"/>
        <v/>
      </c>
      <c r="M246" s="672" t="str">
        <f t="shared" si="83"/>
        <v/>
      </c>
      <c r="O246" s="672" t="str">
        <f t="shared" si="84"/>
        <v/>
      </c>
      <c r="Q246" s="672" t="str">
        <f t="shared" si="85"/>
        <v/>
      </c>
      <c r="S246" s="672" t="str">
        <f t="shared" si="86"/>
        <v/>
      </c>
      <c r="U246" s="672" t="str">
        <f t="shared" si="87"/>
        <v/>
      </c>
      <c r="W246" s="672" t="str">
        <f t="shared" si="88"/>
        <v/>
      </c>
      <c r="Y246" s="672" t="str">
        <f t="shared" si="89"/>
        <v/>
      </c>
      <c r="AA246" s="672" t="str">
        <f t="shared" si="90"/>
        <v/>
      </c>
      <c r="AC246" s="672" t="str">
        <f t="shared" si="91"/>
        <v/>
      </c>
      <c r="AE246" s="672" t="str">
        <f t="shared" si="92"/>
        <v/>
      </c>
      <c r="AG246" s="672" t="str">
        <f t="shared" si="93"/>
        <v/>
      </c>
      <c r="AI246" s="672" t="str">
        <f t="shared" si="94"/>
        <v/>
      </c>
      <c r="AK246" s="672" t="str">
        <f t="shared" si="95"/>
        <v/>
      </c>
      <c r="AM246" s="672" t="str">
        <f t="shared" si="96"/>
        <v/>
      </c>
      <c r="AO246" s="672" t="str">
        <f t="shared" si="97"/>
        <v/>
      </c>
      <c r="AQ246" s="672" t="str">
        <f t="shared" si="98"/>
        <v/>
      </c>
    </row>
    <row r="247" spans="5:43">
      <c r="E247" s="672" t="str">
        <f t="shared" si="100"/>
        <v/>
      </c>
      <c r="G247" s="672" t="str">
        <f t="shared" si="100"/>
        <v/>
      </c>
      <c r="I247" s="672" t="str">
        <f t="shared" si="81"/>
        <v/>
      </c>
      <c r="K247" s="672" t="str">
        <f t="shared" si="82"/>
        <v/>
      </c>
      <c r="M247" s="672" t="str">
        <f t="shared" si="83"/>
        <v/>
      </c>
      <c r="O247" s="672" t="str">
        <f t="shared" si="84"/>
        <v/>
      </c>
      <c r="Q247" s="672" t="str">
        <f t="shared" si="85"/>
        <v/>
      </c>
      <c r="S247" s="672" t="str">
        <f t="shared" si="86"/>
        <v/>
      </c>
      <c r="U247" s="672" t="str">
        <f t="shared" si="87"/>
        <v/>
      </c>
      <c r="W247" s="672" t="str">
        <f t="shared" si="88"/>
        <v/>
      </c>
      <c r="Y247" s="672" t="str">
        <f t="shared" si="89"/>
        <v/>
      </c>
      <c r="AA247" s="672" t="str">
        <f t="shared" si="90"/>
        <v/>
      </c>
      <c r="AC247" s="672" t="str">
        <f t="shared" si="91"/>
        <v/>
      </c>
      <c r="AE247" s="672" t="str">
        <f t="shared" si="92"/>
        <v/>
      </c>
      <c r="AG247" s="672" t="str">
        <f t="shared" si="93"/>
        <v/>
      </c>
      <c r="AI247" s="672" t="str">
        <f t="shared" si="94"/>
        <v/>
      </c>
      <c r="AK247" s="672" t="str">
        <f t="shared" si="95"/>
        <v/>
      </c>
      <c r="AM247" s="672" t="str">
        <f t="shared" si="96"/>
        <v/>
      </c>
      <c r="AO247" s="672" t="str">
        <f t="shared" si="97"/>
        <v/>
      </c>
      <c r="AQ247" s="672" t="str">
        <f t="shared" si="98"/>
        <v/>
      </c>
    </row>
    <row r="248" spans="5:43">
      <c r="E248" s="672" t="str">
        <f t="shared" si="100"/>
        <v/>
      </c>
      <c r="G248" s="672" t="str">
        <f t="shared" si="100"/>
        <v/>
      </c>
      <c r="I248" s="672" t="str">
        <f t="shared" si="81"/>
        <v/>
      </c>
      <c r="K248" s="672" t="str">
        <f t="shared" si="82"/>
        <v/>
      </c>
      <c r="M248" s="672" t="str">
        <f t="shared" si="83"/>
        <v/>
      </c>
      <c r="O248" s="672" t="str">
        <f t="shared" si="84"/>
        <v/>
      </c>
      <c r="Q248" s="672" t="str">
        <f t="shared" si="85"/>
        <v/>
      </c>
      <c r="S248" s="672" t="str">
        <f t="shared" si="86"/>
        <v/>
      </c>
      <c r="U248" s="672" t="str">
        <f t="shared" si="87"/>
        <v/>
      </c>
      <c r="W248" s="672" t="str">
        <f t="shared" si="88"/>
        <v/>
      </c>
      <c r="Y248" s="672" t="str">
        <f t="shared" si="89"/>
        <v/>
      </c>
      <c r="AA248" s="672" t="str">
        <f t="shared" si="90"/>
        <v/>
      </c>
      <c r="AC248" s="672" t="str">
        <f t="shared" si="91"/>
        <v/>
      </c>
      <c r="AE248" s="672" t="str">
        <f t="shared" si="92"/>
        <v/>
      </c>
      <c r="AG248" s="672" t="str">
        <f t="shared" si="93"/>
        <v/>
      </c>
      <c r="AI248" s="672" t="str">
        <f t="shared" si="94"/>
        <v/>
      </c>
      <c r="AK248" s="672" t="str">
        <f t="shared" si="95"/>
        <v/>
      </c>
      <c r="AM248" s="672" t="str">
        <f t="shared" si="96"/>
        <v/>
      </c>
      <c r="AO248" s="672" t="str">
        <f t="shared" si="97"/>
        <v/>
      </c>
      <c r="AQ248" s="672" t="str">
        <f t="shared" si="98"/>
        <v/>
      </c>
    </row>
    <row r="249" spans="5:43">
      <c r="E249" s="672" t="str">
        <f t="shared" si="100"/>
        <v/>
      </c>
      <c r="G249" s="672" t="str">
        <f t="shared" si="100"/>
        <v/>
      </c>
      <c r="I249" s="672" t="str">
        <f t="shared" si="81"/>
        <v/>
      </c>
      <c r="K249" s="672" t="str">
        <f t="shared" si="82"/>
        <v/>
      </c>
      <c r="M249" s="672" t="str">
        <f t="shared" si="83"/>
        <v/>
      </c>
      <c r="O249" s="672" t="str">
        <f t="shared" si="84"/>
        <v/>
      </c>
      <c r="Q249" s="672" t="str">
        <f t="shared" si="85"/>
        <v/>
      </c>
      <c r="S249" s="672" t="str">
        <f t="shared" si="86"/>
        <v/>
      </c>
      <c r="U249" s="672" t="str">
        <f t="shared" si="87"/>
        <v/>
      </c>
      <c r="W249" s="672" t="str">
        <f t="shared" si="88"/>
        <v/>
      </c>
      <c r="Y249" s="672" t="str">
        <f t="shared" si="89"/>
        <v/>
      </c>
      <c r="AA249" s="672" t="str">
        <f t="shared" si="90"/>
        <v/>
      </c>
      <c r="AC249" s="672" t="str">
        <f t="shared" si="91"/>
        <v/>
      </c>
      <c r="AE249" s="672" t="str">
        <f t="shared" si="92"/>
        <v/>
      </c>
      <c r="AG249" s="672" t="str">
        <f t="shared" si="93"/>
        <v/>
      </c>
      <c r="AI249" s="672" t="str">
        <f t="shared" si="94"/>
        <v/>
      </c>
      <c r="AK249" s="672" t="str">
        <f t="shared" si="95"/>
        <v/>
      </c>
      <c r="AM249" s="672" t="str">
        <f t="shared" si="96"/>
        <v/>
      </c>
      <c r="AO249" s="672" t="str">
        <f t="shared" si="97"/>
        <v/>
      </c>
      <c r="AQ249" s="672" t="str">
        <f t="shared" si="98"/>
        <v/>
      </c>
    </row>
    <row r="250" spans="5:43">
      <c r="E250" s="672" t="str">
        <f t="shared" si="100"/>
        <v/>
      </c>
      <c r="G250" s="672" t="str">
        <f t="shared" si="100"/>
        <v/>
      </c>
      <c r="I250" s="672" t="str">
        <f t="shared" si="81"/>
        <v/>
      </c>
      <c r="K250" s="672" t="str">
        <f t="shared" si="82"/>
        <v/>
      </c>
      <c r="M250" s="672" t="str">
        <f t="shared" si="83"/>
        <v/>
      </c>
      <c r="O250" s="672" t="str">
        <f t="shared" si="84"/>
        <v/>
      </c>
      <c r="Q250" s="672" t="str">
        <f t="shared" si="85"/>
        <v/>
      </c>
      <c r="S250" s="672" t="str">
        <f t="shared" si="86"/>
        <v/>
      </c>
      <c r="U250" s="672" t="str">
        <f t="shared" si="87"/>
        <v/>
      </c>
      <c r="W250" s="672" t="str">
        <f t="shared" si="88"/>
        <v/>
      </c>
      <c r="Y250" s="672" t="str">
        <f t="shared" si="89"/>
        <v/>
      </c>
      <c r="AA250" s="672" t="str">
        <f t="shared" si="90"/>
        <v/>
      </c>
      <c r="AC250" s="672" t="str">
        <f t="shared" si="91"/>
        <v/>
      </c>
      <c r="AE250" s="672" t="str">
        <f t="shared" si="92"/>
        <v/>
      </c>
      <c r="AG250" s="672" t="str">
        <f t="shared" si="93"/>
        <v/>
      </c>
      <c r="AI250" s="672" t="str">
        <f t="shared" si="94"/>
        <v/>
      </c>
      <c r="AK250" s="672" t="str">
        <f t="shared" si="95"/>
        <v/>
      </c>
      <c r="AM250" s="672" t="str">
        <f t="shared" si="96"/>
        <v/>
      </c>
      <c r="AO250" s="672" t="str">
        <f t="shared" si="97"/>
        <v/>
      </c>
      <c r="AQ250" s="672" t="str">
        <f t="shared" si="98"/>
        <v/>
      </c>
    </row>
    <row r="251" spans="5:43">
      <c r="E251" s="672" t="str">
        <f t="shared" si="100"/>
        <v/>
      </c>
      <c r="G251" s="672" t="str">
        <f t="shared" si="100"/>
        <v/>
      </c>
      <c r="I251" s="672" t="str">
        <f t="shared" si="81"/>
        <v/>
      </c>
      <c r="K251" s="672" t="str">
        <f t="shared" si="82"/>
        <v/>
      </c>
      <c r="M251" s="672" t="str">
        <f t="shared" si="83"/>
        <v/>
      </c>
      <c r="O251" s="672" t="str">
        <f t="shared" si="84"/>
        <v/>
      </c>
      <c r="Q251" s="672" t="str">
        <f t="shared" si="85"/>
        <v/>
      </c>
      <c r="S251" s="672" t="str">
        <f t="shared" si="86"/>
        <v/>
      </c>
      <c r="U251" s="672" t="str">
        <f t="shared" si="87"/>
        <v/>
      </c>
      <c r="W251" s="672" t="str">
        <f t="shared" si="88"/>
        <v/>
      </c>
      <c r="Y251" s="672" t="str">
        <f t="shared" si="89"/>
        <v/>
      </c>
      <c r="AA251" s="672" t="str">
        <f t="shared" si="90"/>
        <v/>
      </c>
      <c r="AC251" s="672" t="str">
        <f t="shared" si="91"/>
        <v/>
      </c>
      <c r="AE251" s="672" t="str">
        <f t="shared" si="92"/>
        <v/>
      </c>
      <c r="AG251" s="672" t="str">
        <f t="shared" si="93"/>
        <v/>
      </c>
      <c r="AI251" s="672" t="str">
        <f t="shared" si="94"/>
        <v/>
      </c>
      <c r="AK251" s="672" t="str">
        <f t="shared" si="95"/>
        <v/>
      </c>
      <c r="AM251" s="672" t="str">
        <f t="shared" si="96"/>
        <v/>
      </c>
      <c r="AO251" s="672" t="str">
        <f t="shared" si="97"/>
        <v/>
      </c>
      <c r="AQ251" s="672" t="str">
        <f t="shared" si="98"/>
        <v/>
      </c>
    </row>
    <row r="252" spans="5:43">
      <c r="E252" s="672" t="str">
        <f t="shared" si="100"/>
        <v/>
      </c>
      <c r="G252" s="672" t="str">
        <f t="shared" si="100"/>
        <v/>
      </c>
      <c r="I252" s="672" t="str">
        <f t="shared" si="81"/>
        <v/>
      </c>
      <c r="K252" s="672" t="str">
        <f t="shared" si="82"/>
        <v/>
      </c>
      <c r="M252" s="672" t="str">
        <f t="shared" si="83"/>
        <v/>
      </c>
      <c r="O252" s="672" t="str">
        <f t="shared" si="84"/>
        <v/>
      </c>
      <c r="Q252" s="672" t="str">
        <f t="shared" si="85"/>
        <v/>
      </c>
      <c r="S252" s="672" t="str">
        <f t="shared" si="86"/>
        <v/>
      </c>
      <c r="U252" s="672" t="str">
        <f t="shared" si="87"/>
        <v/>
      </c>
      <c r="W252" s="672" t="str">
        <f t="shared" si="88"/>
        <v/>
      </c>
      <c r="Y252" s="672" t="str">
        <f t="shared" si="89"/>
        <v/>
      </c>
      <c r="AA252" s="672" t="str">
        <f t="shared" si="90"/>
        <v/>
      </c>
      <c r="AC252" s="672" t="str">
        <f t="shared" si="91"/>
        <v/>
      </c>
      <c r="AE252" s="672" t="str">
        <f t="shared" si="92"/>
        <v/>
      </c>
      <c r="AG252" s="672" t="str">
        <f t="shared" si="93"/>
        <v/>
      </c>
      <c r="AI252" s="672" t="str">
        <f t="shared" si="94"/>
        <v/>
      </c>
      <c r="AK252" s="672" t="str">
        <f t="shared" si="95"/>
        <v/>
      </c>
      <c r="AM252" s="672" t="str">
        <f t="shared" si="96"/>
        <v/>
      </c>
      <c r="AO252" s="672" t="str">
        <f t="shared" si="97"/>
        <v/>
      </c>
      <c r="AQ252" s="672" t="str">
        <f t="shared" si="98"/>
        <v/>
      </c>
    </row>
    <row r="253" spans="5:43">
      <c r="E253" s="672" t="str">
        <f t="shared" ref="E253:G268" si="101">IF(OR($B253=0,D253=0),"",D253/$B253)</f>
        <v/>
      </c>
      <c r="G253" s="672" t="str">
        <f t="shared" si="101"/>
        <v/>
      </c>
      <c r="I253" s="672" t="str">
        <f t="shared" si="81"/>
        <v/>
      </c>
      <c r="K253" s="672" t="str">
        <f t="shared" si="82"/>
        <v/>
      </c>
      <c r="M253" s="672" t="str">
        <f t="shared" si="83"/>
        <v/>
      </c>
      <c r="O253" s="672" t="str">
        <f t="shared" si="84"/>
        <v/>
      </c>
      <c r="Q253" s="672" t="str">
        <f t="shared" si="85"/>
        <v/>
      </c>
      <c r="S253" s="672" t="str">
        <f t="shared" si="86"/>
        <v/>
      </c>
      <c r="U253" s="672" t="str">
        <f t="shared" si="87"/>
        <v/>
      </c>
      <c r="W253" s="672" t="str">
        <f t="shared" si="88"/>
        <v/>
      </c>
      <c r="Y253" s="672" t="str">
        <f t="shared" si="89"/>
        <v/>
      </c>
      <c r="AA253" s="672" t="str">
        <f t="shared" si="90"/>
        <v/>
      </c>
      <c r="AC253" s="672" t="str">
        <f t="shared" si="91"/>
        <v/>
      </c>
      <c r="AE253" s="672" t="str">
        <f t="shared" si="92"/>
        <v/>
      </c>
      <c r="AG253" s="672" t="str">
        <f t="shared" si="93"/>
        <v/>
      </c>
      <c r="AI253" s="672" t="str">
        <f t="shared" si="94"/>
        <v/>
      </c>
      <c r="AK253" s="672" t="str">
        <f t="shared" si="95"/>
        <v/>
      </c>
      <c r="AM253" s="672" t="str">
        <f t="shared" si="96"/>
        <v/>
      </c>
      <c r="AO253" s="672" t="str">
        <f t="shared" si="97"/>
        <v/>
      </c>
      <c r="AQ253" s="672" t="str">
        <f t="shared" si="98"/>
        <v/>
      </c>
    </row>
    <row r="254" spans="5:43">
      <c r="E254" s="672" t="str">
        <f t="shared" si="101"/>
        <v/>
      </c>
      <c r="G254" s="672" t="str">
        <f t="shared" si="101"/>
        <v/>
      </c>
      <c r="I254" s="672" t="str">
        <f t="shared" si="81"/>
        <v/>
      </c>
      <c r="K254" s="672" t="str">
        <f t="shared" si="82"/>
        <v/>
      </c>
      <c r="M254" s="672" t="str">
        <f t="shared" si="83"/>
        <v/>
      </c>
      <c r="O254" s="672" t="str">
        <f t="shared" si="84"/>
        <v/>
      </c>
      <c r="Q254" s="672" t="str">
        <f t="shared" si="85"/>
        <v/>
      </c>
      <c r="S254" s="672" t="str">
        <f t="shared" si="86"/>
        <v/>
      </c>
      <c r="U254" s="672" t="str">
        <f t="shared" si="87"/>
        <v/>
      </c>
      <c r="W254" s="672" t="str">
        <f t="shared" si="88"/>
        <v/>
      </c>
      <c r="Y254" s="672" t="str">
        <f t="shared" si="89"/>
        <v/>
      </c>
      <c r="AA254" s="672" t="str">
        <f t="shared" si="90"/>
        <v/>
      </c>
      <c r="AC254" s="672" t="str">
        <f t="shared" si="91"/>
        <v/>
      </c>
      <c r="AE254" s="672" t="str">
        <f t="shared" si="92"/>
        <v/>
      </c>
      <c r="AG254" s="672" t="str">
        <f t="shared" si="93"/>
        <v/>
      </c>
      <c r="AI254" s="672" t="str">
        <f t="shared" si="94"/>
        <v/>
      </c>
      <c r="AK254" s="672" t="str">
        <f t="shared" si="95"/>
        <v/>
      </c>
      <c r="AM254" s="672" t="str">
        <f t="shared" si="96"/>
        <v/>
      </c>
      <c r="AO254" s="672" t="str">
        <f t="shared" si="97"/>
        <v/>
      </c>
      <c r="AQ254" s="672" t="str">
        <f t="shared" si="98"/>
        <v/>
      </c>
    </row>
    <row r="255" spans="5:43">
      <c r="E255" s="672" t="str">
        <f t="shared" si="101"/>
        <v/>
      </c>
      <c r="G255" s="672" t="str">
        <f t="shared" si="101"/>
        <v/>
      </c>
      <c r="I255" s="672" t="str">
        <f t="shared" si="81"/>
        <v/>
      </c>
      <c r="K255" s="672" t="str">
        <f t="shared" si="82"/>
        <v/>
      </c>
      <c r="M255" s="672" t="str">
        <f t="shared" si="83"/>
        <v/>
      </c>
      <c r="O255" s="672" t="str">
        <f t="shared" si="84"/>
        <v/>
      </c>
      <c r="Q255" s="672" t="str">
        <f t="shared" si="85"/>
        <v/>
      </c>
      <c r="S255" s="672" t="str">
        <f t="shared" si="86"/>
        <v/>
      </c>
      <c r="U255" s="672" t="str">
        <f t="shared" si="87"/>
        <v/>
      </c>
      <c r="W255" s="672" t="str">
        <f t="shared" si="88"/>
        <v/>
      </c>
      <c r="Y255" s="672" t="str">
        <f t="shared" si="89"/>
        <v/>
      </c>
      <c r="AA255" s="672" t="str">
        <f t="shared" si="90"/>
        <v/>
      </c>
      <c r="AC255" s="672" t="str">
        <f t="shared" si="91"/>
        <v/>
      </c>
      <c r="AE255" s="672" t="str">
        <f t="shared" si="92"/>
        <v/>
      </c>
      <c r="AG255" s="672" t="str">
        <f t="shared" si="93"/>
        <v/>
      </c>
      <c r="AI255" s="672" t="str">
        <f t="shared" si="94"/>
        <v/>
      </c>
      <c r="AK255" s="672" t="str">
        <f t="shared" si="95"/>
        <v/>
      </c>
      <c r="AM255" s="672" t="str">
        <f t="shared" si="96"/>
        <v/>
      </c>
      <c r="AO255" s="672" t="str">
        <f t="shared" si="97"/>
        <v/>
      </c>
      <c r="AQ255" s="672" t="str">
        <f t="shared" si="98"/>
        <v/>
      </c>
    </row>
    <row r="256" spans="5:43">
      <c r="E256" s="672" t="str">
        <f t="shared" si="101"/>
        <v/>
      </c>
      <c r="G256" s="672" t="str">
        <f t="shared" si="101"/>
        <v/>
      </c>
      <c r="I256" s="672" t="str">
        <f t="shared" si="81"/>
        <v/>
      </c>
      <c r="K256" s="672" t="str">
        <f t="shared" si="82"/>
        <v/>
      </c>
      <c r="M256" s="672" t="str">
        <f t="shared" si="83"/>
        <v/>
      </c>
      <c r="O256" s="672" t="str">
        <f t="shared" si="84"/>
        <v/>
      </c>
      <c r="Q256" s="672" t="str">
        <f t="shared" si="85"/>
        <v/>
      </c>
      <c r="S256" s="672" t="str">
        <f t="shared" si="86"/>
        <v/>
      </c>
      <c r="U256" s="672" t="str">
        <f t="shared" si="87"/>
        <v/>
      </c>
      <c r="W256" s="672" t="str">
        <f t="shared" si="88"/>
        <v/>
      </c>
      <c r="Y256" s="672" t="str">
        <f t="shared" si="89"/>
        <v/>
      </c>
      <c r="AA256" s="672" t="str">
        <f t="shared" si="90"/>
        <v/>
      </c>
      <c r="AC256" s="672" t="str">
        <f t="shared" si="91"/>
        <v/>
      </c>
      <c r="AE256" s="672" t="str">
        <f t="shared" si="92"/>
        <v/>
      </c>
      <c r="AG256" s="672" t="str">
        <f t="shared" si="93"/>
        <v/>
      </c>
      <c r="AI256" s="672" t="str">
        <f t="shared" si="94"/>
        <v/>
      </c>
      <c r="AK256" s="672" t="str">
        <f t="shared" si="95"/>
        <v/>
      </c>
      <c r="AM256" s="672" t="str">
        <f t="shared" si="96"/>
        <v/>
      </c>
      <c r="AO256" s="672" t="str">
        <f t="shared" si="97"/>
        <v/>
      </c>
      <c r="AQ256" s="672" t="str">
        <f t="shared" si="98"/>
        <v/>
      </c>
    </row>
    <row r="257" spans="5:43">
      <c r="E257" s="672" t="str">
        <f t="shared" si="101"/>
        <v/>
      </c>
      <c r="G257" s="672" t="str">
        <f t="shared" si="101"/>
        <v/>
      </c>
      <c r="I257" s="672" t="str">
        <f t="shared" si="81"/>
        <v/>
      </c>
      <c r="K257" s="672" t="str">
        <f t="shared" si="82"/>
        <v/>
      </c>
      <c r="M257" s="672" t="str">
        <f t="shared" si="83"/>
        <v/>
      </c>
      <c r="O257" s="672" t="str">
        <f t="shared" si="84"/>
        <v/>
      </c>
      <c r="Q257" s="672" t="str">
        <f t="shared" si="85"/>
        <v/>
      </c>
      <c r="S257" s="672" t="str">
        <f t="shared" si="86"/>
        <v/>
      </c>
      <c r="U257" s="672" t="str">
        <f t="shared" si="87"/>
        <v/>
      </c>
      <c r="W257" s="672" t="str">
        <f t="shared" si="88"/>
        <v/>
      </c>
      <c r="Y257" s="672" t="str">
        <f t="shared" si="89"/>
        <v/>
      </c>
      <c r="AA257" s="672" t="str">
        <f t="shared" si="90"/>
        <v/>
      </c>
      <c r="AC257" s="672" t="str">
        <f t="shared" si="91"/>
        <v/>
      </c>
      <c r="AE257" s="672" t="str">
        <f t="shared" si="92"/>
        <v/>
      </c>
      <c r="AG257" s="672" t="str">
        <f t="shared" si="93"/>
        <v/>
      </c>
      <c r="AI257" s="672" t="str">
        <f t="shared" si="94"/>
        <v/>
      </c>
      <c r="AK257" s="672" t="str">
        <f t="shared" si="95"/>
        <v/>
      </c>
      <c r="AM257" s="672" t="str">
        <f t="shared" si="96"/>
        <v/>
      </c>
      <c r="AO257" s="672" t="str">
        <f t="shared" si="97"/>
        <v/>
      </c>
      <c r="AQ257" s="672" t="str">
        <f t="shared" si="98"/>
        <v/>
      </c>
    </row>
    <row r="258" spans="5:43">
      <c r="E258" s="672" t="str">
        <f t="shared" si="101"/>
        <v/>
      </c>
      <c r="G258" s="672" t="str">
        <f t="shared" si="101"/>
        <v/>
      </c>
      <c r="I258" s="672" t="str">
        <f t="shared" si="81"/>
        <v/>
      </c>
      <c r="K258" s="672" t="str">
        <f t="shared" si="82"/>
        <v/>
      </c>
      <c r="M258" s="672" t="str">
        <f t="shared" si="83"/>
        <v/>
      </c>
      <c r="O258" s="672" t="str">
        <f t="shared" si="84"/>
        <v/>
      </c>
      <c r="Q258" s="672" t="str">
        <f t="shared" si="85"/>
        <v/>
      </c>
      <c r="S258" s="672" t="str">
        <f t="shared" si="86"/>
        <v/>
      </c>
      <c r="U258" s="672" t="str">
        <f t="shared" si="87"/>
        <v/>
      </c>
      <c r="W258" s="672" t="str">
        <f t="shared" si="88"/>
        <v/>
      </c>
      <c r="Y258" s="672" t="str">
        <f t="shared" si="89"/>
        <v/>
      </c>
      <c r="AA258" s="672" t="str">
        <f t="shared" si="90"/>
        <v/>
      </c>
      <c r="AC258" s="672" t="str">
        <f t="shared" si="91"/>
        <v/>
      </c>
      <c r="AE258" s="672" t="str">
        <f t="shared" si="92"/>
        <v/>
      </c>
      <c r="AG258" s="672" t="str">
        <f t="shared" si="93"/>
        <v/>
      </c>
      <c r="AI258" s="672" t="str">
        <f t="shared" si="94"/>
        <v/>
      </c>
      <c r="AK258" s="672" t="str">
        <f t="shared" si="95"/>
        <v/>
      </c>
      <c r="AM258" s="672" t="str">
        <f t="shared" si="96"/>
        <v/>
      </c>
      <c r="AO258" s="672" t="str">
        <f t="shared" si="97"/>
        <v/>
      </c>
      <c r="AQ258" s="672" t="str">
        <f t="shared" si="98"/>
        <v/>
      </c>
    </row>
    <row r="259" spans="5:43">
      <c r="E259" s="672" t="str">
        <f t="shared" si="101"/>
        <v/>
      </c>
      <c r="G259" s="672" t="str">
        <f t="shared" si="101"/>
        <v/>
      </c>
      <c r="I259" s="672" t="str">
        <f t="shared" si="81"/>
        <v/>
      </c>
      <c r="K259" s="672" t="str">
        <f t="shared" si="82"/>
        <v/>
      </c>
      <c r="M259" s="672" t="str">
        <f t="shared" si="83"/>
        <v/>
      </c>
      <c r="O259" s="672" t="str">
        <f t="shared" si="84"/>
        <v/>
      </c>
      <c r="Q259" s="672" t="str">
        <f t="shared" si="85"/>
        <v/>
      </c>
      <c r="S259" s="672" t="str">
        <f t="shared" si="86"/>
        <v/>
      </c>
      <c r="U259" s="672" t="str">
        <f t="shared" si="87"/>
        <v/>
      </c>
      <c r="W259" s="672" t="str">
        <f t="shared" si="88"/>
        <v/>
      </c>
      <c r="Y259" s="672" t="str">
        <f t="shared" si="89"/>
        <v/>
      </c>
      <c r="AA259" s="672" t="str">
        <f t="shared" si="90"/>
        <v/>
      </c>
      <c r="AC259" s="672" t="str">
        <f t="shared" si="91"/>
        <v/>
      </c>
      <c r="AE259" s="672" t="str">
        <f t="shared" si="92"/>
        <v/>
      </c>
      <c r="AG259" s="672" t="str">
        <f t="shared" si="93"/>
        <v/>
      </c>
      <c r="AI259" s="672" t="str">
        <f t="shared" si="94"/>
        <v/>
      </c>
      <c r="AK259" s="672" t="str">
        <f t="shared" si="95"/>
        <v/>
      </c>
      <c r="AM259" s="672" t="str">
        <f t="shared" si="96"/>
        <v/>
      </c>
      <c r="AO259" s="672" t="str">
        <f t="shared" si="97"/>
        <v/>
      </c>
      <c r="AQ259" s="672" t="str">
        <f t="shared" si="98"/>
        <v/>
      </c>
    </row>
    <row r="260" spans="5:43">
      <c r="E260" s="672" t="str">
        <f t="shared" si="101"/>
        <v/>
      </c>
      <c r="G260" s="672" t="str">
        <f t="shared" si="101"/>
        <v/>
      </c>
      <c r="I260" s="672" t="str">
        <f t="shared" si="81"/>
        <v/>
      </c>
      <c r="K260" s="672" t="str">
        <f t="shared" si="82"/>
        <v/>
      </c>
      <c r="M260" s="672" t="str">
        <f t="shared" si="83"/>
        <v/>
      </c>
      <c r="O260" s="672" t="str">
        <f t="shared" si="84"/>
        <v/>
      </c>
      <c r="Q260" s="672" t="str">
        <f t="shared" si="85"/>
        <v/>
      </c>
      <c r="S260" s="672" t="str">
        <f t="shared" si="86"/>
        <v/>
      </c>
      <c r="U260" s="672" t="str">
        <f t="shared" si="87"/>
        <v/>
      </c>
      <c r="W260" s="672" t="str">
        <f t="shared" si="88"/>
        <v/>
      </c>
      <c r="Y260" s="672" t="str">
        <f t="shared" si="89"/>
        <v/>
      </c>
      <c r="AA260" s="672" t="str">
        <f t="shared" si="90"/>
        <v/>
      </c>
      <c r="AC260" s="672" t="str">
        <f t="shared" si="91"/>
        <v/>
      </c>
      <c r="AE260" s="672" t="str">
        <f t="shared" si="92"/>
        <v/>
      </c>
      <c r="AG260" s="672" t="str">
        <f t="shared" si="93"/>
        <v/>
      </c>
      <c r="AI260" s="672" t="str">
        <f t="shared" si="94"/>
        <v/>
      </c>
      <c r="AK260" s="672" t="str">
        <f t="shared" si="95"/>
        <v/>
      </c>
      <c r="AM260" s="672" t="str">
        <f t="shared" si="96"/>
        <v/>
      </c>
      <c r="AO260" s="672" t="str">
        <f t="shared" si="97"/>
        <v/>
      </c>
      <c r="AQ260" s="672" t="str">
        <f t="shared" si="98"/>
        <v/>
      </c>
    </row>
    <row r="261" spans="5:43">
      <c r="E261" s="672" t="str">
        <f t="shared" si="101"/>
        <v/>
      </c>
      <c r="G261" s="672" t="str">
        <f t="shared" si="101"/>
        <v/>
      </c>
      <c r="I261" s="672" t="str">
        <f t="shared" si="81"/>
        <v/>
      </c>
      <c r="K261" s="672" t="str">
        <f t="shared" si="82"/>
        <v/>
      </c>
      <c r="M261" s="672" t="str">
        <f t="shared" si="83"/>
        <v/>
      </c>
      <c r="O261" s="672" t="str">
        <f t="shared" si="84"/>
        <v/>
      </c>
      <c r="Q261" s="672" t="str">
        <f t="shared" si="85"/>
        <v/>
      </c>
      <c r="S261" s="672" t="str">
        <f t="shared" si="86"/>
        <v/>
      </c>
      <c r="U261" s="672" t="str">
        <f t="shared" si="87"/>
        <v/>
      </c>
      <c r="W261" s="672" t="str">
        <f t="shared" si="88"/>
        <v/>
      </c>
      <c r="Y261" s="672" t="str">
        <f t="shared" si="89"/>
        <v/>
      </c>
      <c r="AA261" s="672" t="str">
        <f t="shared" si="90"/>
        <v/>
      </c>
      <c r="AC261" s="672" t="str">
        <f t="shared" si="91"/>
        <v/>
      </c>
      <c r="AE261" s="672" t="str">
        <f t="shared" si="92"/>
        <v/>
      </c>
      <c r="AG261" s="672" t="str">
        <f t="shared" si="93"/>
        <v/>
      </c>
      <c r="AI261" s="672" t="str">
        <f t="shared" si="94"/>
        <v/>
      </c>
      <c r="AK261" s="672" t="str">
        <f t="shared" si="95"/>
        <v/>
      </c>
      <c r="AM261" s="672" t="str">
        <f t="shared" si="96"/>
        <v/>
      </c>
      <c r="AO261" s="672" t="str">
        <f t="shared" si="97"/>
        <v/>
      </c>
      <c r="AQ261" s="672" t="str">
        <f t="shared" si="98"/>
        <v/>
      </c>
    </row>
    <row r="262" spans="5:43">
      <c r="E262" s="672" t="str">
        <f t="shared" si="101"/>
        <v/>
      </c>
      <c r="G262" s="672" t="str">
        <f t="shared" si="101"/>
        <v/>
      </c>
      <c r="I262" s="672" t="str">
        <f t="shared" si="81"/>
        <v/>
      </c>
      <c r="K262" s="672" t="str">
        <f t="shared" si="82"/>
        <v/>
      </c>
      <c r="M262" s="672" t="str">
        <f t="shared" si="83"/>
        <v/>
      </c>
      <c r="O262" s="672" t="str">
        <f t="shared" si="84"/>
        <v/>
      </c>
      <c r="Q262" s="672" t="str">
        <f t="shared" si="85"/>
        <v/>
      </c>
      <c r="S262" s="672" t="str">
        <f t="shared" si="86"/>
        <v/>
      </c>
      <c r="U262" s="672" t="str">
        <f t="shared" si="87"/>
        <v/>
      </c>
      <c r="W262" s="672" t="str">
        <f t="shared" si="88"/>
        <v/>
      </c>
      <c r="Y262" s="672" t="str">
        <f t="shared" si="89"/>
        <v/>
      </c>
      <c r="AA262" s="672" t="str">
        <f t="shared" si="90"/>
        <v/>
      </c>
      <c r="AC262" s="672" t="str">
        <f t="shared" si="91"/>
        <v/>
      </c>
      <c r="AE262" s="672" t="str">
        <f t="shared" si="92"/>
        <v/>
      </c>
      <c r="AG262" s="672" t="str">
        <f t="shared" si="93"/>
        <v/>
      </c>
      <c r="AI262" s="672" t="str">
        <f t="shared" si="94"/>
        <v/>
      </c>
      <c r="AK262" s="672" t="str">
        <f t="shared" si="95"/>
        <v/>
      </c>
      <c r="AM262" s="672" t="str">
        <f t="shared" si="96"/>
        <v/>
      </c>
      <c r="AO262" s="672" t="str">
        <f t="shared" si="97"/>
        <v/>
      </c>
      <c r="AQ262" s="672" t="str">
        <f t="shared" si="98"/>
        <v/>
      </c>
    </row>
    <row r="263" spans="5:43">
      <c r="E263" s="672" t="str">
        <f t="shared" si="101"/>
        <v/>
      </c>
      <c r="G263" s="672" t="str">
        <f t="shared" si="101"/>
        <v/>
      </c>
      <c r="I263" s="672" t="str">
        <f t="shared" si="81"/>
        <v/>
      </c>
      <c r="K263" s="672" t="str">
        <f t="shared" si="82"/>
        <v/>
      </c>
      <c r="M263" s="672" t="str">
        <f t="shared" si="83"/>
        <v/>
      </c>
      <c r="O263" s="672" t="str">
        <f t="shared" si="84"/>
        <v/>
      </c>
      <c r="Q263" s="672" t="str">
        <f t="shared" si="85"/>
        <v/>
      </c>
      <c r="S263" s="672" t="str">
        <f t="shared" si="86"/>
        <v/>
      </c>
      <c r="U263" s="672" t="str">
        <f t="shared" si="87"/>
        <v/>
      </c>
      <c r="W263" s="672" t="str">
        <f t="shared" si="88"/>
        <v/>
      </c>
      <c r="Y263" s="672" t="str">
        <f t="shared" si="89"/>
        <v/>
      </c>
      <c r="AA263" s="672" t="str">
        <f t="shared" si="90"/>
        <v/>
      </c>
      <c r="AC263" s="672" t="str">
        <f t="shared" si="91"/>
        <v/>
      </c>
      <c r="AE263" s="672" t="str">
        <f t="shared" si="92"/>
        <v/>
      </c>
      <c r="AG263" s="672" t="str">
        <f t="shared" si="93"/>
        <v/>
      </c>
      <c r="AI263" s="672" t="str">
        <f t="shared" si="94"/>
        <v/>
      </c>
      <c r="AK263" s="672" t="str">
        <f t="shared" si="95"/>
        <v/>
      </c>
      <c r="AM263" s="672" t="str">
        <f t="shared" si="96"/>
        <v/>
      </c>
      <c r="AO263" s="672" t="str">
        <f t="shared" si="97"/>
        <v/>
      </c>
      <c r="AQ263" s="672" t="str">
        <f t="shared" si="98"/>
        <v/>
      </c>
    </row>
    <row r="264" spans="5:43">
      <c r="E264" s="672" t="str">
        <f t="shared" si="101"/>
        <v/>
      </c>
      <c r="G264" s="672" t="str">
        <f t="shared" si="101"/>
        <v/>
      </c>
      <c r="I264" s="672" t="str">
        <f t="shared" si="81"/>
        <v/>
      </c>
      <c r="K264" s="672" t="str">
        <f t="shared" si="82"/>
        <v/>
      </c>
      <c r="M264" s="672" t="str">
        <f t="shared" si="83"/>
        <v/>
      </c>
      <c r="O264" s="672" t="str">
        <f t="shared" si="84"/>
        <v/>
      </c>
      <c r="Q264" s="672" t="str">
        <f t="shared" si="85"/>
        <v/>
      </c>
      <c r="S264" s="672" t="str">
        <f t="shared" si="86"/>
        <v/>
      </c>
      <c r="U264" s="672" t="str">
        <f t="shared" si="87"/>
        <v/>
      </c>
      <c r="W264" s="672" t="str">
        <f t="shared" si="88"/>
        <v/>
      </c>
      <c r="Y264" s="672" t="str">
        <f t="shared" si="89"/>
        <v/>
      </c>
      <c r="AA264" s="672" t="str">
        <f t="shared" si="90"/>
        <v/>
      </c>
      <c r="AC264" s="672" t="str">
        <f t="shared" si="91"/>
        <v/>
      </c>
      <c r="AE264" s="672" t="str">
        <f t="shared" si="92"/>
        <v/>
      </c>
      <c r="AG264" s="672" t="str">
        <f t="shared" si="93"/>
        <v/>
      </c>
      <c r="AI264" s="672" t="str">
        <f t="shared" si="94"/>
        <v/>
      </c>
      <c r="AK264" s="672" t="str">
        <f t="shared" si="95"/>
        <v/>
      </c>
      <c r="AM264" s="672" t="str">
        <f t="shared" si="96"/>
        <v/>
      </c>
      <c r="AO264" s="672" t="str">
        <f t="shared" si="97"/>
        <v/>
      </c>
      <c r="AQ264" s="672" t="str">
        <f t="shared" si="98"/>
        <v/>
      </c>
    </row>
    <row r="265" spans="5:43">
      <c r="E265" s="672" t="str">
        <f t="shared" si="101"/>
        <v/>
      </c>
      <c r="G265" s="672" t="str">
        <f t="shared" si="101"/>
        <v/>
      </c>
      <c r="I265" s="672" t="str">
        <f t="shared" si="81"/>
        <v/>
      </c>
      <c r="K265" s="672" t="str">
        <f t="shared" si="82"/>
        <v/>
      </c>
      <c r="M265" s="672" t="str">
        <f t="shared" si="83"/>
        <v/>
      </c>
      <c r="O265" s="672" t="str">
        <f t="shared" si="84"/>
        <v/>
      </c>
      <c r="Q265" s="672" t="str">
        <f t="shared" si="85"/>
        <v/>
      </c>
      <c r="S265" s="672" t="str">
        <f t="shared" si="86"/>
        <v/>
      </c>
      <c r="U265" s="672" t="str">
        <f t="shared" si="87"/>
        <v/>
      </c>
      <c r="W265" s="672" t="str">
        <f t="shared" si="88"/>
        <v/>
      </c>
      <c r="Y265" s="672" t="str">
        <f t="shared" si="89"/>
        <v/>
      </c>
      <c r="AA265" s="672" t="str">
        <f t="shared" si="90"/>
        <v/>
      </c>
      <c r="AC265" s="672" t="str">
        <f t="shared" si="91"/>
        <v/>
      </c>
      <c r="AE265" s="672" t="str">
        <f t="shared" si="92"/>
        <v/>
      </c>
      <c r="AG265" s="672" t="str">
        <f t="shared" si="93"/>
        <v/>
      </c>
      <c r="AI265" s="672" t="str">
        <f t="shared" si="94"/>
        <v/>
      </c>
      <c r="AK265" s="672" t="str">
        <f t="shared" si="95"/>
        <v/>
      </c>
      <c r="AM265" s="672" t="str">
        <f t="shared" si="96"/>
        <v/>
      </c>
      <c r="AO265" s="672" t="str">
        <f t="shared" si="97"/>
        <v/>
      </c>
      <c r="AQ265" s="672" t="str">
        <f t="shared" si="98"/>
        <v/>
      </c>
    </row>
    <row r="266" spans="5:43">
      <c r="E266" s="672" t="str">
        <f t="shared" si="101"/>
        <v/>
      </c>
      <c r="G266" s="672" t="str">
        <f t="shared" si="101"/>
        <v/>
      </c>
      <c r="I266" s="672" t="str">
        <f t="shared" si="81"/>
        <v/>
      </c>
      <c r="K266" s="672" t="str">
        <f t="shared" si="82"/>
        <v/>
      </c>
      <c r="M266" s="672" t="str">
        <f t="shared" si="83"/>
        <v/>
      </c>
      <c r="O266" s="672" t="str">
        <f t="shared" si="84"/>
        <v/>
      </c>
      <c r="Q266" s="672" t="str">
        <f t="shared" si="85"/>
        <v/>
      </c>
      <c r="S266" s="672" t="str">
        <f t="shared" si="86"/>
        <v/>
      </c>
      <c r="U266" s="672" t="str">
        <f t="shared" si="87"/>
        <v/>
      </c>
      <c r="W266" s="672" t="str">
        <f t="shared" si="88"/>
        <v/>
      </c>
      <c r="Y266" s="672" t="str">
        <f t="shared" si="89"/>
        <v/>
      </c>
      <c r="AA266" s="672" t="str">
        <f t="shared" si="90"/>
        <v/>
      </c>
      <c r="AC266" s="672" t="str">
        <f t="shared" si="91"/>
        <v/>
      </c>
      <c r="AE266" s="672" t="str">
        <f t="shared" si="92"/>
        <v/>
      </c>
      <c r="AG266" s="672" t="str">
        <f t="shared" si="93"/>
        <v/>
      </c>
      <c r="AI266" s="672" t="str">
        <f t="shared" si="94"/>
        <v/>
      </c>
      <c r="AK266" s="672" t="str">
        <f t="shared" si="95"/>
        <v/>
      </c>
      <c r="AM266" s="672" t="str">
        <f t="shared" si="96"/>
        <v/>
      </c>
      <c r="AO266" s="672" t="str">
        <f t="shared" si="97"/>
        <v/>
      </c>
      <c r="AQ266" s="672" t="str">
        <f t="shared" si="98"/>
        <v/>
      </c>
    </row>
    <row r="267" spans="5:43">
      <c r="E267" s="672" t="str">
        <f t="shared" si="101"/>
        <v/>
      </c>
      <c r="G267" s="672" t="str">
        <f t="shared" si="101"/>
        <v/>
      </c>
      <c r="I267" s="672" t="str">
        <f t="shared" si="81"/>
        <v/>
      </c>
      <c r="K267" s="672" t="str">
        <f t="shared" si="82"/>
        <v/>
      </c>
      <c r="M267" s="672" t="str">
        <f t="shared" si="83"/>
        <v/>
      </c>
      <c r="O267" s="672" t="str">
        <f t="shared" si="84"/>
        <v/>
      </c>
      <c r="Q267" s="672" t="str">
        <f t="shared" si="85"/>
        <v/>
      </c>
      <c r="S267" s="672" t="str">
        <f t="shared" si="86"/>
        <v/>
      </c>
      <c r="U267" s="672" t="str">
        <f t="shared" si="87"/>
        <v/>
      </c>
      <c r="W267" s="672" t="str">
        <f t="shared" si="88"/>
        <v/>
      </c>
      <c r="Y267" s="672" t="str">
        <f t="shared" si="89"/>
        <v/>
      </c>
      <c r="AA267" s="672" t="str">
        <f t="shared" si="90"/>
        <v/>
      </c>
      <c r="AC267" s="672" t="str">
        <f t="shared" si="91"/>
        <v/>
      </c>
      <c r="AE267" s="672" t="str">
        <f t="shared" si="92"/>
        <v/>
      </c>
      <c r="AG267" s="672" t="str">
        <f t="shared" si="93"/>
        <v/>
      </c>
      <c r="AI267" s="672" t="str">
        <f t="shared" si="94"/>
        <v/>
      </c>
      <c r="AK267" s="672" t="str">
        <f t="shared" si="95"/>
        <v/>
      </c>
      <c r="AM267" s="672" t="str">
        <f t="shared" si="96"/>
        <v/>
      </c>
      <c r="AO267" s="672" t="str">
        <f t="shared" si="97"/>
        <v/>
      </c>
      <c r="AQ267" s="672" t="str">
        <f t="shared" si="98"/>
        <v/>
      </c>
    </row>
    <row r="268" spans="5:43">
      <c r="E268" s="672" t="str">
        <f t="shared" si="101"/>
        <v/>
      </c>
      <c r="G268" s="672" t="str">
        <f t="shared" si="101"/>
        <v/>
      </c>
      <c r="I268" s="672" t="str">
        <f t="shared" si="81"/>
        <v/>
      </c>
      <c r="K268" s="672" t="str">
        <f t="shared" si="82"/>
        <v/>
      </c>
      <c r="M268" s="672" t="str">
        <f t="shared" si="83"/>
        <v/>
      </c>
      <c r="O268" s="672" t="str">
        <f t="shared" si="84"/>
        <v/>
      </c>
      <c r="Q268" s="672" t="str">
        <f t="shared" si="85"/>
        <v/>
      </c>
      <c r="S268" s="672" t="str">
        <f t="shared" si="86"/>
        <v/>
      </c>
      <c r="U268" s="672" t="str">
        <f t="shared" si="87"/>
        <v/>
      </c>
      <c r="W268" s="672" t="str">
        <f t="shared" si="88"/>
        <v/>
      </c>
      <c r="Y268" s="672" t="str">
        <f t="shared" si="89"/>
        <v/>
      </c>
      <c r="AA268" s="672" t="str">
        <f t="shared" si="90"/>
        <v/>
      </c>
      <c r="AC268" s="672" t="str">
        <f t="shared" si="91"/>
        <v/>
      </c>
      <c r="AE268" s="672" t="str">
        <f t="shared" si="92"/>
        <v/>
      </c>
      <c r="AG268" s="672" t="str">
        <f t="shared" si="93"/>
        <v/>
      </c>
      <c r="AI268" s="672" t="str">
        <f t="shared" si="94"/>
        <v/>
      </c>
      <c r="AK268" s="672" t="str">
        <f t="shared" si="95"/>
        <v/>
      </c>
      <c r="AM268" s="672" t="str">
        <f t="shared" si="96"/>
        <v/>
      </c>
      <c r="AO268" s="672" t="str">
        <f t="shared" si="97"/>
        <v/>
      </c>
      <c r="AQ268" s="672" t="str">
        <f t="shared" si="98"/>
        <v/>
      </c>
    </row>
    <row r="269" spans="5:43">
      <c r="E269" s="672" t="str">
        <f t="shared" ref="E269:G284" si="102">IF(OR($B269=0,D269=0),"",D269/$B269)</f>
        <v/>
      </c>
      <c r="G269" s="672" t="str">
        <f t="shared" si="102"/>
        <v/>
      </c>
      <c r="I269" s="672" t="str">
        <f t="shared" ref="I269:I300" si="103">IF(OR($B269=0,H269=0),"",H269/$B269)</f>
        <v/>
      </c>
      <c r="K269" s="672" t="str">
        <f t="shared" ref="K269:K300" si="104">IF(OR($B269=0,J269=0),"",J269/$B269)</f>
        <v/>
      </c>
      <c r="M269" s="672" t="str">
        <f t="shared" ref="M269:M300" si="105">IF(OR($B269=0,L269=0),"",L269/$B269)</f>
        <v/>
      </c>
      <c r="O269" s="672" t="str">
        <f t="shared" ref="O269:O300" si="106">IF(OR($B269=0,N269=0),"",N269/$B269)</f>
        <v/>
      </c>
      <c r="Q269" s="672" t="str">
        <f t="shared" ref="Q269:Q300" si="107">IF(OR($B269=0,P269=0),"",P269/$B269)</f>
        <v/>
      </c>
      <c r="S269" s="672" t="str">
        <f t="shared" ref="S269:S300" si="108">IF(OR($B269=0,R269=0),"",R269/$B269)</f>
        <v/>
      </c>
      <c r="U269" s="672" t="str">
        <f t="shared" ref="U269:U300" si="109">IF(OR($B269=0,T269=0),"",T269/$B269)</f>
        <v/>
      </c>
      <c r="W269" s="672" t="str">
        <f t="shared" ref="W269:W300" si="110">IF(OR($B269=0,V269=0),"",V269/$B269)</f>
        <v/>
      </c>
      <c r="Y269" s="672" t="str">
        <f t="shared" ref="Y269:Y300" si="111">IF(OR($B269=0,X269=0),"",X269/$B269)</f>
        <v/>
      </c>
      <c r="AA269" s="672" t="str">
        <f t="shared" ref="AA269:AA300" si="112">IF(OR($B269=0,Z269=0),"",Z269/$B269)</f>
        <v/>
      </c>
      <c r="AC269" s="672" t="str">
        <f t="shared" ref="AC269:AC300" si="113">IF(OR($B269=0,AB269=0),"",AB269/$B269)</f>
        <v/>
      </c>
      <c r="AE269" s="672" t="str">
        <f t="shared" ref="AE269:AE300" si="114">IF(OR($B269=0,AD269=0),"",AD269/$B269)</f>
        <v/>
      </c>
      <c r="AG269" s="672" t="str">
        <f t="shared" ref="AG269:AG300" si="115">IF(OR($B269=0,AF269=0),"",AF269/$B269)</f>
        <v/>
      </c>
      <c r="AI269" s="672" t="str">
        <f t="shared" ref="AI269:AI300" si="116">IF(OR($B269=0,AH269=0),"",AH269/$B269)</f>
        <v/>
      </c>
      <c r="AK269" s="672" t="str">
        <f t="shared" ref="AK269:AK300" si="117">IF(OR($B269=0,AJ269=0),"",AJ269/$B269)</f>
        <v/>
      </c>
      <c r="AM269" s="672" t="str">
        <f t="shared" ref="AM269:AM300" si="118">IF(OR($B269=0,AL269=0),"",AL269/$B269)</f>
        <v/>
      </c>
      <c r="AO269" s="672" t="str">
        <f t="shared" ref="AO269:AO300" si="119">IF(OR($B269=0,AN269=0),"",AN269/$B269)</f>
        <v/>
      </c>
      <c r="AQ269" s="672" t="str">
        <f t="shared" ref="AQ269:AQ300" si="120">IF(OR($B269=0,AP269=0),"",AP269/$B269)</f>
        <v/>
      </c>
    </row>
    <row r="270" spans="5:43">
      <c r="E270" s="672" t="str">
        <f t="shared" si="102"/>
        <v/>
      </c>
      <c r="G270" s="672" t="str">
        <f t="shared" si="102"/>
        <v/>
      </c>
      <c r="I270" s="672" t="str">
        <f t="shared" si="103"/>
        <v/>
      </c>
      <c r="K270" s="672" t="str">
        <f t="shared" si="104"/>
        <v/>
      </c>
      <c r="M270" s="672" t="str">
        <f t="shared" si="105"/>
        <v/>
      </c>
      <c r="O270" s="672" t="str">
        <f t="shared" si="106"/>
        <v/>
      </c>
      <c r="Q270" s="672" t="str">
        <f t="shared" si="107"/>
        <v/>
      </c>
      <c r="S270" s="672" t="str">
        <f t="shared" si="108"/>
        <v/>
      </c>
      <c r="U270" s="672" t="str">
        <f t="shared" si="109"/>
        <v/>
      </c>
      <c r="W270" s="672" t="str">
        <f t="shared" si="110"/>
        <v/>
      </c>
      <c r="Y270" s="672" t="str">
        <f t="shared" si="111"/>
        <v/>
      </c>
      <c r="AA270" s="672" t="str">
        <f t="shared" si="112"/>
        <v/>
      </c>
      <c r="AC270" s="672" t="str">
        <f t="shared" si="113"/>
        <v/>
      </c>
      <c r="AE270" s="672" t="str">
        <f t="shared" si="114"/>
        <v/>
      </c>
      <c r="AG270" s="672" t="str">
        <f t="shared" si="115"/>
        <v/>
      </c>
      <c r="AI270" s="672" t="str">
        <f t="shared" si="116"/>
        <v/>
      </c>
      <c r="AK270" s="672" t="str">
        <f t="shared" si="117"/>
        <v/>
      </c>
      <c r="AM270" s="672" t="str">
        <f t="shared" si="118"/>
        <v/>
      </c>
      <c r="AO270" s="672" t="str">
        <f t="shared" si="119"/>
        <v/>
      </c>
      <c r="AQ270" s="672" t="str">
        <f t="shared" si="120"/>
        <v/>
      </c>
    </row>
    <row r="271" spans="5:43">
      <c r="E271" s="672" t="str">
        <f t="shared" si="102"/>
        <v/>
      </c>
      <c r="G271" s="672" t="str">
        <f t="shared" si="102"/>
        <v/>
      </c>
      <c r="I271" s="672" t="str">
        <f t="shared" si="103"/>
        <v/>
      </c>
      <c r="K271" s="672" t="str">
        <f t="shared" si="104"/>
        <v/>
      </c>
      <c r="M271" s="672" t="str">
        <f t="shared" si="105"/>
        <v/>
      </c>
      <c r="O271" s="672" t="str">
        <f t="shared" si="106"/>
        <v/>
      </c>
      <c r="Q271" s="672" t="str">
        <f t="shared" si="107"/>
        <v/>
      </c>
      <c r="S271" s="672" t="str">
        <f t="shared" si="108"/>
        <v/>
      </c>
      <c r="U271" s="672" t="str">
        <f t="shared" si="109"/>
        <v/>
      </c>
      <c r="W271" s="672" t="str">
        <f t="shared" si="110"/>
        <v/>
      </c>
      <c r="Y271" s="672" t="str">
        <f t="shared" si="111"/>
        <v/>
      </c>
      <c r="AA271" s="672" t="str">
        <f t="shared" si="112"/>
        <v/>
      </c>
      <c r="AC271" s="672" t="str">
        <f t="shared" si="113"/>
        <v/>
      </c>
      <c r="AE271" s="672" t="str">
        <f t="shared" si="114"/>
        <v/>
      </c>
      <c r="AG271" s="672" t="str">
        <f t="shared" si="115"/>
        <v/>
      </c>
      <c r="AI271" s="672" t="str">
        <f t="shared" si="116"/>
        <v/>
      </c>
      <c r="AK271" s="672" t="str">
        <f t="shared" si="117"/>
        <v/>
      </c>
      <c r="AM271" s="672" t="str">
        <f t="shared" si="118"/>
        <v/>
      </c>
      <c r="AO271" s="672" t="str">
        <f t="shared" si="119"/>
        <v/>
      </c>
      <c r="AQ271" s="672" t="str">
        <f t="shared" si="120"/>
        <v/>
      </c>
    </row>
    <row r="272" spans="5:43">
      <c r="E272" s="672" t="str">
        <f t="shared" si="102"/>
        <v/>
      </c>
      <c r="G272" s="672" t="str">
        <f t="shared" si="102"/>
        <v/>
      </c>
      <c r="I272" s="672" t="str">
        <f t="shared" si="103"/>
        <v/>
      </c>
      <c r="K272" s="672" t="str">
        <f t="shared" si="104"/>
        <v/>
      </c>
      <c r="M272" s="672" t="str">
        <f t="shared" si="105"/>
        <v/>
      </c>
      <c r="O272" s="672" t="str">
        <f t="shared" si="106"/>
        <v/>
      </c>
      <c r="Q272" s="672" t="str">
        <f t="shared" si="107"/>
        <v/>
      </c>
      <c r="S272" s="672" t="str">
        <f t="shared" si="108"/>
        <v/>
      </c>
      <c r="U272" s="672" t="str">
        <f t="shared" si="109"/>
        <v/>
      </c>
      <c r="W272" s="672" t="str">
        <f t="shared" si="110"/>
        <v/>
      </c>
      <c r="Y272" s="672" t="str">
        <f t="shared" si="111"/>
        <v/>
      </c>
      <c r="AA272" s="672" t="str">
        <f t="shared" si="112"/>
        <v/>
      </c>
      <c r="AC272" s="672" t="str">
        <f t="shared" si="113"/>
        <v/>
      </c>
      <c r="AE272" s="672" t="str">
        <f t="shared" si="114"/>
        <v/>
      </c>
      <c r="AG272" s="672" t="str">
        <f t="shared" si="115"/>
        <v/>
      </c>
      <c r="AI272" s="672" t="str">
        <f t="shared" si="116"/>
        <v/>
      </c>
      <c r="AK272" s="672" t="str">
        <f t="shared" si="117"/>
        <v/>
      </c>
      <c r="AM272" s="672" t="str">
        <f t="shared" si="118"/>
        <v/>
      </c>
      <c r="AO272" s="672" t="str">
        <f t="shared" si="119"/>
        <v/>
      </c>
      <c r="AQ272" s="672" t="str">
        <f t="shared" si="120"/>
        <v/>
      </c>
    </row>
    <row r="273" spans="5:43">
      <c r="E273" s="672" t="str">
        <f t="shared" si="102"/>
        <v/>
      </c>
      <c r="G273" s="672" t="str">
        <f t="shared" si="102"/>
        <v/>
      </c>
      <c r="I273" s="672" t="str">
        <f t="shared" si="103"/>
        <v/>
      </c>
      <c r="K273" s="672" t="str">
        <f t="shared" si="104"/>
        <v/>
      </c>
      <c r="M273" s="672" t="str">
        <f t="shared" si="105"/>
        <v/>
      </c>
      <c r="O273" s="672" t="str">
        <f t="shared" si="106"/>
        <v/>
      </c>
      <c r="Q273" s="672" t="str">
        <f t="shared" si="107"/>
        <v/>
      </c>
      <c r="S273" s="672" t="str">
        <f t="shared" si="108"/>
        <v/>
      </c>
      <c r="U273" s="672" t="str">
        <f t="shared" si="109"/>
        <v/>
      </c>
      <c r="W273" s="672" t="str">
        <f t="shared" si="110"/>
        <v/>
      </c>
      <c r="Y273" s="672" t="str">
        <f t="shared" si="111"/>
        <v/>
      </c>
      <c r="AA273" s="672" t="str">
        <f t="shared" si="112"/>
        <v/>
      </c>
      <c r="AC273" s="672" t="str">
        <f t="shared" si="113"/>
        <v/>
      </c>
      <c r="AE273" s="672" t="str">
        <f t="shared" si="114"/>
        <v/>
      </c>
      <c r="AG273" s="672" t="str">
        <f t="shared" si="115"/>
        <v/>
      </c>
      <c r="AI273" s="672" t="str">
        <f t="shared" si="116"/>
        <v/>
      </c>
      <c r="AK273" s="672" t="str">
        <f t="shared" si="117"/>
        <v/>
      </c>
      <c r="AM273" s="672" t="str">
        <f t="shared" si="118"/>
        <v/>
      </c>
      <c r="AO273" s="672" t="str">
        <f t="shared" si="119"/>
        <v/>
      </c>
      <c r="AQ273" s="672" t="str">
        <f t="shared" si="120"/>
        <v/>
      </c>
    </row>
    <row r="274" spans="5:43">
      <c r="E274" s="672" t="str">
        <f t="shared" si="102"/>
        <v/>
      </c>
      <c r="G274" s="672" t="str">
        <f t="shared" si="102"/>
        <v/>
      </c>
      <c r="I274" s="672" t="str">
        <f t="shared" si="103"/>
        <v/>
      </c>
      <c r="K274" s="672" t="str">
        <f t="shared" si="104"/>
        <v/>
      </c>
      <c r="M274" s="672" t="str">
        <f t="shared" si="105"/>
        <v/>
      </c>
      <c r="O274" s="672" t="str">
        <f t="shared" si="106"/>
        <v/>
      </c>
      <c r="Q274" s="672" t="str">
        <f t="shared" si="107"/>
        <v/>
      </c>
      <c r="S274" s="672" t="str">
        <f t="shared" si="108"/>
        <v/>
      </c>
      <c r="U274" s="672" t="str">
        <f t="shared" si="109"/>
        <v/>
      </c>
      <c r="W274" s="672" t="str">
        <f t="shared" si="110"/>
        <v/>
      </c>
      <c r="Y274" s="672" t="str">
        <f t="shared" si="111"/>
        <v/>
      </c>
      <c r="AA274" s="672" t="str">
        <f t="shared" si="112"/>
        <v/>
      </c>
      <c r="AC274" s="672" t="str">
        <f t="shared" si="113"/>
        <v/>
      </c>
      <c r="AE274" s="672" t="str">
        <f t="shared" si="114"/>
        <v/>
      </c>
      <c r="AG274" s="672" t="str">
        <f t="shared" si="115"/>
        <v/>
      </c>
      <c r="AI274" s="672" t="str">
        <f t="shared" si="116"/>
        <v/>
      </c>
      <c r="AK274" s="672" t="str">
        <f t="shared" si="117"/>
        <v/>
      </c>
      <c r="AM274" s="672" t="str">
        <f t="shared" si="118"/>
        <v/>
      </c>
      <c r="AO274" s="672" t="str">
        <f t="shared" si="119"/>
        <v/>
      </c>
      <c r="AQ274" s="672" t="str">
        <f t="shared" si="120"/>
        <v/>
      </c>
    </row>
    <row r="275" spans="5:43">
      <c r="E275" s="672" t="str">
        <f t="shared" si="102"/>
        <v/>
      </c>
      <c r="G275" s="672" t="str">
        <f t="shared" si="102"/>
        <v/>
      </c>
      <c r="I275" s="672" t="str">
        <f t="shared" si="103"/>
        <v/>
      </c>
      <c r="K275" s="672" t="str">
        <f t="shared" si="104"/>
        <v/>
      </c>
      <c r="M275" s="672" t="str">
        <f t="shared" si="105"/>
        <v/>
      </c>
      <c r="O275" s="672" t="str">
        <f t="shared" si="106"/>
        <v/>
      </c>
      <c r="Q275" s="672" t="str">
        <f t="shared" si="107"/>
        <v/>
      </c>
      <c r="S275" s="672" t="str">
        <f t="shared" si="108"/>
        <v/>
      </c>
      <c r="U275" s="672" t="str">
        <f t="shared" si="109"/>
        <v/>
      </c>
      <c r="W275" s="672" t="str">
        <f t="shared" si="110"/>
        <v/>
      </c>
      <c r="Y275" s="672" t="str">
        <f t="shared" si="111"/>
        <v/>
      </c>
      <c r="AA275" s="672" t="str">
        <f t="shared" si="112"/>
        <v/>
      </c>
      <c r="AC275" s="672" t="str">
        <f t="shared" si="113"/>
        <v/>
      </c>
      <c r="AE275" s="672" t="str">
        <f t="shared" si="114"/>
        <v/>
      </c>
      <c r="AG275" s="672" t="str">
        <f t="shared" si="115"/>
        <v/>
      </c>
      <c r="AI275" s="672" t="str">
        <f t="shared" si="116"/>
        <v/>
      </c>
      <c r="AK275" s="672" t="str">
        <f t="shared" si="117"/>
        <v/>
      </c>
      <c r="AM275" s="672" t="str">
        <f t="shared" si="118"/>
        <v/>
      </c>
      <c r="AO275" s="672" t="str">
        <f t="shared" si="119"/>
        <v/>
      </c>
      <c r="AQ275" s="672" t="str">
        <f t="shared" si="120"/>
        <v/>
      </c>
    </row>
    <row r="276" spans="5:43">
      <c r="E276" s="672" t="str">
        <f t="shared" si="102"/>
        <v/>
      </c>
      <c r="G276" s="672" t="str">
        <f t="shared" si="102"/>
        <v/>
      </c>
      <c r="I276" s="672" t="str">
        <f t="shared" si="103"/>
        <v/>
      </c>
      <c r="K276" s="672" t="str">
        <f t="shared" si="104"/>
        <v/>
      </c>
      <c r="M276" s="672" t="str">
        <f t="shared" si="105"/>
        <v/>
      </c>
      <c r="O276" s="672" t="str">
        <f t="shared" si="106"/>
        <v/>
      </c>
      <c r="Q276" s="672" t="str">
        <f t="shared" si="107"/>
        <v/>
      </c>
      <c r="S276" s="672" t="str">
        <f t="shared" si="108"/>
        <v/>
      </c>
      <c r="U276" s="672" t="str">
        <f t="shared" si="109"/>
        <v/>
      </c>
      <c r="W276" s="672" t="str">
        <f t="shared" si="110"/>
        <v/>
      </c>
      <c r="Y276" s="672" t="str">
        <f t="shared" si="111"/>
        <v/>
      </c>
      <c r="AA276" s="672" t="str">
        <f t="shared" si="112"/>
        <v/>
      </c>
      <c r="AC276" s="672" t="str">
        <f t="shared" si="113"/>
        <v/>
      </c>
      <c r="AE276" s="672" t="str">
        <f t="shared" si="114"/>
        <v/>
      </c>
      <c r="AG276" s="672" t="str">
        <f t="shared" si="115"/>
        <v/>
      </c>
      <c r="AI276" s="672" t="str">
        <f t="shared" si="116"/>
        <v/>
      </c>
      <c r="AK276" s="672" t="str">
        <f t="shared" si="117"/>
        <v/>
      </c>
      <c r="AM276" s="672" t="str">
        <f t="shared" si="118"/>
        <v/>
      </c>
      <c r="AO276" s="672" t="str">
        <f t="shared" si="119"/>
        <v/>
      </c>
      <c r="AQ276" s="672" t="str">
        <f t="shared" si="120"/>
        <v/>
      </c>
    </row>
    <row r="277" spans="5:43">
      <c r="E277" s="672" t="str">
        <f t="shared" si="102"/>
        <v/>
      </c>
      <c r="G277" s="672" t="str">
        <f t="shared" si="102"/>
        <v/>
      </c>
      <c r="I277" s="672" t="str">
        <f t="shared" si="103"/>
        <v/>
      </c>
      <c r="K277" s="672" t="str">
        <f t="shared" si="104"/>
        <v/>
      </c>
      <c r="M277" s="672" t="str">
        <f t="shared" si="105"/>
        <v/>
      </c>
      <c r="O277" s="672" t="str">
        <f t="shared" si="106"/>
        <v/>
      </c>
      <c r="Q277" s="672" t="str">
        <f t="shared" si="107"/>
        <v/>
      </c>
      <c r="S277" s="672" t="str">
        <f t="shared" si="108"/>
        <v/>
      </c>
      <c r="U277" s="672" t="str">
        <f t="shared" si="109"/>
        <v/>
      </c>
      <c r="W277" s="672" t="str">
        <f t="shared" si="110"/>
        <v/>
      </c>
      <c r="Y277" s="672" t="str">
        <f t="shared" si="111"/>
        <v/>
      </c>
      <c r="AA277" s="672" t="str">
        <f t="shared" si="112"/>
        <v/>
      </c>
      <c r="AC277" s="672" t="str">
        <f t="shared" si="113"/>
        <v/>
      </c>
      <c r="AE277" s="672" t="str">
        <f t="shared" si="114"/>
        <v/>
      </c>
      <c r="AG277" s="672" t="str">
        <f t="shared" si="115"/>
        <v/>
      </c>
      <c r="AI277" s="672" t="str">
        <f t="shared" si="116"/>
        <v/>
      </c>
      <c r="AK277" s="672" t="str">
        <f t="shared" si="117"/>
        <v/>
      </c>
      <c r="AM277" s="672" t="str">
        <f t="shared" si="118"/>
        <v/>
      </c>
      <c r="AO277" s="672" t="str">
        <f t="shared" si="119"/>
        <v/>
      </c>
      <c r="AQ277" s="672" t="str">
        <f t="shared" si="120"/>
        <v/>
      </c>
    </row>
    <row r="278" spans="5:43">
      <c r="E278" s="672" t="str">
        <f t="shared" si="102"/>
        <v/>
      </c>
      <c r="G278" s="672" t="str">
        <f t="shared" si="102"/>
        <v/>
      </c>
      <c r="I278" s="672" t="str">
        <f t="shared" si="103"/>
        <v/>
      </c>
      <c r="K278" s="672" t="str">
        <f t="shared" si="104"/>
        <v/>
      </c>
      <c r="M278" s="672" t="str">
        <f t="shared" si="105"/>
        <v/>
      </c>
      <c r="O278" s="672" t="str">
        <f t="shared" si="106"/>
        <v/>
      </c>
      <c r="Q278" s="672" t="str">
        <f t="shared" si="107"/>
        <v/>
      </c>
      <c r="S278" s="672" t="str">
        <f t="shared" si="108"/>
        <v/>
      </c>
      <c r="U278" s="672" t="str">
        <f t="shared" si="109"/>
        <v/>
      </c>
      <c r="W278" s="672" t="str">
        <f t="shared" si="110"/>
        <v/>
      </c>
      <c r="Y278" s="672" t="str">
        <f t="shared" si="111"/>
        <v/>
      </c>
      <c r="AA278" s="672" t="str">
        <f t="shared" si="112"/>
        <v/>
      </c>
      <c r="AC278" s="672" t="str">
        <f t="shared" si="113"/>
        <v/>
      </c>
      <c r="AE278" s="672" t="str">
        <f t="shared" si="114"/>
        <v/>
      </c>
      <c r="AG278" s="672" t="str">
        <f t="shared" si="115"/>
        <v/>
      </c>
      <c r="AI278" s="672" t="str">
        <f t="shared" si="116"/>
        <v/>
      </c>
      <c r="AK278" s="672" t="str">
        <f t="shared" si="117"/>
        <v/>
      </c>
      <c r="AM278" s="672" t="str">
        <f t="shared" si="118"/>
        <v/>
      </c>
      <c r="AO278" s="672" t="str">
        <f t="shared" si="119"/>
        <v/>
      </c>
      <c r="AQ278" s="672" t="str">
        <f t="shared" si="120"/>
        <v/>
      </c>
    </row>
    <row r="279" spans="5:43">
      <c r="E279" s="672" t="str">
        <f t="shared" si="102"/>
        <v/>
      </c>
      <c r="G279" s="672" t="str">
        <f t="shared" si="102"/>
        <v/>
      </c>
      <c r="I279" s="672" t="str">
        <f t="shared" si="103"/>
        <v/>
      </c>
      <c r="K279" s="672" t="str">
        <f t="shared" si="104"/>
        <v/>
      </c>
      <c r="M279" s="672" t="str">
        <f t="shared" si="105"/>
        <v/>
      </c>
      <c r="O279" s="672" t="str">
        <f t="shared" si="106"/>
        <v/>
      </c>
      <c r="Q279" s="672" t="str">
        <f t="shared" si="107"/>
        <v/>
      </c>
      <c r="S279" s="672" t="str">
        <f t="shared" si="108"/>
        <v/>
      </c>
      <c r="U279" s="672" t="str">
        <f t="shared" si="109"/>
        <v/>
      </c>
      <c r="W279" s="672" t="str">
        <f t="shared" si="110"/>
        <v/>
      </c>
      <c r="Y279" s="672" t="str">
        <f t="shared" si="111"/>
        <v/>
      </c>
      <c r="AA279" s="672" t="str">
        <f t="shared" si="112"/>
        <v/>
      </c>
      <c r="AC279" s="672" t="str">
        <f t="shared" si="113"/>
        <v/>
      </c>
      <c r="AE279" s="672" t="str">
        <f t="shared" si="114"/>
        <v/>
      </c>
      <c r="AG279" s="672" t="str">
        <f t="shared" si="115"/>
        <v/>
      </c>
      <c r="AI279" s="672" t="str">
        <f t="shared" si="116"/>
        <v/>
      </c>
      <c r="AK279" s="672" t="str">
        <f t="shared" si="117"/>
        <v/>
      </c>
      <c r="AM279" s="672" t="str">
        <f t="shared" si="118"/>
        <v/>
      </c>
      <c r="AO279" s="672" t="str">
        <f t="shared" si="119"/>
        <v/>
      </c>
      <c r="AQ279" s="672" t="str">
        <f t="shared" si="120"/>
        <v/>
      </c>
    </row>
    <row r="280" spans="5:43">
      <c r="E280" s="672" t="str">
        <f t="shared" si="102"/>
        <v/>
      </c>
      <c r="G280" s="672" t="str">
        <f t="shared" si="102"/>
        <v/>
      </c>
      <c r="I280" s="672" t="str">
        <f t="shared" si="103"/>
        <v/>
      </c>
      <c r="K280" s="672" t="str">
        <f t="shared" si="104"/>
        <v/>
      </c>
      <c r="M280" s="672" t="str">
        <f t="shared" si="105"/>
        <v/>
      </c>
      <c r="O280" s="672" t="str">
        <f t="shared" si="106"/>
        <v/>
      </c>
      <c r="Q280" s="672" t="str">
        <f t="shared" si="107"/>
        <v/>
      </c>
      <c r="S280" s="672" t="str">
        <f t="shared" si="108"/>
        <v/>
      </c>
      <c r="U280" s="672" t="str">
        <f t="shared" si="109"/>
        <v/>
      </c>
      <c r="W280" s="672" t="str">
        <f t="shared" si="110"/>
        <v/>
      </c>
      <c r="Y280" s="672" t="str">
        <f t="shared" si="111"/>
        <v/>
      </c>
      <c r="AA280" s="672" t="str">
        <f t="shared" si="112"/>
        <v/>
      </c>
      <c r="AC280" s="672" t="str">
        <f t="shared" si="113"/>
        <v/>
      </c>
      <c r="AE280" s="672" t="str">
        <f t="shared" si="114"/>
        <v/>
      </c>
      <c r="AG280" s="672" t="str">
        <f t="shared" si="115"/>
        <v/>
      </c>
      <c r="AI280" s="672" t="str">
        <f t="shared" si="116"/>
        <v/>
      </c>
      <c r="AK280" s="672" t="str">
        <f t="shared" si="117"/>
        <v/>
      </c>
      <c r="AM280" s="672" t="str">
        <f t="shared" si="118"/>
        <v/>
      </c>
      <c r="AO280" s="672" t="str">
        <f t="shared" si="119"/>
        <v/>
      </c>
      <c r="AQ280" s="672" t="str">
        <f t="shared" si="120"/>
        <v/>
      </c>
    </row>
    <row r="281" spans="5:43">
      <c r="E281" s="672" t="str">
        <f t="shared" si="102"/>
        <v/>
      </c>
      <c r="G281" s="672" t="str">
        <f t="shared" si="102"/>
        <v/>
      </c>
      <c r="I281" s="672" t="str">
        <f t="shared" si="103"/>
        <v/>
      </c>
      <c r="K281" s="672" t="str">
        <f t="shared" si="104"/>
        <v/>
      </c>
      <c r="M281" s="672" t="str">
        <f t="shared" si="105"/>
        <v/>
      </c>
      <c r="O281" s="672" t="str">
        <f t="shared" si="106"/>
        <v/>
      </c>
      <c r="Q281" s="672" t="str">
        <f t="shared" si="107"/>
        <v/>
      </c>
      <c r="S281" s="672" t="str">
        <f t="shared" si="108"/>
        <v/>
      </c>
      <c r="U281" s="672" t="str">
        <f t="shared" si="109"/>
        <v/>
      </c>
      <c r="W281" s="672" t="str">
        <f t="shared" si="110"/>
        <v/>
      </c>
      <c r="Y281" s="672" t="str">
        <f t="shared" si="111"/>
        <v/>
      </c>
      <c r="AA281" s="672" t="str">
        <f t="shared" si="112"/>
        <v/>
      </c>
      <c r="AC281" s="672" t="str">
        <f t="shared" si="113"/>
        <v/>
      </c>
      <c r="AE281" s="672" t="str">
        <f t="shared" si="114"/>
        <v/>
      </c>
      <c r="AG281" s="672" t="str">
        <f t="shared" si="115"/>
        <v/>
      </c>
      <c r="AI281" s="672" t="str">
        <f t="shared" si="116"/>
        <v/>
      </c>
      <c r="AK281" s="672" t="str">
        <f t="shared" si="117"/>
        <v/>
      </c>
      <c r="AM281" s="672" t="str">
        <f t="shared" si="118"/>
        <v/>
      </c>
      <c r="AO281" s="672" t="str">
        <f t="shared" si="119"/>
        <v/>
      </c>
      <c r="AQ281" s="672" t="str">
        <f t="shared" si="120"/>
        <v/>
      </c>
    </row>
    <row r="282" spans="5:43">
      <c r="E282" s="672" t="str">
        <f t="shared" si="102"/>
        <v/>
      </c>
      <c r="G282" s="672" t="str">
        <f t="shared" si="102"/>
        <v/>
      </c>
      <c r="I282" s="672" t="str">
        <f t="shared" si="103"/>
        <v/>
      </c>
      <c r="K282" s="672" t="str">
        <f t="shared" si="104"/>
        <v/>
      </c>
      <c r="M282" s="672" t="str">
        <f t="shared" si="105"/>
        <v/>
      </c>
      <c r="O282" s="672" t="str">
        <f t="shared" si="106"/>
        <v/>
      </c>
      <c r="Q282" s="672" t="str">
        <f t="shared" si="107"/>
        <v/>
      </c>
      <c r="S282" s="672" t="str">
        <f t="shared" si="108"/>
        <v/>
      </c>
      <c r="U282" s="672" t="str">
        <f t="shared" si="109"/>
        <v/>
      </c>
      <c r="W282" s="672" t="str">
        <f t="shared" si="110"/>
        <v/>
      </c>
      <c r="Y282" s="672" t="str">
        <f t="shared" si="111"/>
        <v/>
      </c>
      <c r="AA282" s="672" t="str">
        <f t="shared" si="112"/>
        <v/>
      </c>
      <c r="AC282" s="672" t="str">
        <f t="shared" si="113"/>
        <v/>
      </c>
      <c r="AE282" s="672" t="str">
        <f t="shared" si="114"/>
        <v/>
      </c>
      <c r="AG282" s="672" t="str">
        <f t="shared" si="115"/>
        <v/>
      </c>
      <c r="AI282" s="672" t="str">
        <f t="shared" si="116"/>
        <v/>
      </c>
      <c r="AK282" s="672" t="str">
        <f t="shared" si="117"/>
        <v/>
      </c>
      <c r="AM282" s="672" t="str">
        <f t="shared" si="118"/>
        <v/>
      </c>
      <c r="AO282" s="672" t="str">
        <f t="shared" si="119"/>
        <v/>
      </c>
      <c r="AQ282" s="672" t="str">
        <f t="shared" si="120"/>
        <v/>
      </c>
    </row>
    <row r="283" spans="5:43">
      <c r="E283" s="672" t="str">
        <f t="shared" si="102"/>
        <v/>
      </c>
      <c r="G283" s="672" t="str">
        <f t="shared" si="102"/>
        <v/>
      </c>
      <c r="I283" s="672" t="str">
        <f t="shared" si="103"/>
        <v/>
      </c>
      <c r="K283" s="672" t="str">
        <f t="shared" si="104"/>
        <v/>
      </c>
      <c r="M283" s="672" t="str">
        <f t="shared" si="105"/>
        <v/>
      </c>
      <c r="O283" s="672" t="str">
        <f t="shared" si="106"/>
        <v/>
      </c>
      <c r="Q283" s="672" t="str">
        <f t="shared" si="107"/>
        <v/>
      </c>
      <c r="S283" s="672" t="str">
        <f t="shared" si="108"/>
        <v/>
      </c>
      <c r="U283" s="672" t="str">
        <f t="shared" si="109"/>
        <v/>
      </c>
      <c r="W283" s="672" t="str">
        <f t="shared" si="110"/>
        <v/>
      </c>
      <c r="Y283" s="672" t="str">
        <f t="shared" si="111"/>
        <v/>
      </c>
      <c r="AA283" s="672" t="str">
        <f t="shared" si="112"/>
        <v/>
      </c>
      <c r="AC283" s="672" t="str">
        <f t="shared" si="113"/>
        <v/>
      </c>
      <c r="AE283" s="672" t="str">
        <f t="shared" si="114"/>
        <v/>
      </c>
      <c r="AG283" s="672" t="str">
        <f t="shared" si="115"/>
        <v/>
      </c>
      <c r="AI283" s="672" t="str">
        <f t="shared" si="116"/>
        <v/>
      </c>
      <c r="AK283" s="672" t="str">
        <f t="shared" si="117"/>
        <v/>
      </c>
      <c r="AM283" s="672" t="str">
        <f t="shared" si="118"/>
        <v/>
      </c>
      <c r="AO283" s="672" t="str">
        <f t="shared" si="119"/>
        <v/>
      </c>
      <c r="AQ283" s="672" t="str">
        <f t="shared" si="120"/>
        <v/>
      </c>
    </row>
    <row r="284" spans="5:43">
      <c r="E284" s="672" t="str">
        <f t="shared" si="102"/>
        <v/>
      </c>
      <c r="G284" s="672" t="str">
        <f t="shared" si="102"/>
        <v/>
      </c>
      <c r="I284" s="672" t="str">
        <f t="shared" si="103"/>
        <v/>
      </c>
      <c r="K284" s="672" t="str">
        <f t="shared" si="104"/>
        <v/>
      </c>
      <c r="M284" s="672" t="str">
        <f t="shared" si="105"/>
        <v/>
      </c>
      <c r="O284" s="672" t="str">
        <f t="shared" si="106"/>
        <v/>
      </c>
      <c r="Q284" s="672" t="str">
        <f t="shared" si="107"/>
        <v/>
      </c>
      <c r="S284" s="672" t="str">
        <f t="shared" si="108"/>
        <v/>
      </c>
      <c r="U284" s="672" t="str">
        <f t="shared" si="109"/>
        <v/>
      </c>
      <c r="W284" s="672" t="str">
        <f t="shared" si="110"/>
        <v/>
      </c>
      <c r="Y284" s="672" t="str">
        <f t="shared" si="111"/>
        <v/>
      </c>
      <c r="AA284" s="672" t="str">
        <f t="shared" si="112"/>
        <v/>
      </c>
      <c r="AC284" s="672" t="str">
        <f t="shared" si="113"/>
        <v/>
      </c>
      <c r="AE284" s="672" t="str">
        <f t="shared" si="114"/>
        <v/>
      </c>
      <c r="AG284" s="672" t="str">
        <f t="shared" si="115"/>
        <v/>
      </c>
      <c r="AI284" s="672" t="str">
        <f t="shared" si="116"/>
        <v/>
      </c>
      <c r="AK284" s="672" t="str">
        <f t="shared" si="117"/>
        <v/>
      </c>
      <c r="AM284" s="672" t="str">
        <f t="shared" si="118"/>
        <v/>
      </c>
      <c r="AO284" s="672" t="str">
        <f t="shared" si="119"/>
        <v/>
      </c>
      <c r="AQ284" s="672" t="str">
        <f t="shared" si="120"/>
        <v/>
      </c>
    </row>
    <row r="285" spans="5:43">
      <c r="E285" s="672" t="str">
        <f t="shared" ref="E285:G300" si="121">IF(OR($B285=0,D285=0),"",D285/$B285)</f>
        <v/>
      </c>
      <c r="G285" s="672" t="str">
        <f t="shared" si="121"/>
        <v/>
      </c>
      <c r="I285" s="672" t="str">
        <f t="shared" si="103"/>
        <v/>
      </c>
      <c r="K285" s="672" t="str">
        <f t="shared" si="104"/>
        <v/>
      </c>
      <c r="M285" s="672" t="str">
        <f t="shared" si="105"/>
        <v/>
      </c>
      <c r="O285" s="672" t="str">
        <f t="shared" si="106"/>
        <v/>
      </c>
      <c r="Q285" s="672" t="str">
        <f t="shared" si="107"/>
        <v/>
      </c>
      <c r="S285" s="672" t="str">
        <f t="shared" si="108"/>
        <v/>
      </c>
      <c r="U285" s="672" t="str">
        <f t="shared" si="109"/>
        <v/>
      </c>
      <c r="W285" s="672" t="str">
        <f t="shared" si="110"/>
        <v/>
      </c>
      <c r="Y285" s="672" t="str">
        <f t="shared" si="111"/>
        <v/>
      </c>
      <c r="AA285" s="672" t="str">
        <f t="shared" si="112"/>
        <v/>
      </c>
      <c r="AC285" s="672" t="str">
        <f t="shared" si="113"/>
        <v/>
      </c>
      <c r="AE285" s="672" t="str">
        <f t="shared" si="114"/>
        <v/>
      </c>
      <c r="AG285" s="672" t="str">
        <f t="shared" si="115"/>
        <v/>
      </c>
      <c r="AI285" s="672" t="str">
        <f t="shared" si="116"/>
        <v/>
      </c>
      <c r="AK285" s="672" t="str">
        <f t="shared" si="117"/>
        <v/>
      </c>
      <c r="AM285" s="672" t="str">
        <f t="shared" si="118"/>
        <v/>
      </c>
      <c r="AO285" s="672" t="str">
        <f t="shared" si="119"/>
        <v/>
      </c>
      <c r="AQ285" s="672" t="str">
        <f t="shared" si="120"/>
        <v/>
      </c>
    </row>
    <row r="286" spans="5:43">
      <c r="E286" s="672" t="str">
        <f t="shared" si="121"/>
        <v/>
      </c>
      <c r="G286" s="672" t="str">
        <f t="shared" si="121"/>
        <v/>
      </c>
      <c r="I286" s="672" t="str">
        <f t="shared" si="103"/>
        <v/>
      </c>
      <c r="K286" s="672" t="str">
        <f t="shared" si="104"/>
        <v/>
      </c>
      <c r="M286" s="672" t="str">
        <f t="shared" si="105"/>
        <v/>
      </c>
      <c r="O286" s="672" t="str">
        <f t="shared" si="106"/>
        <v/>
      </c>
      <c r="Q286" s="672" t="str">
        <f t="shared" si="107"/>
        <v/>
      </c>
      <c r="S286" s="672" t="str">
        <f t="shared" si="108"/>
        <v/>
      </c>
      <c r="U286" s="672" t="str">
        <f t="shared" si="109"/>
        <v/>
      </c>
      <c r="W286" s="672" t="str">
        <f t="shared" si="110"/>
        <v/>
      </c>
      <c r="Y286" s="672" t="str">
        <f t="shared" si="111"/>
        <v/>
      </c>
      <c r="AA286" s="672" t="str">
        <f t="shared" si="112"/>
        <v/>
      </c>
      <c r="AC286" s="672" t="str">
        <f t="shared" si="113"/>
        <v/>
      </c>
      <c r="AE286" s="672" t="str">
        <f t="shared" si="114"/>
        <v/>
      </c>
      <c r="AG286" s="672" t="str">
        <f t="shared" si="115"/>
        <v/>
      </c>
      <c r="AI286" s="672" t="str">
        <f t="shared" si="116"/>
        <v/>
      </c>
      <c r="AK286" s="672" t="str">
        <f t="shared" si="117"/>
        <v/>
      </c>
      <c r="AM286" s="672" t="str">
        <f t="shared" si="118"/>
        <v/>
      </c>
      <c r="AO286" s="672" t="str">
        <f t="shared" si="119"/>
        <v/>
      </c>
      <c r="AQ286" s="672" t="str">
        <f t="shared" si="120"/>
        <v/>
      </c>
    </row>
    <row r="287" spans="5:43">
      <c r="E287" s="672" t="str">
        <f t="shared" si="121"/>
        <v/>
      </c>
      <c r="G287" s="672" t="str">
        <f t="shared" si="121"/>
        <v/>
      </c>
      <c r="I287" s="672" t="str">
        <f t="shared" si="103"/>
        <v/>
      </c>
      <c r="K287" s="672" t="str">
        <f t="shared" si="104"/>
        <v/>
      </c>
      <c r="M287" s="672" t="str">
        <f t="shared" si="105"/>
        <v/>
      </c>
      <c r="O287" s="672" t="str">
        <f t="shared" si="106"/>
        <v/>
      </c>
      <c r="Q287" s="672" t="str">
        <f t="shared" si="107"/>
        <v/>
      </c>
      <c r="S287" s="672" t="str">
        <f t="shared" si="108"/>
        <v/>
      </c>
      <c r="U287" s="672" t="str">
        <f t="shared" si="109"/>
        <v/>
      </c>
      <c r="W287" s="672" t="str">
        <f t="shared" si="110"/>
        <v/>
      </c>
      <c r="Y287" s="672" t="str">
        <f t="shared" si="111"/>
        <v/>
      </c>
      <c r="AA287" s="672" t="str">
        <f t="shared" si="112"/>
        <v/>
      </c>
      <c r="AC287" s="672" t="str">
        <f t="shared" si="113"/>
        <v/>
      </c>
      <c r="AE287" s="672" t="str">
        <f t="shared" si="114"/>
        <v/>
      </c>
      <c r="AG287" s="672" t="str">
        <f t="shared" si="115"/>
        <v/>
      </c>
      <c r="AI287" s="672" t="str">
        <f t="shared" si="116"/>
        <v/>
      </c>
      <c r="AK287" s="672" t="str">
        <f t="shared" si="117"/>
        <v/>
      </c>
      <c r="AM287" s="672" t="str">
        <f t="shared" si="118"/>
        <v/>
      </c>
      <c r="AO287" s="672" t="str">
        <f t="shared" si="119"/>
        <v/>
      </c>
      <c r="AQ287" s="672" t="str">
        <f t="shared" si="120"/>
        <v/>
      </c>
    </row>
    <row r="288" spans="5:43">
      <c r="E288" s="672" t="str">
        <f t="shared" si="121"/>
        <v/>
      </c>
      <c r="G288" s="672" t="str">
        <f t="shared" si="121"/>
        <v/>
      </c>
      <c r="I288" s="672" t="str">
        <f t="shared" si="103"/>
        <v/>
      </c>
      <c r="K288" s="672" t="str">
        <f t="shared" si="104"/>
        <v/>
      </c>
      <c r="M288" s="672" t="str">
        <f t="shared" si="105"/>
        <v/>
      </c>
      <c r="O288" s="672" t="str">
        <f t="shared" si="106"/>
        <v/>
      </c>
      <c r="Q288" s="672" t="str">
        <f t="shared" si="107"/>
        <v/>
      </c>
      <c r="S288" s="672" t="str">
        <f t="shared" si="108"/>
        <v/>
      </c>
      <c r="U288" s="672" t="str">
        <f t="shared" si="109"/>
        <v/>
      </c>
      <c r="W288" s="672" t="str">
        <f t="shared" si="110"/>
        <v/>
      </c>
      <c r="Y288" s="672" t="str">
        <f t="shared" si="111"/>
        <v/>
      </c>
      <c r="AA288" s="672" t="str">
        <f t="shared" si="112"/>
        <v/>
      </c>
      <c r="AC288" s="672" t="str">
        <f t="shared" si="113"/>
        <v/>
      </c>
      <c r="AE288" s="672" t="str">
        <f t="shared" si="114"/>
        <v/>
      </c>
      <c r="AG288" s="672" t="str">
        <f t="shared" si="115"/>
        <v/>
      </c>
      <c r="AI288" s="672" t="str">
        <f t="shared" si="116"/>
        <v/>
      </c>
      <c r="AK288" s="672" t="str">
        <f t="shared" si="117"/>
        <v/>
      </c>
      <c r="AM288" s="672" t="str">
        <f t="shared" si="118"/>
        <v/>
      </c>
      <c r="AO288" s="672" t="str">
        <f t="shared" si="119"/>
        <v/>
      </c>
      <c r="AQ288" s="672" t="str">
        <f t="shared" si="120"/>
        <v/>
      </c>
    </row>
    <row r="289" spans="5:43">
      <c r="E289" s="672" t="str">
        <f t="shared" si="121"/>
        <v/>
      </c>
      <c r="G289" s="672" t="str">
        <f t="shared" si="121"/>
        <v/>
      </c>
      <c r="I289" s="672" t="str">
        <f t="shared" si="103"/>
        <v/>
      </c>
      <c r="K289" s="672" t="str">
        <f t="shared" si="104"/>
        <v/>
      </c>
      <c r="M289" s="672" t="str">
        <f t="shared" si="105"/>
        <v/>
      </c>
      <c r="O289" s="672" t="str">
        <f t="shared" si="106"/>
        <v/>
      </c>
      <c r="Q289" s="672" t="str">
        <f t="shared" si="107"/>
        <v/>
      </c>
      <c r="S289" s="672" t="str">
        <f t="shared" si="108"/>
        <v/>
      </c>
      <c r="U289" s="672" t="str">
        <f t="shared" si="109"/>
        <v/>
      </c>
      <c r="W289" s="672" t="str">
        <f t="shared" si="110"/>
        <v/>
      </c>
      <c r="Y289" s="672" t="str">
        <f t="shared" si="111"/>
        <v/>
      </c>
      <c r="AA289" s="672" t="str">
        <f t="shared" si="112"/>
        <v/>
      </c>
      <c r="AC289" s="672" t="str">
        <f t="shared" si="113"/>
        <v/>
      </c>
      <c r="AE289" s="672" t="str">
        <f t="shared" si="114"/>
        <v/>
      </c>
      <c r="AG289" s="672" t="str">
        <f t="shared" si="115"/>
        <v/>
      </c>
      <c r="AI289" s="672" t="str">
        <f t="shared" si="116"/>
        <v/>
      </c>
      <c r="AK289" s="672" t="str">
        <f t="shared" si="117"/>
        <v/>
      </c>
      <c r="AM289" s="672" t="str">
        <f t="shared" si="118"/>
        <v/>
      </c>
      <c r="AO289" s="672" t="str">
        <f t="shared" si="119"/>
        <v/>
      </c>
      <c r="AQ289" s="672" t="str">
        <f t="shared" si="120"/>
        <v/>
      </c>
    </row>
    <row r="290" spans="5:43">
      <c r="E290" s="672" t="str">
        <f t="shared" si="121"/>
        <v/>
      </c>
      <c r="G290" s="672" t="str">
        <f t="shared" si="121"/>
        <v/>
      </c>
      <c r="I290" s="672" t="str">
        <f t="shared" si="103"/>
        <v/>
      </c>
      <c r="K290" s="672" t="str">
        <f t="shared" si="104"/>
        <v/>
      </c>
      <c r="M290" s="672" t="str">
        <f t="shared" si="105"/>
        <v/>
      </c>
      <c r="O290" s="672" t="str">
        <f t="shared" si="106"/>
        <v/>
      </c>
      <c r="Q290" s="672" t="str">
        <f t="shared" si="107"/>
        <v/>
      </c>
      <c r="S290" s="672" t="str">
        <f t="shared" si="108"/>
        <v/>
      </c>
      <c r="U290" s="672" t="str">
        <f t="shared" si="109"/>
        <v/>
      </c>
      <c r="W290" s="672" t="str">
        <f t="shared" si="110"/>
        <v/>
      </c>
      <c r="Y290" s="672" t="str">
        <f t="shared" si="111"/>
        <v/>
      </c>
      <c r="AA290" s="672" t="str">
        <f t="shared" si="112"/>
        <v/>
      </c>
      <c r="AC290" s="672" t="str">
        <f t="shared" si="113"/>
        <v/>
      </c>
      <c r="AE290" s="672" t="str">
        <f t="shared" si="114"/>
        <v/>
      </c>
      <c r="AG290" s="672" t="str">
        <f t="shared" si="115"/>
        <v/>
      </c>
      <c r="AI290" s="672" t="str">
        <f t="shared" si="116"/>
        <v/>
      </c>
      <c r="AK290" s="672" t="str">
        <f t="shared" si="117"/>
        <v/>
      </c>
      <c r="AM290" s="672" t="str">
        <f t="shared" si="118"/>
        <v/>
      </c>
      <c r="AO290" s="672" t="str">
        <f t="shared" si="119"/>
        <v/>
      </c>
      <c r="AQ290" s="672" t="str">
        <f t="shared" si="120"/>
        <v/>
      </c>
    </row>
    <row r="291" spans="5:43">
      <c r="E291" s="672" t="str">
        <f t="shared" si="121"/>
        <v/>
      </c>
      <c r="G291" s="672" t="str">
        <f t="shared" si="121"/>
        <v/>
      </c>
      <c r="I291" s="672" t="str">
        <f t="shared" si="103"/>
        <v/>
      </c>
      <c r="K291" s="672" t="str">
        <f t="shared" si="104"/>
        <v/>
      </c>
      <c r="M291" s="672" t="str">
        <f t="shared" si="105"/>
        <v/>
      </c>
      <c r="O291" s="672" t="str">
        <f t="shared" si="106"/>
        <v/>
      </c>
      <c r="Q291" s="672" t="str">
        <f t="shared" si="107"/>
        <v/>
      </c>
      <c r="S291" s="672" t="str">
        <f t="shared" si="108"/>
        <v/>
      </c>
      <c r="U291" s="672" t="str">
        <f t="shared" si="109"/>
        <v/>
      </c>
      <c r="W291" s="672" t="str">
        <f t="shared" si="110"/>
        <v/>
      </c>
      <c r="Y291" s="672" t="str">
        <f t="shared" si="111"/>
        <v/>
      </c>
      <c r="AA291" s="672" t="str">
        <f t="shared" si="112"/>
        <v/>
      </c>
      <c r="AC291" s="672" t="str">
        <f t="shared" si="113"/>
        <v/>
      </c>
      <c r="AE291" s="672" t="str">
        <f t="shared" si="114"/>
        <v/>
      </c>
      <c r="AG291" s="672" t="str">
        <f t="shared" si="115"/>
        <v/>
      </c>
      <c r="AI291" s="672" t="str">
        <f t="shared" si="116"/>
        <v/>
      </c>
      <c r="AK291" s="672" t="str">
        <f t="shared" si="117"/>
        <v/>
      </c>
      <c r="AM291" s="672" t="str">
        <f t="shared" si="118"/>
        <v/>
      </c>
      <c r="AO291" s="672" t="str">
        <f t="shared" si="119"/>
        <v/>
      </c>
      <c r="AQ291" s="672" t="str">
        <f t="shared" si="120"/>
        <v/>
      </c>
    </row>
    <row r="292" spans="5:43">
      <c r="E292" s="672" t="str">
        <f t="shared" si="121"/>
        <v/>
      </c>
      <c r="G292" s="672" t="str">
        <f t="shared" si="121"/>
        <v/>
      </c>
      <c r="I292" s="672" t="str">
        <f t="shared" si="103"/>
        <v/>
      </c>
      <c r="K292" s="672" t="str">
        <f t="shared" si="104"/>
        <v/>
      </c>
      <c r="M292" s="672" t="str">
        <f t="shared" si="105"/>
        <v/>
      </c>
      <c r="O292" s="672" t="str">
        <f t="shared" si="106"/>
        <v/>
      </c>
      <c r="Q292" s="672" t="str">
        <f t="shared" si="107"/>
        <v/>
      </c>
      <c r="S292" s="672" t="str">
        <f t="shared" si="108"/>
        <v/>
      </c>
      <c r="U292" s="672" t="str">
        <f t="shared" si="109"/>
        <v/>
      </c>
      <c r="W292" s="672" t="str">
        <f t="shared" si="110"/>
        <v/>
      </c>
      <c r="Y292" s="672" t="str">
        <f t="shared" si="111"/>
        <v/>
      </c>
      <c r="AA292" s="672" t="str">
        <f t="shared" si="112"/>
        <v/>
      </c>
      <c r="AC292" s="672" t="str">
        <f t="shared" si="113"/>
        <v/>
      </c>
      <c r="AE292" s="672" t="str">
        <f t="shared" si="114"/>
        <v/>
      </c>
      <c r="AG292" s="672" t="str">
        <f t="shared" si="115"/>
        <v/>
      </c>
      <c r="AI292" s="672" t="str">
        <f t="shared" si="116"/>
        <v/>
      </c>
      <c r="AK292" s="672" t="str">
        <f t="shared" si="117"/>
        <v/>
      </c>
      <c r="AM292" s="672" t="str">
        <f t="shared" si="118"/>
        <v/>
      </c>
      <c r="AO292" s="672" t="str">
        <f t="shared" si="119"/>
        <v/>
      </c>
      <c r="AQ292" s="672" t="str">
        <f t="shared" si="120"/>
        <v/>
      </c>
    </row>
    <row r="293" spans="5:43">
      <c r="E293" s="672" t="str">
        <f t="shared" si="121"/>
        <v/>
      </c>
      <c r="G293" s="672" t="str">
        <f t="shared" si="121"/>
        <v/>
      </c>
      <c r="I293" s="672" t="str">
        <f t="shared" si="103"/>
        <v/>
      </c>
      <c r="K293" s="672" t="str">
        <f t="shared" si="104"/>
        <v/>
      </c>
      <c r="M293" s="672" t="str">
        <f t="shared" si="105"/>
        <v/>
      </c>
      <c r="O293" s="672" t="str">
        <f t="shared" si="106"/>
        <v/>
      </c>
      <c r="Q293" s="672" t="str">
        <f t="shared" si="107"/>
        <v/>
      </c>
      <c r="S293" s="672" t="str">
        <f t="shared" si="108"/>
        <v/>
      </c>
      <c r="U293" s="672" t="str">
        <f t="shared" si="109"/>
        <v/>
      </c>
      <c r="W293" s="672" t="str">
        <f t="shared" si="110"/>
        <v/>
      </c>
      <c r="Y293" s="672" t="str">
        <f t="shared" si="111"/>
        <v/>
      </c>
      <c r="AA293" s="672" t="str">
        <f t="shared" si="112"/>
        <v/>
      </c>
      <c r="AC293" s="672" t="str">
        <f t="shared" si="113"/>
        <v/>
      </c>
      <c r="AE293" s="672" t="str">
        <f t="shared" si="114"/>
        <v/>
      </c>
      <c r="AG293" s="672" t="str">
        <f t="shared" si="115"/>
        <v/>
      </c>
      <c r="AI293" s="672" t="str">
        <f t="shared" si="116"/>
        <v/>
      </c>
      <c r="AK293" s="672" t="str">
        <f t="shared" si="117"/>
        <v/>
      </c>
      <c r="AM293" s="672" t="str">
        <f t="shared" si="118"/>
        <v/>
      </c>
      <c r="AO293" s="672" t="str">
        <f t="shared" si="119"/>
        <v/>
      </c>
      <c r="AQ293" s="672" t="str">
        <f t="shared" si="120"/>
        <v/>
      </c>
    </row>
    <row r="294" spans="5:43">
      <c r="E294" s="672" t="str">
        <f t="shared" si="121"/>
        <v/>
      </c>
      <c r="G294" s="672" t="str">
        <f t="shared" si="121"/>
        <v/>
      </c>
      <c r="I294" s="672" t="str">
        <f t="shared" si="103"/>
        <v/>
      </c>
      <c r="K294" s="672" t="str">
        <f t="shared" si="104"/>
        <v/>
      </c>
      <c r="M294" s="672" t="str">
        <f t="shared" si="105"/>
        <v/>
      </c>
      <c r="O294" s="672" t="str">
        <f t="shared" si="106"/>
        <v/>
      </c>
      <c r="Q294" s="672" t="str">
        <f t="shared" si="107"/>
        <v/>
      </c>
      <c r="S294" s="672" t="str">
        <f t="shared" si="108"/>
        <v/>
      </c>
      <c r="U294" s="672" t="str">
        <f t="shared" si="109"/>
        <v/>
      </c>
      <c r="W294" s="672" t="str">
        <f t="shared" si="110"/>
        <v/>
      </c>
      <c r="Y294" s="672" t="str">
        <f t="shared" si="111"/>
        <v/>
      </c>
      <c r="AA294" s="672" t="str">
        <f t="shared" si="112"/>
        <v/>
      </c>
      <c r="AC294" s="672" t="str">
        <f t="shared" si="113"/>
        <v/>
      </c>
      <c r="AE294" s="672" t="str">
        <f t="shared" si="114"/>
        <v/>
      </c>
      <c r="AG294" s="672" t="str">
        <f t="shared" si="115"/>
        <v/>
      </c>
      <c r="AI294" s="672" t="str">
        <f t="shared" si="116"/>
        <v/>
      </c>
      <c r="AK294" s="672" t="str">
        <f t="shared" si="117"/>
        <v/>
      </c>
      <c r="AM294" s="672" t="str">
        <f t="shared" si="118"/>
        <v/>
      </c>
      <c r="AO294" s="672" t="str">
        <f t="shared" si="119"/>
        <v/>
      </c>
      <c r="AQ294" s="672" t="str">
        <f t="shared" si="120"/>
        <v/>
      </c>
    </row>
    <row r="295" spans="5:43">
      <c r="E295" s="672" t="str">
        <f t="shared" si="121"/>
        <v/>
      </c>
      <c r="G295" s="672" t="str">
        <f t="shared" si="121"/>
        <v/>
      </c>
      <c r="I295" s="672" t="str">
        <f t="shared" si="103"/>
        <v/>
      </c>
      <c r="K295" s="672" t="str">
        <f t="shared" si="104"/>
        <v/>
      </c>
      <c r="M295" s="672" t="str">
        <f t="shared" si="105"/>
        <v/>
      </c>
      <c r="O295" s="672" t="str">
        <f t="shared" si="106"/>
        <v/>
      </c>
      <c r="Q295" s="672" t="str">
        <f t="shared" si="107"/>
        <v/>
      </c>
      <c r="S295" s="672" t="str">
        <f t="shared" si="108"/>
        <v/>
      </c>
      <c r="U295" s="672" t="str">
        <f t="shared" si="109"/>
        <v/>
      </c>
      <c r="W295" s="672" t="str">
        <f t="shared" si="110"/>
        <v/>
      </c>
      <c r="Y295" s="672" t="str">
        <f t="shared" si="111"/>
        <v/>
      </c>
      <c r="AA295" s="672" t="str">
        <f t="shared" si="112"/>
        <v/>
      </c>
      <c r="AC295" s="672" t="str">
        <f t="shared" si="113"/>
        <v/>
      </c>
      <c r="AE295" s="672" t="str">
        <f t="shared" si="114"/>
        <v/>
      </c>
      <c r="AG295" s="672" t="str">
        <f t="shared" si="115"/>
        <v/>
      </c>
      <c r="AI295" s="672" t="str">
        <f t="shared" si="116"/>
        <v/>
      </c>
      <c r="AK295" s="672" t="str">
        <f t="shared" si="117"/>
        <v/>
      </c>
      <c r="AM295" s="672" t="str">
        <f t="shared" si="118"/>
        <v/>
      </c>
      <c r="AO295" s="672" t="str">
        <f t="shared" si="119"/>
        <v/>
      </c>
      <c r="AQ295" s="672" t="str">
        <f t="shared" si="120"/>
        <v/>
      </c>
    </row>
    <row r="296" spans="5:43">
      <c r="E296" s="672" t="str">
        <f t="shared" si="121"/>
        <v/>
      </c>
      <c r="G296" s="672" t="str">
        <f t="shared" si="121"/>
        <v/>
      </c>
      <c r="I296" s="672" t="str">
        <f t="shared" si="103"/>
        <v/>
      </c>
      <c r="K296" s="672" t="str">
        <f t="shared" si="104"/>
        <v/>
      </c>
      <c r="M296" s="672" t="str">
        <f t="shared" si="105"/>
        <v/>
      </c>
      <c r="O296" s="672" t="str">
        <f t="shared" si="106"/>
        <v/>
      </c>
      <c r="Q296" s="672" t="str">
        <f t="shared" si="107"/>
        <v/>
      </c>
      <c r="S296" s="672" t="str">
        <f t="shared" si="108"/>
        <v/>
      </c>
      <c r="U296" s="672" t="str">
        <f t="shared" si="109"/>
        <v/>
      </c>
      <c r="W296" s="672" t="str">
        <f t="shared" si="110"/>
        <v/>
      </c>
      <c r="Y296" s="672" t="str">
        <f t="shared" si="111"/>
        <v/>
      </c>
      <c r="AA296" s="672" t="str">
        <f t="shared" si="112"/>
        <v/>
      </c>
      <c r="AC296" s="672" t="str">
        <f t="shared" si="113"/>
        <v/>
      </c>
      <c r="AE296" s="672" t="str">
        <f t="shared" si="114"/>
        <v/>
      </c>
      <c r="AG296" s="672" t="str">
        <f t="shared" si="115"/>
        <v/>
      </c>
      <c r="AI296" s="672" t="str">
        <f t="shared" si="116"/>
        <v/>
      </c>
      <c r="AK296" s="672" t="str">
        <f t="shared" si="117"/>
        <v/>
      </c>
      <c r="AM296" s="672" t="str">
        <f t="shared" si="118"/>
        <v/>
      </c>
      <c r="AO296" s="672" t="str">
        <f t="shared" si="119"/>
        <v/>
      </c>
      <c r="AQ296" s="672" t="str">
        <f t="shared" si="120"/>
        <v/>
      </c>
    </row>
    <row r="297" spans="5:43">
      <c r="E297" s="672" t="str">
        <f t="shared" si="121"/>
        <v/>
      </c>
      <c r="G297" s="672" t="str">
        <f t="shared" si="121"/>
        <v/>
      </c>
      <c r="I297" s="672" t="str">
        <f t="shared" si="103"/>
        <v/>
      </c>
      <c r="K297" s="672" t="str">
        <f t="shared" si="104"/>
        <v/>
      </c>
      <c r="M297" s="672" t="str">
        <f t="shared" si="105"/>
        <v/>
      </c>
      <c r="O297" s="672" t="str">
        <f t="shared" si="106"/>
        <v/>
      </c>
      <c r="Q297" s="672" t="str">
        <f t="shared" si="107"/>
        <v/>
      </c>
      <c r="S297" s="672" t="str">
        <f t="shared" si="108"/>
        <v/>
      </c>
      <c r="U297" s="672" t="str">
        <f t="shared" si="109"/>
        <v/>
      </c>
      <c r="W297" s="672" t="str">
        <f t="shared" si="110"/>
        <v/>
      </c>
      <c r="Y297" s="672" t="str">
        <f t="shared" si="111"/>
        <v/>
      </c>
      <c r="AA297" s="672" t="str">
        <f t="shared" si="112"/>
        <v/>
      </c>
      <c r="AC297" s="672" t="str">
        <f t="shared" si="113"/>
        <v/>
      </c>
      <c r="AE297" s="672" t="str">
        <f t="shared" si="114"/>
        <v/>
      </c>
      <c r="AG297" s="672" t="str">
        <f t="shared" si="115"/>
        <v/>
      </c>
      <c r="AI297" s="672" t="str">
        <f t="shared" si="116"/>
        <v/>
      </c>
      <c r="AK297" s="672" t="str">
        <f t="shared" si="117"/>
        <v/>
      </c>
      <c r="AM297" s="672" t="str">
        <f t="shared" si="118"/>
        <v/>
      </c>
      <c r="AO297" s="672" t="str">
        <f t="shared" si="119"/>
        <v/>
      </c>
      <c r="AQ297" s="672" t="str">
        <f t="shared" si="120"/>
        <v/>
      </c>
    </row>
    <row r="298" spans="5:43">
      <c r="E298" s="672" t="str">
        <f t="shared" si="121"/>
        <v/>
      </c>
      <c r="G298" s="672" t="str">
        <f t="shared" si="121"/>
        <v/>
      </c>
      <c r="I298" s="672" t="str">
        <f t="shared" si="103"/>
        <v/>
      </c>
      <c r="K298" s="672" t="str">
        <f t="shared" si="104"/>
        <v/>
      </c>
      <c r="M298" s="672" t="str">
        <f t="shared" si="105"/>
        <v/>
      </c>
      <c r="O298" s="672" t="str">
        <f t="shared" si="106"/>
        <v/>
      </c>
      <c r="Q298" s="672" t="str">
        <f t="shared" si="107"/>
        <v/>
      </c>
      <c r="S298" s="672" t="str">
        <f t="shared" si="108"/>
        <v/>
      </c>
      <c r="U298" s="672" t="str">
        <f t="shared" si="109"/>
        <v/>
      </c>
      <c r="W298" s="672" t="str">
        <f t="shared" si="110"/>
        <v/>
      </c>
      <c r="Y298" s="672" t="str">
        <f t="shared" si="111"/>
        <v/>
      </c>
      <c r="AA298" s="672" t="str">
        <f t="shared" si="112"/>
        <v/>
      </c>
      <c r="AC298" s="672" t="str">
        <f t="shared" si="113"/>
        <v/>
      </c>
      <c r="AE298" s="672" t="str">
        <f t="shared" si="114"/>
        <v/>
      </c>
      <c r="AG298" s="672" t="str">
        <f t="shared" si="115"/>
        <v/>
      </c>
      <c r="AI298" s="672" t="str">
        <f t="shared" si="116"/>
        <v/>
      </c>
      <c r="AK298" s="672" t="str">
        <f t="shared" si="117"/>
        <v/>
      </c>
      <c r="AM298" s="672" t="str">
        <f t="shared" si="118"/>
        <v/>
      </c>
      <c r="AO298" s="672" t="str">
        <f t="shared" si="119"/>
        <v/>
      </c>
      <c r="AQ298" s="672" t="str">
        <f t="shared" si="120"/>
        <v/>
      </c>
    </row>
    <row r="299" spans="5:43">
      <c r="E299" s="672" t="str">
        <f t="shared" si="121"/>
        <v/>
      </c>
      <c r="G299" s="672" t="str">
        <f t="shared" si="121"/>
        <v/>
      </c>
      <c r="I299" s="672" t="str">
        <f t="shared" si="103"/>
        <v/>
      </c>
      <c r="K299" s="672" t="str">
        <f t="shared" si="104"/>
        <v/>
      </c>
      <c r="M299" s="672" t="str">
        <f t="shared" si="105"/>
        <v/>
      </c>
      <c r="O299" s="672" t="str">
        <f t="shared" si="106"/>
        <v/>
      </c>
      <c r="Q299" s="672" t="str">
        <f t="shared" si="107"/>
        <v/>
      </c>
      <c r="S299" s="672" t="str">
        <f t="shared" si="108"/>
        <v/>
      </c>
      <c r="U299" s="672" t="str">
        <f t="shared" si="109"/>
        <v/>
      </c>
      <c r="W299" s="672" t="str">
        <f t="shared" si="110"/>
        <v/>
      </c>
      <c r="Y299" s="672" t="str">
        <f t="shared" si="111"/>
        <v/>
      </c>
      <c r="AA299" s="672" t="str">
        <f t="shared" si="112"/>
        <v/>
      </c>
      <c r="AC299" s="672" t="str">
        <f t="shared" si="113"/>
        <v/>
      </c>
      <c r="AE299" s="672" t="str">
        <f t="shared" si="114"/>
        <v/>
      </c>
      <c r="AG299" s="672" t="str">
        <f t="shared" si="115"/>
        <v/>
      </c>
      <c r="AI299" s="672" t="str">
        <f t="shared" si="116"/>
        <v/>
      </c>
      <c r="AK299" s="672" t="str">
        <f t="shared" si="117"/>
        <v/>
      </c>
      <c r="AM299" s="672" t="str">
        <f t="shared" si="118"/>
        <v/>
      </c>
      <c r="AO299" s="672" t="str">
        <f t="shared" si="119"/>
        <v/>
      </c>
      <c r="AQ299" s="672" t="str">
        <f t="shared" si="120"/>
        <v/>
      </c>
    </row>
    <row r="300" spans="5:43">
      <c r="E300" s="672" t="str">
        <f t="shared" si="121"/>
        <v/>
      </c>
      <c r="G300" s="672" t="str">
        <f t="shared" si="121"/>
        <v/>
      </c>
      <c r="I300" s="672" t="str">
        <f t="shared" si="103"/>
        <v/>
      </c>
      <c r="K300" s="672" t="str">
        <f t="shared" si="104"/>
        <v/>
      </c>
      <c r="M300" s="672" t="str">
        <f t="shared" si="105"/>
        <v/>
      </c>
      <c r="O300" s="672" t="str">
        <f t="shared" si="106"/>
        <v/>
      </c>
      <c r="Q300" s="672" t="str">
        <f t="shared" si="107"/>
        <v/>
      </c>
      <c r="S300" s="672" t="str">
        <f t="shared" si="108"/>
        <v/>
      </c>
      <c r="U300" s="672" t="str">
        <f t="shared" si="109"/>
        <v/>
      </c>
      <c r="W300" s="672" t="str">
        <f t="shared" si="110"/>
        <v/>
      </c>
      <c r="Y300" s="672" t="str">
        <f t="shared" si="111"/>
        <v/>
      </c>
      <c r="AA300" s="672" t="str">
        <f t="shared" si="112"/>
        <v/>
      </c>
      <c r="AC300" s="672" t="str">
        <f t="shared" si="113"/>
        <v/>
      </c>
      <c r="AE300" s="672" t="str">
        <f t="shared" si="114"/>
        <v/>
      </c>
      <c r="AG300" s="672" t="str">
        <f t="shared" si="115"/>
        <v/>
      </c>
      <c r="AI300" s="672" t="str">
        <f t="shared" si="116"/>
        <v/>
      </c>
      <c r="AK300" s="672" t="str">
        <f t="shared" si="117"/>
        <v/>
      </c>
      <c r="AM300" s="672" t="str">
        <f t="shared" si="118"/>
        <v/>
      </c>
      <c r="AO300" s="672" t="str">
        <f t="shared" si="119"/>
        <v/>
      </c>
      <c r="AQ300" s="672" t="str">
        <f t="shared" si="120"/>
        <v/>
      </c>
    </row>
  </sheetData>
  <mergeCells count="1">
    <mergeCell ref="A3:A6"/>
  </mergeCells>
  <conditionalFormatting sqref="E12:E300">
    <cfRule type="expression" dxfId="25" priority="2">
      <formula>AND(LEN(E12)&gt;0,OR(E12&lt;E$2,E12&gt;E$3))</formula>
    </cfRule>
  </conditionalFormatting>
  <conditionalFormatting sqref="AQ12:AQ300 AO12:AO300 AM12:AM300 AK12:AK300 AI12:AI22 AG12:AG22 AE12:AE22 AC12:AC22 AA12:AA22 Y12:Y22 W12:W22 U12:U22 S12:S22 Q12:Q22 O12:O22 M12:M300 K12:K300 I12:I300 G12:G300 O25:O300 Q25:Q300 S25:S300 U25:U300 W25:W300 Y25:Y300 AA25:AA300 AC25:AC300 AE25:AE300 AG25:AG300 AI25:AI300">
    <cfRule type="expression" dxfId="24" priority="1">
      <formula>AND(LEN(G12)&gt;0,OR(G12&lt;G$2,G12&gt;G$3))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58C40-42A1-40FC-A497-23329280D958}">
  <sheetPr>
    <pageSetUpPr fitToPage="1"/>
  </sheetPr>
  <dimension ref="A2:U42"/>
  <sheetViews>
    <sheetView zoomScale="90" zoomScaleNormal="90" workbookViewId="0">
      <selection activeCell="F17" sqref="F17"/>
    </sheetView>
  </sheetViews>
  <sheetFormatPr defaultColWidth="9.140625" defaultRowHeight="15.75"/>
  <cols>
    <col min="1" max="1" width="4.140625" style="456" customWidth="1"/>
    <col min="2" max="2" width="24.140625" style="456" customWidth="1"/>
    <col min="3" max="3" width="10.7109375" style="456" customWidth="1"/>
    <col min="4" max="4" width="33.85546875" style="456" customWidth="1"/>
    <col min="5" max="5" width="3.7109375" style="456" customWidth="1"/>
    <col min="6" max="6" width="23.5703125" style="456" customWidth="1"/>
    <col min="7" max="7" width="4" style="456" customWidth="1"/>
    <col min="8" max="8" width="10.28515625" style="456" customWidth="1"/>
    <col min="9" max="9" width="14.85546875" style="456" customWidth="1"/>
    <col min="10" max="10" width="9.42578125" style="456" customWidth="1"/>
    <col min="11" max="11" width="12.7109375" style="456" customWidth="1"/>
    <col min="12" max="12" width="10.7109375" style="456" customWidth="1"/>
    <col min="13" max="13" width="12.7109375" style="456" customWidth="1"/>
    <col min="14" max="14" width="6.140625" style="456" customWidth="1"/>
    <col min="15" max="15" width="30.140625" style="456" customWidth="1"/>
    <col min="16" max="16" width="12.7109375" style="456" customWidth="1"/>
    <col min="17" max="17" width="13.42578125" style="456" customWidth="1"/>
    <col min="18" max="18" width="14.42578125" style="456" customWidth="1"/>
    <col min="19" max="19" width="3.28515625" style="456" customWidth="1"/>
    <col min="20" max="20" width="30.140625" style="456" customWidth="1"/>
    <col min="21" max="21" width="12.7109375" style="456" customWidth="1"/>
    <col min="22" max="22" width="13.42578125" style="456" customWidth="1"/>
    <col min="23" max="23" width="14.42578125" style="456" customWidth="1"/>
    <col min="24" max="24" width="6" style="456" customWidth="1"/>
    <col min="25" max="25" width="29.28515625" style="456" customWidth="1"/>
    <col min="26" max="26" width="12" style="456" customWidth="1"/>
    <col min="27" max="27" width="56.42578125" style="456" customWidth="1"/>
    <col min="28" max="16384" width="9.140625" style="456"/>
  </cols>
  <sheetData>
    <row r="2" spans="2:10" ht="16.149999999999999" customHeight="1" thickBot="1">
      <c r="B2" s="1446" t="s">
        <v>613</v>
      </c>
      <c r="C2" s="226"/>
      <c r="D2" s="226"/>
      <c r="E2" s="226"/>
      <c r="F2" s="211" t="s">
        <v>491</v>
      </c>
      <c r="G2" s="226"/>
      <c r="H2" s="226"/>
      <c r="I2" s="226"/>
      <c r="J2" s="226"/>
    </row>
    <row r="3" spans="2:10" ht="16.149999999999999" customHeight="1">
      <c r="B3" s="1888" t="s">
        <v>500</v>
      </c>
      <c r="C3" s="1889"/>
      <c r="D3" s="1890"/>
      <c r="E3" s="226"/>
      <c r="F3" s="1833" t="s">
        <v>273</v>
      </c>
      <c r="G3" s="1834"/>
      <c r="H3" s="1834"/>
      <c r="I3" s="1835"/>
      <c r="J3" s="226"/>
    </row>
    <row r="4" spans="2:10" ht="16.149999999999999" customHeight="1">
      <c r="B4" s="1098"/>
      <c r="C4" s="564" t="s">
        <v>5</v>
      </c>
      <c r="D4" s="1102" t="s">
        <v>115</v>
      </c>
      <c r="E4" s="226"/>
      <c r="F4" s="1503" t="s">
        <v>274</v>
      </c>
      <c r="G4" s="1504">
        <v>33</v>
      </c>
      <c r="H4" s="1506" t="s">
        <v>229</v>
      </c>
      <c r="I4" s="1507">
        <v>12045</v>
      </c>
      <c r="J4" s="226"/>
    </row>
    <row r="5" spans="2:10" ht="16.149999999999999" customHeight="1">
      <c r="B5" s="242" t="s">
        <v>275</v>
      </c>
      <c r="C5" s="709">
        <v>1</v>
      </c>
      <c r="D5" s="1066" t="s">
        <v>581</v>
      </c>
      <c r="E5" s="457"/>
      <c r="F5" s="1502"/>
      <c r="G5" s="1878"/>
      <c r="H5" s="1797"/>
      <c r="I5" s="1505" t="s">
        <v>6</v>
      </c>
      <c r="J5" s="226"/>
    </row>
    <row r="6" spans="2:10" ht="16.149999999999999" customHeight="1">
      <c r="B6" s="242" t="s">
        <v>236</v>
      </c>
      <c r="C6" s="709">
        <v>1.4</v>
      </c>
      <c r="D6" s="1066" t="s">
        <v>581</v>
      </c>
      <c r="E6" s="457"/>
      <c r="F6" s="242" t="s">
        <v>275</v>
      </c>
      <c r="G6" s="1891"/>
      <c r="H6" s="1829"/>
      <c r="I6" s="710">
        <v>72974.720000000001</v>
      </c>
      <c r="J6" s="226"/>
    </row>
    <row r="7" spans="2:10" ht="16.149999999999999" customHeight="1">
      <c r="B7" s="242" t="s">
        <v>234</v>
      </c>
      <c r="C7" s="709">
        <v>0.8</v>
      </c>
      <c r="D7" s="1066" t="s">
        <v>581</v>
      </c>
      <c r="E7" s="457"/>
      <c r="F7" s="242" t="s">
        <v>558</v>
      </c>
      <c r="G7" s="1891"/>
      <c r="H7" s="1829"/>
      <c r="I7" s="710">
        <v>195189.03</v>
      </c>
      <c r="J7" s="226"/>
    </row>
    <row r="8" spans="2:10" ht="16.149999999999999" customHeight="1">
      <c r="B8" s="242" t="s">
        <v>584</v>
      </c>
      <c r="C8" s="709">
        <v>2.8</v>
      </c>
      <c r="D8" s="999" t="s">
        <v>542</v>
      </c>
      <c r="E8" s="457"/>
      <c r="F8" s="1804" t="s">
        <v>580</v>
      </c>
      <c r="G8" s="1871"/>
      <c r="H8" s="1872"/>
      <c r="I8" s="710">
        <v>1298817.8400000001</v>
      </c>
      <c r="J8" s="226"/>
    </row>
    <row r="9" spans="2:10" ht="16.149999999999999" customHeight="1">
      <c r="B9" s="1088" t="s">
        <v>550</v>
      </c>
      <c r="C9" s="709">
        <v>5.0999999999999996</v>
      </c>
      <c r="D9" s="1066" t="s">
        <v>581</v>
      </c>
      <c r="E9" s="457"/>
      <c r="F9" s="243" t="s">
        <v>11</v>
      </c>
      <c r="G9" s="1892">
        <f>C14</f>
        <v>0.25390000000000001</v>
      </c>
      <c r="H9" s="1893"/>
      <c r="I9" s="710" cm="1">
        <f t="array" ref="I9">SUM(I6:I8*G9)</f>
        <v>397856.6257010001</v>
      </c>
      <c r="J9" s="226"/>
    </row>
    <row r="10" spans="2:10" ht="16.149999999999999" customHeight="1" thickBot="1">
      <c r="B10" s="1088" t="s">
        <v>278</v>
      </c>
      <c r="C10" s="709">
        <v>15.3</v>
      </c>
      <c r="D10" s="1066" t="s">
        <v>581</v>
      </c>
      <c r="E10" s="457"/>
      <c r="F10" s="866" t="s">
        <v>658</v>
      </c>
      <c r="G10" s="1883">
        <f>C18</f>
        <v>2.7811565914169036E-2</v>
      </c>
      <c r="H10" s="1859"/>
      <c r="I10" s="1106" cm="1">
        <f t="array" ref="I10">SUM(I6:I9*G10)</f>
        <v>54645.227546646645</v>
      </c>
      <c r="J10" s="226"/>
    </row>
    <row r="11" spans="2:10" ht="16.149999999999999" customHeight="1" thickTop="1" thickBot="1">
      <c r="B11" s="712" t="s">
        <v>237</v>
      </c>
      <c r="C11" s="709">
        <v>4</v>
      </c>
      <c r="D11" s="1066" t="s">
        <v>581</v>
      </c>
      <c r="E11" s="226"/>
      <c r="F11" s="1104" t="s">
        <v>239</v>
      </c>
      <c r="G11" s="1879">
        <v>33.616900000000001</v>
      </c>
      <c r="H11" s="1880"/>
      <c r="I11" s="1105">
        <f>SUM(I6:I10)</f>
        <v>2019483.443247647</v>
      </c>
      <c r="J11" s="226"/>
    </row>
    <row r="12" spans="2:10" ht="16.149999999999999" customHeight="1" thickTop="1" thickBot="1">
      <c r="B12" s="1099" t="s">
        <v>277</v>
      </c>
      <c r="C12" s="1093">
        <f>SUM(C9+C10)*'M2021 BLS  53%ile'!S44</f>
        <v>3.2169230769230768</v>
      </c>
      <c r="D12" s="399" t="s">
        <v>568</v>
      </c>
      <c r="E12" s="226"/>
      <c r="F12" s="872"/>
      <c r="G12" s="1796" t="s">
        <v>240</v>
      </c>
      <c r="H12" s="1797"/>
      <c r="I12" s="705"/>
      <c r="J12" s="226"/>
    </row>
    <row r="13" spans="2:10" ht="16.149999999999999" customHeight="1" thickBot="1">
      <c r="B13" s="1886" t="s">
        <v>249</v>
      </c>
      <c r="C13" s="1887"/>
      <c r="D13" s="1787"/>
      <c r="E13" s="226"/>
      <c r="F13" s="866" t="s">
        <v>504</v>
      </c>
      <c r="G13" s="1881">
        <f>C15</f>
        <v>26.063294292237444</v>
      </c>
      <c r="H13" s="1882"/>
      <c r="I13" s="871">
        <f>G13*I4</f>
        <v>313932.37975000002</v>
      </c>
      <c r="J13" s="226"/>
    </row>
    <row r="14" spans="2:10" ht="16.149999999999999" customHeight="1" thickTop="1">
      <c r="B14" s="1100" t="s">
        <v>251</v>
      </c>
      <c r="C14" s="1094">
        <f>'M2021 BLS  53%ile'!D38</f>
        <v>0.25390000000000001</v>
      </c>
      <c r="D14" s="1076" t="s">
        <v>582</v>
      </c>
      <c r="E14" s="226"/>
      <c r="F14" s="1092" t="s">
        <v>559</v>
      </c>
      <c r="G14" s="1884"/>
      <c r="H14" s="1885"/>
      <c r="I14" s="878">
        <f>I11+I13</f>
        <v>2333415.8229976469</v>
      </c>
      <c r="J14" s="226"/>
    </row>
    <row r="15" spans="2:10" ht="24.75" customHeight="1">
      <c r="B15" s="511" t="s">
        <v>279</v>
      </c>
      <c r="C15" s="1090">
        <f>'FY21 UFR BTL TSS'!D24+'FY21 UFR BTL TSS'!D25+'FY21 UFR BTL TSS'!N24+'FY21 UFR BTL TSS'!P24+'FY21 UFR BTL TSS'!T24+'FY21 UFR BTL TSS'!V24+'FY21 UFR BTL TSS'!X24+'FY21 UFR BTL TSS'!Z24+'FY21 UFR BTL TSS'!AJ24</f>
        <v>26.063294292237444</v>
      </c>
      <c r="D15" s="1065" t="s">
        <v>583</v>
      </c>
      <c r="E15" s="226"/>
      <c r="F15" s="244" t="s">
        <v>246</v>
      </c>
      <c r="G15" s="1873">
        <f>C16</f>
        <v>0.12</v>
      </c>
      <c r="H15" s="1874"/>
      <c r="I15" s="877">
        <f>(I14-I10)*G15</f>
        <v>273452.47145412001</v>
      </c>
      <c r="J15" s="226"/>
    </row>
    <row r="16" spans="2:10" ht="16.149999999999999" customHeight="1" thickBot="1">
      <c r="B16" s="511" t="s">
        <v>246</v>
      </c>
      <c r="C16" s="1089">
        <f>'M2021 BLS  53%ile'!D41</f>
        <v>0.12</v>
      </c>
      <c r="D16" s="1076" t="s">
        <v>582</v>
      </c>
      <c r="E16" s="226"/>
      <c r="F16" s="866" t="s">
        <v>659</v>
      </c>
      <c r="G16" s="1883">
        <f>C18</f>
        <v>2.7811565914169036E-2</v>
      </c>
      <c r="H16" s="1859"/>
      <c r="I16" s="676">
        <f>I13*G16</f>
        <v>8730.9510720090693</v>
      </c>
      <c r="J16" s="226"/>
    </row>
    <row r="17" spans="1:21" ht="16.149999999999999" customHeight="1" thickTop="1">
      <c r="B17" s="511" t="s">
        <v>17</v>
      </c>
      <c r="C17" s="1091">
        <v>0.95</v>
      </c>
      <c r="D17" s="471" t="s">
        <v>259</v>
      </c>
      <c r="E17" s="226"/>
      <c r="F17" s="873" t="s">
        <v>15</v>
      </c>
      <c r="G17" s="1873"/>
      <c r="H17" s="1874"/>
      <c r="I17" s="209">
        <f>I14+I15+I16</f>
        <v>2615599.2455237759</v>
      </c>
      <c r="J17" s="226"/>
    </row>
    <row r="18" spans="1:21" ht="16.149999999999999" customHeight="1" thickBot="1">
      <c r="B18" s="652" t="s">
        <v>535</v>
      </c>
      <c r="C18" s="1101">
        <f>'FALL CAF 2022'!CI24</f>
        <v>2.7811565914169036E-2</v>
      </c>
      <c r="D18" s="402" t="s">
        <v>497</v>
      </c>
      <c r="E18" s="226"/>
      <c r="F18" s="874" t="s">
        <v>253</v>
      </c>
      <c r="G18" s="1875"/>
      <c r="H18" s="1876"/>
      <c r="I18" s="875">
        <f>I17/I4</f>
        <v>217.15228273339775</v>
      </c>
      <c r="J18" s="226"/>
    </row>
    <row r="19" spans="1:21" ht="16.149999999999999" customHeight="1" thickBot="1">
      <c r="B19" s="226"/>
      <c r="C19" s="226"/>
      <c r="D19" s="226"/>
      <c r="E19" s="226"/>
      <c r="F19" s="674" t="s">
        <v>17</v>
      </c>
      <c r="G19" s="1877">
        <f>C17</f>
        <v>0.95</v>
      </c>
      <c r="H19" s="1841"/>
      <c r="I19" s="876">
        <f>I18/G19</f>
        <v>228.58135024568185</v>
      </c>
      <c r="J19" s="226"/>
    </row>
    <row r="20" spans="1:21" ht="16.149999999999999" customHeight="1">
      <c r="B20" s="460"/>
      <c r="C20" s="226"/>
      <c r="D20" s="226"/>
      <c r="E20" s="459"/>
      <c r="F20" s="458"/>
      <c r="G20" s="461"/>
      <c r="H20" s="222"/>
      <c r="I20" s="661"/>
      <c r="J20" s="226"/>
    </row>
    <row r="21" spans="1:21" ht="16.149999999999999" customHeight="1">
      <c r="B21" s="463"/>
      <c r="C21" s="463"/>
      <c r="D21" s="463"/>
      <c r="E21" s="459"/>
      <c r="H21" s="660"/>
      <c r="I21" s="662"/>
      <c r="J21" s="226"/>
    </row>
    <row r="22" spans="1:21" ht="16.149999999999999" customHeight="1">
      <c r="B22" s="465"/>
      <c r="C22" s="465"/>
      <c r="D22" s="465"/>
      <c r="E22" s="226"/>
      <c r="I22" s="466"/>
      <c r="J22" s="226"/>
    </row>
    <row r="23" spans="1:21" ht="16.149999999999999" customHeight="1">
      <c r="B23" s="465"/>
      <c r="C23" s="465"/>
      <c r="D23" s="465"/>
      <c r="E23" s="226"/>
      <c r="J23" s="226"/>
    </row>
    <row r="24" spans="1:21" ht="16.149999999999999" customHeight="1">
      <c r="B24" s="468"/>
      <c r="C24" s="468"/>
      <c r="D24" s="468"/>
      <c r="E24" s="226"/>
      <c r="J24" s="226"/>
    </row>
    <row r="25" spans="1:21" ht="16.149999999999999" customHeight="1">
      <c r="B25" s="469"/>
      <c r="C25" s="469"/>
      <c r="D25" s="469"/>
      <c r="E25" s="226"/>
      <c r="J25" s="226"/>
    </row>
    <row r="26" spans="1:21" ht="16.149999999999999" customHeight="1">
      <c r="B26" s="469"/>
      <c r="C26" s="469"/>
      <c r="D26" s="469"/>
      <c r="E26" s="226"/>
      <c r="J26" s="226"/>
    </row>
    <row r="27" spans="1:21" ht="16.149999999999999" customHeight="1">
      <c r="A27" s="462"/>
      <c r="B27" s="469"/>
      <c r="C27" s="469"/>
      <c r="D27" s="469"/>
      <c r="E27" s="464"/>
      <c r="J27" s="226"/>
    </row>
    <row r="28" spans="1:21" ht="16.149999999999999" customHeight="1">
      <c r="A28" s="463"/>
      <c r="B28" s="463"/>
      <c r="C28" s="470"/>
      <c r="D28" s="838"/>
      <c r="E28" s="463"/>
    </row>
    <row r="29" spans="1:21" ht="16.149999999999999" customHeight="1">
      <c r="A29" s="467"/>
      <c r="B29" s="463"/>
      <c r="C29" s="463"/>
      <c r="D29" s="463"/>
      <c r="E29" s="467"/>
      <c r="F29" s="839"/>
      <c r="H29" s="840"/>
      <c r="U29" s="460"/>
    </row>
    <row r="30" spans="1:21" ht="16.149999999999999" customHeight="1">
      <c r="A30" s="463"/>
      <c r="B30" s="463"/>
      <c r="C30" s="463"/>
      <c r="D30" s="463"/>
      <c r="E30" s="463"/>
      <c r="F30" s="839"/>
      <c r="H30" s="840"/>
    </row>
    <row r="31" spans="1:21" ht="16.149999999999999" customHeight="1">
      <c r="A31" s="465"/>
      <c r="B31" s="463"/>
      <c r="C31" s="463"/>
      <c r="D31" s="463"/>
      <c r="E31" s="465"/>
      <c r="H31" s="841"/>
      <c r="I31" s="840"/>
    </row>
    <row r="32" spans="1:21" ht="16.149999999999999" customHeight="1">
      <c r="A32" s="465"/>
      <c r="B32" s="463"/>
      <c r="C32" s="463"/>
      <c r="D32" s="463"/>
      <c r="E32" s="465"/>
    </row>
    <row r="33" spans="1:5">
      <c r="A33" s="468"/>
      <c r="B33" s="463"/>
      <c r="C33" s="463"/>
      <c r="D33" s="463"/>
      <c r="E33" s="468"/>
    </row>
    <row r="34" spans="1:5">
      <c r="A34" s="469"/>
      <c r="E34" s="469"/>
    </row>
    <row r="35" spans="1:5">
      <c r="A35" s="469"/>
      <c r="E35" s="469"/>
    </row>
    <row r="36" spans="1:5" ht="15.75" customHeight="1">
      <c r="A36" s="469"/>
      <c r="E36" s="469"/>
    </row>
    <row r="37" spans="1:5">
      <c r="A37" s="463"/>
      <c r="E37" s="463"/>
    </row>
    <row r="38" spans="1:5">
      <c r="A38" s="463"/>
      <c r="E38" s="463"/>
    </row>
    <row r="39" spans="1:5">
      <c r="A39" s="463"/>
      <c r="E39" s="463"/>
    </row>
    <row r="40" spans="1:5">
      <c r="A40" s="463"/>
      <c r="E40" s="463"/>
    </row>
    <row r="41" spans="1:5">
      <c r="A41" s="463"/>
      <c r="E41" s="463"/>
    </row>
    <row r="42" spans="1:5">
      <c r="A42" s="463"/>
      <c r="E42" s="463"/>
    </row>
  </sheetData>
  <mergeCells count="18">
    <mergeCell ref="B13:D13"/>
    <mergeCell ref="F8:H8"/>
    <mergeCell ref="B3:D3"/>
    <mergeCell ref="F3:I3"/>
    <mergeCell ref="G6:H6"/>
    <mergeCell ref="G7:H7"/>
    <mergeCell ref="G9:H9"/>
    <mergeCell ref="G17:H17"/>
    <mergeCell ref="G18:H18"/>
    <mergeCell ref="G19:H19"/>
    <mergeCell ref="G12:H12"/>
    <mergeCell ref="G5:H5"/>
    <mergeCell ref="G11:H11"/>
    <mergeCell ref="G13:H13"/>
    <mergeCell ref="G10:H10"/>
    <mergeCell ref="G15:H15"/>
    <mergeCell ref="G14:H14"/>
    <mergeCell ref="G16:H16"/>
  </mergeCells>
  <pageMargins left="0.2" right="0.2" top="0.25" bottom="0.25" header="0.3" footer="0.3"/>
  <pageSetup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0AB0C-CC5D-44F9-B952-208EFAE216C7}">
  <dimension ref="A1:AUU300"/>
  <sheetViews>
    <sheetView workbookViewId="0">
      <selection activeCell="N29" sqref="N29"/>
    </sheetView>
  </sheetViews>
  <sheetFormatPr defaultRowHeight="15"/>
  <cols>
    <col min="1" max="1" width="5.28515625" customWidth="1"/>
    <col min="2" max="2" width="18.7109375" customWidth="1"/>
    <col min="4" max="5" width="18.7109375" customWidth="1"/>
    <col min="6" max="13" width="18.7109375" hidden="1" customWidth="1"/>
    <col min="14" max="17" width="18.7109375" customWidth="1"/>
    <col min="18" max="19" width="18.7109375" hidden="1" customWidth="1"/>
    <col min="20" max="27" width="18.7109375" customWidth="1"/>
    <col min="28" max="35" width="18.7109375" hidden="1" customWidth="1"/>
    <col min="36" max="43" width="18.7109375" customWidth="1"/>
    <col min="884" max="923" width="9.140625" style="1"/>
    <col min="1124" max="1243" width="9.140625" style="2"/>
  </cols>
  <sheetData>
    <row r="1" spans="1:43">
      <c r="A1" s="663">
        <v>10</v>
      </c>
      <c r="C1" s="664" t="s">
        <v>340</v>
      </c>
      <c r="E1" s="665">
        <f ca="1">IF(COUNT(E12:E300)=0,"-",AVERAGE(E12:OFFSET(E12,$A$1-1,0)))</f>
        <v>9974.4579638865489</v>
      </c>
      <c r="G1" s="665">
        <f ca="1">IF(COUNT(G12:G300)=0,"-",AVERAGE(G12:OFFSET(G12,$A$1-1,0)))</f>
        <v>1993.505861938658</v>
      </c>
      <c r="I1" s="665">
        <f ca="1">IF(COUNT(I12:I300)=0,"-",AVERAGE(I12:OFFSET(I12,$A$1-1,0)))</f>
        <v>9656.0760931289042</v>
      </c>
      <c r="K1" s="665">
        <f ca="1">IF(COUNT(K12:K300)=0,"-",AVERAGE(K12:OFFSET(K12,$A$1-1,0)))</f>
        <v>600.33898305084745</v>
      </c>
      <c r="M1" s="665" t="e">
        <f ca="1">IF(COUNT(M12:M300)=0,"-",AVERAGE(M12:OFFSET(M12,$A$1-1,0)))</f>
        <v>#DIV/0!</v>
      </c>
      <c r="O1" s="665">
        <f ca="1">IF(COUNT(O12:O300)=0,"-",AVERAGE(O12:OFFSET(O12,$A$1-1,0)))</f>
        <v>33.427654879822001</v>
      </c>
      <c r="Q1" s="665">
        <f ca="1">IF(COUNT(Q12:Q300)=0,"-",AVERAGE(Q12:OFFSET(Q12,$A$1-1,0)))</f>
        <v>186.45984729235118</v>
      </c>
      <c r="S1" s="665">
        <f ca="1">IF(COUNT(S12:S300)=0,"-",AVERAGE(S12:OFFSET(S12,$A$1-1,0)))</f>
        <v>4359.3399669106775</v>
      </c>
      <c r="U1" s="665">
        <f ca="1">IF(COUNT(U12:U300)=0,"-",AVERAGE(U12:OFFSET(U12,$A$1-1,0)))</f>
        <v>308.84388718038838</v>
      </c>
      <c r="W1" s="665">
        <f ca="1">IF(COUNT(W12:W300)=0,"-",AVERAGE(W12:OFFSET(W12,$A$1-1,0)))</f>
        <v>717.23076837888152</v>
      </c>
      <c r="Y1" s="665">
        <f ca="1">IF(COUNT(Y12:Y300)=0,"-",AVERAGE(Y12:OFFSET(Y12,$A$1-1,0)))</f>
        <v>441.36787035855559</v>
      </c>
      <c r="AA1" s="665">
        <f ca="1">IF(COUNT(AA12:AA300)=0,"-",AVERAGE(AA12:OFFSET(AA12,$A$1-1,0)))</f>
        <v>488.24069242507801</v>
      </c>
      <c r="AC1" s="665">
        <f ca="1">IF(COUNT(AC12:AC300)=0,"-",AVERAGE(AC12:OFFSET(AC12,$A$1-1,0)))</f>
        <v>316.85331985782773</v>
      </c>
      <c r="AE1" s="665">
        <f ca="1">IF(COUNT(AE12:AE300)=0,"-",AVERAGE(AE12:OFFSET(AE12,$A$1-1,0)))</f>
        <v>2800.2859170925612</v>
      </c>
      <c r="AG1" s="665" t="e">
        <f ca="1">IF(COUNT(AG12:AG300)=0,"-",AVERAGE(AG12:OFFSET(AG12,$A$1-1,0)))</f>
        <v>#DIV/0!</v>
      </c>
      <c r="AI1" s="665" t="e">
        <f ca="1">IF(COUNT(AI12:AI300)=0,"-",AVERAGE(AI12:OFFSET(AI12,$A$1-1,0)))</f>
        <v>#DIV/0!</v>
      </c>
      <c r="AK1" s="665">
        <f ca="1">IF(COUNT(AK12:AK300)=0,"-",AVERAGE(AK12:OFFSET(AK12,$A$1-1,0)))</f>
        <v>1228.2793683407815</v>
      </c>
      <c r="AM1" s="665" t="str">
        <f ca="1">IF(COUNT(AM12:AM300)=0,"-",AVERAGE(AM12:OFFSET(AM12,$A$1-1,0)))</f>
        <v>-</v>
      </c>
      <c r="AO1" s="665">
        <f ca="1">IF(COUNT(AO12:AO300)=0,"-",AVERAGE(AO12:OFFSET(AO12,$A$1-1,0)))</f>
        <v>38.859553486719939</v>
      </c>
      <c r="AQ1" s="665">
        <f ca="1">IF(COUNT(AQ12:AQ300)=0,"-",AVERAGE(AQ12:OFFSET(AQ12,$A$1-1,0)))</f>
        <v>8536.9807245122101</v>
      </c>
    </row>
    <row r="2" spans="1:43">
      <c r="C2" s="664" t="s">
        <v>341</v>
      </c>
      <c r="E2" s="665">
        <f ca="1">IF(COUNT(E12:E300)=0,"-",E1-(2*_xlfn.STDEV.P(E12:OFFSET(E12,$A$1-1,0))))</f>
        <v>-4170.4385979990875</v>
      </c>
      <c r="G2" s="665">
        <f ca="1">IF(COUNT(G12:G300)=0,"-",G1-(2*_xlfn.STDEV.P(G12:OFFSET(G12,$A$1-1,0))))</f>
        <v>-1568.5016897603621</v>
      </c>
      <c r="I2" s="665">
        <f ca="1">IF(COUNT(I12:I300)=0,"-",I1-(2*_xlfn.STDEV.P(I12:OFFSET(I12,$A$1-1,0))))</f>
        <v>9656.0760931289042</v>
      </c>
      <c r="K2" s="665">
        <f ca="1">IF(COUNT(K12:K300)=0,"-",K1-(2*_xlfn.STDEV.P(K12:OFFSET(K12,$A$1-1,0))))</f>
        <v>600.33898305084745</v>
      </c>
      <c r="M2" s="665" t="e">
        <f ca="1">IF(COUNT(M12:M300)=0,"-",M1-(2*_xlfn.STDEV.P(M12:OFFSET(M12,$A$1-1,0))))</f>
        <v>#DIV/0!</v>
      </c>
      <c r="O2" s="665">
        <f ca="1">IF(COUNT(O12:O300)=0,"-",O1-(2*_xlfn.STDEV.P(O12:OFFSET(O12,$A$1-1,0))))</f>
        <v>-80.512077602547876</v>
      </c>
      <c r="Q2" s="665">
        <f ca="1">IF(COUNT(Q12:Q300)=0,"-",Q1-(2*_xlfn.STDEV.P(Q12:OFFSET(Q12,$A$1-1,0))))</f>
        <v>-166.15638967922587</v>
      </c>
      <c r="S2" s="665">
        <f ca="1">IF(COUNT(S12:S300)=0,"-",S1-(2*_xlfn.STDEV.P(S12:OFFSET(S12,$A$1-1,0))))</f>
        <v>491.50979734773955</v>
      </c>
      <c r="U2" s="665">
        <f ca="1">IF(COUNT(U12:U300)=0,"-",U1-(2*_xlfn.STDEV.P(U12:OFFSET(U12,$A$1-1,0))))</f>
        <v>-542.73194098667568</v>
      </c>
      <c r="W2" s="665">
        <f ca="1">IF(COUNT(W12:W300)=0,"-",W1-(2*_xlfn.STDEV.P(W12:OFFSET(W12,$A$1-1,0))))</f>
        <v>50.446808463604611</v>
      </c>
      <c r="Y2" s="665">
        <f ca="1">IF(COUNT(Y12:Y300)=0,"-",Y1-(2*_xlfn.STDEV.P(Y12:OFFSET(Y12,$A$1-1,0))))</f>
        <v>441.36787035855559</v>
      </c>
      <c r="AA2" s="665">
        <f ca="1">IF(COUNT(AA12:AA300)=0,"-",AA1-(2*_xlfn.STDEV.P(AA12:OFFSET(AA12,$A$1-1,0))))</f>
        <v>-95.197694355529165</v>
      </c>
      <c r="AC2" s="665">
        <f ca="1">IF(COUNT(AC12:AC300)=0,"-",AC1-(2*_xlfn.STDEV.P(AC12:OFFSET(AC12,$A$1-1,0))))</f>
        <v>-660.46823111599315</v>
      </c>
      <c r="AE2" s="665">
        <f ca="1">IF(COUNT(AE12:AE300)=0,"-",AE1-(2*_xlfn.STDEV.P(AE12:OFFSET(AE12,$A$1-1,0))))</f>
        <v>2800.2859170925612</v>
      </c>
      <c r="AG2" s="665" t="e">
        <f ca="1">IF(COUNT(AG12:AG300)=0,"-",AG1-(2*_xlfn.STDEV.P(AG12:OFFSET(AG12,$A$1-1,0))))</f>
        <v>#DIV/0!</v>
      </c>
      <c r="AI2" s="665" t="e">
        <f ca="1">IF(COUNT(AI12:AI300)=0,"-",AI1-(2*_xlfn.STDEV.P(AI12:OFFSET(AI12,$A$1-1,0))))</f>
        <v>#DIV/0!</v>
      </c>
      <c r="AK2" s="665">
        <f ca="1">IF(COUNT(AK12:AK300)=0,"-",AK1-(2*_xlfn.STDEV.P(AK12:OFFSET(AK12,$A$1-1,0))))</f>
        <v>-386.31621518968586</v>
      </c>
      <c r="AM2" s="665" t="str">
        <f ca="1">IF(COUNT(AM12:AM300)=0,"-",AM1-(2*_xlfn.STDEV.P(AM12:OFFSET(AM12,$A$1-1,0))))</f>
        <v>-</v>
      </c>
      <c r="AO2" s="665">
        <f ca="1">IF(COUNT(AO12:AO300)=0,"-",AO1-(2*_xlfn.STDEV.P(AO12:OFFSET(AO12,$A$1-1,0))))</f>
        <v>-3.2994297419948637</v>
      </c>
      <c r="AQ2" s="665">
        <f ca="1">IF(COUNT(AQ12:AQ300)=0,"-",AQ1-(2*_xlfn.STDEV.P(AQ12:OFFSET(AQ12,$A$1-1,0))))</f>
        <v>-795.36246556027072</v>
      </c>
    </row>
    <row r="3" spans="1:43">
      <c r="A3" s="1836" t="s">
        <v>69</v>
      </c>
      <c r="C3" s="664" t="s">
        <v>342</v>
      </c>
      <c r="E3" s="665">
        <f ca="1">IF(COUNT(E12:E300)=0,"-",E1+(2*_xlfn.STDEV.P(E12:OFFSET(E12,$A$1-1,0))))</f>
        <v>24119.354525772185</v>
      </c>
      <c r="G3" s="665">
        <f ca="1">IF(COUNT(G12:G300)=0,"-",G1+(2*_xlfn.STDEV.P(G12:OFFSET(G12,$A$1-1,0))))</f>
        <v>5555.5134136376782</v>
      </c>
      <c r="I3" s="665">
        <f ca="1">IF(COUNT(I12:I300)=0,"-",I1+(2*_xlfn.STDEV.P(I12:OFFSET(I12,$A$1-1,0))))</f>
        <v>9656.0760931289042</v>
      </c>
      <c r="K3" s="665">
        <f ca="1">IF(COUNT(K12:K300)=0,"-",K1+(2*_xlfn.STDEV.P(K12:OFFSET(K12,$A$1-1,0))))</f>
        <v>600.33898305084745</v>
      </c>
      <c r="M3" s="665" t="e">
        <f ca="1">IF(COUNT(M12:M300)=0,"-",M1+(2*_xlfn.STDEV.P(M12:OFFSET(M12,$A$1-1,0))))</f>
        <v>#DIV/0!</v>
      </c>
      <c r="O3" s="665">
        <f ca="1">IF(COUNT(O12:O300)=0,"-",O1+(2*_xlfn.STDEV.P(O12:OFFSET(O12,$A$1-1,0))))</f>
        <v>147.36738736219189</v>
      </c>
      <c r="Q3" s="665">
        <f ca="1">IF(COUNT(Q12:Q300)=0,"-",Q1+(2*_xlfn.STDEV.P(Q12:OFFSET(Q12,$A$1-1,0))))</f>
        <v>539.07608426392824</v>
      </c>
      <c r="S3" s="665">
        <f ca="1">IF(COUNT(S12:S300)=0,"-",S1+(2*_xlfn.STDEV.P(S12:OFFSET(S12,$A$1-1,0))))</f>
        <v>8227.1701364736145</v>
      </c>
      <c r="U3" s="665">
        <f ca="1">IF(COUNT(U12:U300)=0,"-",U1+(2*_xlfn.STDEV.P(U12:OFFSET(U12,$A$1-1,0))))</f>
        <v>1160.4197153474524</v>
      </c>
      <c r="W3" s="665">
        <f ca="1">IF(COUNT(W12:W300)=0,"-",W1+(2*_xlfn.STDEV.P(W12:OFFSET(W12,$A$1-1,0))))</f>
        <v>1384.0147282941584</v>
      </c>
      <c r="Y3" s="665">
        <f ca="1">IF(COUNT(Y12:Y300)=0,"-",Y1+(2*_xlfn.STDEV.P(Y12:OFFSET(Y12,$A$1-1,0))))</f>
        <v>441.36787035855559</v>
      </c>
      <c r="AA3" s="665">
        <f ca="1">IF(COUNT(AA12:AA300)=0,"-",AA1+(2*_xlfn.STDEV.P(AA12:OFFSET(AA12,$A$1-1,0))))</f>
        <v>1071.6790792056852</v>
      </c>
      <c r="AC3" s="665">
        <f ca="1">IF(COUNT(AC12:AC300)=0,"-",AC1+(2*_xlfn.STDEV.P(AC12:OFFSET(AC12,$A$1-1,0))))</f>
        <v>1294.1748708316486</v>
      </c>
      <c r="AE3" s="665">
        <f ca="1">IF(COUNT(AE12:AE300)=0,"-",AE1+(2*_xlfn.STDEV.P(AE12:OFFSET(AE12,$A$1-1,0))))</f>
        <v>2800.2859170925612</v>
      </c>
      <c r="AG3" s="665" t="e">
        <f ca="1">IF(COUNT(AG12:AG300)=0,"-",AG1+(2*_xlfn.STDEV.P(AG12:OFFSET(AG12,$A$1-1,0))))</f>
        <v>#DIV/0!</v>
      </c>
      <c r="AI3" s="665" t="e">
        <f ca="1">IF(COUNT(AI12:AI300)=0,"-",AI1+(2*_xlfn.STDEV.P(AI12:OFFSET(AI12,$A$1-1,0))))</f>
        <v>#DIV/0!</v>
      </c>
      <c r="AK3" s="665">
        <f ca="1">IF(COUNT(AK12:AK300)=0,"-",AK1+(2*_xlfn.STDEV.P(AK12:OFFSET(AK12,$A$1-1,0))))</f>
        <v>2842.8749518712489</v>
      </c>
      <c r="AM3" s="665" t="str">
        <f ca="1">IF(COUNT(AM12:AM300)=0,"-",AM1+(2*_xlfn.STDEV.P(AM12:OFFSET(AM12,$A$1-1,0))))</f>
        <v>-</v>
      </c>
      <c r="AO3" s="665">
        <f ca="1">IF(COUNT(AO12:AO300)=0,"-",AO1+(2*_xlfn.STDEV.P(AO12:OFFSET(AO12,$A$1-1,0))))</f>
        <v>81.018536715434749</v>
      </c>
      <c r="AQ3" s="665">
        <f ca="1">IF(COUNT(AQ12:AQ300)=0,"-",AQ1+(2*_xlfn.STDEV.P(AQ12:OFFSET(AQ12,$A$1-1,0))))</f>
        <v>17869.323914584689</v>
      </c>
    </row>
    <row r="4" spans="1:43">
      <c r="A4" s="1836"/>
      <c r="C4" s="664" t="s">
        <v>343</v>
      </c>
      <c r="E4" s="666">
        <f ca="1">IF(COUNT(E12:E300)=0,"-",AVERAGEIFS(E12:E300, E12:E300, "&gt;="&amp;E2,E12:E300,"&lt;="&amp;E3))</f>
        <v>9974.4579638865489</v>
      </c>
      <c r="G4" s="666">
        <f ca="1">IF(COUNT(G12:G300)=0,"-",AVERAGEIFS(G12:G300, G12:G300, "&gt;="&amp;G2,G12:G300,"&lt;="&amp;G3))</f>
        <v>1495.1407749121095</v>
      </c>
      <c r="I4" s="666">
        <f ca="1">IF(COUNT(I12:I300)=0,"-",AVERAGEIFS(I12:I300, I12:I300, "&gt;="&amp;I2,I12:I300,"&lt;="&amp;I3))</f>
        <v>9656.0760931289042</v>
      </c>
      <c r="K4" s="666">
        <f ca="1">IF(COUNT(K12:K300)=0,"-",AVERAGEIFS(K12:K300, K12:K300, "&gt;="&amp;K2,K12:K300,"&lt;="&amp;K3))</f>
        <v>600.33898305084745</v>
      </c>
      <c r="M4" s="666" t="e">
        <f ca="1">IF(COUNT(M12:M300)=0,"-",AVERAGEIFS(M12:M300, M12:M300, "&gt;="&amp;M2,M12:M300,"&lt;="&amp;M3))</f>
        <v>#DIV/0!</v>
      </c>
      <c r="O4" s="666">
        <f ca="1">IF(COUNT(O12:O300)=0,"-",AVERAGEIFS(O12:O300, O12:O300, "&gt;="&amp;O2,O12:O300,"&lt;="&amp;O3))</f>
        <v>13.938893196753394</v>
      </c>
      <c r="Q4" s="666">
        <f ca="1">IF(COUNT(Q12:Q300)=0,"-",AVERAGEIFS(Q12:Q300, Q12:Q300, "&gt;="&amp;Q2,Q12:Q300,"&lt;="&amp;Q3))</f>
        <v>146.96465813593014</v>
      </c>
      <c r="S4" s="666">
        <f ca="1">IF(COUNT(S12:S300)=0,"-",AVERAGEIFS(S12:S300, S12:S300, "&gt;="&amp;S2,S12:S300,"&lt;="&amp;S3))</f>
        <v>4359.3399669106775</v>
      </c>
      <c r="U4" s="666">
        <f ca="1">IF(COUNT(U12:U300)=0,"-",AVERAGEIFS(U12:U300, U12:U300, "&gt;="&amp;U2,U12:U300,"&lt;="&amp;U3))</f>
        <v>308.84388718038838</v>
      </c>
      <c r="W4" s="666">
        <f ca="1">IF(COUNT(W12:W300)=0,"-",AVERAGEIFS(W12:W300, W12:W300, "&gt;="&amp;W2,W12:W300,"&lt;="&amp;W3))</f>
        <v>793.86067965141046</v>
      </c>
      <c r="Y4" s="666">
        <f ca="1">IF(COUNT(Y12:Y300)=0,"-",AVERAGEIFS(Y12:Y300, Y12:Y300, "&gt;="&amp;Y2,Y12:Y300,"&lt;="&amp;Y3))</f>
        <v>441.36787035855559</v>
      </c>
      <c r="AA4" s="666">
        <f ca="1">IF(COUNT(AA12:AA300)=0,"-",AVERAGEIFS(AA12:AA300, AA12:AA300, "&gt;="&amp;AA2,AA12:AA300,"&lt;="&amp;AA3))</f>
        <v>488.24069242507801</v>
      </c>
      <c r="AC4" s="666">
        <f ca="1">IF(COUNT(AC12:AC300)=0,"-",AVERAGEIFS(AC12:AC300, AC12:AC300, "&gt;="&amp;AC2,AC12:AC300,"&lt;="&amp;AC3))</f>
        <v>422.4727007202282</v>
      </c>
      <c r="AE4" s="666">
        <f ca="1">IF(COUNT(AE12:AE300)=0,"-",AVERAGEIFS(AE12:AE300, AE12:AE300, "&gt;="&amp;AE2,AE12:AE300,"&lt;="&amp;AE3))</f>
        <v>2800.2859170925612</v>
      </c>
      <c r="AG4" s="666" t="e">
        <f ca="1">IF(COUNT(AG12:AG300)=0,"-",AVERAGEIFS(AG12:AG300, AG12:AG300, "&gt;="&amp;AG2,AG12:AG300,"&lt;="&amp;AG3))</f>
        <v>#DIV/0!</v>
      </c>
      <c r="AI4" s="666" t="e">
        <f ca="1">IF(COUNT(AI12:AI300)=0,"-",AVERAGEIFS(AI12:AI300, AI12:AI300, "&gt;="&amp;AI2,AI12:AI300,"&lt;="&amp;AI3))</f>
        <v>#DIV/0!</v>
      </c>
      <c r="AK4" s="666">
        <f ca="1">IF(COUNT(AK12:AK300)=0,"-",AVERAGEIFS(AK12:AK300, AK12:AK300, "&gt;="&amp;AK2,AK12:AK300,"&lt;="&amp;AK3))</f>
        <v>1228.2793683407815</v>
      </c>
      <c r="AM4" s="666" t="str">
        <f>IF(COUNT(AM12:AM300)=0,"-",AVERAGEIFS(AM12:AM300, AM12:AM300, "&gt;="&amp;AM2,AM12:AM300,"&lt;="&amp;AM3))</f>
        <v>-</v>
      </c>
      <c r="AO4" s="666">
        <f ca="1">IF(COUNT(AO12:AO300)=0,"-",AVERAGEIFS(AO12:AO300, AO12:AO300, "&gt;="&amp;AO2,AO12:AO300,"&lt;="&amp;AO3))</f>
        <v>38.859553486719939</v>
      </c>
      <c r="AQ4" s="666">
        <f ca="1">IF(COUNT(AQ12:AQ300)=0,"-",AVERAGEIFS(AQ12:AQ300, AQ12:AQ300, "&gt;="&amp;AQ2,AQ12:AQ300,"&lt;="&amp;AQ3))</f>
        <v>7444.0464104145376</v>
      </c>
    </row>
    <row r="5" spans="1:43">
      <c r="A5" s="1836"/>
      <c r="C5" s="664" t="s">
        <v>344</v>
      </c>
      <c r="E5" s="667">
        <f ca="1">IF(COUNT(E12:E300)=0,"-",SUMIFS(D12:D300,E12:E300,"&gt;="&amp;E2,E12:E300,"&lt;="&amp;E3)/SUMIFS($B12:$B300,E12:E300,"&gt;="&amp;E2,E12:E300,"&lt;="&amp;E3))</f>
        <v>9481.4896994836363</v>
      </c>
      <c r="G5" s="667">
        <f ca="1">IF(COUNT(G12:G300)=0,"-",SUMIFS(F12:F300,G12:G300,"&gt;="&amp;G2,G12:G300,"&lt;="&amp;G3)/SUMIFS($B12:$B300,G12:G300,"&gt;="&amp;G2,G12:G300,"&lt;="&amp;G3))</f>
        <v>1598.7574940769382</v>
      </c>
      <c r="I5" s="667">
        <f ca="1">IF(COUNT(I12:I300)=0,"-",SUMIFS(H12:H300,I12:I300,"&gt;="&amp;I2,I12:I300,"&lt;="&amp;I3)/SUMIFS($B12:$B300,I12:I300,"&gt;="&amp;I2,I12:I300,"&lt;="&amp;I3))</f>
        <v>19312.152186257808</v>
      </c>
      <c r="K5" s="667">
        <f ca="1">IF(COUNT(K12:K300)=0,"-",SUMIFS(J12:J300,K12:K300,"&gt;="&amp;K2,K12:K300,"&lt;="&amp;K3)/SUMIFS($B12:$B300,K12:K300,"&gt;="&amp;K2,K12:K300,"&lt;="&amp;K3))</f>
        <v>1200.6779661016949</v>
      </c>
      <c r="M5" s="667" t="e">
        <f ca="1">IF(COUNT(M12:M300)=0,"-",SUMIFS(L12:L300,M12:M300,"&gt;="&amp;M2,M12:M300,"&lt;="&amp;M3)/SUMIFS($B12:$B300,M12:M300,"&gt;="&amp;M2,M12:M300,"&lt;="&amp;M3))</f>
        <v>#DIV/0!</v>
      </c>
      <c r="O5" s="667">
        <f ca="1">IF(COUNT(O12:O300)=0,"-",SUMIFS(N12:N300,O12:O300,"&gt;="&amp;O2,O12:O300,"&lt;="&amp;O3)/SUMIFS($B12:$B300,O12:O300,"&gt;="&amp;O2,O12:O300,"&lt;="&amp;O3))</f>
        <v>8.5411613777079118</v>
      </c>
      <c r="Q5" s="667">
        <f ca="1">IF(COUNT(Q12:Q300)=0,"-",SUMIFS(P12:P300,Q12:Q300,"&gt;="&amp;Q2,Q12:Q300,"&lt;="&amp;Q3)/SUMIFS($B12:$B300,Q12:Q300,"&gt;="&amp;Q2,Q12:Q300,"&lt;="&amp;Q3))</f>
        <v>104.96136486629734</v>
      </c>
      <c r="S5" s="667">
        <f ca="1">IF(COUNT(S12:S300)=0,"-",SUMIFS(R12:R300,S12:S300,"&gt;="&amp;S2,S12:S300,"&lt;="&amp;S3)/SUMIFS($B12:$B300,S12:S300,"&gt;="&amp;S2,S12:S300,"&lt;="&amp;S3))</f>
        <v>4976.1827372085627</v>
      </c>
      <c r="U5" s="667">
        <f ca="1">IF(COUNT(U12:U300)=0,"-",SUMIFS(T12:T300,U12:U300,"&gt;="&amp;U2,U12:U300,"&lt;="&amp;U3)/SUMIFS($B12:$B300,U12:U300,"&gt;="&amp;U2,U12:U300,"&lt;="&amp;U3))</f>
        <v>318.61742686815472</v>
      </c>
      <c r="W5" s="667">
        <f ca="1">IF(COUNT(W12:W300)=0,"-",SUMIFS(V12:V300,W12:W300,"&gt;="&amp;W2,W12:W300,"&lt;="&amp;W3)/SUMIFS($B12:$B300,W12:W300,"&gt;="&amp;W2,W12:W300,"&lt;="&amp;W3))</f>
        <v>742.8764066257163</v>
      </c>
      <c r="Y5" s="667">
        <f ca="1">IF(COUNT(Y12:Y300)=0,"-",SUMIFS(X12:X300,Y12:Y300,"&gt;="&amp;Y2,Y12:Y300,"&lt;="&amp;Y3)/SUMIFS($B12:$B300,Y12:Y300,"&gt;="&amp;Y2,Y12:Y300,"&lt;="&amp;Y3))</f>
        <v>441.36787035855559</v>
      </c>
      <c r="AA5" s="667">
        <f ca="1">IF(COUNT(AA12:AA300)=0,"-",SUMIFS(Z12:Z300,AA12:AA300,"&gt;="&amp;AA2,AA12:AA300,"&lt;="&amp;AA3)/SUMIFS($B12:$B300,AA12:AA300,"&gt;="&amp;AA2,AA12:AA300,"&lt;="&amp;AA3))</f>
        <v>459.15062553869456</v>
      </c>
      <c r="AC5" s="667">
        <f ca="1">IF(COUNT(AC12:AC300)=0,"-",SUMIFS(AB12:AB300,AC12:AC300,"&gt;="&amp;AC2,AC12:AC300,"&lt;="&amp;AC3)/SUMIFS($B12:$B300,AC12:AC300,"&gt;="&amp;AC2,AC12:AC300,"&lt;="&amp;AC3))</f>
        <v>182.22851757766645</v>
      </c>
      <c r="AE5" s="667">
        <f ca="1">IF(COUNT(AE12:AE300)=0,"-",SUMIFS(AD12:AD300,AE12:AE300,"&gt;="&amp;AE2,AE12:AE300,"&lt;="&amp;AE3)/SUMIFS($B12:$B300,AE12:AE300,"&gt;="&amp;AE2,AE12:AE300,"&lt;="&amp;AE3))</f>
        <v>5600.5718341851225</v>
      </c>
      <c r="AG5" s="667" t="e">
        <f ca="1">IF(COUNT(AG12:AG300)=0,"-",SUMIFS(AF12:AF300,AG12:AG300,"&gt;="&amp;AG2,AG12:AG300,"&lt;="&amp;AG3)/SUMIFS($B12:$B300,AG12:AG300,"&gt;="&amp;AG2,AG12:AG300,"&lt;="&amp;AG3))</f>
        <v>#DIV/0!</v>
      </c>
      <c r="AI5" s="667" t="e">
        <f ca="1">IF(COUNT(AI12:AI300)=0,"-",SUMIFS(AH12:AH300,AI12:AI300,"&gt;="&amp;AI2,AI12:AI300,"&lt;="&amp;AI3)/SUMIFS($B12:$B300,AI12:AI300,"&gt;="&amp;AI2,AI12:AI300,"&lt;="&amp;AI3))</f>
        <v>#DIV/0!</v>
      </c>
      <c r="AK5" s="667">
        <f ca="1">IF(COUNT(AK12:AK300)=0,"-",SUMIFS(AJ12:AJ300,AK12:AK300,"&gt;="&amp;AK2,AK12:AK300,"&lt;="&amp;AK3)/SUMIFS($B12:$B300,AK12:AK300,"&gt;="&amp;AK2,AK12:AK300,"&lt;="&amp;AK3))</f>
        <v>1043.0406033846846</v>
      </c>
      <c r="AM5" s="667" t="str">
        <f>IF(COUNT(AM12:AM300)=0,"-",SUMIFS(AL12:AL300,AM12:AM300,"&gt;="&amp;AM2,AM12:AM300,"&lt;="&amp;AM3)/SUMIFS($B12:$B300,AM12:AM300,"&gt;="&amp;AM2,AM12:AM300,"&lt;="&amp;AM3))</f>
        <v>-</v>
      </c>
      <c r="AO5" s="667">
        <f ca="1">IF(COUNT(AO12:AO300)=0,"-",SUMIFS(AN12:AN300,AO12:AO300,"&gt;="&amp;AO2,AO12:AO300,"&lt;="&amp;AO3)/SUMIFS($B12:$B300,AO12:AO300,"&gt;="&amp;AO2,AO12:AO300,"&lt;="&amp;AO3))</f>
        <v>35.177890244982436</v>
      </c>
      <c r="AQ5" s="667">
        <f ca="1">IF(COUNT(AQ12:AQ300)=0,"-",SUMIFS(AP12:AP300,AQ12:AQ300,"&gt;="&amp;AQ2,AQ12:AQ300,"&lt;="&amp;AQ3)/SUMIFS($B12:$B300,AQ12:AQ300,"&gt;="&amp;AQ2,AQ12:AQ300,"&lt;="&amp;AQ3))</f>
        <v>8189.5981772445311</v>
      </c>
    </row>
    <row r="6" spans="1:43">
      <c r="A6" s="1836"/>
      <c r="C6" s="664" t="s">
        <v>345</v>
      </c>
      <c r="E6" s="668">
        <f ca="1">IF(COUNT(E12:E300)=0,"-",SUMIFS(E12:E300, E12:E300, "&gt;="&amp;E2,E12:E300,"&lt;="&amp;E3)/($A$1-COUNTIF(E12:E300,"&lt;"&amp;E$2)-COUNTIF(E12:E300,"&gt;"&amp;E$3)))</f>
        <v>9974.4579638865489</v>
      </c>
      <c r="G6" s="668">
        <f ca="1">IF(COUNT(G12:G300)=0,"-",SUMIFS(G12:G300, G12:G300, "&gt;="&amp;G2,G12:G300,"&lt;="&amp;G3)/($A$1-COUNTIF(G12:G300,"&lt;"&amp;G$2)-COUNTIF(G12:G300,"&gt;"&amp;G$3)))</f>
        <v>664.50701107204861</v>
      </c>
      <c r="I6" s="668">
        <f ca="1">IF(COUNT(I12:I300)=0,"-",SUMIFS(I12:I300, I12:I300, "&gt;="&amp;I2,I12:I300,"&lt;="&amp;I3)/($A$1-COUNTIF(I12:I300,"&lt;"&amp;I$2)-COUNTIF(I12:I300,"&gt;"&amp;I$3)))</f>
        <v>2145.7946873619785</v>
      </c>
      <c r="K6" s="668">
        <f ca="1">IF(COUNT(K12:K300)=0,"-",SUMIFS(K12:K300, K12:K300, "&gt;="&amp;K2,K12:K300,"&lt;="&amp;K3)/($A$1-COUNTIF(K12:K300,"&lt;"&amp;K$2)-COUNTIF(K12:K300,"&gt;"&amp;K$3)))</f>
        <v>133.40866290018832</v>
      </c>
      <c r="M6" s="668">
        <f ca="1">IF(COUNT(M12:M300)=0,"-",SUMIFS(M12:M300, M12:M300, "&gt;="&amp;M2,M12:M300,"&lt;="&amp;M3)/($A$1-COUNTIF(M12:M300,"&lt;"&amp;M$2)-COUNTIF(M12:M300,"&gt;"&amp;M$3)))</f>
        <v>0</v>
      </c>
      <c r="O6" s="668">
        <f ca="1">IF(COUNT(O12:O300)=0,"-",SUMIFS(O12:O300, O12:O300, "&gt;="&amp;O2,O12:O300,"&lt;="&amp;O3)/($A$1-COUNTIF(O12:O300,"&lt;"&amp;O$2)-COUNTIF(O12:O300,"&gt;"&amp;O$3)))</f>
        <v>12.390127286003016</v>
      </c>
      <c r="Q6" s="668">
        <f ca="1">IF(COUNT(Q12:Q300)=0,"-",SUMIFS(Q12:Q300, Q12:Q300, "&gt;="&amp;Q2,Q12:Q300,"&lt;="&amp;Q3)/($A$1-COUNTIF(Q12:Q300,"&lt;"&amp;Q$2)-COUNTIF(Q12:Q300,"&gt;"&amp;Q$3)))</f>
        <v>146.96465813593014</v>
      </c>
      <c r="S6" s="668">
        <f ca="1">IF(COUNT(S12:S300)=0,"-",SUMIFS(S12:S300, S12:S300, "&gt;="&amp;S2,S12:S300,"&lt;="&amp;S3)/($A$1-COUNTIF(S12:S300,"&lt;"&amp;S$2)-COUNTIF(S12:S300,"&gt;"&amp;S$3)))</f>
        <v>4904.2574627745125</v>
      </c>
      <c r="U6" s="668">
        <f ca="1">IF(COUNT(U12:U300)=0,"-",SUMIFS(U12:U300, U12:U300, "&gt;="&amp;U2,U12:U300,"&lt;="&amp;U3)/($A$1-COUNTIF(U12:U300,"&lt;"&amp;U$2)-COUNTIF(U12:U300,"&gt;"&amp;U$3)))</f>
        <v>154.42194359019419</v>
      </c>
      <c r="W6" s="668">
        <f ca="1">IF(COUNT(W12:W300)=0,"-",SUMIFS(W12:W300, W12:W300, "&gt;="&amp;W2,W12:W300,"&lt;="&amp;W3)/($A$1-COUNTIF(W12:W300,"&lt;"&amp;W$2)-COUNTIF(W12:W300,"&gt;"&amp;W$3)))</f>
        <v>793.86067965141046</v>
      </c>
      <c r="Y6" s="668">
        <f ca="1">IF(COUNT(Y12:Y300)=0,"-",SUMIFS(Y12:Y300, Y12:Y300, "&gt;="&amp;Y2,Y12:Y300,"&lt;="&amp;Y3)/($A$1-COUNTIF(Y12:Y300,"&lt;"&amp;Y$2)-COUNTIF(Y12:Y300,"&gt;"&amp;Y$3)))</f>
        <v>44.136787035855562</v>
      </c>
      <c r="AA6" s="668">
        <f ca="1">IF(COUNT(AA12:AA300)=0,"-",SUMIFS(AA12:AA300, AA12:AA300, "&gt;="&amp;AA2,AA12:AA300,"&lt;="&amp;AA3)/($A$1-COUNTIF(AA12:AA300,"&lt;"&amp;AA$2)-COUNTIF(AA12:AA300,"&gt;"&amp;AA$3)))</f>
        <v>195.29627697003122</v>
      </c>
      <c r="AC6" s="668">
        <f ca="1">IF(COUNT(AC12:AC300)=0,"-",SUMIFS(AC12:AC300, AC12:AC300, "&gt;="&amp;AC2,AC12:AC300,"&lt;="&amp;AC3)/($A$1-COUNTIF(AC12:AC300,"&lt;"&amp;AC$2)-COUNTIF(AC12:AC300,"&gt;"&amp;AC$3)))</f>
        <v>253.48362043213692</v>
      </c>
      <c r="AE6" s="668">
        <f ca="1">IF(COUNT(AE12:AE300)=0,"-",SUMIFS(AE12:AE300, AE12:AE300, "&gt;="&amp;AE2,AE12:AE300,"&lt;="&amp;AE3)/($A$1-COUNTIF(AE12:AE300,"&lt;"&amp;AE$2)-COUNTIF(AE12:AE300,"&gt;"&amp;AE$3)))</f>
        <v>622.28575935390245</v>
      </c>
      <c r="AG6" s="668">
        <f ca="1">IF(COUNT(AG12:AG300)=0,"-",SUMIFS(AG12:AG300, AG12:AG300, "&gt;="&amp;AG2,AG12:AG300,"&lt;="&amp;AG3)/($A$1-COUNTIF(AG12:AG300,"&lt;"&amp;AG$2)-COUNTIF(AG12:AG300,"&gt;"&amp;AG$3)))</f>
        <v>0</v>
      </c>
      <c r="AI6" s="668">
        <f ca="1">IF(COUNT(AI12:AI300)=0,"-",SUMIFS(AI12:AI300, AI12:AI300, "&gt;="&amp;AI2,AI12:AI300,"&lt;="&amp;AI3)/($A$1-COUNTIF(AI12:AI300,"&lt;"&amp;AI$2)-COUNTIF(AI12:AI300,"&gt;"&amp;AI$3)))</f>
        <v>0</v>
      </c>
      <c r="AK6" s="668">
        <f ca="1">IF(COUNT(AK12:AK300)=0,"-",SUMIFS(AK12:AK300, AK12:AK300, "&gt;="&amp;AK2,AK12:AK300,"&lt;="&amp;AK3)/($A$1-COUNTIF(AK12:AK300,"&lt;"&amp;AK$2)-COUNTIF(AK12:AK300,"&gt;"&amp;AK$3)))</f>
        <v>1228.2793683407815</v>
      </c>
      <c r="AM6" s="668" t="str">
        <f>IF(COUNT(AM12:AM300)=0,"-",SUMIFS(AM12:AM300, AM12:AM300, "&gt;="&amp;AM2,AM12:AM300,"&lt;="&amp;AM3)/($A$1-COUNTIF(AM12:AM300,"&lt;"&amp;AM$2)-COUNTIF(AM12:AM300,"&gt;"&amp;AM$3)))</f>
        <v>-</v>
      </c>
      <c r="AO6" s="668">
        <f ca="1">IF(COUNT(AO12:AO300)=0,"-",SUMIFS(AO12:AO300, AO12:AO300, "&gt;="&amp;AO2,AO12:AO300,"&lt;="&amp;AO3)/($A$1-COUNTIF(AO12:AO300,"&lt;"&amp;AO$2)-COUNTIF(AO12:AO300,"&gt;"&amp;AO$3)))</f>
        <v>27.201687440703957</v>
      </c>
      <c r="AQ6" s="668">
        <f ca="1">IF(COUNT(AQ12:AQ300)=0,"-",SUMIFS(AQ12:AQ300, AQ12:AQ300, "&gt;="&amp;AQ2,AQ12:AQ300,"&lt;="&amp;AQ3)/($A$1-COUNTIF(AQ12:AQ300,"&lt;"&amp;AQ$2)-COUNTIF(AQ12:AQ300,"&gt;"&amp;AQ$3)))</f>
        <v>7444.0464104145376</v>
      </c>
    </row>
    <row r="9" spans="1:43">
      <c r="D9" t="s">
        <v>70</v>
      </c>
      <c r="E9" s="669"/>
      <c r="F9" t="s">
        <v>71</v>
      </c>
      <c r="G9" s="669"/>
      <c r="H9" t="s">
        <v>72</v>
      </c>
      <c r="I9" s="669"/>
      <c r="J9" t="s">
        <v>73</v>
      </c>
      <c r="K9" s="669"/>
      <c r="L9" t="s">
        <v>74</v>
      </c>
      <c r="M9" s="669"/>
      <c r="N9" t="s">
        <v>75</v>
      </c>
      <c r="O9" s="669"/>
      <c r="P9" t="s">
        <v>76</v>
      </c>
      <c r="Q9" s="669"/>
      <c r="R9" t="s">
        <v>77</v>
      </c>
      <c r="S9" s="669"/>
      <c r="T9" t="s">
        <v>78</v>
      </c>
      <c r="U9" s="669"/>
      <c r="V9" t="s">
        <v>79</v>
      </c>
      <c r="W9" s="669"/>
      <c r="X9" t="s">
        <v>80</v>
      </c>
      <c r="Y9" s="669"/>
      <c r="Z9" t="s">
        <v>81</v>
      </c>
      <c r="AA9" s="669"/>
      <c r="AB9" t="s">
        <v>82</v>
      </c>
      <c r="AC9" s="669"/>
      <c r="AD9" t="s">
        <v>83</v>
      </c>
      <c r="AE9" s="669"/>
      <c r="AF9" t="s">
        <v>84</v>
      </c>
      <c r="AG9" s="669"/>
      <c r="AH9" t="s">
        <v>85</v>
      </c>
      <c r="AI9" s="669"/>
      <c r="AJ9" t="s">
        <v>86</v>
      </c>
      <c r="AK9" s="669"/>
      <c r="AL9" t="s">
        <v>87</v>
      </c>
      <c r="AM9" s="669"/>
      <c r="AN9" t="s">
        <v>88</v>
      </c>
      <c r="AO9" s="669"/>
      <c r="AP9" t="s">
        <v>89</v>
      </c>
      <c r="AQ9" s="669"/>
    </row>
    <row r="10" spans="1:43" ht="75">
      <c r="A10" s="670"/>
      <c r="B10" s="670"/>
      <c r="D10" s="670" t="s">
        <v>90</v>
      </c>
      <c r="E10" s="671" t="str">
        <f>D10&amp;"
per FTE"</f>
        <v>Total Occupancy
per FTE</v>
      </c>
      <c r="F10" s="670" t="s">
        <v>91</v>
      </c>
      <c r="G10" s="671" t="str">
        <f>F10&amp;"
per FTE"</f>
        <v>Direct Care Consultant 201
per FTE</v>
      </c>
      <c r="H10" s="670" t="s">
        <v>92</v>
      </c>
      <c r="I10" s="671" t="str">
        <f>H10&amp;"
per FTE"</f>
        <v>Temporary Help 202
per FTE</v>
      </c>
      <c r="J10" s="670" t="s">
        <v>93</v>
      </c>
      <c r="K10" s="671" t="str">
        <f>J10&amp;"
per FTE"</f>
        <v>Clients and Caregivers Reimb./Stipends 203
per FTE</v>
      </c>
      <c r="L10" s="670" t="s">
        <v>94</v>
      </c>
      <c r="M10" s="671" t="str">
        <f>L10&amp;"
per FTE"</f>
        <v>Subcontracted Direct Care 206
per FTE</v>
      </c>
      <c r="N10" s="670" t="s">
        <v>95</v>
      </c>
      <c r="O10" s="671" t="str">
        <f>N10&amp;"
per FTE"</f>
        <v>Staff Training 204
per FTE</v>
      </c>
      <c r="P10" s="670" t="s">
        <v>96</v>
      </c>
      <c r="Q10" s="671" t="str">
        <f>P10&amp;"
per FTE"</f>
        <v>Staff Mileage / Travel 205
per FTE</v>
      </c>
      <c r="R10" s="670" t="s">
        <v>97</v>
      </c>
      <c r="S10" s="671" t="str">
        <f>R10&amp;"
per FTE"</f>
        <v>Meals 207
per FTE</v>
      </c>
      <c r="T10" s="670" t="s">
        <v>98</v>
      </c>
      <c r="U10" s="671" t="str">
        <f>T10&amp;"
per FTE"</f>
        <v>Client Transportation 208
per FTE</v>
      </c>
      <c r="V10" s="670" t="s">
        <v>99</v>
      </c>
      <c r="W10" s="671" t="str">
        <f>V10&amp;"
per FTE"</f>
        <v>Vehicle Expenses 208
per FTE</v>
      </c>
      <c r="X10" s="670" t="s">
        <v>100</v>
      </c>
      <c r="Y10" s="671" t="str">
        <f>X10&amp;"
per FTE"</f>
        <v>Vehicle Depreciation 208
per FTE</v>
      </c>
      <c r="Z10" s="670" t="s">
        <v>101</v>
      </c>
      <c r="AA10" s="671" t="str">
        <f>Z10&amp;"
per FTE"</f>
        <v>Incidental Medical /Medicine/Pharmacy 209
per FTE</v>
      </c>
      <c r="AB10" s="670" t="s">
        <v>102</v>
      </c>
      <c r="AC10" s="671" t="str">
        <f>AB10&amp;"
per FTE"</f>
        <v>Client Personal Allowances 211
per FTE</v>
      </c>
      <c r="AD10" s="670" t="s">
        <v>103</v>
      </c>
      <c r="AE10" s="671" t="str">
        <f>AD10&amp;"
per FTE"</f>
        <v>Provision Material Goods/Svs./Benefits 212
per FTE</v>
      </c>
      <c r="AF10" s="670" t="s">
        <v>104</v>
      </c>
      <c r="AG10" s="671" t="str">
        <f>AF10&amp;"
per FTE"</f>
        <v>Direct Client Wages 214
per FTE</v>
      </c>
      <c r="AH10" s="670" t="s">
        <v>105</v>
      </c>
      <c r="AI10" s="671" t="str">
        <f>AH10&amp;"
per FTE"</f>
        <v>Other Commercial Prod. &amp; Svs. 214
per FTE</v>
      </c>
      <c r="AJ10" s="670" t="s">
        <v>106</v>
      </c>
      <c r="AK10" s="671" t="str">
        <f>AJ10&amp;"
per FTE"</f>
        <v>Program Supplies &amp; Materials 215
per FTE</v>
      </c>
      <c r="AL10" s="670" t="s">
        <v>107</v>
      </c>
      <c r="AM10" s="671" t="str">
        <f>AL10&amp;"
per FTE"</f>
        <v>Non Charitable Expenses
per FTE</v>
      </c>
      <c r="AN10" s="670" t="s">
        <v>108</v>
      </c>
      <c r="AO10" s="671" t="str">
        <f>AN10&amp;"
per FTE"</f>
        <v>Other Expense
per FTE</v>
      </c>
      <c r="AP10" s="670" t="s">
        <v>109</v>
      </c>
      <c r="AQ10" s="671" t="str">
        <f>AP10&amp;"
per FTE"</f>
        <v>Total Other Program Expense
per FTE</v>
      </c>
    </row>
    <row r="11" spans="1:43">
      <c r="B11" t="s">
        <v>110</v>
      </c>
      <c r="D11" t="s">
        <v>111</v>
      </c>
      <c r="E11" s="669"/>
      <c r="F11" t="s">
        <v>111</v>
      </c>
      <c r="G11" s="669"/>
      <c r="H11" t="s">
        <v>111</v>
      </c>
      <c r="I11" s="669"/>
      <c r="J11" t="s">
        <v>111</v>
      </c>
      <c r="K11" s="669"/>
      <c r="L11" t="s">
        <v>111</v>
      </c>
      <c r="M11" s="669"/>
      <c r="N11" t="s">
        <v>111</v>
      </c>
      <c r="O11" s="669"/>
      <c r="P11" t="s">
        <v>111</v>
      </c>
      <c r="Q11" s="669"/>
      <c r="R11" t="s">
        <v>111</v>
      </c>
      <c r="S11" s="669"/>
      <c r="T11" t="s">
        <v>111</v>
      </c>
      <c r="U11" s="669"/>
      <c r="V11" t="s">
        <v>111</v>
      </c>
      <c r="W11" s="669"/>
      <c r="X11" t="s">
        <v>111</v>
      </c>
      <c r="Y11" s="669"/>
      <c r="Z11" t="s">
        <v>111</v>
      </c>
      <c r="AA11" s="669"/>
      <c r="AB11" t="s">
        <v>111</v>
      </c>
      <c r="AC11" s="669"/>
      <c r="AD11" t="s">
        <v>111</v>
      </c>
      <c r="AE11" s="669"/>
      <c r="AF11" t="s">
        <v>111</v>
      </c>
      <c r="AG11" s="669"/>
      <c r="AH11" t="s">
        <v>111</v>
      </c>
      <c r="AI11" s="669"/>
      <c r="AJ11" t="s">
        <v>111</v>
      </c>
      <c r="AK11" s="669"/>
      <c r="AL11" t="s">
        <v>111</v>
      </c>
      <c r="AM11" s="669"/>
      <c r="AN11" t="s">
        <v>111</v>
      </c>
      <c r="AO11" s="669"/>
      <c r="AP11" t="s">
        <v>111</v>
      </c>
      <c r="AQ11" s="669"/>
    </row>
    <row r="12" spans="1:43">
      <c r="B12">
        <v>30.89</v>
      </c>
      <c r="D12">
        <v>308324</v>
      </c>
      <c r="E12" s="672">
        <f>IF(OR($B12=0,D12=0),"",D12/$B12)</f>
        <v>9981.3531887342178</v>
      </c>
      <c r="F12">
        <v>5447</v>
      </c>
      <c r="G12" s="672">
        <f>IF(OR($B12=0,F12=0),"",F12/$B12)</f>
        <v>176.33538361929428</v>
      </c>
      <c r="I12" s="672" t="str">
        <f>IF(OR($B12=0,H12=0),"",H12/$B12)</f>
        <v/>
      </c>
      <c r="K12" s="672" t="str">
        <f>IF(OR($B12=0,J12=0),"",J12/$B12)</f>
        <v/>
      </c>
      <c r="M12" s="672" t="str">
        <f>IF(OR($B12=0,L12=0),"",L12/$B12)</f>
        <v/>
      </c>
      <c r="N12">
        <v>114</v>
      </c>
      <c r="O12" s="672">
        <f>IF(OR($B12=0,N12=0),"",N12/$B12)</f>
        <v>3.6905147296859826</v>
      </c>
      <c r="P12">
        <v>3178</v>
      </c>
      <c r="Q12" s="672">
        <f>IF(OR($B12=0,P12=0),"",P12/$B12)</f>
        <v>102.88119132405309</v>
      </c>
      <c r="R12">
        <v>195822</v>
      </c>
      <c r="S12" s="672">
        <f>IF(OR($B12=0,R12=0),"",R12/$B12)</f>
        <v>6339.3331175137582</v>
      </c>
      <c r="U12" s="672" t="str">
        <f>IF(OR($B12=0,T12=0),"",T12/$B12)</f>
        <v/>
      </c>
      <c r="V12">
        <v>31800</v>
      </c>
      <c r="W12" s="672">
        <f>IF(OR($B12=0,V12=0),"",V12/$B12)</f>
        <v>1029.4593719650372</v>
      </c>
      <c r="Y12" s="672" t="str">
        <f>IF(OR($B12=0,X12=0),"",X12/$B12)</f>
        <v/>
      </c>
      <c r="Z12">
        <v>22293</v>
      </c>
      <c r="AA12" s="672">
        <f>IF(OR($B12=0,Z12=0),"",Z12/$B12)</f>
        <v>721.68986727096149</v>
      </c>
      <c r="AB12">
        <v>1547</v>
      </c>
      <c r="AC12" s="672">
        <f>IF(OR($B12=0,AB12=0),"",AB12/$B12)</f>
        <v>50.080932340563287</v>
      </c>
      <c r="AE12" s="672" t="str">
        <f>IF(OR($B12=0,AD12=0),"",AD12/$B12)</f>
        <v/>
      </c>
      <c r="AG12" s="672" t="str">
        <f>IF(OR($B12=0,AF12=0),"",AF12/$B12)</f>
        <v/>
      </c>
      <c r="AI12" s="672" t="str">
        <f>IF(OR($B12=0,AH12=0),"",AH12/$B12)</f>
        <v/>
      </c>
      <c r="AJ12">
        <v>49569</v>
      </c>
      <c r="AK12" s="672">
        <f>IF(OR($B12=0,AJ12=0),"",AJ12/$B12)</f>
        <v>1604.6940757526706</v>
      </c>
      <c r="AM12" s="672" t="str">
        <f>IF(OR($B12=0,AL12=0),"",AL12/$B12)</f>
        <v/>
      </c>
      <c r="AN12">
        <v>1101</v>
      </c>
      <c r="AO12" s="672">
        <f>IF(OR($B12=0,AN12=0),"",AN12/$B12)</f>
        <v>35.642602784072515</v>
      </c>
      <c r="AP12">
        <v>310871</v>
      </c>
      <c r="AQ12" s="672">
        <f>IF(OR($B12=0,AP12=0),"",AP12/$B12)</f>
        <v>10063.807057300097</v>
      </c>
    </row>
    <row r="13" spans="1:43">
      <c r="B13">
        <v>16.7</v>
      </c>
      <c r="D13">
        <v>213352</v>
      </c>
      <c r="E13" s="672">
        <f t="shared" ref="E13:G28" si="0">IF(OR($B13=0,D13=0),"",D13/$B13)</f>
        <v>12775.56886227545</v>
      </c>
      <c r="F13">
        <v>73689</v>
      </c>
      <c r="G13" s="672">
        <f t="shared" si="0"/>
        <v>4412.5149700598804</v>
      </c>
      <c r="I13" s="672" t="str">
        <f t="shared" ref="I13:I76" si="1">IF(OR($B13=0,H13=0),"",H13/$B13)</f>
        <v/>
      </c>
      <c r="K13" s="672" t="str">
        <f t="shared" ref="K13:K76" si="2">IF(OR($B13=0,J13=0),"",J13/$B13)</f>
        <v/>
      </c>
      <c r="M13" s="672" t="str">
        <f t="shared" ref="M13:M76" si="3">IF(OR($B13=0,L13=0),"",L13/$B13)</f>
        <v/>
      </c>
      <c r="N13">
        <v>45</v>
      </c>
      <c r="O13" s="672">
        <f t="shared" ref="O13:O76" si="4">IF(OR($B13=0,N13=0),"",N13/$B13)</f>
        <v>2.6946107784431139</v>
      </c>
      <c r="P13">
        <v>793</v>
      </c>
      <c r="Q13" s="672">
        <f t="shared" ref="Q13:Q76" si="5">IF(OR($B13=0,P13=0),"",P13/$B13)</f>
        <v>47.485029940119766</v>
      </c>
      <c r="R13">
        <v>116175</v>
      </c>
      <c r="S13" s="672">
        <f t="shared" ref="S13:S76" si="6">IF(OR($B13=0,R13=0),"",R13/$B13)</f>
        <v>6956.5868263473058</v>
      </c>
      <c r="T13">
        <v>7320</v>
      </c>
      <c r="U13" s="672">
        <f t="shared" ref="U13:U76" si="7">IF(OR($B13=0,T13=0),"",T13/$B13)</f>
        <v>438.32335329341322</v>
      </c>
      <c r="V13">
        <v>7592</v>
      </c>
      <c r="W13" s="672">
        <f t="shared" ref="W13:W76" si="8">IF(OR($B13=0,V13=0),"",V13/$B13)</f>
        <v>454.61077844311382</v>
      </c>
      <c r="Y13" s="672" t="str">
        <f t="shared" ref="Y13:Y76" si="9">IF(OR($B13=0,X13=0),"",X13/$B13)</f>
        <v/>
      </c>
      <c r="AA13" s="672" t="str">
        <f t="shared" ref="AA13:AA76" si="10">IF(OR($B13=0,Z13=0),"",Z13/$B13)</f>
        <v/>
      </c>
      <c r="AC13" s="672" t="str">
        <f t="shared" ref="AC13:AC76" si="11">IF(OR($B13=0,AB13=0),"",AB13/$B13)</f>
        <v/>
      </c>
      <c r="AE13" s="672" t="str">
        <f t="shared" ref="AE13:AE76" si="12">IF(OR($B13=0,AD13=0),"",AD13/$B13)</f>
        <v/>
      </c>
      <c r="AG13" s="672" t="str">
        <f t="shared" ref="AG13:AG76" si="13">IF(OR($B13=0,AF13=0),"",AF13/$B13)</f>
        <v/>
      </c>
      <c r="AI13" s="672" t="str">
        <f t="shared" ref="AI13:AI76" si="14">IF(OR($B13=0,AH13=0),"",AH13/$B13)</f>
        <v/>
      </c>
      <c r="AJ13">
        <v>34304</v>
      </c>
      <c r="AK13" s="672">
        <f t="shared" ref="AK13:AK76" si="15">IF(OR($B13=0,AJ13=0),"",AJ13/$B13)</f>
        <v>2054.131736526946</v>
      </c>
      <c r="AM13" s="672" t="str">
        <f t="shared" ref="AM13:AM76" si="16">IF(OR($B13=0,AL13=0),"",AL13/$B13)</f>
        <v/>
      </c>
      <c r="AN13">
        <v>1062</v>
      </c>
      <c r="AO13" s="672">
        <f t="shared" ref="AO13:AO76" si="17">IF(OR($B13=0,AN13=0),"",AN13/$B13)</f>
        <v>63.592814371257489</v>
      </c>
      <c r="AP13">
        <v>240980</v>
      </c>
      <c r="AQ13" s="672">
        <f t="shared" ref="AQ13:AQ76" si="18">IF(OR($B13=0,AP13=0),"",AP13/$B13)</f>
        <v>14429.94011976048</v>
      </c>
    </row>
    <row r="14" spans="1:43">
      <c r="B14">
        <v>7.8369999999999997</v>
      </c>
      <c r="D14">
        <v>7610</v>
      </c>
      <c r="E14" s="672">
        <f t="shared" si="0"/>
        <v>971.03483475819837</v>
      </c>
      <c r="G14" s="672" t="str">
        <f t="shared" si="0"/>
        <v/>
      </c>
      <c r="I14" s="672" t="str">
        <f t="shared" si="1"/>
        <v/>
      </c>
      <c r="K14" s="672" t="str">
        <f t="shared" si="2"/>
        <v/>
      </c>
      <c r="M14" s="672" t="str">
        <f t="shared" si="3"/>
        <v/>
      </c>
      <c r="N14">
        <v>150</v>
      </c>
      <c r="O14" s="672">
        <f t="shared" si="4"/>
        <v>19.139977032027563</v>
      </c>
      <c r="P14">
        <v>4247</v>
      </c>
      <c r="Q14" s="672">
        <f t="shared" si="5"/>
        <v>541.91654970014042</v>
      </c>
      <c r="S14" s="672" t="str">
        <f t="shared" si="6"/>
        <v/>
      </c>
      <c r="U14" s="672" t="str">
        <f t="shared" si="7"/>
        <v/>
      </c>
      <c r="V14">
        <v>216</v>
      </c>
      <c r="W14" s="672">
        <f t="shared" si="8"/>
        <v>27.561566926119689</v>
      </c>
      <c r="X14">
        <v>3459</v>
      </c>
      <c r="Y14" s="672">
        <f t="shared" si="9"/>
        <v>441.36787035855559</v>
      </c>
      <c r="AA14" s="672" t="str">
        <f t="shared" si="10"/>
        <v/>
      </c>
      <c r="AC14" s="672" t="str">
        <f t="shared" si="11"/>
        <v/>
      </c>
      <c r="AE14" s="672" t="str">
        <f t="shared" si="12"/>
        <v/>
      </c>
      <c r="AG14" s="672" t="str">
        <f t="shared" si="13"/>
        <v/>
      </c>
      <c r="AI14" s="672" t="str">
        <f t="shared" si="14"/>
        <v/>
      </c>
      <c r="AJ14">
        <v>737</v>
      </c>
      <c r="AK14" s="672">
        <f t="shared" si="15"/>
        <v>94.041087150695418</v>
      </c>
      <c r="AM14" s="672" t="str">
        <f t="shared" si="16"/>
        <v/>
      </c>
      <c r="AO14" s="672" t="str">
        <f t="shared" si="17"/>
        <v/>
      </c>
      <c r="AP14">
        <v>8809</v>
      </c>
      <c r="AQ14" s="672">
        <f t="shared" si="18"/>
        <v>1124.0270511675387</v>
      </c>
    </row>
    <row r="15" spans="1:43">
      <c r="B15">
        <v>14.893000000000001</v>
      </c>
      <c r="D15">
        <v>27601</v>
      </c>
      <c r="E15" s="672">
        <f t="shared" si="0"/>
        <v>1853.2867790237024</v>
      </c>
      <c r="G15" s="672" t="str">
        <f t="shared" si="0"/>
        <v/>
      </c>
      <c r="I15" s="672" t="str">
        <f t="shared" si="1"/>
        <v/>
      </c>
      <c r="K15" s="672" t="str">
        <f t="shared" si="2"/>
        <v/>
      </c>
      <c r="M15" s="672" t="str">
        <f t="shared" si="3"/>
        <v/>
      </c>
      <c r="N15">
        <v>79</v>
      </c>
      <c r="O15" s="672">
        <f t="shared" si="4"/>
        <v>5.304505472369569</v>
      </c>
      <c r="P15">
        <v>4712</v>
      </c>
      <c r="Q15" s="672">
        <f t="shared" si="5"/>
        <v>316.39025045323302</v>
      </c>
      <c r="R15">
        <v>56304</v>
      </c>
      <c r="S15" s="672">
        <f t="shared" si="6"/>
        <v>3780.5680521050158</v>
      </c>
      <c r="U15" s="672" t="str">
        <f t="shared" si="7"/>
        <v/>
      </c>
      <c r="V15">
        <v>16302</v>
      </c>
      <c r="W15" s="672">
        <f t="shared" si="8"/>
        <v>1094.6082051970725</v>
      </c>
      <c r="Y15" s="672" t="str">
        <f t="shared" si="9"/>
        <v/>
      </c>
      <c r="AA15" s="672" t="str">
        <f t="shared" si="10"/>
        <v/>
      </c>
      <c r="AB15">
        <v>101</v>
      </c>
      <c r="AC15" s="672">
        <f t="shared" si="11"/>
        <v>6.7817095279661581</v>
      </c>
      <c r="AE15" s="672" t="str">
        <f t="shared" si="12"/>
        <v/>
      </c>
      <c r="AG15" s="672" t="str">
        <f t="shared" si="13"/>
        <v/>
      </c>
      <c r="AI15" s="672" t="str">
        <f t="shared" si="14"/>
        <v/>
      </c>
      <c r="AJ15">
        <v>18191</v>
      </c>
      <c r="AK15" s="672">
        <f t="shared" si="15"/>
        <v>1221.4463170617068</v>
      </c>
      <c r="AM15" s="672" t="str">
        <f t="shared" si="16"/>
        <v/>
      </c>
      <c r="AN15">
        <v>753</v>
      </c>
      <c r="AO15" s="672">
        <f t="shared" si="17"/>
        <v>50.560666084737797</v>
      </c>
      <c r="AP15">
        <v>96442</v>
      </c>
      <c r="AQ15" s="672">
        <f t="shared" si="18"/>
        <v>6475.6597059021015</v>
      </c>
    </row>
    <row r="16" spans="1:43">
      <c r="B16">
        <v>2.95</v>
      </c>
      <c r="D16">
        <v>70637</v>
      </c>
      <c r="E16" s="672">
        <f t="shared" si="0"/>
        <v>23944.745762711864</v>
      </c>
      <c r="G16" s="672" t="str">
        <f t="shared" si="0"/>
        <v/>
      </c>
      <c r="I16" s="672" t="str">
        <f t="shared" si="1"/>
        <v/>
      </c>
      <c r="J16">
        <v>1771</v>
      </c>
      <c r="K16" s="672">
        <f t="shared" si="2"/>
        <v>600.33898305084745</v>
      </c>
      <c r="M16" s="672" t="str">
        <f t="shared" si="3"/>
        <v/>
      </c>
      <c r="N16">
        <v>100</v>
      </c>
      <c r="O16" s="672">
        <f t="shared" si="4"/>
        <v>33.898305084745758</v>
      </c>
      <c r="P16">
        <v>1239</v>
      </c>
      <c r="Q16" s="672">
        <f t="shared" si="5"/>
        <v>420</v>
      </c>
      <c r="R16">
        <v>1527</v>
      </c>
      <c r="S16" s="672">
        <f t="shared" si="6"/>
        <v>517.62711864406776</v>
      </c>
      <c r="U16" s="672" t="str">
        <f t="shared" si="7"/>
        <v/>
      </c>
      <c r="V16">
        <v>3197</v>
      </c>
      <c r="W16" s="672">
        <f t="shared" si="8"/>
        <v>1083.7288135593219</v>
      </c>
      <c r="Y16" s="672" t="str">
        <f t="shared" si="9"/>
        <v/>
      </c>
      <c r="AA16" s="672" t="str">
        <f t="shared" si="10"/>
        <v/>
      </c>
      <c r="AB16">
        <v>3430</v>
      </c>
      <c r="AC16" s="672">
        <f t="shared" si="11"/>
        <v>1162.7118644067796</v>
      </c>
      <c r="AE16" s="672" t="str">
        <f t="shared" si="12"/>
        <v/>
      </c>
      <c r="AG16" s="672" t="str">
        <f t="shared" si="13"/>
        <v/>
      </c>
      <c r="AI16" s="672" t="str">
        <f t="shared" si="14"/>
        <v/>
      </c>
      <c r="AJ16">
        <v>8287</v>
      </c>
      <c r="AK16" s="672">
        <f t="shared" si="15"/>
        <v>2809.1525423728813</v>
      </c>
      <c r="AM16" s="672" t="str">
        <f t="shared" si="16"/>
        <v/>
      </c>
      <c r="AN16">
        <v>112</v>
      </c>
      <c r="AO16" s="672">
        <f t="shared" si="17"/>
        <v>37.966101694915253</v>
      </c>
      <c r="AP16">
        <v>19663</v>
      </c>
      <c r="AQ16" s="672">
        <f t="shared" si="18"/>
        <v>6665.4237288135591</v>
      </c>
    </row>
    <row r="17" spans="2:43">
      <c r="B17">
        <v>14.737</v>
      </c>
      <c r="D17">
        <v>232410</v>
      </c>
      <c r="E17" s="672">
        <f t="shared" si="0"/>
        <v>15770.509601682839</v>
      </c>
      <c r="F17">
        <v>20509</v>
      </c>
      <c r="G17" s="672">
        <f t="shared" si="0"/>
        <v>1391.6672321367985</v>
      </c>
      <c r="I17" s="672" t="str">
        <f t="shared" si="1"/>
        <v/>
      </c>
      <c r="K17" s="672" t="str">
        <f t="shared" si="2"/>
        <v/>
      </c>
      <c r="M17" s="672" t="str">
        <f t="shared" si="3"/>
        <v/>
      </c>
      <c r="N17">
        <v>633</v>
      </c>
      <c r="O17" s="672">
        <f t="shared" si="4"/>
        <v>42.953111216665533</v>
      </c>
      <c r="P17">
        <v>3664</v>
      </c>
      <c r="Q17" s="672">
        <f t="shared" si="5"/>
        <v>248.62590757956164</v>
      </c>
      <c r="R17">
        <v>61348</v>
      </c>
      <c r="S17" s="672">
        <f t="shared" si="6"/>
        <v>4162.855397977879</v>
      </c>
      <c r="T17">
        <v>18</v>
      </c>
      <c r="U17" s="672">
        <f t="shared" si="7"/>
        <v>1.221415484834091</v>
      </c>
      <c r="V17">
        <v>15595</v>
      </c>
      <c r="W17" s="672">
        <f t="shared" si="8"/>
        <v>1058.2208047770916</v>
      </c>
      <c r="Y17" s="672" t="str">
        <f t="shared" si="9"/>
        <v/>
      </c>
      <c r="AA17" s="672" t="str">
        <f t="shared" si="10"/>
        <v/>
      </c>
      <c r="AB17">
        <v>705</v>
      </c>
      <c r="AC17" s="672">
        <f t="shared" si="11"/>
        <v>47.838773156001899</v>
      </c>
      <c r="AE17" s="672" t="str">
        <f t="shared" si="12"/>
        <v/>
      </c>
      <c r="AG17" s="672" t="str">
        <f t="shared" si="13"/>
        <v/>
      </c>
      <c r="AI17" s="672" t="str">
        <f t="shared" si="14"/>
        <v/>
      </c>
      <c r="AJ17">
        <v>18912</v>
      </c>
      <c r="AK17" s="672">
        <f t="shared" si="15"/>
        <v>1283.300536065685</v>
      </c>
      <c r="AM17" s="672" t="str">
        <f t="shared" si="16"/>
        <v/>
      </c>
      <c r="AN17">
        <v>927</v>
      </c>
      <c r="AO17" s="672">
        <f t="shared" si="17"/>
        <v>62.902897468955686</v>
      </c>
      <c r="AP17">
        <v>122311</v>
      </c>
      <c r="AQ17" s="672">
        <f t="shared" si="18"/>
        <v>8299.5860758634735</v>
      </c>
    </row>
    <row r="18" spans="2:43">
      <c r="B18">
        <v>26.6816</v>
      </c>
      <c r="D18">
        <v>250007</v>
      </c>
      <c r="E18" s="672">
        <f t="shared" si="0"/>
        <v>9370.0152914367955</v>
      </c>
      <c r="G18" s="672" t="str">
        <f t="shared" si="0"/>
        <v/>
      </c>
      <c r="I18" s="672" t="str">
        <f t="shared" si="1"/>
        <v/>
      </c>
      <c r="K18" s="672" t="str">
        <f t="shared" si="2"/>
        <v/>
      </c>
      <c r="M18" s="672" t="str">
        <f t="shared" si="3"/>
        <v/>
      </c>
      <c r="O18" s="672" t="str">
        <f t="shared" si="4"/>
        <v/>
      </c>
      <c r="P18">
        <v>219</v>
      </c>
      <c r="Q18" s="672">
        <f t="shared" si="5"/>
        <v>8.2079035739985606</v>
      </c>
      <c r="R18">
        <v>169292</v>
      </c>
      <c r="S18" s="672">
        <f t="shared" si="6"/>
        <v>6344.8968577596543</v>
      </c>
      <c r="T18">
        <v>29120</v>
      </c>
      <c r="U18" s="672">
        <f t="shared" si="7"/>
        <v>1091.3888222595347</v>
      </c>
      <c r="V18">
        <v>16545</v>
      </c>
      <c r="W18" s="672">
        <f t="shared" si="8"/>
        <v>620.09024946030229</v>
      </c>
      <c r="Y18" s="672" t="str">
        <f t="shared" si="9"/>
        <v/>
      </c>
      <c r="Z18">
        <v>18837</v>
      </c>
      <c r="AA18" s="672">
        <f t="shared" si="10"/>
        <v>705.99214439913646</v>
      </c>
      <c r="AC18" s="672" t="str">
        <f t="shared" si="11"/>
        <v/>
      </c>
      <c r="AE18" s="672" t="str">
        <f t="shared" si="12"/>
        <v/>
      </c>
      <c r="AG18" s="672" t="str">
        <f t="shared" si="13"/>
        <v/>
      </c>
      <c r="AI18" s="672" t="str">
        <f t="shared" si="14"/>
        <v/>
      </c>
      <c r="AJ18">
        <v>13483</v>
      </c>
      <c r="AK18" s="672">
        <f t="shared" si="15"/>
        <v>505.32951547133604</v>
      </c>
      <c r="AM18" s="672" t="str">
        <f t="shared" si="16"/>
        <v/>
      </c>
      <c r="AN18">
        <v>29</v>
      </c>
      <c r="AO18" s="672">
        <f t="shared" si="17"/>
        <v>1.0868913408491245</v>
      </c>
      <c r="AP18">
        <v>247525</v>
      </c>
      <c r="AQ18" s="672">
        <f t="shared" si="18"/>
        <v>9276.9923842648113</v>
      </c>
    </row>
    <row r="19" spans="2:43">
      <c r="B19">
        <v>22.069400000000002</v>
      </c>
      <c r="D19">
        <v>341761</v>
      </c>
      <c r="E19" s="672">
        <f t="shared" si="0"/>
        <v>15485.740436985147</v>
      </c>
      <c r="G19" s="672" t="str">
        <f t="shared" si="0"/>
        <v/>
      </c>
      <c r="I19" s="672" t="str">
        <f t="shared" si="1"/>
        <v/>
      </c>
      <c r="K19" s="672" t="str">
        <f t="shared" si="2"/>
        <v/>
      </c>
      <c r="M19" s="672" t="str">
        <f t="shared" si="3"/>
        <v/>
      </c>
      <c r="N19">
        <v>25</v>
      </c>
      <c r="O19" s="672">
        <f t="shared" si="4"/>
        <v>1.1327901981929729</v>
      </c>
      <c r="P19">
        <v>709</v>
      </c>
      <c r="Q19" s="672">
        <f t="shared" si="5"/>
        <v>32.125930020752712</v>
      </c>
      <c r="R19">
        <v>69901</v>
      </c>
      <c r="S19" s="672">
        <f t="shared" si="6"/>
        <v>3167.3267057554804</v>
      </c>
      <c r="T19">
        <v>260</v>
      </c>
      <c r="U19" s="672">
        <f t="shared" si="7"/>
        <v>11.78101806120692</v>
      </c>
      <c r="V19">
        <v>15903</v>
      </c>
      <c r="W19" s="672">
        <f t="shared" si="8"/>
        <v>720.59050087451396</v>
      </c>
      <c r="Y19" s="672" t="str">
        <f t="shared" si="9"/>
        <v/>
      </c>
      <c r="Z19">
        <v>11566</v>
      </c>
      <c r="AA19" s="672">
        <f t="shared" si="10"/>
        <v>524.07405729199706</v>
      </c>
      <c r="AC19" s="672" t="str">
        <f t="shared" si="11"/>
        <v/>
      </c>
      <c r="AE19" s="672" t="str">
        <f t="shared" si="12"/>
        <v/>
      </c>
      <c r="AG19" s="672" t="str">
        <f t="shared" si="13"/>
        <v/>
      </c>
      <c r="AI19" s="672" t="str">
        <f t="shared" si="14"/>
        <v/>
      </c>
      <c r="AJ19">
        <v>15869</v>
      </c>
      <c r="AK19" s="672">
        <f t="shared" si="15"/>
        <v>719.04990620497153</v>
      </c>
      <c r="AM19" s="672" t="str">
        <f t="shared" si="16"/>
        <v/>
      </c>
      <c r="AO19" s="672" t="str">
        <f t="shared" si="17"/>
        <v/>
      </c>
      <c r="AP19">
        <v>114233</v>
      </c>
      <c r="AQ19" s="672">
        <f t="shared" si="18"/>
        <v>5176.0809084071152</v>
      </c>
    </row>
    <row r="20" spans="2:43">
      <c r="B20">
        <v>35.22</v>
      </c>
      <c r="D20">
        <v>310244.13</v>
      </c>
      <c r="E20" s="672">
        <f t="shared" si="0"/>
        <v>8808.7487223168664</v>
      </c>
      <c r="G20" s="672" t="str">
        <f t="shared" si="0"/>
        <v/>
      </c>
      <c r="H20">
        <v>340087</v>
      </c>
      <c r="I20" s="672">
        <f t="shared" si="1"/>
        <v>9656.0760931289042</v>
      </c>
      <c r="K20" s="672" t="str">
        <f t="shared" si="2"/>
        <v/>
      </c>
      <c r="M20" s="672" t="str">
        <f t="shared" si="3"/>
        <v/>
      </c>
      <c r="N20">
        <v>95</v>
      </c>
      <c r="O20" s="672">
        <f t="shared" si="4"/>
        <v>2.6973310618966497</v>
      </c>
      <c r="P20">
        <v>3641.38</v>
      </c>
      <c r="Q20" s="672">
        <f t="shared" si="5"/>
        <v>103.38955139125497</v>
      </c>
      <c r="R20">
        <v>177320.97</v>
      </c>
      <c r="S20" s="672">
        <f t="shared" si="6"/>
        <v>5034.6669505962527</v>
      </c>
      <c r="T20">
        <v>53</v>
      </c>
      <c r="U20" s="672">
        <f t="shared" si="7"/>
        <v>1.5048268029528677</v>
      </c>
      <c r="V20">
        <v>17259.91</v>
      </c>
      <c r="W20" s="672">
        <f t="shared" si="8"/>
        <v>490.05990914253266</v>
      </c>
      <c r="Y20" s="672" t="str">
        <f t="shared" si="9"/>
        <v/>
      </c>
      <c r="Z20">
        <v>42.5</v>
      </c>
      <c r="AA20" s="672">
        <f t="shared" si="10"/>
        <v>1.2067007382169221</v>
      </c>
      <c r="AC20" s="672" t="str">
        <f t="shared" si="11"/>
        <v/>
      </c>
      <c r="AD20">
        <v>98626.07</v>
      </c>
      <c r="AE20" s="672">
        <f t="shared" si="12"/>
        <v>2800.2859170925612</v>
      </c>
      <c r="AG20" s="672" t="str">
        <f t="shared" si="13"/>
        <v/>
      </c>
      <c r="AI20" s="672" t="str">
        <f t="shared" si="14"/>
        <v/>
      </c>
      <c r="AJ20">
        <v>9984.9500000000007</v>
      </c>
      <c r="AK20" s="672">
        <f t="shared" si="15"/>
        <v>283.50227143668371</v>
      </c>
      <c r="AM20" s="672" t="str">
        <f t="shared" si="16"/>
        <v/>
      </c>
      <c r="AO20" s="672" t="str">
        <f t="shared" si="17"/>
        <v/>
      </c>
      <c r="AP20">
        <v>647110.78</v>
      </c>
      <c r="AQ20" s="672">
        <f t="shared" si="18"/>
        <v>18373.389551391258</v>
      </c>
    </row>
    <row r="21" spans="2:43">
      <c r="B21">
        <v>15.1</v>
      </c>
      <c r="D21">
        <v>11832</v>
      </c>
      <c r="E21" s="672">
        <f t="shared" si="0"/>
        <v>783.57615894039736</v>
      </c>
      <c r="G21" s="672" t="str">
        <f t="shared" si="0"/>
        <v/>
      </c>
      <c r="I21" s="672" t="str">
        <f t="shared" si="1"/>
        <v/>
      </c>
      <c r="K21" s="672" t="str">
        <f t="shared" si="2"/>
        <v/>
      </c>
      <c r="M21" s="672" t="str">
        <f t="shared" si="3"/>
        <v/>
      </c>
      <c r="N21">
        <v>2859</v>
      </c>
      <c r="O21" s="672">
        <f t="shared" si="4"/>
        <v>189.33774834437085</v>
      </c>
      <c r="P21">
        <v>658</v>
      </c>
      <c r="Q21" s="672">
        <f t="shared" si="5"/>
        <v>43.576158940397349</v>
      </c>
      <c r="R21">
        <v>44246</v>
      </c>
      <c r="S21" s="672">
        <f t="shared" si="6"/>
        <v>2930.1986754966888</v>
      </c>
      <c r="U21" s="672" t="str">
        <f t="shared" si="7"/>
        <v/>
      </c>
      <c r="V21">
        <v>8960</v>
      </c>
      <c r="W21" s="672">
        <f t="shared" si="8"/>
        <v>593.37748344370857</v>
      </c>
      <c r="Y21" s="672" t="str">
        <f t="shared" si="9"/>
        <v/>
      </c>
      <c r="AA21" s="672" t="str">
        <f t="shared" si="10"/>
        <v/>
      </c>
      <c r="AC21" s="672" t="str">
        <f t="shared" si="11"/>
        <v/>
      </c>
      <c r="AE21" s="672" t="str">
        <f t="shared" si="12"/>
        <v/>
      </c>
      <c r="AG21" s="672" t="str">
        <f t="shared" si="13"/>
        <v/>
      </c>
      <c r="AI21" s="672" t="str">
        <f t="shared" si="14"/>
        <v/>
      </c>
      <c r="AJ21">
        <v>25793</v>
      </c>
      <c r="AK21" s="672">
        <f t="shared" si="15"/>
        <v>1708.1456953642385</v>
      </c>
      <c r="AM21" s="672" t="str">
        <f t="shared" si="16"/>
        <v/>
      </c>
      <c r="AN21">
        <v>306</v>
      </c>
      <c r="AO21" s="672">
        <f t="shared" si="17"/>
        <v>20.264900662251655</v>
      </c>
      <c r="AP21">
        <v>82822</v>
      </c>
      <c r="AQ21" s="672">
        <f t="shared" si="18"/>
        <v>5484.9006622516554</v>
      </c>
    </row>
    <row r="22" spans="2:43">
      <c r="E22" s="684" t="str">
        <f t="shared" si="0"/>
        <v/>
      </c>
      <c r="G22" s="672" t="str">
        <f t="shared" si="0"/>
        <v/>
      </c>
      <c r="I22" s="672" t="str">
        <f t="shared" si="1"/>
        <v/>
      </c>
      <c r="K22" s="672" t="str">
        <f t="shared" si="2"/>
        <v/>
      </c>
      <c r="M22" s="672" t="str">
        <f t="shared" si="3"/>
        <v/>
      </c>
      <c r="O22" s="684" t="str">
        <f t="shared" si="4"/>
        <v/>
      </c>
      <c r="Q22" s="684" t="str">
        <f t="shared" si="5"/>
        <v/>
      </c>
      <c r="S22" s="672" t="str">
        <f t="shared" si="6"/>
        <v/>
      </c>
      <c r="U22" s="684" t="str">
        <f t="shared" si="7"/>
        <v/>
      </c>
      <c r="W22" s="684" t="str">
        <f t="shared" si="8"/>
        <v/>
      </c>
      <c r="Y22" s="684" t="str">
        <f t="shared" si="9"/>
        <v/>
      </c>
      <c r="AA22" s="672" t="str">
        <f t="shared" si="10"/>
        <v/>
      </c>
      <c r="AC22" s="672" t="str">
        <f t="shared" si="11"/>
        <v/>
      </c>
      <c r="AE22" s="672" t="str">
        <f t="shared" si="12"/>
        <v/>
      </c>
      <c r="AG22" s="672" t="str">
        <f t="shared" si="13"/>
        <v/>
      </c>
      <c r="AI22" s="672" t="str">
        <f t="shared" si="14"/>
        <v/>
      </c>
      <c r="AK22" s="672" t="str">
        <f t="shared" si="15"/>
        <v/>
      </c>
      <c r="AM22" s="672" t="str">
        <f t="shared" si="16"/>
        <v/>
      </c>
      <c r="AO22" s="672" t="str">
        <f t="shared" si="17"/>
        <v/>
      </c>
      <c r="AQ22" s="672" t="str">
        <f t="shared" si="18"/>
        <v/>
      </c>
    </row>
    <row r="23" spans="2:43">
      <c r="D23">
        <f>SUM(D12:D21)</f>
        <v>1773778.13</v>
      </c>
      <c r="E23" s="685"/>
      <c r="F23">
        <f t="shared" ref="F23:AJ23" si="19">SUM(F12:F21)</f>
        <v>99645</v>
      </c>
      <c r="G23">
        <f t="shared" si="19"/>
        <v>5980.5175858159737</v>
      </c>
      <c r="H23">
        <f t="shared" si="19"/>
        <v>340087</v>
      </c>
      <c r="I23">
        <f t="shared" si="19"/>
        <v>9656.0760931289042</v>
      </c>
      <c r="J23">
        <f t="shared" si="19"/>
        <v>1771</v>
      </c>
      <c r="K23">
        <f t="shared" si="19"/>
        <v>600.33898305084745</v>
      </c>
      <c r="L23">
        <f t="shared" si="19"/>
        <v>0</v>
      </c>
      <c r="M23">
        <f t="shared" si="19"/>
        <v>0</v>
      </c>
      <c r="N23">
        <f t="shared" si="19"/>
        <v>4100</v>
      </c>
      <c r="O23" s="685"/>
      <c r="P23">
        <f t="shared" si="19"/>
        <v>23060.38</v>
      </c>
      <c r="Q23" s="685"/>
      <c r="R23">
        <f t="shared" si="19"/>
        <v>891935.97</v>
      </c>
      <c r="S23">
        <f t="shared" si="19"/>
        <v>39234.0597021961</v>
      </c>
      <c r="T23">
        <f t="shared" si="19"/>
        <v>36771</v>
      </c>
      <c r="U23" s="685"/>
      <c r="V23">
        <f t="shared" si="19"/>
        <v>133369.91</v>
      </c>
      <c r="W23" s="685"/>
      <c r="X23">
        <f t="shared" si="19"/>
        <v>3459</v>
      </c>
      <c r="Y23" s="685"/>
      <c r="Z23">
        <f t="shared" si="19"/>
        <v>52738.5</v>
      </c>
      <c r="AA23" s="685"/>
      <c r="AB23">
        <f t="shared" si="19"/>
        <v>5783</v>
      </c>
      <c r="AC23">
        <f t="shared" si="19"/>
        <v>1267.4132794313109</v>
      </c>
      <c r="AD23">
        <f t="shared" si="19"/>
        <v>98626.07</v>
      </c>
      <c r="AE23">
        <f t="shared" si="19"/>
        <v>2800.2859170925612</v>
      </c>
      <c r="AF23">
        <f t="shared" si="19"/>
        <v>0</v>
      </c>
      <c r="AG23">
        <f t="shared" si="19"/>
        <v>0</v>
      </c>
      <c r="AH23">
        <f t="shared" si="19"/>
        <v>0</v>
      </c>
      <c r="AI23">
        <f t="shared" si="19"/>
        <v>0</v>
      </c>
      <c r="AJ23">
        <f t="shared" si="19"/>
        <v>195129.95</v>
      </c>
      <c r="AK23" s="672" t="str">
        <f t="shared" si="15"/>
        <v/>
      </c>
      <c r="AM23" s="672" t="str">
        <f t="shared" si="16"/>
        <v/>
      </c>
      <c r="AO23" s="672" t="str">
        <f t="shared" si="17"/>
        <v/>
      </c>
      <c r="AQ23" s="672" t="str">
        <f t="shared" si="18"/>
        <v/>
      </c>
    </row>
    <row r="24" spans="2:43">
      <c r="D24" s="680">
        <f>D23/12/30/365</f>
        <v>13.499072526636223</v>
      </c>
      <c r="E24" s="686"/>
      <c r="F24" s="680">
        <f t="shared" ref="F24:V24" si="20">F23/12/30/365</f>
        <v>0.75833333333333341</v>
      </c>
      <c r="G24" s="680">
        <f t="shared" si="20"/>
        <v>4.5513832464352921E-2</v>
      </c>
      <c r="H24" s="680">
        <f t="shared" si="20"/>
        <v>2.5881811263318109</v>
      </c>
      <c r="I24" s="680">
        <f t="shared" si="20"/>
        <v>7.3486119430204749E-2</v>
      </c>
      <c r="J24" s="680">
        <f t="shared" si="20"/>
        <v>1.3477929984779301E-2</v>
      </c>
      <c r="K24" s="680">
        <f t="shared" si="20"/>
        <v>4.5687898253489153E-3</v>
      </c>
      <c r="L24" s="680">
        <f t="shared" si="20"/>
        <v>0</v>
      </c>
      <c r="M24" s="680">
        <f t="shared" si="20"/>
        <v>0</v>
      </c>
      <c r="N24" s="680">
        <f t="shared" si="20"/>
        <v>3.1202435312024355E-2</v>
      </c>
      <c r="O24" s="686"/>
      <c r="P24" s="680">
        <f t="shared" si="20"/>
        <v>0.17549756468797564</v>
      </c>
      <c r="Q24" s="686"/>
      <c r="R24" s="680">
        <f t="shared" si="20"/>
        <v>6.7879449771689497</v>
      </c>
      <c r="S24" s="680">
        <f t="shared" si="20"/>
        <v>0.29858492924045738</v>
      </c>
      <c r="T24" s="680">
        <f t="shared" si="20"/>
        <v>0.27984018264840183</v>
      </c>
      <c r="U24" s="686"/>
      <c r="V24" s="680">
        <f t="shared" si="20"/>
        <v>1.0149917047184172</v>
      </c>
      <c r="W24" s="686"/>
      <c r="X24" s="680">
        <f t="shared" ref="X24" si="21">X23/12/30/365</f>
        <v>2.6324200913242005E-2</v>
      </c>
      <c r="Y24" s="686"/>
      <c r="Z24" s="680">
        <f t="shared" ref="Z24" si="22">Z23/12/30/365</f>
        <v>0.40135844748858446</v>
      </c>
      <c r="AA24" s="686"/>
      <c r="AB24" s="680">
        <f t="shared" ref="AB24" si="23">AB23/12/30/365</f>
        <v>4.4010654490106549E-2</v>
      </c>
      <c r="AC24" s="680">
        <f t="shared" ref="AC24" si="24">AC23/12/30/365</f>
        <v>9.6454587475746645E-3</v>
      </c>
      <c r="AD24" s="680">
        <f t="shared" ref="AD24" si="25">AD23/12/30/365</f>
        <v>0.7505789193302892</v>
      </c>
      <c r="AE24" s="680">
        <f t="shared" ref="AE24" si="26">AE23/12/30/365</f>
        <v>2.1311156142256937E-2</v>
      </c>
      <c r="AF24" s="680">
        <f t="shared" ref="AF24" si="27">AF23/12/30/365</f>
        <v>0</v>
      </c>
      <c r="AG24" s="680">
        <f t="shared" ref="AG24" si="28">AG23/12/30/365</f>
        <v>0</v>
      </c>
      <c r="AH24" s="680">
        <f t="shared" ref="AH24" si="29">AH23/12/30/365</f>
        <v>0</v>
      </c>
      <c r="AI24" s="680">
        <f t="shared" ref="AI24" si="30">AI23/12/30/365</f>
        <v>0</v>
      </c>
      <c r="AJ24" s="680">
        <f t="shared" ref="AJ24" si="31">AJ23/12/30/365</f>
        <v>1.4850072298325725</v>
      </c>
      <c r="AK24" s="672" t="str">
        <f t="shared" si="15"/>
        <v/>
      </c>
      <c r="AM24" s="672" t="str">
        <f t="shared" si="16"/>
        <v/>
      </c>
      <c r="AO24" s="672" t="str">
        <f t="shared" si="17"/>
        <v/>
      </c>
      <c r="AQ24" s="672" t="str">
        <f t="shared" si="18"/>
        <v/>
      </c>
    </row>
    <row r="25" spans="2:43">
      <c r="C25" t="s">
        <v>502</v>
      </c>
      <c r="D25" s="680">
        <v>9.15</v>
      </c>
      <c r="E25" s="672" t="str">
        <f t="shared" si="0"/>
        <v/>
      </c>
      <c r="G25" s="672" t="str">
        <f t="shared" si="0"/>
        <v/>
      </c>
      <c r="I25" s="672" t="str">
        <f t="shared" si="1"/>
        <v/>
      </c>
      <c r="K25" s="672" t="str">
        <f t="shared" si="2"/>
        <v/>
      </c>
      <c r="M25" s="672" t="str">
        <f t="shared" si="3"/>
        <v/>
      </c>
      <c r="O25" s="672" t="str">
        <f t="shared" si="4"/>
        <v/>
      </c>
      <c r="Q25" s="672" t="str">
        <f t="shared" si="5"/>
        <v/>
      </c>
      <c r="S25" s="672" t="str">
        <f t="shared" si="6"/>
        <v/>
      </c>
      <c r="U25" s="672" t="str">
        <f t="shared" si="7"/>
        <v/>
      </c>
      <c r="W25" s="672" t="str">
        <f t="shared" si="8"/>
        <v/>
      </c>
      <c r="Y25" s="672" t="str">
        <f t="shared" si="9"/>
        <v/>
      </c>
      <c r="AA25" s="672" t="str">
        <f t="shared" si="10"/>
        <v/>
      </c>
      <c r="AC25" s="672" t="str">
        <f t="shared" si="11"/>
        <v/>
      </c>
      <c r="AE25" s="672" t="str">
        <f t="shared" si="12"/>
        <v/>
      </c>
      <c r="AG25" s="672" t="str">
        <f t="shared" si="13"/>
        <v/>
      </c>
      <c r="AI25" s="672" t="str">
        <f t="shared" si="14"/>
        <v/>
      </c>
      <c r="AK25" s="672" t="str">
        <f t="shared" si="15"/>
        <v/>
      </c>
      <c r="AM25" s="672" t="str">
        <f t="shared" si="16"/>
        <v/>
      </c>
      <c r="AO25" s="672" t="str">
        <f t="shared" si="17"/>
        <v/>
      </c>
      <c r="AQ25" s="672" t="str">
        <f t="shared" si="18"/>
        <v/>
      </c>
    </row>
    <row r="26" spans="2:43">
      <c r="E26" s="672" t="str">
        <f t="shared" si="0"/>
        <v/>
      </c>
      <c r="G26" s="672" t="str">
        <f t="shared" si="0"/>
        <v/>
      </c>
      <c r="I26" s="672" t="str">
        <f t="shared" si="1"/>
        <v/>
      </c>
      <c r="K26" s="672" t="str">
        <f t="shared" si="2"/>
        <v/>
      </c>
      <c r="M26" s="672" t="str">
        <f t="shared" si="3"/>
        <v/>
      </c>
      <c r="O26" s="672" t="str">
        <f t="shared" si="4"/>
        <v/>
      </c>
      <c r="Q26" s="672" t="str">
        <f t="shared" si="5"/>
        <v/>
      </c>
      <c r="S26" s="672" t="str">
        <f t="shared" si="6"/>
        <v/>
      </c>
      <c r="U26" s="672" t="str">
        <f t="shared" si="7"/>
        <v/>
      </c>
      <c r="W26" s="672" t="str">
        <f t="shared" si="8"/>
        <v/>
      </c>
      <c r="Y26" s="672" t="str">
        <f t="shared" si="9"/>
        <v/>
      </c>
      <c r="AA26" s="672" t="str">
        <f t="shared" si="10"/>
        <v/>
      </c>
      <c r="AC26" s="672" t="str">
        <f t="shared" si="11"/>
        <v/>
      </c>
      <c r="AE26" s="672" t="str">
        <f t="shared" si="12"/>
        <v/>
      </c>
      <c r="AG26" s="672" t="str">
        <f t="shared" si="13"/>
        <v/>
      </c>
      <c r="AI26" s="672" t="str">
        <f t="shared" si="14"/>
        <v/>
      </c>
      <c r="AK26" s="672" t="str">
        <f t="shared" si="15"/>
        <v/>
      </c>
      <c r="AM26" s="672" t="str">
        <f t="shared" si="16"/>
        <v/>
      </c>
      <c r="AO26" s="672" t="str">
        <f t="shared" si="17"/>
        <v/>
      </c>
      <c r="AQ26" s="672" t="str">
        <f t="shared" si="18"/>
        <v/>
      </c>
    </row>
    <row r="27" spans="2:43">
      <c r="E27" s="672" t="str">
        <f t="shared" si="0"/>
        <v/>
      </c>
      <c r="G27" s="672" t="str">
        <f t="shared" si="0"/>
        <v/>
      </c>
      <c r="I27" s="672" t="str">
        <f t="shared" si="1"/>
        <v/>
      </c>
      <c r="K27" s="672" t="str">
        <f t="shared" si="2"/>
        <v/>
      </c>
      <c r="M27" s="672" t="str">
        <f t="shared" si="3"/>
        <v/>
      </c>
      <c r="O27" s="672" t="str">
        <f t="shared" si="4"/>
        <v/>
      </c>
      <c r="Q27" s="672" t="str">
        <f t="shared" si="5"/>
        <v/>
      </c>
      <c r="S27" s="672" t="str">
        <f t="shared" si="6"/>
        <v/>
      </c>
      <c r="U27" s="672" t="str">
        <f t="shared" si="7"/>
        <v/>
      </c>
      <c r="W27" s="672" t="str">
        <f t="shared" si="8"/>
        <v/>
      </c>
      <c r="Y27" s="672" t="str">
        <f t="shared" si="9"/>
        <v/>
      </c>
      <c r="AA27" s="672" t="str">
        <f t="shared" si="10"/>
        <v/>
      </c>
      <c r="AC27" s="672" t="str">
        <f t="shared" si="11"/>
        <v/>
      </c>
      <c r="AE27" s="672" t="str">
        <f t="shared" si="12"/>
        <v/>
      </c>
      <c r="AG27" s="672" t="str">
        <f t="shared" si="13"/>
        <v/>
      </c>
      <c r="AI27" s="672" t="str">
        <f t="shared" si="14"/>
        <v/>
      </c>
      <c r="AK27" s="672" t="str">
        <f t="shared" si="15"/>
        <v/>
      </c>
      <c r="AM27" s="672" t="str">
        <f t="shared" si="16"/>
        <v/>
      </c>
      <c r="AO27" s="672" t="str">
        <f t="shared" si="17"/>
        <v/>
      </c>
      <c r="AQ27" s="672" t="str">
        <f t="shared" si="18"/>
        <v/>
      </c>
    </row>
    <row r="28" spans="2:43">
      <c r="E28" s="672" t="str">
        <f t="shared" si="0"/>
        <v/>
      </c>
      <c r="G28" s="672" t="str">
        <f t="shared" si="0"/>
        <v/>
      </c>
      <c r="I28" s="672" t="str">
        <f t="shared" si="1"/>
        <v/>
      </c>
      <c r="K28" s="672" t="str">
        <f t="shared" si="2"/>
        <v/>
      </c>
      <c r="M28" s="672" t="str">
        <f t="shared" si="3"/>
        <v/>
      </c>
      <c r="O28" s="672" t="str">
        <f t="shared" si="4"/>
        <v/>
      </c>
      <c r="Q28" s="672" t="str">
        <f t="shared" si="5"/>
        <v/>
      </c>
      <c r="S28" s="672" t="str">
        <f t="shared" si="6"/>
        <v/>
      </c>
      <c r="U28" s="672" t="str">
        <f t="shared" si="7"/>
        <v/>
      </c>
      <c r="W28" s="672" t="str">
        <f t="shared" si="8"/>
        <v/>
      </c>
      <c r="Y28" s="672" t="str">
        <f t="shared" si="9"/>
        <v/>
      </c>
      <c r="AA28" s="672" t="str">
        <f t="shared" si="10"/>
        <v/>
      </c>
      <c r="AC28" s="672" t="str">
        <f t="shared" si="11"/>
        <v/>
      </c>
      <c r="AE28" s="672" t="str">
        <f t="shared" si="12"/>
        <v/>
      </c>
      <c r="AG28" s="672" t="str">
        <f t="shared" si="13"/>
        <v/>
      </c>
      <c r="AI28" s="672" t="str">
        <f t="shared" si="14"/>
        <v/>
      </c>
      <c r="AK28" s="672" t="str">
        <f t="shared" si="15"/>
        <v/>
      </c>
      <c r="AM28" s="672" t="str">
        <f t="shared" si="16"/>
        <v/>
      </c>
      <c r="AO28" s="672" t="str">
        <f t="shared" si="17"/>
        <v/>
      </c>
      <c r="AQ28" s="672" t="str">
        <f t="shared" si="18"/>
        <v/>
      </c>
    </row>
    <row r="29" spans="2:43">
      <c r="E29" s="672" t="str">
        <f t="shared" ref="E29:G44" si="32">IF(OR($B29=0,D29=0),"",D29/$B29)</f>
        <v/>
      </c>
      <c r="G29" s="672" t="str">
        <f t="shared" si="32"/>
        <v/>
      </c>
      <c r="I29" s="672" t="str">
        <f t="shared" si="1"/>
        <v/>
      </c>
      <c r="K29" s="672" t="str">
        <f t="shared" si="2"/>
        <v/>
      </c>
      <c r="M29" s="672" t="str">
        <f t="shared" si="3"/>
        <v/>
      </c>
      <c r="O29" s="672" t="str">
        <f t="shared" si="4"/>
        <v/>
      </c>
      <c r="Q29" s="672" t="str">
        <f t="shared" si="5"/>
        <v/>
      </c>
      <c r="S29" s="672" t="str">
        <f t="shared" si="6"/>
        <v/>
      </c>
      <c r="U29" s="672" t="str">
        <f t="shared" si="7"/>
        <v/>
      </c>
      <c r="W29" s="672" t="str">
        <f t="shared" si="8"/>
        <v/>
      </c>
      <c r="Y29" s="672" t="str">
        <f t="shared" si="9"/>
        <v/>
      </c>
      <c r="AA29" s="672" t="str">
        <f t="shared" si="10"/>
        <v/>
      </c>
      <c r="AC29" s="672" t="str">
        <f t="shared" si="11"/>
        <v/>
      </c>
      <c r="AE29" s="672" t="str">
        <f t="shared" si="12"/>
        <v/>
      </c>
      <c r="AG29" s="672" t="str">
        <f t="shared" si="13"/>
        <v/>
      </c>
      <c r="AI29" s="672" t="str">
        <f t="shared" si="14"/>
        <v/>
      </c>
      <c r="AK29" s="672" t="str">
        <f t="shared" si="15"/>
        <v/>
      </c>
      <c r="AM29" s="672" t="str">
        <f t="shared" si="16"/>
        <v/>
      </c>
      <c r="AO29" s="672" t="str">
        <f t="shared" si="17"/>
        <v/>
      </c>
      <c r="AQ29" s="672" t="str">
        <f t="shared" si="18"/>
        <v/>
      </c>
    </row>
    <row r="30" spans="2:43">
      <c r="E30" s="672" t="str">
        <f t="shared" si="32"/>
        <v/>
      </c>
      <c r="G30" s="672" t="str">
        <f t="shared" si="32"/>
        <v/>
      </c>
      <c r="I30" s="672" t="str">
        <f t="shared" si="1"/>
        <v/>
      </c>
      <c r="K30" s="672" t="str">
        <f t="shared" si="2"/>
        <v/>
      </c>
      <c r="M30" s="672" t="str">
        <f t="shared" si="3"/>
        <v/>
      </c>
      <c r="O30" s="672" t="str">
        <f t="shared" si="4"/>
        <v/>
      </c>
      <c r="Q30" s="672" t="str">
        <f t="shared" si="5"/>
        <v/>
      </c>
      <c r="S30" s="672" t="str">
        <f t="shared" si="6"/>
        <v/>
      </c>
      <c r="U30" s="672" t="str">
        <f t="shared" si="7"/>
        <v/>
      </c>
      <c r="W30" s="672" t="str">
        <f t="shared" si="8"/>
        <v/>
      </c>
      <c r="Y30" s="672" t="str">
        <f t="shared" si="9"/>
        <v/>
      </c>
      <c r="AA30" s="672" t="str">
        <f t="shared" si="10"/>
        <v/>
      </c>
      <c r="AC30" s="672" t="str">
        <f t="shared" si="11"/>
        <v/>
      </c>
      <c r="AE30" s="672" t="str">
        <f t="shared" si="12"/>
        <v/>
      </c>
      <c r="AG30" s="672" t="str">
        <f t="shared" si="13"/>
        <v/>
      </c>
      <c r="AI30" s="672" t="str">
        <f t="shared" si="14"/>
        <v/>
      </c>
      <c r="AK30" s="672" t="str">
        <f t="shared" si="15"/>
        <v/>
      </c>
      <c r="AM30" s="672" t="str">
        <f t="shared" si="16"/>
        <v/>
      </c>
      <c r="AO30" s="672" t="str">
        <f t="shared" si="17"/>
        <v/>
      </c>
      <c r="AQ30" s="672" t="str">
        <f t="shared" si="18"/>
        <v/>
      </c>
    </row>
    <row r="31" spans="2:43">
      <c r="E31" s="672" t="str">
        <f t="shared" si="32"/>
        <v/>
      </c>
      <c r="G31" s="672" t="str">
        <f t="shared" si="32"/>
        <v/>
      </c>
      <c r="I31" s="672" t="str">
        <f t="shared" si="1"/>
        <v/>
      </c>
      <c r="K31" s="672" t="str">
        <f t="shared" si="2"/>
        <v/>
      </c>
      <c r="M31" s="672" t="str">
        <f t="shared" si="3"/>
        <v/>
      </c>
      <c r="O31" s="672" t="str">
        <f t="shared" si="4"/>
        <v/>
      </c>
      <c r="Q31" s="672" t="str">
        <f t="shared" si="5"/>
        <v/>
      </c>
      <c r="S31" s="672" t="str">
        <f t="shared" si="6"/>
        <v/>
      </c>
      <c r="U31" s="672" t="str">
        <f t="shared" si="7"/>
        <v/>
      </c>
      <c r="W31" s="672" t="str">
        <f t="shared" si="8"/>
        <v/>
      </c>
      <c r="Y31" s="672" t="str">
        <f t="shared" si="9"/>
        <v/>
      </c>
      <c r="AA31" s="672" t="str">
        <f t="shared" si="10"/>
        <v/>
      </c>
      <c r="AC31" s="672" t="str">
        <f t="shared" si="11"/>
        <v/>
      </c>
      <c r="AE31" s="672" t="str">
        <f t="shared" si="12"/>
        <v/>
      </c>
      <c r="AG31" s="672" t="str">
        <f t="shared" si="13"/>
        <v/>
      </c>
      <c r="AI31" s="672" t="str">
        <f t="shared" si="14"/>
        <v/>
      </c>
      <c r="AK31" s="672" t="str">
        <f t="shared" si="15"/>
        <v/>
      </c>
      <c r="AM31" s="672" t="str">
        <f t="shared" si="16"/>
        <v/>
      </c>
      <c r="AO31" s="672" t="str">
        <f t="shared" si="17"/>
        <v/>
      </c>
      <c r="AQ31" s="672" t="str">
        <f t="shared" si="18"/>
        <v/>
      </c>
    </row>
    <row r="32" spans="2:43">
      <c r="E32" s="672" t="str">
        <f t="shared" si="32"/>
        <v/>
      </c>
      <c r="G32" s="672" t="str">
        <f t="shared" si="32"/>
        <v/>
      </c>
      <c r="I32" s="672" t="str">
        <f t="shared" si="1"/>
        <v/>
      </c>
      <c r="K32" s="672" t="str">
        <f t="shared" si="2"/>
        <v/>
      </c>
      <c r="M32" s="672" t="str">
        <f t="shared" si="3"/>
        <v/>
      </c>
      <c r="O32" s="672" t="str">
        <f t="shared" si="4"/>
        <v/>
      </c>
      <c r="Q32" s="672" t="str">
        <f t="shared" si="5"/>
        <v/>
      </c>
      <c r="S32" s="672" t="str">
        <f t="shared" si="6"/>
        <v/>
      </c>
      <c r="U32" s="672" t="str">
        <f t="shared" si="7"/>
        <v/>
      </c>
      <c r="W32" s="672" t="str">
        <f t="shared" si="8"/>
        <v/>
      </c>
      <c r="Y32" s="672" t="str">
        <f t="shared" si="9"/>
        <v/>
      </c>
      <c r="AA32" s="672" t="str">
        <f t="shared" si="10"/>
        <v/>
      </c>
      <c r="AC32" s="672" t="str">
        <f t="shared" si="11"/>
        <v/>
      </c>
      <c r="AE32" s="672" t="str">
        <f t="shared" si="12"/>
        <v/>
      </c>
      <c r="AG32" s="672" t="str">
        <f t="shared" si="13"/>
        <v/>
      </c>
      <c r="AI32" s="672" t="str">
        <f t="shared" si="14"/>
        <v/>
      </c>
      <c r="AK32" s="672" t="str">
        <f t="shared" si="15"/>
        <v/>
      </c>
      <c r="AM32" s="672" t="str">
        <f t="shared" si="16"/>
        <v/>
      </c>
      <c r="AO32" s="672" t="str">
        <f t="shared" si="17"/>
        <v/>
      </c>
      <c r="AQ32" s="672" t="str">
        <f t="shared" si="18"/>
        <v/>
      </c>
    </row>
    <row r="33" spans="5:43">
      <c r="E33" s="672" t="str">
        <f t="shared" si="32"/>
        <v/>
      </c>
      <c r="G33" s="672" t="str">
        <f t="shared" si="32"/>
        <v/>
      </c>
      <c r="I33" s="672" t="str">
        <f t="shared" si="1"/>
        <v/>
      </c>
      <c r="K33" s="672" t="str">
        <f t="shared" si="2"/>
        <v/>
      </c>
      <c r="M33" s="672" t="str">
        <f t="shared" si="3"/>
        <v/>
      </c>
      <c r="O33" s="672" t="str">
        <f t="shared" si="4"/>
        <v/>
      </c>
      <c r="Q33" s="672" t="str">
        <f t="shared" si="5"/>
        <v/>
      </c>
      <c r="S33" s="672" t="str">
        <f t="shared" si="6"/>
        <v/>
      </c>
      <c r="U33" s="672" t="str">
        <f t="shared" si="7"/>
        <v/>
      </c>
      <c r="W33" s="672" t="str">
        <f t="shared" si="8"/>
        <v/>
      </c>
      <c r="Y33" s="672" t="str">
        <f t="shared" si="9"/>
        <v/>
      </c>
      <c r="AA33" s="672" t="str">
        <f t="shared" si="10"/>
        <v/>
      </c>
      <c r="AC33" s="672" t="str">
        <f t="shared" si="11"/>
        <v/>
      </c>
      <c r="AE33" s="672" t="str">
        <f t="shared" si="12"/>
        <v/>
      </c>
      <c r="AG33" s="672" t="str">
        <f t="shared" si="13"/>
        <v/>
      </c>
      <c r="AI33" s="672" t="str">
        <f t="shared" si="14"/>
        <v/>
      </c>
      <c r="AK33" s="672" t="str">
        <f t="shared" si="15"/>
        <v/>
      </c>
      <c r="AM33" s="672" t="str">
        <f t="shared" si="16"/>
        <v/>
      </c>
      <c r="AO33" s="672" t="str">
        <f t="shared" si="17"/>
        <v/>
      </c>
      <c r="AQ33" s="672" t="str">
        <f t="shared" si="18"/>
        <v/>
      </c>
    </row>
    <row r="34" spans="5:43">
      <c r="E34" s="672" t="str">
        <f t="shared" si="32"/>
        <v/>
      </c>
      <c r="G34" s="672" t="str">
        <f t="shared" si="32"/>
        <v/>
      </c>
      <c r="I34" s="672" t="str">
        <f t="shared" si="1"/>
        <v/>
      </c>
      <c r="K34" s="672" t="str">
        <f t="shared" si="2"/>
        <v/>
      </c>
      <c r="M34" s="672" t="str">
        <f t="shared" si="3"/>
        <v/>
      </c>
      <c r="O34" s="672" t="str">
        <f t="shared" si="4"/>
        <v/>
      </c>
      <c r="Q34" s="672" t="str">
        <f t="shared" si="5"/>
        <v/>
      </c>
      <c r="S34" s="672" t="str">
        <f t="shared" si="6"/>
        <v/>
      </c>
      <c r="U34" s="672" t="str">
        <f t="shared" si="7"/>
        <v/>
      </c>
      <c r="W34" s="672" t="str">
        <f t="shared" si="8"/>
        <v/>
      </c>
      <c r="Y34" s="672" t="str">
        <f t="shared" si="9"/>
        <v/>
      </c>
      <c r="AA34" s="672" t="str">
        <f t="shared" si="10"/>
        <v/>
      </c>
      <c r="AC34" s="672" t="str">
        <f t="shared" si="11"/>
        <v/>
      </c>
      <c r="AE34" s="672" t="str">
        <f t="shared" si="12"/>
        <v/>
      </c>
      <c r="AG34" s="672" t="str">
        <f t="shared" si="13"/>
        <v/>
      </c>
      <c r="AI34" s="672" t="str">
        <f t="shared" si="14"/>
        <v/>
      </c>
      <c r="AK34" s="672" t="str">
        <f t="shared" si="15"/>
        <v/>
      </c>
      <c r="AM34" s="672" t="str">
        <f t="shared" si="16"/>
        <v/>
      </c>
      <c r="AO34" s="672" t="str">
        <f t="shared" si="17"/>
        <v/>
      </c>
      <c r="AQ34" s="672" t="str">
        <f t="shared" si="18"/>
        <v/>
      </c>
    </row>
    <row r="35" spans="5:43">
      <c r="E35" s="672" t="str">
        <f t="shared" si="32"/>
        <v/>
      </c>
      <c r="G35" s="672" t="str">
        <f t="shared" si="32"/>
        <v/>
      </c>
      <c r="I35" s="672" t="str">
        <f t="shared" si="1"/>
        <v/>
      </c>
      <c r="K35" s="672" t="str">
        <f t="shared" si="2"/>
        <v/>
      </c>
      <c r="M35" s="672" t="str">
        <f t="shared" si="3"/>
        <v/>
      </c>
      <c r="O35" s="672" t="str">
        <f t="shared" si="4"/>
        <v/>
      </c>
      <c r="Q35" s="672" t="str">
        <f t="shared" si="5"/>
        <v/>
      </c>
      <c r="S35" s="672" t="str">
        <f t="shared" si="6"/>
        <v/>
      </c>
      <c r="U35" s="672" t="str">
        <f t="shared" si="7"/>
        <v/>
      </c>
      <c r="W35" s="672" t="str">
        <f t="shared" si="8"/>
        <v/>
      </c>
      <c r="Y35" s="672" t="str">
        <f t="shared" si="9"/>
        <v/>
      </c>
      <c r="AA35" s="672" t="str">
        <f t="shared" si="10"/>
        <v/>
      </c>
      <c r="AC35" s="672" t="str">
        <f t="shared" si="11"/>
        <v/>
      </c>
      <c r="AE35" s="672" t="str">
        <f t="shared" si="12"/>
        <v/>
      </c>
      <c r="AG35" s="672" t="str">
        <f t="shared" si="13"/>
        <v/>
      </c>
      <c r="AI35" s="672" t="str">
        <f t="shared" si="14"/>
        <v/>
      </c>
      <c r="AK35" s="672" t="str">
        <f t="shared" si="15"/>
        <v/>
      </c>
      <c r="AM35" s="672" t="str">
        <f t="shared" si="16"/>
        <v/>
      </c>
      <c r="AO35" s="672" t="str">
        <f t="shared" si="17"/>
        <v/>
      </c>
      <c r="AQ35" s="672" t="str">
        <f t="shared" si="18"/>
        <v/>
      </c>
    </row>
    <row r="36" spans="5:43">
      <c r="E36" s="672" t="str">
        <f t="shared" si="32"/>
        <v/>
      </c>
      <c r="G36" s="672" t="str">
        <f t="shared" si="32"/>
        <v/>
      </c>
      <c r="I36" s="672" t="str">
        <f t="shared" si="1"/>
        <v/>
      </c>
      <c r="K36" s="672" t="str">
        <f t="shared" si="2"/>
        <v/>
      </c>
      <c r="M36" s="672" t="str">
        <f t="shared" si="3"/>
        <v/>
      </c>
      <c r="O36" s="672" t="str">
        <f t="shared" si="4"/>
        <v/>
      </c>
      <c r="Q36" s="672" t="str">
        <f t="shared" si="5"/>
        <v/>
      </c>
      <c r="S36" s="672" t="str">
        <f t="shared" si="6"/>
        <v/>
      </c>
      <c r="U36" s="672" t="str">
        <f t="shared" si="7"/>
        <v/>
      </c>
      <c r="W36" s="672" t="str">
        <f t="shared" si="8"/>
        <v/>
      </c>
      <c r="Y36" s="672" t="str">
        <f t="shared" si="9"/>
        <v/>
      </c>
      <c r="AA36" s="672" t="str">
        <f t="shared" si="10"/>
        <v/>
      </c>
      <c r="AC36" s="672" t="str">
        <f t="shared" si="11"/>
        <v/>
      </c>
      <c r="AE36" s="672" t="str">
        <f t="shared" si="12"/>
        <v/>
      </c>
      <c r="AG36" s="672" t="str">
        <f t="shared" si="13"/>
        <v/>
      </c>
      <c r="AI36" s="672" t="str">
        <f t="shared" si="14"/>
        <v/>
      </c>
      <c r="AK36" s="672" t="str">
        <f t="shared" si="15"/>
        <v/>
      </c>
      <c r="AM36" s="672" t="str">
        <f t="shared" si="16"/>
        <v/>
      </c>
      <c r="AO36" s="672" t="str">
        <f t="shared" si="17"/>
        <v/>
      </c>
      <c r="AQ36" s="672" t="str">
        <f t="shared" si="18"/>
        <v/>
      </c>
    </row>
    <row r="37" spans="5:43">
      <c r="E37" s="672" t="str">
        <f t="shared" si="32"/>
        <v/>
      </c>
      <c r="G37" s="672" t="str">
        <f t="shared" si="32"/>
        <v/>
      </c>
      <c r="I37" s="672" t="str">
        <f t="shared" si="1"/>
        <v/>
      </c>
      <c r="K37" s="672" t="str">
        <f t="shared" si="2"/>
        <v/>
      </c>
      <c r="M37" s="672" t="str">
        <f t="shared" si="3"/>
        <v/>
      </c>
      <c r="O37" s="672" t="str">
        <f t="shared" si="4"/>
        <v/>
      </c>
      <c r="Q37" s="672" t="str">
        <f t="shared" si="5"/>
        <v/>
      </c>
      <c r="S37" s="672" t="str">
        <f t="shared" si="6"/>
        <v/>
      </c>
      <c r="U37" s="672" t="str">
        <f t="shared" si="7"/>
        <v/>
      </c>
      <c r="W37" s="672" t="str">
        <f t="shared" si="8"/>
        <v/>
      </c>
      <c r="Y37" s="672" t="str">
        <f t="shared" si="9"/>
        <v/>
      </c>
      <c r="AA37" s="672" t="str">
        <f t="shared" si="10"/>
        <v/>
      </c>
      <c r="AC37" s="672" t="str">
        <f t="shared" si="11"/>
        <v/>
      </c>
      <c r="AE37" s="672" t="str">
        <f t="shared" si="12"/>
        <v/>
      </c>
      <c r="AG37" s="672" t="str">
        <f t="shared" si="13"/>
        <v/>
      </c>
      <c r="AI37" s="672" t="str">
        <f t="shared" si="14"/>
        <v/>
      </c>
      <c r="AK37" s="672" t="str">
        <f t="shared" si="15"/>
        <v/>
      </c>
      <c r="AM37" s="672" t="str">
        <f t="shared" si="16"/>
        <v/>
      </c>
      <c r="AO37" s="672" t="str">
        <f t="shared" si="17"/>
        <v/>
      </c>
      <c r="AQ37" s="672" t="str">
        <f t="shared" si="18"/>
        <v/>
      </c>
    </row>
    <row r="38" spans="5:43">
      <c r="E38" s="672" t="str">
        <f t="shared" si="32"/>
        <v/>
      </c>
      <c r="G38" s="672" t="str">
        <f t="shared" si="32"/>
        <v/>
      </c>
      <c r="I38" s="672" t="str">
        <f t="shared" si="1"/>
        <v/>
      </c>
      <c r="K38" s="672" t="str">
        <f t="shared" si="2"/>
        <v/>
      </c>
      <c r="M38" s="672" t="str">
        <f t="shared" si="3"/>
        <v/>
      </c>
      <c r="O38" s="672" t="str">
        <f t="shared" si="4"/>
        <v/>
      </c>
      <c r="Q38" s="672" t="str">
        <f t="shared" si="5"/>
        <v/>
      </c>
      <c r="S38" s="672" t="str">
        <f t="shared" si="6"/>
        <v/>
      </c>
      <c r="U38" s="672" t="str">
        <f t="shared" si="7"/>
        <v/>
      </c>
      <c r="W38" s="672" t="str">
        <f t="shared" si="8"/>
        <v/>
      </c>
      <c r="Y38" s="672" t="str">
        <f t="shared" si="9"/>
        <v/>
      </c>
      <c r="AA38" s="672" t="str">
        <f t="shared" si="10"/>
        <v/>
      </c>
      <c r="AC38" s="672" t="str">
        <f t="shared" si="11"/>
        <v/>
      </c>
      <c r="AE38" s="672" t="str">
        <f t="shared" si="12"/>
        <v/>
      </c>
      <c r="AG38" s="672" t="str">
        <f t="shared" si="13"/>
        <v/>
      </c>
      <c r="AI38" s="672" t="str">
        <f t="shared" si="14"/>
        <v/>
      </c>
      <c r="AK38" s="672" t="str">
        <f t="shared" si="15"/>
        <v/>
      </c>
      <c r="AM38" s="672" t="str">
        <f t="shared" si="16"/>
        <v/>
      </c>
      <c r="AO38" s="672" t="str">
        <f t="shared" si="17"/>
        <v/>
      </c>
      <c r="AQ38" s="672" t="str">
        <f t="shared" si="18"/>
        <v/>
      </c>
    </row>
    <row r="39" spans="5:43">
      <c r="E39" s="672" t="str">
        <f t="shared" si="32"/>
        <v/>
      </c>
      <c r="G39" s="672" t="str">
        <f t="shared" si="32"/>
        <v/>
      </c>
      <c r="I39" s="672" t="str">
        <f t="shared" si="1"/>
        <v/>
      </c>
      <c r="K39" s="672" t="str">
        <f t="shared" si="2"/>
        <v/>
      </c>
      <c r="M39" s="672" t="str">
        <f t="shared" si="3"/>
        <v/>
      </c>
      <c r="O39" s="672" t="str">
        <f t="shared" si="4"/>
        <v/>
      </c>
      <c r="Q39" s="672" t="str">
        <f t="shared" si="5"/>
        <v/>
      </c>
      <c r="S39" s="672" t="str">
        <f t="shared" si="6"/>
        <v/>
      </c>
      <c r="U39" s="672" t="str">
        <f t="shared" si="7"/>
        <v/>
      </c>
      <c r="W39" s="672" t="str">
        <f t="shared" si="8"/>
        <v/>
      </c>
      <c r="Y39" s="672" t="str">
        <f t="shared" si="9"/>
        <v/>
      </c>
      <c r="AA39" s="672" t="str">
        <f t="shared" si="10"/>
        <v/>
      </c>
      <c r="AC39" s="672" t="str">
        <f t="shared" si="11"/>
        <v/>
      </c>
      <c r="AE39" s="672" t="str">
        <f t="shared" si="12"/>
        <v/>
      </c>
      <c r="AG39" s="672" t="str">
        <f t="shared" si="13"/>
        <v/>
      </c>
      <c r="AI39" s="672" t="str">
        <f t="shared" si="14"/>
        <v/>
      </c>
      <c r="AK39" s="672" t="str">
        <f t="shared" si="15"/>
        <v/>
      </c>
      <c r="AM39" s="672" t="str">
        <f t="shared" si="16"/>
        <v/>
      </c>
      <c r="AO39" s="672" t="str">
        <f t="shared" si="17"/>
        <v/>
      </c>
      <c r="AQ39" s="672" t="str">
        <f t="shared" si="18"/>
        <v/>
      </c>
    </row>
    <row r="40" spans="5:43">
      <c r="E40" s="672" t="str">
        <f t="shared" si="32"/>
        <v/>
      </c>
      <c r="G40" s="672" t="str">
        <f t="shared" si="32"/>
        <v/>
      </c>
      <c r="I40" s="672" t="str">
        <f t="shared" si="1"/>
        <v/>
      </c>
      <c r="K40" s="672" t="str">
        <f t="shared" si="2"/>
        <v/>
      </c>
      <c r="M40" s="672" t="str">
        <f t="shared" si="3"/>
        <v/>
      </c>
      <c r="O40" s="672" t="str">
        <f t="shared" si="4"/>
        <v/>
      </c>
      <c r="Q40" s="672" t="str">
        <f t="shared" si="5"/>
        <v/>
      </c>
      <c r="S40" s="672" t="str">
        <f t="shared" si="6"/>
        <v/>
      </c>
      <c r="U40" s="672" t="str">
        <f t="shared" si="7"/>
        <v/>
      </c>
      <c r="W40" s="672" t="str">
        <f t="shared" si="8"/>
        <v/>
      </c>
      <c r="Y40" s="672" t="str">
        <f t="shared" si="9"/>
        <v/>
      </c>
      <c r="AA40" s="672" t="str">
        <f t="shared" si="10"/>
        <v/>
      </c>
      <c r="AC40" s="672" t="str">
        <f t="shared" si="11"/>
        <v/>
      </c>
      <c r="AE40" s="672" t="str">
        <f t="shared" si="12"/>
        <v/>
      </c>
      <c r="AG40" s="672" t="str">
        <f t="shared" si="13"/>
        <v/>
      </c>
      <c r="AI40" s="672" t="str">
        <f t="shared" si="14"/>
        <v/>
      </c>
      <c r="AK40" s="672" t="str">
        <f t="shared" si="15"/>
        <v/>
      </c>
      <c r="AM40" s="672" t="str">
        <f t="shared" si="16"/>
        <v/>
      </c>
      <c r="AO40" s="672" t="str">
        <f t="shared" si="17"/>
        <v/>
      </c>
      <c r="AQ40" s="672" t="str">
        <f t="shared" si="18"/>
        <v/>
      </c>
    </row>
    <row r="41" spans="5:43">
      <c r="E41" s="672" t="str">
        <f t="shared" si="32"/>
        <v/>
      </c>
      <c r="G41" s="672" t="str">
        <f t="shared" si="32"/>
        <v/>
      </c>
      <c r="I41" s="672" t="str">
        <f t="shared" si="1"/>
        <v/>
      </c>
      <c r="K41" s="672" t="str">
        <f t="shared" si="2"/>
        <v/>
      </c>
      <c r="M41" s="672" t="str">
        <f t="shared" si="3"/>
        <v/>
      </c>
      <c r="O41" s="672" t="str">
        <f t="shared" si="4"/>
        <v/>
      </c>
      <c r="Q41" s="672" t="str">
        <f t="shared" si="5"/>
        <v/>
      </c>
      <c r="S41" s="672" t="str">
        <f t="shared" si="6"/>
        <v/>
      </c>
      <c r="U41" s="672" t="str">
        <f t="shared" si="7"/>
        <v/>
      </c>
      <c r="W41" s="672" t="str">
        <f t="shared" si="8"/>
        <v/>
      </c>
      <c r="Y41" s="672" t="str">
        <f t="shared" si="9"/>
        <v/>
      </c>
      <c r="AA41" s="672" t="str">
        <f t="shared" si="10"/>
        <v/>
      </c>
      <c r="AC41" s="672" t="str">
        <f t="shared" si="11"/>
        <v/>
      </c>
      <c r="AE41" s="672" t="str">
        <f t="shared" si="12"/>
        <v/>
      </c>
      <c r="AG41" s="672" t="str">
        <f t="shared" si="13"/>
        <v/>
      </c>
      <c r="AI41" s="672" t="str">
        <f t="shared" si="14"/>
        <v/>
      </c>
      <c r="AK41" s="672" t="str">
        <f t="shared" si="15"/>
        <v/>
      </c>
      <c r="AM41" s="672" t="str">
        <f t="shared" si="16"/>
        <v/>
      </c>
      <c r="AO41" s="672" t="str">
        <f t="shared" si="17"/>
        <v/>
      </c>
      <c r="AQ41" s="672" t="str">
        <f t="shared" si="18"/>
        <v/>
      </c>
    </row>
    <row r="42" spans="5:43">
      <c r="E42" s="672" t="str">
        <f t="shared" si="32"/>
        <v/>
      </c>
      <c r="G42" s="672" t="str">
        <f t="shared" si="32"/>
        <v/>
      </c>
      <c r="I42" s="672" t="str">
        <f t="shared" si="1"/>
        <v/>
      </c>
      <c r="K42" s="672" t="str">
        <f t="shared" si="2"/>
        <v/>
      </c>
      <c r="M42" s="672" t="str">
        <f t="shared" si="3"/>
        <v/>
      </c>
      <c r="O42" s="672" t="str">
        <f t="shared" si="4"/>
        <v/>
      </c>
      <c r="Q42" s="672" t="str">
        <f t="shared" si="5"/>
        <v/>
      </c>
      <c r="S42" s="672" t="str">
        <f t="shared" si="6"/>
        <v/>
      </c>
      <c r="U42" s="672" t="str">
        <f t="shared" si="7"/>
        <v/>
      </c>
      <c r="W42" s="672" t="str">
        <f t="shared" si="8"/>
        <v/>
      </c>
      <c r="Y42" s="672" t="str">
        <f t="shared" si="9"/>
        <v/>
      </c>
      <c r="AA42" s="672" t="str">
        <f t="shared" si="10"/>
        <v/>
      </c>
      <c r="AC42" s="672" t="str">
        <f t="shared" si="11"/>
        <v/>
      </c>
      <c r="AE42" s="672" t="str">
        <f t="shared" si="12"/>
        <v/>
      </c>
      <c r="AG42" s="672" t="str">
        <f t="shared" si="13"/>
        <v/>
      </c>
      <c r="AI42" s="672" t="str">
        <f t="shared" si="14"/>
        <v/>
      </c>
      <c r="AK42" s="672" t="str">
        <f t="shared" si="15"/>
        <v/>
      </c>
      <c r="AM42" s="672" t="str">
        <f t="shared" si="16"/>
        <v/>
      </c>
      <c r="AO42" s="672" t="str">
        <f t="shared" si="17"/>
        <v/>
      </c>
      <c r="AQ42" s="672" t="str">
        <f t="shared" si="18"/>
        <v/>
      </c>
    </row>
    <row r="43" spans="5:43">
      <c r="E43" s="672" t="str">
        <f t="shared" si="32"/>
        <v/>
      </c>
      <c r="G43" s="672" t="str">
        <f t="shared" si="32"/>
        <v/>
      </c>
      <c r="I43" s="672" t="str">
        <f t="shared" si="1"/>
        <v/>
      </c>
      <c r="K43" s="672" t="str">
        <f t="shared" si="2"/>
        <v/>
      </c>
      <c r="M43" s="672" t="str">
        <f t="shared" si="3"/>
        <v/>
      </c>
      <c r="O43" s="672" t="str">
        <f t="shared" si="4"/>
        <v/>
      </c>
      <c r="Q43" s="672" t="str">
        <f t="shared" si="5"/>
        <v/>
      </c>
      <c r="S43" s="672" t="str">
        <f t="shared" si="6"/>
        <v/>
      </c>
      <c r="U43" s="672" t="str">
        <f t="shared" si="7"/>
        <v/>
      </c>
      <c r="W43" s="672" t="str">
        <f t="shared" si="8"/>
        <v/>
      </c>
      <c r="Y43" s="672" t="str">
        <f t="shared" si="9"/>
        <v/>
      </c>
      <c r="AA43" s="672" t="str">
        <f t="shared" si="10"/>
        <v/>
      </c>
      <c r="AC43" s="672" t="str">
        <f t="shared" si="11"/>
        <v/>
      </c>
      <c r="AE43" s="672" t="str">
        <f t="shared" si="12"/>
        <v/>
      </c>
      <c r="AG43" s="672" t="str">
        <f t="shared" si="13"/>
        <v/>
      </c>
      <c r="AI43" s="672" t="str">
        <f t="shared" si="14"/>
        <v/>
      </c>
      <c r="AK43" s="672" t="str">
        <f t="shared" si="15"/>
        <v/>
      </c>
      <c r="AM43" s="672" t="str">
        <f t="shared" si="16"/>
        <v/>
      </c>
      <c r="AO43" s="672" t="str">
        <f t="shared" si="17"/>
        <v/>
      </c>
      <c r="AQ43" s="672" t="str">
        <f t="shared" si="18"/>
        <v/>
      </c>
    </row>
    <row r="44" spans="5:43">
      <c r="E44" s="672" t="str">
        <f t="shared" si="32"/>
        <v/>
      </c>
      <c r="G44" s="672" t="str">
        <f t="shared" si="32"/>
        <v/>
      </c>
      <c r="I44" s="672" t="str">
        <f t="shared" si="1"/>
        <v/>
      </c>
      <c r="K44" s="672" t="str">
        <f t="shared" si="2"/>
        <v/>
      </c>
      <c r="M44" s="672" t="str">
        <f t="shared" si="3"/>
        <v/>
      </c>
      <c r="O44" s="672" t="str">
        <f t="shared" si="4"/>
        <v/>
      </c>
      <c r="Q44" s="672" t="str">
        <f t="shared" si="5"/>
        <v/>
      </c>
      <c r="S44" s="672" t="str">
        <f t="shared" si="6"/>
        <v/>
      </c>
      <c r="U44" s="672" t="str">
        <f t="shared" si="7"/>
        <v/>
      </c>
      <c r="W44" s="672" t="str">
        <f t="shared" si="8"/>
        <v/>
      </c>
      <c r="Y44" s="672" t="str">
        <f t="shared" si="9"/>
        <v/>
      </c>
      <c r="AA44" s="672" t="str">
        <f t="shared" si="10"/>
        <v/>
      </c>
      <c r="AC44" s="672" t="str">
        <f t="shared" si="11"/>
        <v/>
      </c>
      <c r="AE44" s="672" t="str">
        <f t="shared" si="12"/>
        <v/>
      </c>
      <c r="AG44" s="672" t="str">
        <f t="shared" si="13"/>
        <v/>
      </c>
      <c r="AI44" s="672" t="str">
        <f t="shared" si="14"/>
        <v/>
      </c>
      <c r="AK44" s="672" t="str">
        <f t="shared" si="15"/>
        <v/>
      </c>
      <c r="AM44" s="672" t="str">
        <f t="shared" si="16"/>
        <v/>
      </c>
      <c r="AO44" s="672" t="str">
        <f t="shared" si="17"/>
        <v/>
      </c>
      <c r="AQ44" s="672" t="str">
        <f t="shared" si="18"/>
        <v/>
      </c>
    </row>
    <row r="45" spans="5:43">
      <c r="E45" s="672" t="str">
        <f t="shared" ref="E45:G60" si="33">IF(OR($B45=0,D45=0),"",D45/$B45)</f>
        <v/>
      </c>
      <c r="G45" s="672" t="str">
        <f t="shared" si="33"/>
        <v/>
      </c>
      <c r="I45" s="672" t="str">
        <f t="shared" si="1"/>
        <v/>
      </c>
      <c r="K45" s="672" t="str">
        <f t="shared" si="2"/>
        <v/>
      </c>
      <c r="M45" s="672" t="str">
        <f t="shared" si="3"/>
        <v/>
      </c>
      <c r="O45" s="672" t="str">
        <f t="shared" si="4"/>
        <v/>
      </c>
      <c r="Q45" s="672" t="str">
        <f t="shared" si="5"/>
        <v/>
      </c>
      <c r="S45" s="672" t="str">
        <f t="shared" si="6"/>
        <v/>
      </c>
      <c r="U45" s="672" t="str">
        <f t="shared" si="7"/>
        <v/>
      </c>
      <c r="W45" s="672" t="str">
        <f t="shared" si="8"/>
        <v/>
      </c>
      <c r="Y45" s="672" t="str">
        <f t="shared" si="9"/>
        <v/>
      </c>
      <c r="AA45" s="672" t="str">
        <f t="shared" si="10"/>
        <v/>
      </c>
      <c r="AC45" s="672" t="str">
        <f t="shared" si="11"/>
        <v/>
      </c>
      <c r="AE45" s="672" t="str">
        <f t="shared" si="12"/>
        <v/>
      </c>
      <c r="AG45" s="672" t="str">
        <f t="shared" si="13"/>
        <v/>
      </c>
      <c r="AI45" s="672" t="str">
        <f t="shared" si="14"/>
        <v/>
      </c>
      <c r="AK45" s="672" t="str">
        <f t="shared" si="15"/>
        <v/>
      </c>
      <c r="AM45" s="672" t="str">
        <f t="shared" si="16"/>
        <v/>
      </c>
      <c r="AO45" s="672" t="str">
        <f t="shared" si="17"/>
        <v/>
      </c>
      <c r="AQ45" s="672" t="str">
        <f t="shared" si="18"/>
        <v/>
      </c>
    </row>
    <row r="46" spans="5:43">
      <c r="E46" s="672" t="str">
        <f t="shared" si="33"/>
        <v/>
      </c>
      <c r="G46" s="672" t="str">
        <f t="shared" si="33"/>
        <v/>
      </c>
      <c r="I46" s="672" t="str">
        <f t="shared" si="1"/>
        <v/>
      </c>
      <c r="K46" s="672" t="str">
        <f t="shared" si="2"/>
        <v/>
      </c>
      <c r="M46" s="672" t="str">
        <f t="shared" si="3"/>
        <v/>
      </c>
      <c r="O46" s="672" t="str">
        <f t="shared" si="4"/>
        <v/>
      </c>
      <c r="Q46" s="672" t="str">
        <f t="shared" si="5"/>
        <v/>
      </c>
      <c r="S46" s="672" t="str">
        <f t="shared" si="6"/>
        <v/>
      </c>
      <c r="U46" s="672" t="str">
        <f t="shared" si="7"/>
        <v/>
      </c>
      <c r="W46" s="672" t="str">
        <f t="shared" si="8"/>
        <v/>
      </c>
      <c r="Y46" s="672" t="str">
        <f t="shared" si="9"/>
        <v/>
      </c>
      <c r="AA46" s="672" t="str">
        <f t="shared" si="10"/>
        <v/>
      </c>
      <c r="AC46" s="672" t="str">
        <f t="shared" si="11"/>
        <v/>
      </c>
      <c r="AE46" s="672" t="str">
        <f t="shared" si="12"/>
        <v/>
      </c>
      <c r="AG46" s="672" t="str">
        <f t="shared" si="13"/>
        <v/>
      </c>
      <c r="AI46" s="672" t="str">
        <f t="shared" si="14"/>
        <v/>
      </c>
      <c r="AK46" s="672" t="str">
        <f t="shared" si="15"/>
        <v/>
      </c>
      <c r="AM46" s="672" t="str">
        <f t="shared" si="16"/>
        <v/>
      </c>
      <c r="AO46" s="672" t="str">
        <f t="shared" si="17"/>
        <v/>
      </c>
      <c r="AQ46" s="672" t="str">
        <f t="shared" si="18"/>
        <v/>
      </c>
    </row>
    <row r="47" spans="5:43">
      <c r="E47" s="672" t="str">
        <f t="shared" si="33"/>
        <v/>
      </c>
      <c r="G47" s="672" t="str">
        <f t="shared" si="33"/>
        <v/>
      </c>
      <c r="I47" s="672" t="str">
        <f t="shared" si="1"/>
        <v/>
      </c>
      <c r="K47" s="672" t="str">
        <f t="shared" si="2"/>
        <v/>
      </c>
      <c r="M47" s="672" t="str">
        <f t="shared" si="3"/>
        <v/>
      </c>
      <c r="O47" s="672" t="str">
        <f t="shared" si="4"/>
        <v/>
      </c>
      <c r="Q47" s="672" t="str">
        <f t="shared" si="5"/>
        <v/>
      </c>
      <c r="S47" s="672" t="str">
        <f t="shared" si="6"/>
        <v/>
      </c>
      <c r="U47" s="672" t="str">
        <f t="shared" si="7"/>
        <v/>
      </c>
      <c r="W47" s="672" t="str">
        <f t="shared" si="8"/>
        <v/>
      </c>
      <c r="Y47" s="672" t="str">
        <f t="shared" si="9"/>
        <v/>
      </c>
      <c r="AA47" s="672" t="str">
        <f t="shared" si="10"/>
        <v/>
      </c>
      <c r="AC47" s="672" t="str">
        <f t="shared" si="11"/>
        <v/>
      </c>
      <c r="AE47" s="672" t="str">
        <f t="shared" si="12"/>
        <v/>
      </c>
      <c r="AG47" s="672" t="str">
        <f t="shared" si="13"/>
        <v/>
      </c>
      <c r="AI47" s="672" t="str">
        <f t="shared" si="14"/>
        <v/>
      </c>
      <c r="AK47" s="672" t="str">
        <f t="shared" si="15"/>
        <v/>
      </c>
      <c r="AM47" s="672" t="str">
        <f t="shared" si="16"/>
        <v/>
      </c>
      <c r="AO47" s="672" t="str">
        <f t="shared" si="17"/>
        <v/>
      </c>
      <c r="AQ47" s="672" t="str">
        <f t="shared" si="18"/>
        <v/>
      </c>
    </row>
    <row r="48" spans="5:43">
      <c r="E48" s="672" t="str">
        <f t="shared" si="33"/>
        <v/>
      </c>
      <c r="G48" s="672" t="str">
        <f t="shared" si="33"/>
        <v/>
      </c>
      <c r="I48" s="672" t="str">
        <f t="shared" si="1"/>
        <v/>
      </c>
      <c r="K48" s="672" t="str">
        <f t="shared" si="2"/>
        <v/>
      </c>
      <c r="M48" s="672" t="str">
        <f t="shared" si="3"/>
        <v/>
      </c>
      <c r="O48" s="672" t="str">
        <f t="shared" si="4"/>
        <v/>
      </c>
      <c r="Q48" s="672" t="str">
        <f t="shared" si="5"/>
        <v/>
      </c>
      <c r="S48" s="672" t="str">
        <f t="shared" si="6"/>
        <v/>
      </c>
      <c r="U48" s="672" t="str">
        <f t="shared" si="7"/>
        <v/>
      </c>
      <c r="W48" s="672" t="str">
        <f t="shared" si="8"/>
        <v/>
      </c>
      <c r="Y48" s="672" t="str">
        <f t="shared" si="9"/>
        <v/>
      </c>
      <c r="AA48" s="672" t="str">
        <f t="shared" si="10"/>
        <v/>
      </c>
      <c r="AC48" s="672" t="str">
        <f t="shared" si="11"/>
        <v/>
      </c>
      <c r="AE48" s="672" t="str">
        <f t="shared" si="12"/>
        <v/>
      </c>
      <c r="AG48" s="672" t="str">
        <f t="shared" si="13"/>
        <v/>
      </c>
      <c r="AI48" s="672" t="str">
        <f t="shared" si="14"/>
        <v/>
      </c>
      <c r="AK48" s="672" t="str">
        <f t="shared" si="15"/>
        <v/>
      </c>
      <c r="AM48" s="672" t="str">
        <f t="shared" si="16"/>
        <v/>
      </c>
      <c r="AO48" s="672" t="str">
        <f t="shared" si="17"/>
        <v/>
      </c>
      <c r="AQ48" s="672" t="str">
        <f t="shared" si="18"/>
        <v/>
      </c>
    </row>
    <row r="49" spans="5:43">
      <c r="E49" s="672" t="str">
        <f t="shared" si="33"/>
        <v/>
      </c>
      <c r="G49" s="672" t="str">
        <f t="shared" si="33"/>
        <v/>
      </c>
      <c r="I49" s="672" t="str">
        <f t="shared" si="1"/>
        <v/>
      </c>
      <c r="K49" s="672" t="str">
        <f t="shared" si="2"/>
        <v/>
      </c>
      <c r="M49" s="672" t="str">
        <f t="shared" si="3"/>
        <v/>
      </c>
      <c r="O49" s="672" t="str">
        <f t="shared" si="4"/>
        <v/>
      </c>
      <c r="Q49" s="672" t="str">
        <f t="shared" si="5"/>
        <v/>
      </c>
      <c r="S49" s="672" t="str">
        <f t="shared" si="6"/>
        <v/>
      </c>
      <c r="U49" s="672" t="str">
        <f t="shared" si="7"/>
        <v/>
      </c>
      <c r="W49" s="672" t="str">
        <f t="shared" si="8"/>
        <v/>
      </c>
      <c r="Y49" s="672" t="str">
        <f t="shared" si="9"/>
        <v/>
      </c>
      <c r="AA49" s="672" t="str">
        <f t="shared" si="10"/>
        <v/>
      </c>
      <c r="AC49" s="672" t="str">
        <f t="shared" si="11"/>
        <v/>
      </c>
      <c r="AE49" s="672" t="str">
        <f t="shared" si="12"/>
        <v/>
      </c>
      <c r="AG49" s="672" t="str">
        <f t="shared" si="13"/>
        <v/>
      </c>
      <c r="AI49" s="672" t="str">
        <f t="shared" si="14"/>
        <v/>
      </c>
      <c r="AK49" s="672" t="str">
        <f t="shared" si="15"/>
        <v/>
      </c>
      <c r="AM49" s="672" t="str">
        <f t="shared" si="16"/>
        <v/>
      </c>
      <c r="AO49" s="672" t="str">
        <f t="shared" si="17"/>
        <v/>
      </c>
      <c r="AQ49" s="672" t="str">
        <f t="shared" si="18"/>
        <v/>
      </c>
    </row>
    <row r="50" spans="5:43">
      <c r="E50" s="672" t="str">
        <f t="shared" si="33"/>
        <v/>
      </c>
      <c r="G50" s="672" t="str">
        <f t="shared" si="33"/>
        <v/>
      </c>
      <c r="I50" s="672" t="str">
        <f t="shared" si="1"/>
        <v/>
      </c>
      <c r="K50" s="672" t="str">
        <f t="shared" si="2"/>
        <v/>
      </c>
      <c r="M50" s="672" t="str">
        <f t="shared" si="3"/>
        <v/>
      </c>
      <c r="O50" s="672" t="str">
        <f t="shared" si="4"/>
        <v/>
      </c>
      <c r="Q50" s="672" t="str">
        <f t="shared" si="5"/>
        <v/>
      </c>
      <c r="S50" s="672" t="str">
        <f t="shared" si="6"/>
        <v/>
      </c>
      <c r="U50" s="672" t="str">
        <f t="shared" si="7"/>
        <v/>
      </c>
      <c r="W50" s="672" t="str">
        <f t="shared" si="8"/>
        <v/>
      </c>
      <c r="Y50" s="672" t="str">
        <f t="shared" si="9"/>
        <v/>
      </c>
      <c r="AA50" s="672" t="str">
        <f t="shared" si="10"/>
        <v/>
      </c>
      <c r="AC50" s="672" t="str">
        <f t="shared" si="11"/>
        <v/>
      </c>
      <c r="AE50" s="672" t="str">
        <f t="shared" si="12"/>
        <v/>
      </c>
      <c r="AG50" s="672" t="str">
        <f t="shared" si="13"/>
        <v/>
      </c>
      <c r="AI50" s="672" t="str">
        <f t="shared" si="14"/>
        <v/>
      </c>
      <c r="AK50" s="672" t="str">
        <f t="shared" si="15"/>
        <v/>
      </c>
      <c r="AM50" s="672" t="str">
        <f t="shared" si="16"/>
        <v/>
      </c>
      <c r="AO50" s="672" t="str">
        <f t="shared" si="17"/>
        <v/>
      </c>
      <c r="AQ50" s="672" t="str">
        <f t="shared" si="18"/>
        <v/>
      </c>
    </row>
    <row r="51" spans="5:43">
      <c r="E51" s="672" t="str">
        <f t="shared" si="33"/>
        <v/>
      </c>
      <c r="G51" s="672" t="str">
        <f t="shared" si="33"/>
        <v/>
      </c>
      <c r="I51" s="672" t="str">
        <f t="shared" si="1"/>
        <v/>
      </c>
      <c r="K51" s="672" t="str">
        <f t="shared" si="2"/>
        <v/>
      </c>
      <c r="M51" s="672" t="str">
        <f t="shared" si="3"/>
        <v/>
      </c>
      <c r="O51" s="672" t="str">
        <f t="shared" si="4"/>
        <v/>
      </c>
      <c r="Q51" s="672" t="str">
        <f t="shared" si="5"/>
        <v/>
      </c>
      <c r="S51" s="672" t="str">
        <f t="shared" si="6"/>
        <v/>
      </c>
      <c r="U51" s="672" t="str">
        <f t="shared" si="7"/>
        <v/>
      </c>
      <c r="W51" s="672" t="str">
        <f t="shared" si="8"/>
        <v/>
      </c>
      <c r="Y51" s="672" t="str">
        <f t="shared" si="9"/>
        <v/>
      </c>
      <c r="AA51" s="672" t="str">
        <f t="shared" si="10"/>
        <v/>
      </c>
      <c r="AC51" s="672" t="str">
        <f t="shared" si="11"/>
        <v/>
      </c>
      <c r="AE51" s="672" t="str">
        <f t="shared" si="12"/>
        <v/>
      </c>
      <c r="AG51" s="672" t="str">
        <f t="shared" si="13"/>
        <v/>
      </c>
      <c r="AI51" s="672" t="str">
        <f t="shared" si="14"/>
        <v/>
      </c>
      <c r="AK51" s="672" t="str">
        <f t="shared" si="15"/>
        <v/>
      </c>
      <c r="AM51" s="672" t="str">
        <f t="shared" si="16"/>
        <v/>
      </c>
      <c r="AO51" s="672" t="str">
        <f t="shared" si="17"/>
        <v/>
      </c>
      <c r="AQ51" s="672" t="str">
        <f t="shared" si="18"/>
        <v/>
      </c>
    </row>
    <row r="52" spans="5:43">
      <c r="E52" s="672" t="str">
        <f t="shared" si="33"/>
        <v/>
      </c>
      <c r="G52" s="672" t="str">
        <f t="shared" si="33"/>
        <v/>
      </c>
      <c r="I52" s="672" t="str">
        <f t="shared" si="1"/>
        <v/>
      </c>
      <c r="K52" s="672" t="str">
        <f t="shared" si="2"/>
        <v/>
      </c>
      <c r="M52" s="672" t="str">
        <f t="shared" si="3"/>
        <v/>
      </c>
      <c r="O52" s="672" t="str">
        <f t="shared" si="4"/>
        <v/>
      </c>
      <c r="Q52" s="672" t="str">
        <f t="shared" si="5"/>
        <v/>
      </c>
      <c r="S52" s="672" t="str">
        <f t="shared" si="6"/>
        <v/>
      </c>
      <c r="U52" s="672" t="str">
        <f t="shared" si="7"/>
        <v/>
      </c>
      <c r="W52" s="672" t="str">
        <f t="shared" si="8"/>
        <v/>
      </c>
      <c r="Y52" s="672" t="str">
        <f t="shared" si="9"/>
        <v/>
      </c>
      <c r="AA52" s="672" t="str">
        <f t="shared" si="10"/>
        <v/>
      </c>
      <c r="AC52" s="672" t="str">
        <f t="shared" si="11"/>
        <v/>
      </c>
      <c r="AE52" s="672" t="str">
        <f t="shared" si="12"/>
        <v/>
      </c>
      <c r="AG52" s="672" t="str">
        <f t="shared" si="13"/>
        <v/>
      </c>
      <c r="AI52" s="672" t="str">
        <f t="shared" si="14"/>
        <v/>
      </c>
      <c r="AK52" s="672" t="str">
        <f t="shared" si="15"/>
        <v/>
      </c>
      <c r="AM52" s="672" t="str">
        <f t="shared" si="16"/>
        <v/>
      </c>
      <c r="AO52" s="672" t="str">
        <f t="shared" si="17"/>
        <v/>
      </c>
      <c r="AQ52" s="672" t="str">
        <f t="shared" si="18"/>
        <v/>
      </c>
    </row>
    <row r="53" spans="5:43">
      <c r="E53" s="672" t="str">
        <f t="shared" si="33"/>
        <v/>
      </c>
      <c r="G53" s="672" t="str">
        <f t="shared" si="33"/>
        <v/>
      </c>
      <c r="I53" s="672" t="str">
        <f t="shared" si="1"/>
        <v/>
      </c>
      <c r="K53" s="672" t="str">
        <f t="shared" si="2"/>
        <v/>
      </c>
      <c r="M53" s="672" t="str">
        <f t="shared" si="3"/>
        <v/>
      </c>
      <c r="O53" s="672" t="str">
        <f t="shared" si="4"/>
        <v/>
      </c>
      <c r="Q53" s="672" t="str">
        <f t="shared" si="5"/>
        <v/>
      </c>
      <c r="S53" s="672" t="str">
        <f t="shared" si="6"/>
        <v/>
      </c>
      <c r="U53" s="672" t="str">
        <f t="shared" si="7"/>
        <v/>
      </c>
      <c r="W53" s="672" t="str">
        <f t="shared" si="8"/>
        <v/>
      </c>
      <c r="Y53" s="672" t="str">
        <f t="shared" si="9"/>
        <v/>
      </c>
      <c r="AA53" s="672" t="str">
        <f t="shared" si="10"/>
        <v/>
      </c>
      <c r="AC53" s="672" t="str">
        <f t="shared" si="11"/>
        <v/>
      </c>
      <c r="AE53" s="672" t="str">
        <f t="shared" si="12"/>
        <v/>
      </c>
      <c r="AG53" s="672" t="str">
        <f t="shared" si="13"/>
        <v/>
      </c>
      <c r="AI53" s="672" t="str">
        <f t="shared" si="14"/>
        <v/>
      </c>
      <c r="AK53" s="672" t="str">
        <f t="shared" si="15"/>
        <v/>
      </c>
      <c r="AM53" s="672" t="str">
        <f t="shared" si="16"/>
        <v/>
      </c>
      <c r="AO53" s="672" t="str">
        <f t="shared" si="17"/>
        <v/>
      </c>
      <c r="AQ53" s="672" t="str">
        <f t="shared" si="18"/>
        <v/>
      </c>
    </row>
    <row r="54" spans="5:43">
      <c r="E54" s="672" t="str">
        <f t="shared" si="33"/>
        <v/>
      </c>
      <c r="G54" s="672" t="str">
        <f t="shared" si="33"/>
        <v/>
      </c>
      <c r="I54" s="672" t="str">
        <f t="shared" si="1"/>
        <v/>
      </c>
      <c r="K54" s="672" t="str">
        <f t="shared" si="2"/>
        <v/>
      </c>
      <c r="M54" s="672" t="str">
        <f t="shared" si="3"/>
        <v/>
      </c>
      <c r="O54" s="672" t="str">
        <f t="shared" si="4"/>
        <v/>
      </c>
      <c r="Q54" s="672" t="str">
        <f t="shared" si="5"/>
        <v/>
      </c>
      <c r="S54" s="672" t="str">
        <f t="shared" si="6"/>
        <v/>
      </c>
      <c r="U54" s="672" t="str">
        <f t="shared" si="7"/>
        <v/>
      </c>
      <c r="W54" s="672" t="str">
        <f t="shared" si="8"/>
        <v/>
      </c>
      <c r="Y54" s="672" t="str">
        <f t="shared" si="9"/>
        <v/>
      </c>
      <c r="AA54" s="672" t="str">
        <f t="shared" si="10"/>
        <v/>
      </c>
      <c r="AC54" s="672" t="str">
        <f t="shared" si="11"/>
        <v/>
      </c>
      <c r="AE54" s="672" t="str">
        <f t="shared" si="12"/>
        <v/>
      </c>
      <c r="AG54" s="672" t="str">
        <f t="shared" si="13"/>
        <v/>
      </c>
      <c r="AI54" s="672" t="str">
        <f t="shared" si="14"/>
        <v/>
      </c>
      <c r="AK54" s="672" t="str">
        <f t="shared" si="15"/>
        <v/>
      </c>
      <c r="AM54" s="672" t="str">
        <f t="shared" si="16"/>
        <v/>
      </c>
      <c r="AO54" s="672" t="str">
        <f t="shared" si="17"/>
        <v/>
      </c>
      <c r="AQ54" s="672" t="str">
        <f t="shared" si="18"/>
        <v/>
      </c>
    </row>
    <row r="55" spans="5:43">
      <c r="E55" s="672" t="str">
        <f t="shared" si="33"/>
        <v/>
      </c>
      <c r="G55" s="672" t="str">
        <f t="shared" si="33"/>
        <v/>
      </c>
      <c r="I55" s="672" t="str">
        <f t="shared" si="1"/>
        <v/>
      </c>
      <c r="K55" s="672" t="str">
        <f t="shared" si="2"/>
        <v/>
      </c>
      <c r="M55" s="672" t="str">
        <f t="shared" si="3"/>
        <v/>
      </c>
      <c r="O55" s="672" t="str">
        <f t="shared" si="4"/>
        <v/>
      </c>
      <c r="Q55" s="672" t="str">
        <f t="shared" si="5"/>
        <v/>
      </c>
      <c r="S55" s="672" t="str">
        <f t="shared" si="6"/>
        <v/>
      </c>
      <c r="U55" s="672" t="str">
        <f t="shared" si="7"/>
        <v/>
      </c>
      <c r="W55" s="672" t="str">
        <f t="shared" si="8"/>
        <v/>
      </c>
      <c r="Y55" s="672" t="str">
        <f t="shared" si="9"/>
        <v/>
      </c>
      <c r="AA55" s="672" t="str">
        <f t="shared" si="10"/>
        <v/>
      </c>
      <c r="AC55" s="672" t="str">
        <f t="shared" si="11"/>
        <v/>
      </c>
      <c r="AE55" s="672" t="str">
        <f t="shared" si="12"/>
        <v/>
      </c>
      <c r="AG55" s="672" t="str">
        <f t="shared" si="13"/>
        <v/>
      </c>
      <c r="AI55" s="672" t="str">
        <f t="shared" si="14"/>
        <v/>
      </c>
      <c r="AK55" s="672" t="str">
        <f t="shared" si="15"/>
        <v/>
      </c>
      <c r="AM55" s="672" t="str">
        <f t="shared" si="16"/>
        <v/>
      </c>
      <c r="AO55" s="672" t="str">
        <f t="shared" si="17"/>
        <v/>
      </c>
      <c r="AQ55" s="672" t="str">
        <f t="shared" si="18"/>
        <v/>
      </c>
    </row>
    <row r="56" spans="5:43">
      <c r="E56" s="672" t="str">
        <f t="shared" si="33"/>
        <v/>
      </c>
      <c r="G56" s="672" t="str">
        <f t="shared" si="33"/>
        <v/>
      </c>
      <c r="I56" s="672" t="str">
        <f t="shared" si="1"/>
        <v/>
      </c>
      <c r="K56" s="672" t="str">
        <f t="shared" si="2"/>
        <v/>
      </c>
      <c r="M56" s="672" t="str">
        <f t="shared" si="3"/>
        <v/>
      </c>
      <c r="O56" s="672" t="str">
        <f t="shared" si="4"/>
        <v/>
      </c>
      <c r="Q56" s="672" t="str">
        <f t="shared" si="5"/>
        <v/>
      </c>
      <c r="S56" s="672" t="str">
        <f t="shared" si="6"/>
        <v/>
      </c>
      <c r="U56" s="672" t="str">
        <f t="shared" si="7"/>
        <v/>
      </c>
      <c r="W56" s="672" t="str">
        <f t="shared" si="8"/>
        <v/>
      </c>
      <c r="Y56" s="672" t="str">
        <f t="shared" si="9"/>
        <v/>
      </c>
      <c r="AA56" s="672" t="str">
        <f t="shared" si="10"/>
        <v/>
      </c>
      <c r="AC56" s="672" t="str">
        <f t="shared" si="11"/>
        <v/>
      </c>
      <c r="AE56" s="672" t="str">
        <f t="shared" si="12"/>
        <v/>
      </c>
      <c r="AG56" s="672" t="str">
        <f t="shared" si="13"/>
        <v/>
      </c>
      <c r="AI56" s="672" t="str">
        <f t="shared" si="14"/>
        <v/>
      </c>
      <c r="AK56" s="672" t="str">
        <f t="shared" si="15"/>
        <v/>
      </c>
      <c r="AM56" s="672" t="str">
        <f t="shared" si="16"/>
        <v/>
      </c>
      <c r="AO56" s="672" t="str">
        <f t="shared" si="17"/>
        <v/>
      </c>
      <c r="AQ56" s="672" t="str">
        <f t="shared" si="18"/>
        <v/>
      </c>
    </row>
    <row r="57" spans="5:43">
      <c r="E57" s="672" t="str">
        <f t="shared" si="33"/>
        <v/>
      </c>
      <c r="G57" s="672" t="str">
        <f t="shared" si="33"/>
        <v/>
      </c>
      <c r="I57" s="672" t="str">
        <f t="shared" si="1"/>
        <v/>
      </c>
      <c r="K57" s="672" t="str">
        <f t="shared" si="2"/>
        <v/>
      </c>
      <c r="M57" s="672" t="str">
        <f t="shared" si="3"/>
        <v/>
      </c>
      <c r="O57" s="672" t="str">
        <f t="shared" si="4"/>
        <v/>
      </c>
      <c r="Q57" s="672" t="str">
        <f t="shared" si="5"/>
        <v/>
      </c>
      <c r="S57" s="672" t="str">
        <f t="shared" si="6"/>
        <v/>
      </c>
      <c r="U57" s="672" t="str">
        <f t="shared" si="7"/>
        <v/>
      </c>
      <c r="W57" s="672" t="str">
        <f t="shared" si="8"/>
        <v/>
      </c>
      <c r="Y57" s="672" t="str">
        <f t="shared" si="9"/>
        <v/>
      </c>
      <c r="AA57" s="672" t="str">
        <f t="shared" si="10"/>
        <v/>
      </c>
      <c r="AC57" s="672" t="str">
        <f t="shared" si="11"/>
        <v/>
      </c>
      <c r="AE57" s="672" t="str">
        <f t="shared" si="12"/>
        <v/>
      </c>
      <c r="AG57" s="672" t="str">
        <f t="shared" si="13"/>
        <v/>
      </c>
      <c r="AI57" s="672" t="str">
        <f t="shared" si="14"/>
        <v/>
      </c>
      <c r="AK57" s="672" t="str">
        <f t="shared" si="15"/>
        <v/>
      </c>
      <c r="AM57" s="672" t="str">
        <f t="shared" si="16"/>
        <v/>
      </c>
      <c r="AO57" s="672" t="str">
        <f t="shared" si="17"/>
        <v/>
      </c>
      <c r="AQ57" s="672" t="str">
        <f t="shared" si="18"/>
        <v/>
      </c>
    </row>
    <row r="58" spans="5:43">
      <c r="E58" s="672" t="str">
        <f t="shared" si="33"/>
        <v/>
      </c>
      <c r="G58" s="672" t="str">
        <f t="shared" si="33"/>
        <v/>
      </c>
      <c r="I58" s="672" t="str">
        <f t="shared" si="1"/>
        <v/>
      </c>
      <c r="K58" s="672" t="str">
        <f t="shared" si="2"/>
        <v/>
      </c>
      <c r="M58" s="672" t="str">
        <f t="shared" si="3"/>
        <v/>
      </c>
      <c r="O58" s="672" t="str">
        <f t="shared" si="4"/>
        <v/>
      </c>
      <c r="Q58" s="672" t="str">
        <f t="shared" si="5"/>
        <v/>
      </c>
      <c r="S58" s="672" t="str">
        <f t="shared" si="6"/>
        <v/>
      </c>
      <c r="U58" s="672" t="str">
        <f t="shared" si="7"/>
        <v/>
      </c>
      <c r="W58" s="672" t="str">
        <f t="shared" si="8"/>
        <v/>
      </c>
      <c r="Y58" s="672" t="str">
        <f t="shared" si="9"/>
        <v/>
      </c>
      <c r="AA58" s="672" t="str">
        <f t="shared" si="10"/>
        <v/>
      </c>
      <c r="AC58" s="672" t="str">
        <f t="shared" si="11"/>
        <v/>
      </c>
      <c r="AE58" s="672" t="str">
        <f t="shared" si="12"/>
        <v/>
      </c>
      <c r="AG58" s="672" t="str">
        <f t="shared" si="13"/>
        <v/>
      </c>
      <c r="AI58" s="672" t="str">
        <f t="shared" si="14"/>
        <v/>
      </c>
      <c r="AK58" s="672" t="str">
        <f t="shared" si="15"/>
        <v/>
      </c>
      <c r="AM58" s="672" t="str">
        <f t="shared" si="16"/>
        <v/>
      </c>
      <c r="AO58" s="672" t="str">
        <f t="shared" si="17"/>
        <v/>
      </c>
      <c r="AQ58" s="672" t="str">
        <f t="shared" si="18"/>
        <v/>
      </c>
    </row>
    <row r="59" spans="5:43">
      <c r="E59" s="672" t="str">
        <f t="shared" si="33"/>
        <v/>
      </c>
      <c r="G59" s="672" t="str">
        <f t="shared" si="33"/>
        <v/>
      </c>
      <c r="I59" s="672" t="str">
        <f t="shared" si="1"/>
        <v/>
      </c>
      <c r="K59" s="672" t="str">
        <f t="shared" si="2"/>
        <v/>
      </c>
      <c r="M59" s="672" t="str">
        <f t="shared" si="3"/>
        <v/>
      </c>
      <c r="O59" s="672" t="str">
        <f t="shared" si="4"/>
        <v/>
      </c>
      <c r="Q59" s="672" t="str">
        <f t="shared" si="5"/>
        <v/>
      </c>
      <c r="S59" s="672" t="str">
        <f t="shared" si="6"/>
        <v/>
      </c>
      <c r="U59" s="672" t="str">
        <f t="shared" si="7"/>
        <v/>
      </c>
      <c r="W59" s="672" t="str">
        <f t="shared" si="8"/>
        <v/>
      </c>
      <c r="Y59" s="672" t="str">
        <f t="shared" si="9"/>
        <v/>
      </c>
      <c r="AA59" s="672" t="str">
        <f t="shared" si="10"/>
        <v/>
      </c>
      <c r="AC59" s="672" t="str">
        <f t="shared" si="11"/>
        <v/>
      </c>
      <c r="AE59" s="672" t="str">
        <f t="shared" si="12"/>
        <v/>
      </c>
      <c r="AG59" s="672" t="str">
        <f t="shared" si="13"/>
        <v/>
      </c>
      <c r="AI59" s="672" t="str">
        <f t="shared" si="14"/>
        <v/>
      </c>
      <c r="AK59" s="672" t="str">
        <f t="shared" si="15"/>
        <v/>
      </c>
      <c r="AM59" s="672" t="str">
        <f t="shared" si="16"/>
        <v/>
      </c>
      <c r="AO59" s="672" t="str">
        <f t="shared" si="17"/>
        <v/>
      </c>
      <c r="AQ59" s="672" t="str">
        <f t="shared" si="18"/>
        <v/>
      </c>
    </row>
    <row r="60" spans="5:43">
      <c r="E60" s="672" t="str">
        <f t="shared" si="33"/>
        <v/>
      </c>
      <c r="G60" s="672" t="str">
        <f t="shared" si="33"/>
        <v/>
      </c>
      <c r="I60" s="672" t="str">
        <f t="shared" si="1"/>
        <v/>
      </c>
      <c r="K60" s="672" t="str">
        <f t="shared" si="2"/>
        <v/>
      </c>
      <c r="M60" s="672" t="str">
        <f t="shared" si="3"/>
        <v/>
      </c>
      <c r="O60" s="672" t="str">
        <f t="shared" si="4"/>
        <v/>
      </c>
      <c r="Q60" s="672" t="str">
        <f t="shared" si="5"/>
        <v/>
      </c>
      <c r="S60" s="672" t="str">
        <f t="shared" si="6"/>
        <v/>
      </c>
      <c r="U60" s="672" t="str">
        <f t="shared" si="7"/>
        <v/>
      </c>
      <c r="W60" s="672" t="str">
        <f t="shared" si="8"/>
        <v/>
      </c>
      <c r="Y60" s="672" t="str">
        <f t="shared" si="9"/>
        <v/>
      </c>
      <c r="AA60" s="672" t="str">
        <f t="shared" si="10"/>
        <v/>
      </c>
      <c r="AC60" s="672" t="str">
        <f t="shared" si="11"/>
        <v/>
      </c>
      <c r="AE60" s="672" t="str">
        <f t="shared" si="12"/>
        <v/>
      </c>
      <c r="AG60" s="672" t="str">
        <f t="shared" si="13"/>
        <v/>
      </c>
      <c r="AI60" s="672" t="str">
        <f t="shared" si="14"/>
        <v/>
      </c>
      <c r="AK60" s="672" t="str">
        <f t="shared" si="15"/>
        <v/>
      </c>
      <c r="AM60" s="672" t="str">
        <f t="shared" si="16"/>
        <v/>
      </c>
      <c r="AO60" s="672" t="str">
        <f t="shared" si="17"/>
        <v/>
      </c>
      <c r="AQ60" s="672" t="str">
        <f t="shared" si="18"/>
        <v/>
      </c>
    </row>
    <row r="61" spans="5:43">
      <c r="E61" s="672" t="str">
        <f t="shared" ref="E61:G76" si="34">IF(OR($B61=0,D61=0),"",D61/$B61)</f>
        <v/>
      </c>
      <c r="G61" s="672" t="str">
        <f t="shared" si="34"/>
        <v/>
      </c>
      <c r="I61" s="672" t="str">
        <f t="shared" si="1"/>
        <v/>
      </c>
      <c r="K61" s="672" t="str">
        <f t="shared" si="2"/>
        <v/>
      </c>
      <c r="M61" s="672" t="str">
        <f t="shared" si="3"/>
        <v/>
      </c>
      <c r="O61" s="672" t="str">
        <f t="shared" si="4"/>
        <v/>
      </c>
      <c r="Q61" s="672" t="str">
        <f t="shared" si="5"/>
        <v/>
      </c>
      <c r="S61" s="672" t="str">
        <f t="shared" si="6"/>
        <v/>
      </c>
      <c r="U61" s="672" t="str">
        <f t="shared" si="7"/>
        <v/>
      </c>
      <c r="W61" s="672" t="str">
        <f t="shared" si="8"/>
        <v/>
      </c>
      <c r="Y61" s="672" t="str">
        <f t="shared" si="9"/>
        <v/>
      </c>
      <c r="AA61" s="672" t="str">
        <f t="shared" si="10"/>
        <v/>
      </c>
      <c r="AC61" s="672" t="str">
        <f t="shared" si="11"/>
        <v/>
      </c>
      <c r="AE61" s="672" t="str">
        <f t="shared" si="12"/>
        <v/>
      </c>
      <c r="AG61" s="672" t="str">
        <f t="shared" si="13"/>
        <v/>
      </c>
      <c r="AI61" s="672" t="str">
        <f t="shared" si="14"/>
        <v/>
      </c>
      <c r="AK61" s="672" t="str">
        <f t="shared" si="15"/>
        <v/>
      </c>
      <c r="AM61" s="672" t="str">
        <f t="shared" si="16"/>
        <v/>
      </c>
      <c r="AO61" s="672" t="str">
        <f t="shared" si="17"/>
        <v/>
      </c>
      <c r="AQ61" s="672" t="str">
        <f t="shared" si="18"/>
        <v/>
      </c>
    </row>
    <row r="62" spans="5:43">
      <c r="E62" s="672" t="str">
        <f t="shared" si="34"/>
        <v/>
      </c>
      <c r="G62" s="672" t="str">
        <f t="shared" si="34"/>
        <v/>
      </c>
      <c r="I62" s="672" t="str">
        <f t="shared" si="1"/>
        <v/>
      </c>
      <c r="K62" s="672" t="str">
        <f t="shared" si="2"/>
        <v/>
      </c>
      <c r="M62" s="672" t="str">
        <f t="shared" si="3"/>
        <v/>
      </c>
      <c r="O62" s="672" t="str">
        <f t="shared" si="4"/>
        <v/>
      </c>
      <c r="Q62" s="672" t="str">
        <f t="shared" si="5"/>
        <v/>
      </c>
      <c r="S62" s="672" t="str">
        <f t="shared" si="6"/>
        <v/>
      </c>
      <c r="U62" s="672" t="str">
        <f t="shared" si="7"/>
        <v/>
      </c>
      <c r="W62" s="672" t="str">
        <f t="shared" si="8"/>
        <v/>
      </c>
      <c r="Y62" s="672" t="str">
        <f t="shared" si="9"/>
        <v/>
      </c>
      <c r="AA62" s="672" t="str">
        <f t="shared" si="10"/>
        <v/>
      </c>
      <c r="AC62" s="672" t="str">
        <f t="shared" si="11"/>
        <v/>
      </c>
      <c r="AE62" s="672" t="str">
        <f t="shared" si="12"/>
        <v/>
      </c>
      <c r="AG62" s="672" t="str">
        <f t="shared" si="13"/>
        <v/>
      </c>
      <c r="AI62" s="672" t="str">
        <f t="shared" si="14"/>
        <v/>
      </c>
      <c r="AK62" s="672" t="str">
        <f t="shared" si="15"/>
        <v/>
      </c>
      <c r="AM62" s="672" t="str">
        <f t="shared" si="16"/>
        <v/>
      </c>
      <c r="AO62" s="672" t="str">
        <f t="shared" si="17"/>
        <v/>
      </c>
      <c r="AQ62" s="672" t="str">
        <f t="shared" si="18"/>
        <v/>
      </c>
    </row>
    <row r="63" spans="5:43">
      <c r="E63" s="672" t="str">
        <f t="shared" si="34"/>
        <v/>
      </c>
      <c r="G63" s="672" t="str">
        <f t="shared" si="34"/>
        <v/>
      </c>
      <c r="I63" s="672" t="str">
        <f t="shared" si="1"/>
        <v/>
      </c>
      <c r="K63" s="672" t="str">
        <f t="shared" si="2"/>
        <v/>
      </c>
      <c r="M63" s="672" t="str">
        <f t="shared" si="3"/>
        <v/>
      </c>
      <c r="O63" s="672" t="str">
        <f t="shared" si="4"/>
        <v/>
      </c>
      <c r="Q63" s="672" t="str">
        <f t="shared" si="5"/>
        <v/>
      </c>
      <c r="S63" s="672" t="str">
        <f t="shared" si="6"/>
        <v/>
      </c>
      <c r="U63" s="672" t="str">
        <f t="shared" si="7"/>
        <v/>
      </c>
      <c r="W63" s="672" t="str">
        <f t="shared" si="8"/>
        <v/>
      </c>
      <c r="Y63" s="672" t="str">
        <f t="shared" si="9"/>
        <v/>
      </c>
      <c r="AA63" s="672" t="str">
        <f t="shared" si="10"/>
        <v/>
      </c>
      <c r="AC63" s="672" t="str">
        <f t="shared" si="11"/>
        <v/>
      </c>
      <c r="AE63" s="672" t="str">
        <f t="shared" si="12"/>
        <v/>
      </c>
      <c r="AG63" s="672" t="str">
        <f t="shared" si="13"/>
        <v/>
      </c>
      <c r="AI63" s="672" t="str">
        <f t="shared" si="14"/>
        <v/>
      </c>
      <c r="AK63" s="672" t="str">
        <f t="shared" si="15"/>
        <v/>
      </c>
      <c r="AM63" s="672" t="str">
        <f t="shared" si="16"/>
        <v/>
      </c>
      <c r="AO63" s="672" t="str">
        <f t="shared" si="17"/>
        <v/>
      </c>
      <c r="AQ63" s="672" t="str">
        <f t="shared" si="18"/>
        <v/>
      </c>
    </row>
    <row r="64" spans="5:43">
      <c r="E64" s="672" t="str">
        <f t="shared" si="34"/>
        <v/>
      </c>
      <c r="G64" s="672" t="str">
        <f t="shared" si="34"/>
        <v/>
      </c>
      <c r="I64" s="672" t="str">
        <f t="shared" si="1"/>
        <v/>
      </c>
      <c r="K64" s="672" t="str">
        <f t="shared" si="2"/>
        <v/>
      </c>
      <c r="M64" s="672" t="str">
        <f t="shared" si="3"/>
        <v/>
      </c>
      <c r="O64" s="672" t="str">
        <f t="shared" si="4"/>
        <v/>
      </c>
      <c r="Q64" s="672" t="str">
        <f t="shared" si="5"/>
        <v/>
      </c>
      <c r="S64" s="672" t="str">
        <f t="shared" si="6"/>
        <v/>
      </c>
      <c r="U64" s="672" t="str">
        <f t="shared" si="7"/>
        <v/>
      </c>
      <c r="W64" s="672" t="str">
        <f t="shared" si="8"/>
        <v/>
      </c>
      <c r="Y64" s="672" t="str">
        <f t="shared" si="9"/>
        <v/>
      </c>
      <c r="AA64" s="672" t="str">
        <f t="shared" si="10"/>
        <v/>
      </c>
      <c r="AC64" s="672" t="str">
        <f t="shared" si="11"/>
        <v/>
      </c>
      <c r="AE64" s="672" t="str">
        <f t="shared" si="12"/>
        <v/>
      </c>
      <c r="AG64" s="672" t="str">
        <f t="shared" si="13"/>
        <v/>
      </c>
      <c r="AI64" s="672" t="str">
        <f t="shared" si="14"/>
        <v/>
      </c>
      <c r="AK64" s="672" t="str">
        <f t="shared" si="15"/>
        <v/>
      </c>
      <c r="AM64" s="672" t="str">
        <f t="shared" si="16"/>
        <v/>
      </c>
      <c r="AO64" s="672" t="str">
        <f t="shared" si="17"/>
        <v/>
      </c>
      <c r="AQ64" s="672" t="str">
        <f t="shared" si="18"/>
        <v/>
      </c>
    </row>
    <row r="65" spans="5:43">
      <c r="E65" s="672" t="str">
        <f t="shared" si="34"/>
        <v/>
      </c>
      <c r="G65" s="672" t="str">
        <f t="shared" si="34"/>
        <v/>
      </c>
      <c r="I65" s="672" t="str">
        <f t="shared" si="1"/>
        <v/>
      </c>
      <c r="K65" s="672" t="str">
        <f t="shared" si="2"/>
        <v/>
      </c>
      <c r="M65" s="672" t="str">
        <f t="shared" si="3"/>
        <v/>
      </c>
      <c r="O65" s="672" t="str">
        <f t="shared" si="4"/>
        <v/>
      </c>
      <c r="Q65" s="672" t="str">
        <f t="shared" si="5"/>
        <v/>
      </c>
      <c r="S65" s="672" t="str">
        <f t="shared" si="6"/>
        <v/>
      </c>
      <c r="U65" s="672" t="str">
        <f t="shared" si="7"/>
        <v/>
      </c>
      <c r="W65" s="672" t="str">
        <f t="shared" si="8"/>
        <v/>
      </c>
      <c r="Y65" s="672" t="str">
        <f t="shared" si="9"/>
        <v/>
      </c>
      <c r="AA65" s="672" t="str">
        <f t="shared" si="10"/>
        <v/>
      </c>
      <c r="AC65" s="672" t="str">
        <f t="shared" si="11"/>
        <v/>
      </c>
      <c r="AE65" s="672" t="str">
        <f t="shared" si="12"/>
        <v/>
      </c>
      <c r="AG65" s="672" t="str">
        <f t="shared" si="13"/>
        <v/>
      </c>
      <c r="AI65" s="672" t="str">
        <f t="shared" si="14"/>
        <v/>
      </c>
      <c r="AK65" s="672" t="str">
        <f t="shared" si="15"/>
        <v/>
      </c>
      <c r="AM65" s="672" t="str">
        <f t="shared" si="16"/>
        <v/>
      </c>
      <c r="AO65" s="672" t="str">
        <f t="shared" si="17"/>
        <v/>
      </c>
      <c r="AQ65" s="672" t="str">
        <f t="shared" si="18"/>
        <v/>
      </c>
    </row>
    <row r="66" spans="5:43">
      <c r="E66" s="672" t="str">
        <f t="shared" si="34"/>
        <v/>
      </c>
      <c r="G66" s="672" t="str">
        <f t="shared" si="34"/>
        <v/>
      </c>
      <c r="I66" s="672" t="str">
        <f t="shared" si="1"/>
        <v/>
      </c>
      <c r="K66" s="672" t="str">
        <f t="shared" si="2"/>
        <v/>
      </c>
      <c r="M66" s="672" t="str">
        <f t="shared" si="3"/>
        <v/>
      </c>
      <c r="O66" s="672" t="str">
        <f t="shared" si="4"/>
        <v/>
      </c>
      <c r="Q66" s="672" t="str">
        <f t="shared" si="5"/>
        <v/>
      </c>
      <c r="S66" s="672" t="str">
        <f t="shared" si="6"/>
        <v/>
      </c>
      <c r="U66" s="672" t="str">
        <f t="shared" si="7"/>
        <v/>
      </c>
      <c r="W66" s="672" t="str">
        <f t="shared" si="8"/>
        <v/>
      </c>
      <c r="Y66" s="672" t="str">
        <f t="shared" si="9"/>
        <v/>
      </c>
      <c r="AA66" s="672" t="str">
        <f t="shared" si="10"/>
        <v/>
      </c>
      <c r="AC66" s="672" t="str">
        <f t="shared" si="11"/>
        <v/>
      </c>
      <c r="AE66" s="672" t="str">
        <f t="shared" si="12"/>
        <v/>
      </c>
      <c r="AG66" s="672" t="str">
        <f t="shared" si="13"/>
        <v/>
      </c>
      <c r="AI66" s="672" t="str">
        <f t="shared" si="14"/>
        <v/>
      </c>
      <c r="AK66" s="672" t="str">
        <f t="shared" si="15"/>
        <v/>
      </c>
      <c r="AM66" s="672" t="str">
        <f t="shared" si="16"/>
        <v/>
      </c>
      <c r="AO66" s="672" t="str">
        <f t="shared" si="17"/>
        <v/>
      </c>
      <c r="AQ66" s="672" t="str">
        <f t="shared" si="18"/>
        <v/>
      </c>
    </row>
    <row r="67" spans="5:43">
      <c r="E67" s="672" t="str">
        <f t="shared" si="34"/>
        <v/>
      </c>
      <c r="G67" s="672" t="str">
        <f t="shared" si="34"/>
        <v/>
      </c>
      <c r="I67" s="672" t="str">
        <f t="shared" si="1"/>
        <v/>
      </c>
      <c r="K67" s="672" t="str">
        <f t="shared" si="2"/>
        <v/>
      </c>
      <c r="M67" s="672" t="str">
        <f t="shared" si="3"/>
        <v/>
      </c>
      <c r="O67" s="672" t="str">
        <f t="shared" si="4"/>
        <v/>
      </c>
      <c r="Q67" s="672" t="str">
        <f t="shared" si="5"/>
        <v/>
      </c>
      <c r="S67" s="672" t="str">
        <f t="shared" si="6"/>
        <v/>
      </c>
      <c r="U67" s="672" t="str">
        <f t="shared" si="7"/>
        <v/>
      </c>
      <c r="W67" s="672" t="str">
        <f t="shared" si="8"/>
        <v/>
      </c>
      <c r="Y67" s="672" t="str">
        <f t="shared" si="9"/>
        <v/>
      </c>
      <c r="AA67" s="672" t="str">
        <f t="shared" si="10"/>
        <v/>
      </c>
      <c r="AC67" s="672" t="str">
        <f t="shared" si="11"/>
        <v/>
      </c>
      <c r="AE67" s="672" t="str">
        <f t="shared" si="12"/>
        <v/>
      </c>
      <c r="AG67" s="672" t="str">
        <f t="shared" si="13"/>
        <v/>
      </c>
      <c r="AI67" s="672" t="str">
        <f t="shared" si="14"/>
        <v/>
      </c>
      <c r="AK67" s="672" t="str">
        <f t="shared" si="15"/>
        <v/>
      </c>
      <c r="AM67" s="672" t="str">
        <f t="shared" si="16"/>
        <v/>
      </c>
      <c r="AO67" s="672" t="str">
        <f t="shared" si="17"/>
        <v/>
      </c>
      <c r="AQ67" s="672" t="str">
        <f t="shared" si="18"/>
        <v/>
      </c>
    </row>
    <row r="68" spans="5:43">
      <c r="E68" s="672" t="str">
        <f t="shared" si="34"/>
        <v/>
      </c>
      <c r="G68" s="672" t="str">
        <f t="shared" si="34"/>
        <v/>
      </c>
      <c r="I68" s="672" t="str">
        <f t="shared" si="1"/>
        <v/>
      </c>
      <c r="K68" s="672" t="str">
        <f t="shared" si="2"/>
        <v/>
      </c>
      <c r="M68" s="672" t="str">
        <f t="shared" si="3"/>
        <v/>
      </c>
      <c r="O68" s="672" t="str">
        <f t="shared" si="4"/>
        <v/>
      </c>
      <c r="Q68" s="672" t="str">
        <f t="shared" si="5"/>
        <v/>
      </c>
      <c r="S68" s="672" t="str">
        <f t="shared" si="6"/>
        <v/>
      </c>
      <c r="U68" s="672" t="str">
        <f t="shared" si="7"/>
        <v/>
      </c>
      <c r="W68" s="672" t="str">
        <f t="shared" si="8"/>
        <v/>
      </c>
      <c r="Y68" s="672" t="str">
        <f t="shared" si="9"/>
        <v/>
      </c>
      <c r="AA68" s="672" t="str">
        <f t="shared" si="10"/>
        <v/>
      </c>
      <c r="AC68" s="672" t="str">
        <f t="shared" si="11"/>
        <v/>
      </c>
      <c r="AE68" s="672" t="str">
        <f t="shared" si="12"/>
        <v/>
      </c>
      <c r="AG68" s="672" t="str">
        <f t="shared" si="13"/>
        <v/>
      </c>
      <c r="AI68" s="672" t="str">
        <f t="shared" si="14"/>
        <v/>
      </c>
      <c r="AK68" s="672" t="str">
        <f t="shared" si="15"/>
        <v/>
      </c>
      <c r="AM68" s="672" t="str">
        <f t="shared" si="16"/>
        <v/>
      </c>
      <c r="AO68" s="672" t="str">
        <f t="shared" si="17"/>
        <v/>
      </c>
      <c r="AQ68" s="672" t="str">
        <f t="shared" si="18"/>
        <v/>
      </c>
    </row>
    <row r="69" spans="5:43">
      <c r="E69" s="672" t="str">
        <f t="shared" si="34"/>
        <v/>
      </c>
      <c r="G69" s="672" t="str">
        <f t="shared" si="34"/>
        <v/>
      </c>
      <c r="I69" s="672" t="str">
        <f t="shared" si="1"/>
        <v/>
      </c>
      <c r="K69" s="672" t="str">
        <f t="shared" si="2"/>
        <v/>
      </c>
      <c r="M69" s="672" t="str">
        <f t="shared" si="3"/>
        <v/>
      </c>
      <c r="O69" s="672" t="str">
        <f t="shared" si="4"/>
        <v/>
      </c>
      <c r="Q69" s="672" t="str">
        <f t="shared" si="5"/>
        <v/>
      </c>
      <c r="S69" s="672" t="str">
        <f t="shared" si="6"/>
        <v/>
      </c>
      <c r="U69" s="672" t="str">
        <f t="shared" si="7"/>
        <v/>
      </c>
      <c r="W69" s="672" t="str">
        <f t="shared" si="8"/>
        <v/>
      </c>
      <c r="Y69" s="672" t="str">
        <f t="shared" si="9"/>
        <v/>
      </c>
      <c r="AA69" s="672" t="str">
        <f t="shared" si="10"/>
        <v/>
      </c>
      <c r="AC69" s="672" t="str">
        <f t="shared" si="11"/>
        <v/>
      </c>
      <c r="AE69" s="672" t="str">
        <f t="shared" si="12"/>
        <v/>
      </c>
      <c r="AG69" s="672" t="str">
        <f t="shared" si="13"/>
        <v/>
      </c>
      <c r="AI69" s="672" t="str">
        <f t="shared" si="14"/>
        <v/>
      </c>
      <c r="AK69" s="672" t="str">
        <f t="shared" si="15"/>
        <v/>
      </c>
      <c r="AM69" s="672" t="str">
        <f t="shared" si="16"/>
        <v/>
      </c>
      <c r="AO69" s="672" t="str">
        <f t="shared" si="17"/>
        <v/>
      </c>
      <c r="AQ69" s="672" t="str">
        <f t="shared" si="18"/>
        <v/>
      </c>
    </row>
    <row r="70" spans="5:43">
      <c r="E70" s="672" t="str">
        <f t="shared" si="34"/>
        <v/>
      </c>
      <c r="G70" s="672" t="str">
        <f t="shared" si="34"/>
        <v/>
      </c>
      <c r="I70" s="672" t="str">
        <f t="shared" si="1"/>
        <v/>
      </c>
      <c r="K70" s="672" t="str">
        <f t="shared" si="2"/>
        <v/>
      </c>
      <c r="M70" s="672" t="str">
        <f t="shared" si="3"/>
        <v/>
      </c>
      <c r="O70" s="672" t="str">
        <f t="shared" si="4"/>
        <v/>
      </c>
      <c r="Q70" s="672" t="str">
        <f t="shared" si="5"/>
        <v/>
      </c>
      <c r="S70" s="672" t="str">
        <f t="shared" si="6"/>
        <v/>
      </c>
      <c r="U70" s="672" t="str">
        <f t="shared" si="7"/>
        <v/>
      </c>
      <c r="W70" s="672" t="str">
        <f t="shared" si="8"/>
        <v/>
      </c>
      <c r="Y70" s="672" t="str">
        <f t="shared" si="9"/>
        <v/>
      </c>
      <c r="AA70" s="672" t="str">
        <f t="shared" si="10"/>
        <v/>
      </c>
      <c r="AC70" s="672" t="str">
        <f t="shared" si="11"/>
        <v/>
      </c>
      <c r="AE70" s="672" t="str">
        <f t="shared" si="12"/>
        <v/>
      </c>
      <c r="AG70" s="672" t="str">
        <f t="shared" si="13"/>
        <v/>
      </c>
      <c r="AI70" s="672" t="str">
        <f t="shared" si="14"/>
        <v/>
      </c>
      <c r="AK70" s="672" t="str">
        <f t="shared" si="15"/>
        <v/>
      </c>
      <c r="AM70" s="672" t="str">
        <f t="shared" si="16"/>
        <v/>
      </c>
      <c r="AO70" s="672" t="str">
        <f t="shared" si="17"/>
        <v/>
      </c>
      <c r="AQ70" s="672" t="str">
        <f t="shared" si="18"/>
        <v/>
      </c>
    </row>
    <row r="71" spans="5:43">
      <c r="E71" s="672" t="str">
        <f t="shared" si="34"/>
        <v/>
      </c>
      <c r="G71" s="672" t="str">
        <f t="shared" si="34"/>
        <v/>
      </c>
      <c r="I71" s="672" t="str">
        <f t="shared" si="1"/>
        <v/>
      </c>
      <c r="K71" s="672" t="str">
        <f t="shared" si="2"/>
        <v/>
      </c>
      <c r="M71" s="672" t="str">
        <f t="shared" si="3"/>
        <v/>
      </c>
      <c r="O71" s="672" t="str">
        <f t="shared" si="4"/>
        <v/>
      </c>
      <c r="Q71" s="672" t="str">
        <f t="shared" si="5"/>
        <v/>
      </c>
      <c r="S71" s="672" t="str">
        <f t="shared" si="6"/>
        <v/>
      </c>
      <c r="U71" s="672" t="str">
        <f t="shared" si="7"/>
        <v/>
      </c>
      <c r="W71" s="672" t="str">
        <f t="shared" si="8"/>
        <v/>
      </c>
      <c r="Y71" s="672" t="str">
        <f t="shared" si="9"/>
        <v/>
      </c>
      <c r="AA71" s="672" t="str">
        <f t="shared" si="10"/>
        <v/>
      </c>
      <c r="AC71" s="672" t="str">
        <f t="shared" si="11"/>
        <v/>
      </c>
      <c r="AE71" s="672" t="str">
        <f t="shared" si="12"/>
        <v/>
      </c>
      <c r="AG71" s="672" t="str">
        <f t="shared" si="13"/>
        <v/>
      </c>
      <c r="AI71" s="672" t="str">
        <f t="shared" si="14"/>
        <v/>
      </c>
      <c r="AK71" s="672" t="str">
        <f t="shared" si="15"/>
        <v/>
      </c>
      <c r="AM71" s="672" t="str">
        <f t="shared" si="16"/>
        <v/>
      </c>
      <c r="AO71" s="672" t="str">
        <f t="shared" si="17"/>
        <v/>
      </c>
      <c r="AQ71" s="672" t="str">
        <f t="shared" si="18"/>
        <v/>
      </c>
    </row>
    <row r="72" spans="5:43">
      <c r="E72" s="672" t="str">
        <f t="shared" si="34"/>
        <v/>
      </c>
      <c r="G72" s="672" t="str">
        <f t="shared" si="34"/>
        <v/>
      </c>
      <c r="I72" s="672" t="str">
        <f t="shared" si="1"/>
        <v/>
      </c>
      <c r="K72" s="672" t="str">
        <f t="shared" si="2"/>
        <v/>
      </c>
      <c r="M72" s="672" t="str">
        <f t="shared" si="3"/>
        <v/>
      </c>
      <c r="O72" s="672" t="str">
        <f t="shared" si="4"/>
        <v/>
      </c>
      <c r="Q72" s="672" t="str">
        <f t="shared" si="5"/>
        <v/>
      </c>
      <c r="S72" s="672" t="str">
        <f t="shared" si="6"/>
        <v/>
      </c>
      <c r="U72" s="672" t="str">
        <f t="shared" si="7"/>
        <v/>
      </c>
      <c r="W72" s="672" t="str">
        <f t="shared" si="8"/>
        <v/>
      </c>
      <c r="Y72" s="672" t="str">
        <f t="shared" si="9"/>
        <v/>
      </c>
      <c r="AA72" s="672" t="str">
        <f t="shared" si="10"/>
        <v/>
      </c>
      <c r="AC72" s="672" t="str">
        <f t="shared" si="11"/>
        <v/>
      </c>
      <c r="AE72" s="672" t="str">
        <f t="shared" si="12"/>
        <v/>
      </c>
      <c r="AG72" s="672" t="str">
        <f t="shared" si="13"/>
        <v/>
      </c>
      <c r="AI72" s="672" t="str">
        <f t="shared" si="14"/>
        <v/>
      </c>
      <c r="AK72" s="672" t="str">
        <f t="shared" si="15"/>
        <v/>
      </c>
      <c r="AM72" s="672" t="str">
        <f t="shared" si="16"/>
        <v/>
      </c>
      <c r="AO72" s="672" t="str">
        <f t="shared" si="17"/>
        <v/>
      </c>
      <c r="AQ72" s="672" t="str">
        <f t="shared" si="18"/>
        <v/>
      </c>
    </row>
    <row r="73" spans="5:43">
      <c r="E73" s="672" t="str">
        <f t="shared" si="34"/>
        <v/>
      </c>
      <c r="G73" s="672" t="str">
        <f t="shared" si="34"/>
        <v/>
      </c>
      <c r="I73" s="672" t="str">
        <f t="shared" si="1"/>
        <v/>
      </c>
      <c r="K73" s="672" t="str">
        <f t="shared" si="2"/>
        <v/>
      </c>
      <c r="M73" s="672" t="str">
        <f t="shared" si="3"/>
        <v/>
      </c>
      <c r="O73" s="672" t="str">
        <f t="shared" si="4"/>
        <v/>
      </c>
      <c r="Q73" s="672" t="str">
        <f t="shared" si="5"/>
        <v/>
      </c>
      <c r="S73" s="672" t="str">
        <f t="shared" si="6"/>
        <v/>
      </c>
      <c r="U73" s="672" t="str">
        <f t="shared" si="7"/>
        <v/>
      </c>
      <c r="W73" s="672" t="str">
        <f t="shared" si="8"/>
        <v/>
      </c>
      <c r="Y73" s="672" t="str">
        <f t="shared" si="9"/>
        <v/>
      </c>
      <c r="AA73" s="672" t="str">
        <f t="shared" si="10"/>
        <v/>
      </c>
      <c r="AC73" s="672" t="str">
        <f t="shared" si="11"/>
        <v/>
      </c>
      <c r="AE73" s="672" t="str">
        <f t="shared" si="12"/>
        <v/>
      </c>
      <c r="AG73" s="672" t="str">
        <f t="shared" si="13"/>
        <v/>
      </c>
      <c r="AI73" s="672" t="str">
        <f t="shared" si="14"/>
        <v/>
      </c>
      <c r="AK73" s="672" t="str">
        <f t="shared" si="15"/>
        <v/>
      </c>
      <c r="AM73" s="672" t="str">
        <f t="shared" si="16"/>
        <v/>
      </c>
      <c r="AO73" s="672" t="str">
        <f t="shared" si="17"/>
        <v/>
      </c>
      <c r="AQ73" s="672" t="str">
        <f t="shared" si="18"/>
        <v/>
      </c>
    </row>
    <row r="74" spans="5:43">
      <c r="E74" s="672" t="str">
        <f t="shared" si="34"/>
        <v/>
      </c>
      <c r="G74" s="672" t="str">
        <f t="shared" si="34"/>
        <v/>
      </c>
      <c r="I74" s="672" t="str">
        <f t="shared" si="1"/>
        <v/>
      </c>
      <c r="K74" s="672" t="str">
        <f t="shared" si="2"/>
        <v/>
      </c>
      <c r="M74" s="672" t="str">
        <f t="shared" si="3"/>
        <v/>
      </c>
      <c r="O74" s="672" t="str">
        <f t="shared" si="4"/>
        <v/>
      </c>
      <c r="Q74" s="672" t="str">
        <f t="shared" si="5"/>
        <v/>
      </c>
      <c r="S74" s="672" t="str">
        <f t="shared" si="6"/>
        <v/>
      </c>
      <c r="U74" s="672" t="str">
        <f t="shared" si="7"/>
        <v/>
      </c>
      <c r="W74" s="672" t="str">
        <f t="shared" si="8"/>
        <v/>
      </c>
      <c r="Y74" s="672" t="str">
        <f t="shared" si="9"/>
        <v/>
      </c>
      <c r="AA74" s="672" t="str">
        <f t="shared" si="10"/>
        <v/>
      </c>
      <c r="AC74" s="672" t="str">
        <f t="shared" si="11"/>
        <v/>
      </c>
      <c r="AE74" s="672" t="str">
        <f t="shared" si="12"/>
        <v/>
      </c>
      <c r="AG74" s="672" t="str">
        <f t="shared" si="13"/>
        <v/>
      </c>
      <c r="AI74" s="672" t="str">
        <f t="shared" si="14"/>
        <v/>
      </c>
      <c r="AK74" s="672" t="str">
        <f t="shared" si="15"/>
        <v/>
      </c>
      <c r="AM74" s="672" t="str">
        <f t="shared" si="16"/>
        <v/>
      </c>
      <c r="AO74" s="672" t="str">
        <f t="shared" si="17"/>
        <v/>
      </c>
      <c r="AQ74" s="672" t="str">
        <f t="shared" si="18"/>
        <v/>
      </c>
    </row>
    <row r="75" spans="5:43">
      <c r="E75" s="672" t="str">
        <f t="shared" si="34"/>
        <v/>
      </c>
      <c r="G75" s="672" t="str">
        <f t="shared" si="34"/>
        <v/>
      </c>
      <c r="I75" s="672" t="str">
        <f t="shared" si="1"/>
        <v/>
      </c>
      <c r="K75" s="672" t="str">
        <f t="shared" si="2"/>
        <v/>
      </c>
      <c r="M75" s="672" t="str">
        <f t="shared" si="3"/>
        <v/>
      </c>
      <c r="O75" s="672" t="str">
        <f t="shared" si="4"/>
        <v/>
      </c>
      <c r="Q75" s="672" t="str">
        <f t="shared" si="5"/>
        <v/>
      </c>
      <c r="S75" s="672" t="str">
        <f t="shared" si="6"/>
        <v/>
      </c>
      <c r="U75" s="672" t="str">
        <f t="shared" si="7"/>
        <v/>
      </c>
      <c r="W75" s="672" t="str">
        <f t="shared" si="8"/>
        <v/>
      </c>
      <c r="Y75" s="672" t="str">
        <f t="shared" si="9"/>
        <v/>
      </c>
      <c r="AA75" s="672" t="str">
        <f t="shared" si="10"/>
        <v/>
      </c>
      <c r="AC75" s="672" t="str">
        <f t="shared" si="11"/>
        <v/>
      </c>
      <c r="AE75" s="672" t="str">
        <f t="shared" si="12"/>
        <v/>
      </c>
      <c r="AG75" s="672" t="str">
        <f t="shared" si="13"/>
        <v/>
      </c>
      <c r="AI75" s="672" t="str">
        <f t="shared" si="14"/>
        <v/>
      </c>
      <c r="AK75" s="672" t="str">
        <f t="shared" si="15"/>
        <v/>
      </c>
      <c r="AM75" s="672" t="str">
        <f t="shared" si="16"/>
        <v/>
      </c>
      <c r="AO75" s="672" t="str">
        <f t="shared" si="17"/>
        <v/>
      </c>
      <c r="AQ75" s="672" t="str">
        <f t="shared" si="18"/>
        <v/>
      </c>
    </row>
    <row r="76" spans="5:43">
      <c r="E76" s="672" t="str">
        <f t="shared" si="34"/>
        <v/>
      </c>
      <c r="G76" s="672" t="str">
        <f t="shared" si="34"/>
        <v/>
      </c>
      <c r="I76" s="672" t="str">
        <f t="shared" si="1"/>
        <v/>
      </c>
      <c r="K76" s="672" t="str">
        <f t="shared" si="2"/>
        <v/>
      </c>
      <c r="M76" s="672" t="str">
        <f t="shared" si="3"/>
        <v/>
      </c>
      <c r="O76" s="672" t="str">
        <f t="shared" si="4"/>
        <v/>
      </c>
      <c r="Q76" s="672" t="str">
        <f t="shared" si="5"/>
        <v/>
      </c>
      <c r="S76" s="672" t="str">
        <f t="shared" si="6"/>
        <v/>
      </c>
      <c r="U76" s="672" t="str">
        <f t="shared" si="7"/>
        <v/>
      </c>
      <c r="W76" s="672" t="str">
        <f t="shared" si="8"/>
        <v/>
      </c>
      <c r="Y76" s="672" t="str">
        <f t="shared" si="9"/>
        <v/>
      </c>
      <c r="AA76" s="672" t="str">
        <f t="shared" si="10"/>
        <v/>
      </c>
      <c r="AC76" s="672" t="str">
        <f t="shared" si="11"/>
        <v/>
      </c>
      <c r="AE76" s="672" t="str">
        <f t="shared" si="12"/>
        <v/>
      </c>
      <c r="AG76" s="672" t="str">
        <f t="shared" si="13"/>
        <v/>
      </c>
      <c r="AI76" s="672" t="str">
        <f t="shared" si="14"/>
        <v/>
      </c>
      <c r="AK76" s="672" t="str">
        <f t="shared" si="15"/>
        <v/>
      </c>
      <c r="AM76" s="672" t="str">
        <f t="shared" si="16"/>
        <v/>
      </c>
      <c r="AO76" s="672" t="str">
        <f t="shared" si="17"/>
        <v/>
      </c>
      <c r="AQ76" s="672" t="str">
        <f t="shared" si="18"/>
        <v/>
      </c>
    </row>
    <row r="77" spans="5:43">
      <c r="E77" s="672" t="str">
        <f t="shared" ref="E77:G92" si="35">IF(OR($B77=0,D77=0),"",D77/$B77)</f>
        <v/>
      </c>
      <c r="G77" s="672" t="str">
        <f t="shared" si="35"/>
        <v/>
      </c>
      <c r="I77" s="672" t="str">
        <f t="shared" ref="I77:I140" si="36">IF(OR($B77=0,H77=0),"",H77/$B77)</f>
        <v/>
      </c>
      <c r="K77" s="672" t="str">
        <f t="shared" ref="K77:K140" si="37">IF(OR($B77=0,J77=0),"",J77/$B77)</f>
        <v/>
      </c>
      <c r="M77" s="672" t="str">
        <f t="shared" ref="M77:M140" si="38">IF(OR($B77=0,L77=0),"",L77/$B77)</f>
        <v/>
      </c>
      <c r="O77" s="672" t="str">
        <f t="shared" ref="O77:O140" si="39">IF(OR($B77=0,N77=0),"",N77/$B77)</f>
        <v/>
      </c>
      <c r="Q77" s="672" t="str">
        <f t="shared" ref="Q77:Q140" si="40">IF(OR($B77=0,P77=0),"",P77/$B77)</f>
        <v/>
      </c>
      <c r="S77" s="672" t="str">
        <f t="shared" ref="S77:S140" si="41">IF(OR($B77=0,R77=0),"",R77/$B77)</f>
        <v/>
      </c>
      <c r="U77" s="672" t="str">
        <f t="shared" ref="U77:U140" si="42">IF(OR($B77=0,T77=0),"",T77/$B77)</f>
        <v/>
      </c>
      <c r="W77" s="672" t="str">
        <f t="shared" ref="W77:W140" si="43">IF(OR($B77=0,V77=0),"",V77/$B77)</f>
        <v/>
      </c>
      <c r="Y77" s="672" t="str">
        <f t="shared" ref="Y77:Y140" si="44">IF(OR($B77=0,X77=0),"",X77/$B77)</f>
        <v/>
      </c>
      <c r="AA77" s="672" t="str">
        <f t="shared" ref="AA77:AA140" si="45">IF(OR($B77=0,Z77=0),"",Z77/$B77)</f>
        <v/>
      </c>
      <c r="AC77" s="672" t="str">
        <f t="shared" ref="AC77:AC140" si="46">IF(OR($B77=0,AB77=0),"",AB77/$B77)</f>
        <v/>
      </c>
      <c r="AE77" s="672" t="str">
        <f t="shared" ref="AE77:AE140" si="47">IF(OR($B77=0,AD77=0),"",AD77/$B77)</f>
        <v/>
      </c>
      <c r="AG77" s="672" t="str">
        <f t="shared" ref="AG77:AG140" si="48">IF(OR($B77=0,AF77=0),"",AF77/$B77)</f>
        <v/>
      </c>
      <c r="AI77" s="672" t="str">
        <f t="shared" ref="AI77:AI140" si="49">IF(OR($B77=0,AH77=0),"",AH77/$B77)</f>
        <v/>
      </c>
      <c r="AK77" s="672" t="str">
        <f t="shared" ref="AK77:AK140" si="50">IF(OR($B77=0,AJ77=0),"",AJ77/$B77)</f>
        <v/>
      </c>
      <c r="AM77" s="672" t="str">
        <f t="shared" ref="AM77:AM140" si="51">IF(OR($B77=0,AL77=0),"",AL77/$B77)</f>
        <v/>
      </c>
      <c r="AO77" s="672" t="str">
        <f t="shared" ref="AO77:AO140" si="52">IF(OR($B77=0,AN77=0),"",AN77/$B77)</f>
        <v/>
      </c>
      <c r="AQ77" s="672" t="str">
        <f t="shared" ref="AQ77:AQ140" si="53">IF(OR($B77=0,AP77=0),"",AP77/$B77)</f>
        <v/>
      </c>
    </row>
    <row r="78" spans="5:43">
      <c r="E78" s="672" t="str">
        <f t="shared" si="35"/>
        <v/>
      </c>
      <c r="G78" s="672" t="str">
        <f t="shared" si="35"/>
        <v/>
      </c>
      <c r="I78" s="672" t="str">
        <f t="shared" si="36"/>
        <v/>
      </c>
      <c r="K78" s="672" t="str">
        <f t="shared" si="37"/>
        <v/>
      </c>
      <c r="M78" s="672" t="str">
        <f t="shared" si="38"/>
        <v/>
      </c>
      <c r="O78" s="672" t="str">
        <f t="shared" si="39"/>
        <v/>
      </c>
      <c r="Q78" s="672" t="str">
        <f t="shared" si="40"/>
        <v/>
      </c>
      <c r="S78" s="672" t="str">
        <f t="shared" si="41"/>
        <v/>
      </c>
      <c r="U78" s="672" t="str">
        <f t="shared" si="42"/>
        <v/>
      </c>
      <c r="W78" s="672" t="str">
        <f t="shared" si="43"/>
        <v/>
      </c>
      <c r="Y78" s="672" t="str">
        <f t="shared" si="44"/>
        <v/>
      </c>
      <c r="AA78" s="672" t="str">
        <f t="shared" si="45"/>
        <v/>
      </c>
      <c r="AC78" s="672" t="str">
        <f t="shared" si="46"/>
        <v/>
      </c>
      <c r="AE78" s="672" t="str">
        <f t="shared" si="47"/>
        <v/>
      </c>
      <c r="AG78" s="672" t="str">
        <f t="shared" si="48"/>
        <v/>
      </c>
      <c r="AI78" s="672" t="str">
        <f t="shared" si="49"/>
        <v/>
      </c>
      <c r="AK78" s="672" t="str">
        <f t="shared" si="50"/>
        <v/>
      </c>
      <c r="AM78" s="672" t="str">
        <f t="shared" si="51"/>
        <v/>
      </c>
      <c r="AO78" s="672" t="str">
        <f t="shared" si="52"/>
        <v/>
      </c>
      <c r="AQ78" s="672" t="str">
        <f t="shared" si="53"/>
        <v/>
      </c>
    </row>
    <row r="79" spans="5:43">
      <c r="E79" s="672" t="str">
        <f t="shared" si="35"/>
        <v/>
      </c>
      <c r="G79" s="672" t="str">
        <f t="shared" si="35"/>
        <v/>
      </c>
      <c r="I79" s="672" t="str">
        <f t="shared" si="36"/>
        <v/>
      </c>
      <c r="K79" s="672" t="str">
        <f t="shared" si="37"/>
        <v/>
      </c>
      <c r="M79" s="672" t="str">
        <f t="shared" si="38"/>
        <v/>
      </c>
      <c r="O79" s="672" t="str">
        <f t="shared" si="39"/>
        <v/>
      </c>
      <c r="Q79" s="672" t="str">
        <f t="shared" si="40"/>
        <v/>
      </c>
      <c r="S79" s="672" t="str">
        <f t="shared" si="41"/>
        <v/>
      </c>
      <c r="U79" s="672" t="str">
        <f t="shared" si="42"/>
        <v/>
      </c>
      <c r="W79" s="672" t="str">
        <f t="shared" si="43"/>
        <v/>
      </c>
      <c r="Y79" s="672" t="str">
        <f t="shared" si="44"/>
        <v/>
      </c>
      <c r="AA79" s="672" t="str">
        <f t="shared" si="45"/>
        <v/>
      </c>
      <c r="AC79" s="672" t="str">
        <f t="shared" si="46"/>
        <v/>
      </c>
      <c r="AE79" s="672" t="str">
        <f t="shared" si="47"/>
        <v/>
      </c>
      <c r="AG79" s="672" t="str">
        <f t="shared" si="48"/>
        <v/>
      </c>
      <c r="AI79" s="672" t="str">
        <f t="shared" si="49"/>
        <v/>
      </c>
      <c r="AK79" s="672" t="str">
        <f t="shared" si="50"/>
        <v/>
      </c>
      <c r="AM79" s="672" t="str">
        <f t="shared" si="51"/>
        <v/>
      </c>
      <c r="AO79" s="672" t="str">
        <f t="shared" si="52"/>
        <v/>
      </c>
      <c r="AQ79" s="672" t="str">
        <f t="shared" si="53"/>
        <v/>
      </c>
    </row>
    <row r="80" spans="5:43">
      <c r="E80" s="672" t="str">
        <f t="shared" si="35"/>
        <v/>
      </c>
      <c r="G80" s="672" t="str">
        <f t="shared" si="35"/>
        <v/>
      </c>
      <c r="I80" s="672" t="str">
        <f t="shared" si="36"/>
        <v/>
      </c>
      <c r="K80" s="672" t="str">
        <f t="shared" si="37"/>
        <v/>
      </c>
      <c r="M80" s="672" t="str">
        <f t="shared" si="38"/>
        <v/>
      </c>
      <c r="O80" s="672" t="str">
        <f t="shared" si="39"/>
        <v/>
      </c>
      <c r="Q80" s="672" t="str">
        <f t="shared" si="40"/>
        <v/>
      </c>
      <c r="S80" s="672" t="str">
        <f t="shared" si="41"/>
        <v/>
      </c>
      <c r="U80" s="672" t="str">
        <f t="shared" si="42"/>
        <v/>
      </c>
      <c r="W80" s="672" t="str">
        <f t="shared" si="43"/>
        <v/>
      </c>
      <c r="Y80" s="672" t="str">
        <f t="shared" si="44"/>
        <v/>
      </c>
      <c r="AA80" s="672" t="str">
        <f t="shared" si="45"/>
        <v/>
      </c>
      <c r="AC80" s="672" t="str">
        <f t="shared" si="46"/>
        <v/>
      </c>
      <c r="AE80" s="672" t="str">
        <f t="shared" si="47"/>
        <v/>
      </c>
      <c r="AG80" s="672" t="str">
        <f t="shared" si="48"/>
        <v/>
      </c>
      <c r="AI80" s="672" t="str">
        <f t="shared" si="49"/>
        <v/>
      </c>
      <c r="AK80" s="672" t="str">
        <f t="shared" si="50"/>
        <v/>
      </c>
      <c r="AM80" s="672" t="str">
        <f t="shared" si="51"/>
        <v/>
      </c>
      <c r="AO80" s="672" t="str">
        <f t="shared" si="52"/>
        <v/>
      </c>
      <c r="AQ80" s="672" t="str">
        <f t="shared" si="53"/>
        <v/>
      </c>
    </row>
    <row r="81" spans="5:43">
      <c r="E81" s="672" t="str">
        <f t="shared" si="35"/>
        <v/>
      </c>
      <c r="G81" s="672" t="str">
        <f t="shared" si="35"/>
        <v/>
      </c>
      <c r="I81" s="672" t="str">
        <f t="shared" si="36"/>
        <v/>
      </c>
      <c r="K81" s="672" t="str">
        <f t="shared" si="37"/>
        <v/>
      </c>
      <c r="M81" s="672" t="str">
        <f t="shared" si="38"/>
        <v/>
      </c>
      <c r="O81" s="672" t="str">
        <f t="shared" si="39"/>
        <v/>
      </c>
      <c r="Q81" s="672" t="str">
        <f t="shared" si="40"/>
        <v/>
      </c>
      <c r="S81" s="672" t="str">
        <f t="shared" si="41"/>
        <v/>
      </c>
      <c r="U81" s="672" t="str">
        <f t="shared" si="42"/>
        <v/>
      </c>
      <c r="W81" s="672" t="str">
        <f t="shared" si="43"/>
        <v/>
      </c>
      <c r="Y81" s="672" t="str">
        <f t="shared" si="44"/>
        <v/>
      </c>
      <c r="AA81" s="672" t="str">
        <f t="shared" si="45"/>
        <v/>
      </c>
      <c r="AC81" s="672" t="str">
        <f t="shared" si="46"/>
        <v/>
      </c>
      <c r="AE81" s="672" t="str">
        <f t="shared" si="47"/>
        <v/>
      </c>
      <c r="AG81" s="672" t="str">
        <f t="shared" si="48"/>
        <v/>
      </c>
      <c r="AI81" s="672" t="str">
        <f t="shared" si="49"/>
        <v/>
      </c>
      <c r="AK81" s="672" t="str">
        <f t="shared" si="50"/>
        <v/>
      </c>
      <c r="AM81" s="672" t="str">
        <f t="shared" si="51"/>
        <v/>
      </c>
      <c r="AO81" s="672" t="str">
        <f t="shared" si="52"/>
        <v/>
      </c>
      <c r="AQ81" s="672" t="str">
        <f t="shared" si="53"/>
        <v/>
      </c>
    </row>
    <row r="82" spans="5:43">
      <c r="E82" s="672" t="str">
        <f t="shared" si="35"/>
        <v/>
      </c>
      <c r="G82" s="672" t="str">
        <f t="shared" si="35"/>
        <v/>
      </c>
      <c r="I82" s="672" t="str">
        <f t="shared" si="36"/>
        <v/>
      </c>
      <c r="K82" s="672" t="str">
        <f t="shared" si="37"/>
        <v/>
      </c>
      <c r="M82" s="672" t="str">
        <f t="shared" si="38"/>
        <v/>
      </c>
      <c r="O82" s="672" t="str">
        <f t="shared" si="39"/>
        <v/>
      </c>
      <c r="Q82" s="672" t="str">
        <f t="shared" si="40"/>
        <v/>
      </c>
      <c r="S82" s="672" t="str">
        <f t="shared" si="41"/>
        <v/>
      </c>
      <c r="U82" s="672" t="str">
        <f t="shared" si="42"/>
        <v/>
      </c>
      <c r="W82" s="672" t="str">
        <f t="shared" si="43"/>
        <v/>
      </c>
      <c r="Y82" s="672" t="str">
        <f t="shared" si="44"/>
        <v/>
      </c>
      <c r="AA82" s="672" t="str">
        <f t="shared" si="45"/>
        <v/>
      </c>
      <c r="AC82" s="672" t="str">
        <f t="shared" si="46"/>
        <v/>
      </c>
      <c r="AE82" s="672" t="str">
        <f t="shared" si="47"/>
        <v/>
      </c>
      <c r="AG82" s="672" t="str">
        <f t="shared" si="48"/>
        <v/>
      </c>
      <c r="AI82" s="672" t="str">
        <f t="shared" si="49"/>
        <v/>
      </c>
      <c r="AK82" s="672" t="str">
        <f t="shared" si="50"/>
        <v/>
      </c>
      <c r="AM82" s="672" t="str">
        <f t="shared" si="51"/>
        <v/>
      </c>
      <c r="AO82" s="672" t="str">
        <f t="shared" si="52"/>
        <v/>
      </c>
      <c r="AQ82" s="672" t="str">
        <f t="shared" si="53"/>
        <v/>
      </c>
    </row>
    <row r="83" spans="5:43">
      <c r="E83" s="672" t="str">
        <f t="shared" si="35"/>
        <v/>
      </c>
      <c r="G83" s="672" t="str">
        <f t="shared" si="35"/>
        <v/>
      </c>
      <c r="I83" s="672" t="str">
        <f t="shared" si="36"/>
        <v/>
      </c>
      <c r="K83" s="672" t="str">
        <f t="shared" si="37"/>
        <v/>
      </c>
      <c r="M83" s="672" t="str">
        <f t="shared" si="38"/>
        <v/>
      </c>
      <c r="O83" s="672" t="str">
        <f t="shared" si="39"/>
        <v/>
      </c>
      <c r="Q83" s="672" t="str">
        <f t="shared" si="40"/>
        <v/>
      </c>
      <c r="S83" s="672" t="str">
        <f t="shared" si="41"/>
        <v/>
      </c>
      <c r="U83" s="672" t="str">
        <f t="shared" si="42"/>
        <v/>
      </c>
      <c r="W83" s="672" t="str">
        <f t="shared" si="43"/>
        <v/>
      </c>
      <c r="Y83" s="672" t="str">
        <f t="shared" si="44"/>
        <v/>
      </c>
      <c r="AA83" s="672" t="str">
        <f t="shared" si="45"/>
        <v/>
      </c>
      <c r="AC83" s="672" t="str">
        <f t="shared" si="46"/>
        <v/>
      </c>
      <c r="AE83" s="672" t="str">
        <f t="shared" si="47"/>
        <v/>
      </c>
      <c r="AG83" s="672" t="str">
        <f t="shared" si="48"/>
        <v/>
      </c>
      <c r="AI83" s="672" t="str">
        <f t="shared" si="49"/>
        <v/>
      </c>
      <c r="AK83" s="672" t="str">
        <f t="shared" si="50"/>
        <v/>
      </c>
      <c r="AM83" s="672" t="str">
        <f t="shared" si="51"/>
        <v/>
      </c>
      <c r="AO83" s="672" t="str">
        <f t="shared" si="52"/>
        <v/>
      </c>
      <c r="AQ83" s="672" t="str">
        <f t="shared" si="53"/>
        <v/>
      </c>
    </row>
    <row r="84" spans="5:43">
      <c r="E84" s="672" t="str">
        <f t="shared" si="35"/>
        <v/>
      </c>
      <c r="G84" s="672" t="str">
        <f t="shared" si="35"/>
        <v/>
      </c>
      <c r="I84" s="672" t="str">
        <f t="shared" si="36"/>
        <v/>
      </c>
      <c r="K84" s="672" t="str">
        <f t="shared" si="37"/>
        <v/>
      </c>
      <c r="M84" s="672" t="str">
        <f t="shared" si="38"/>
        <v/>
      </c>
      <c r="O84" s="672" t="str">
        <f t="shared" si="39"/>
        <v/>
      </c>
      <c r="Q84" s="672" t="str">
        <f t="shared" si="40"/>
        <v/>
      </c>
      <c r="S84" s="672" t="str">
        <f t="shared" si="41"/>
        <v/>
      </c>
      <c r="U84" s="672" t="str">
        <f t="shared" si="42"/>
        <v/>
      </c>
      <c r="W84" s="672" t="str">
        <f t="shared" si="43"/>
        <v/>
      </c>
      <c r="Y84" s="672" t="str">
        <f t="shared" si="44"/>
        <v/>
      </c>
      <c r="AA84" s="672" t="str">
        <f t="shared" si="45"/>
        <v/>
      </c>
      <c r="AC84" s="672" t="str">
        <f t="shared" si="46"/>
        <v/>
      </c>
      <c r="AE84" s="672" t="str">
        <f t="shared" si="47"/>
        <v/>
      </c>
      <c r="AG84" s="672" t="str">
        <f t="shared" si="48"/>
        <v/>
      </c>
      <c r="AI84" s="672" t="str">
        <f t="shared" si="49"/>
        <v/>
      </c>
      <c r="AK84" s="672" t="str">
        <f t="shared" si="50"/>
        <v/>
      </c>
      <c r="AM84" s="672" t="str">
        <f t="shared" si="51"/>
        <v/>
      </c>
      <c r="AO84" s="672" t="str">
        <f t="shared" si="52"/>
        <v/>
      </c>
      <c r="AQ84" s="672" t="str">
        <f t="shared" si="53"/>
        <v/>
      </c>
    </row>
    <row r="85" spans="5:43">
      <c r="E85" s="672" t="str">
        <f t="shared" si="35"/>
        <v/>
      </c>
      <c r="G85" s="672" t="str">
        <f t="shared" si="35"/>
        <v/>
      </c>
      <c r="I85" s="672" t="str">
        <f t="shared" si="36"/>
        <v/>
      </c>
      <c r="K85" s="672" t="str">
        <f t="shared" si="37"/>
        <v/>
      </c>
      <c r="M85" s="672" t="str">
        <f t="shared" si="38"/>
        <v/>
      </c>
      <c r="O85" s="672" t="str">
        <f t="shared" si="39"/>
        <v/>
      </c>
      <c r="Q85" s="672" t="str">
        <f t="shared" si="40"/>
        <v/>
      </c>
      <c r="S85" s="672" t="str">
        <f t="shared" si="41"/>
        <v/>
      </c>
      <c r="U85" s="672" t="str">
        <f t="shared" si="42"/>
        <v/>
      </c>
      <c r="W85" s="672" t="str">
        <f t="shared" si="43"/>
        <v/>
      </c>
      <c r="Y85" s="672" t="str">
        <f t="shared" si="44"/>
        <v/>
      </c>
      <c r="AA85" s="672" t="str">
        <f t="shared" si="45"/>
        <v/>
      </c>
      <c r="AC85" s="672" t="str">
        <f t="shared" si="46"/>
        <v/>
      </c>
      <c r="AE85" s="672" t="str">
        <f t="shared" si="47"/>
        <v/>
      </c>
      <c r="AG85" s="672" t="str">
        <f t="shared" si="48"/>
        <v/>
      </c>
      <c r="AI85" s="672" t="str">
        <f t="shared" si="49"/>
        <v/>
      </c>
      <c r="AK85" s="672" t="str">
        <f t="shared" si="50"/>
        <v/>
      </c>
      <c r="AM85" s="672" t="str">
        <f t="shared" si="51"/>
        <v/>
      </c>
      <c r="AO85" s="672" t="str">
        <f t="shared" si="52"/>
        <v/>
      </c>
      <c r="AQ85" s="672" t="str">
        <f t="shared" si="53"/>
        <v/>
      </c>
    </row>
    <row r="86" spans="5:43">
      <c r="E86" s="672" t="str">
        <f t="shared" si="35"/>
        <v/>
      </c>
      <c r="G86" s="672" t="str">
        <f t="shared" si="35"/>
        <v/>
      </c>
      <c r="I86" s="672" t="str">
        <f t="shared" si="36"/>
        <v/>
      </c>
      <c r="K86" s="672" t="str">
        <f t="shared" si="37"/>
        <v/>
      </c>
      <c r="M86" s="672" t="str">
        <f t="shared" si="38"/>
        <v/>
      </c>
      <c r="O86" s="672" t="str">
        <f t="shared" si="39"/>
        <v/>
      </c>
      <c r="Q86" s="672" t="str">
        <f t="shared" si="40"/>
        <v/>
      </c>
      <c r="S86" s="672" t="str">
        <f t="shared" si="41"/>
        <v/>
      </c>
      <c r="U86" s="672" t="str">
        <f t="shared" si="42"/>
        <v/>
      </c>
      <c r="W86" s="672" t="str">
        <f t="shared" si="43"/>
        <v/>
      </c>
      <c r="Y86" s="672" t="str">
        <f t="shared" si="44"/>
        <v/>
      </c>
      <c r="AA86" s="672" t="str">
        <f t="shared" si="45"/>
        <v/>
      </c>
      <c r="AC86" s="672" t="str">
        <f t="shared" si="46"/>
        <v/>
      </c>
      <c r="AE86" s="672" t="str">
        <f t="shared" si="47"/>
        <v/>
      </c>
      <c r="AG86" s="672" t="str">
        <f t="shared" si="48"/>
        <v/>
      </c>
      <c r="AI86" s="672" t="str">
        <f t="shared" si="49"/>
        <v/>
      </c>
      <c r="AK86" s="672" t="str">
        <f t="shared" si="50"/>
        <v/>
      </c>
      <c r="AM86" s="672" t="str">
        <f t="shared" si="51"/>
        <v/>
      </c>
      <c r="AO86" s="672" t="str">
        <f t="shared" si="52"/>
        <v/>
      </c>
      <c r="AQ86" s="672" t="str">
        <f t="shared" si="53"/>
        <v/>
      </c>
    </row>
    <row r="87" spans="5:43">
      <c r="E87" s="672" t="str">
        <f t="shared" si="35"/>
        <v/>
      </c>
      <c r="G87" s="672" t="str">
        <f t="shared" si="35"/>
        <v/>
      </c>
      <c r="I87" s="672" t="str">
        <f t="shared" si="36"/>
        <v/>
      </c>
      <c r="K87" s="672" t="str">
        <f t="shared" si="37"/>
        <v/>
      </c>
      <c r="M87" s="672" t="str">
        <f t="shared" si="38"/>
        <v/>
      </c>
      <c r="O87" s="672" t="str">
        <f t="shared" si="39"/>
        <v/>
      </c>
      <c r="Q87" s="672" t="str">
        <f t="shared" si="40"/>
        <v/>
      </c>
      <c r="S87" s="672" t="str">
        <f t="shared" si="41"/>
        <v/>
      </c>
      <c r="U87" s="672" t="str">
        <f t="shared" si="42"/>
        <v/>
      </c>
      <c r="W87" s="672" t="str">
        <f t="shared" si="43"/>
        <v/>
      </c>
      <c r="Y87" s="672" t="str">
        <f t="shared" si="44"/>
        <v/>
      </c>
      <c r="AA87" s="672" t="str">
        <f t="shared" si="45"/>
        <v/>
      </c>
      <c r="AC87" s="672" t="str">
        <f t="shared" si="46"/>
        <v/>
      </c>
      <c r="AE87" s="672" t="str">
        <f t="shared" si="47"/>
        <v/>
      </c>
      <c r="AG87" s="672" t="str">
        <f t="shared" si="48"/>
        <v/>
      </c>
      <c r="AI87" s="672" t="str">
        <f t="shared" si="49"/>
        <v/>
      </c>
      <c r="AK87" s="672" t="str">
        <f t="shared" si="50"/>
        <v/>
      </c>
      <c r="AM87" s="672" t="str">
        <f t="shared" si="51"/>
        <v/>
      </c>
      <c r="AO87" s="672" t="str">
        <f t="shared" si="52"/>
        <v/>
      </c>
      <c r="AQ87" s="672" t="str">
        <f t="shared" si="53"/>
        <v/>
      </c>
    </row>
    <row r="88" spans="5:43">
      <c r="E88" s="672" t="str">
        <f t="shared" si="35"/>
        <v/>
      </c>
      <c r="G88" s="672" t="str">
        <f t="shared" si="35"/>
        <v/>
      </c>
      <c r="I88" s="672" t="str">
        <f t="shared" si="36"/>
        <v/>
      </c>
      <c r="K88" s="672" t="str">
        <f t="shared" si="37"/>
        <v/>
      </c>
      <c r="M88" s="672" t="str">
        <f t="shared" si="38"/>
        <v/>
      </c>
      <c r="O88" s="672" t="str">
        <f t="shared" si="39"/>
        <v/>
      </c>
      <c r="Q88" s="672" t="str">
        <f t="shared" si="40"/>
        <v/>
      </c>
      <c r="S88" s="672" t="str">
        <f t="shared" si="41"/>
        <v/>
      </c>
      <c r="U88" s="672" t="str">
        <f t="shared" si="42"/>
        <v/>
      </c>
      <c r="W88" s="672" t="str">
        <f t="shared" si="43"/>
        <v/>
      </c>
      <c r="Y88" s="672" t="str">
        <f t="shared" si="44"/>
        <v/>
      </c>
      <c r="AA88" s="672" t="str">
        <f t="shared" si="45"/>
        <v/>
      </c>
      <c r="AC88" s="672" t="str">
        <f t="shared" si="46"/>
        <v/>
      </c>
      <c r="AE88" s="672" t="str">
        <f t="shared" si="47"/>
        <v/>
      </c>
      <c r="AG88" s="672" t="str">
        <f t="shared" si="48"/>
        <v/>
      </c>
      <c r="AI88" s="672" t="str">
        <f t="shared" si="49"/>
        <v/>
      </c>
      <c r="AK88" s="672" t="str">
        <f t="shared" si="50"/>
        <v/>
      </c>
      <c r="AM88" s="672" t="str">
        <f t="shared" si="51"/>
        <v/>
      </c>
      <c r="AO88" s="672" t="str">
        <f t="shared" si="52"/>
        <v/>
      </c>
      <c r="AQ88" s="672" t="str">
        <f t="shared" si="53"/>
        <v/>
      </c>
    </row>
    <row r="89" spans="5:43">
      <c r="E89" s="672" t="str">
        <f t="shared" si="35"/>
        <v/>
      </c>
      <c r="G89" s="672" t="str">
        <f t="shared" si="35"/>
        <v/>
      </c>
      <c r="I89" s="672" t="str">
        <f t="shared" si="36"/>
        <v/>
      </c>
      <c r="K89" s="672" t="str">
        <f t="shared" si="37"/>
        <v/>
      </c>
      <c r="M89" s="672" t="str">
        <f t="shared" si="38"/>
        <v/>
      </c>
      <c r="O89" s="672" t="str">
        <f t="shared" si="39"/>
        <v/>
      </c>
      <c r="Q89" s="672" t="str">
        <f t="shared" si="40"/>
        <v/>
      </c>
      <c r="S89" s="672" t="str">
        <f t="shared" si="41"/>
        <v/>
      </c>
      <c r="U89" s="672" t="str">
        <f t="shared" si="42"/>
        <v/>
      </c>
      <c r="W89" s="672" t="str">
        <f t="shared" si="43"/>
        <v/>
      </c>
      <c r="Y89" s="672" t="str">
        <f t="shared" si="44"/>
        <v/>
      </c>
      <c r="AA89" s="672" t="str">
        <f t="shared" si="45"/>
        <v/>
      </c>
      <c r="AC89" s="672" t="str">
        <f t="shared" si="46"/>
        <v/>
      </c>
      <c r="AE89" s="672" t="str">
        <f t="shared" si="47"/>
        <v/>
      </c>
      <c r="AG89" s="672" t="str">
        <f t="shared" si="48"/>
        <v/>
      </c>
      <c r="AI89" s="672" t="str">
        <f t="shared" si="49"/>
        <v/>
      </c>
      <c r="AK89" s="672" t="str">
        <f t="shared" si="50"/>
        <v/>
      </c>
      <c r="AM89" s="672" t="str">
        <f t="shared" si="51"/>
        <v/>
      </c>
      <c r="AO89" s="672" t="str">
        <f t="shared" si="52"/>
        <v/>
      </c>
      <c r="AQ89" s="672" t="str">
        <f t="shared" si="53"/>
        <v/>
      </c>
    </row>
    <row r="90" spans="5:43">
      <c r="E90" s="672" t="str">
        <f t="shared" si="35"/>
        <v/>
      </c>
      <c r="G90" s="672" t="str">
        <f t="shared" si="35"/>
        <v/>
      </c>
      <c r="I90" s="672" t="str">
        <f t="shared" si="36"/>
        <v/>
      </c>
      <c r="K90" s="672" t="str">
        <f t="shared" si="37"/>
        <v/>
      </c>
      <c r="M90" s="672" t="str">
        <f t="shared" si="38"/>
        <v/>
      </c>
      <c r="O90" s="672" t="str">
        <f t="shared" si="39"/>
        <v/>
      </c>
      <c r="Q90" s="672" t="str">
        <f t="shared" si="40"/>
        <v/>
      </c>
      <c r="S90" s="672" t="str">
        <f t="shared" si="41"/>
        <v/>
      </c>
      <c r="U90" s="672" t="str">
        <f t="shared" si="42"/>
        <v/>
      </c>
      <c r="W90" s="672" t="str">
        <f t="shared" si="43"/>
        <v/>
      </c>
      <c r="Y90" s="672" t="str">
        <f t="shared" si="44"/>
        <v/>
      </c>
      <c r="AA90" s="672" t="str">
        <f t="shared" si="45"/>
        <v/>
      </c>
      <c r="AC90" s="672" t="str">
        <f t="shared" si="46"/>
        <v/>
      </c>
      <c r="AE90" s="672" t="str">
        <f t="shared" si="47"/>
        <v/>
      </c>
      <c r="AG90" s="672" t="str">
        <f t="shared" si="48"/>
        <v/>
      </c>
      <c r="AI90" s="672" t="str">
        <f t="shared" si="49"/>
        <v/>
      </c>
      <c r="AK90" s="672" t="str">
        <f t="shared" si="50"/>
        <v/>
      </c>
      <c r="AM90" s="672" t="str">
        <f t="shared" si="51"/>
        <v/>
      </c>
      <c r="AO90" s="672" t="str">
        <f t="shared" si="52"/>
        <v/>
      </c>
      <c r="AQ90" s="672" t="str">
        <f t="shared" si="53"/>
        <v/>
      </c>
    </row>
    <row r="91" spans="5:43">
      <c r="E91" s="672" t="str">
        <f t="shared" si="35"/>
        <v/>
      </c>
      <c r="G91" s="672" t="str">
        <f t="shared" si="35"/>
        <v/>
      </c>
      <c r="I91" s="672" t="str">
        <f t="shared" si="36"/>
        <v/>
      </c>
      <c r="K91" s="672" t="str">
        <f t="shared" si="37"/>
        <v/>
      </c>
      <c r="M91" s="672" t="str">
        <f t="shared" si="38"/>
        <v/>
      </c>
      <c r="O91" s="672" t="str">
        <f t="shared" si="39"/>
        <v/>
      </c>
      <c r="Q91" s="672" t="str">
        <f t="shared" si="40"/>
        <v/>
      </c>
      <c r="S91" s="672" t="str">
        <f t="shared" si="41"/>
        <v/>
      </c>
      <c r="U91" s="672" t="str">
        <f t="shared" si="42"/>
        <v/>
      </c>
      <c r="W91" s="672" t="str">
        <f t="shared" si="43"/>
        <v/>
      </c>
      <c r="Y91" s="672" t="str">
        <f t="shared" si="44"/>
        <v/>
      </c>
      <c r="AA91" s="672" t="str">
        <f t="shared" si="45"/>
        <v/>
      </c>
      <c r="AC91" s="672" t="str">
        <f t="shared" si="46"/>
        <v/>
      </c>
      <c r="AE91" s="672" t="str">
        <f t="shared" si="47"/>
        <v/>
      </c>
      <c r="AG91" s="672" t="str">
        <f t="shared" si="48"/>
        <v/>
      </c>
      <c r="AI91" s="672" t="str">
        <f t="shared" si="49"/>
        <v/>
      </c>
      <c r="AK91" s="672" t="str">
        <f t="shared" si="50"/>
        <v/>
      </c>
      <c r="AM91" s="672" t="str">
        <f t="shared" si="51"/>
        <v/>
      </c>
      <c r="AO91" s="672" t="str">
        <f t="shared" si="52"/>
        <v/>
      </c>
      <c r="AQ91" s="672" t="str">
        <f t="shared" si="53"/>
        <v/>
      </c>
    </row>
    <row r="92" spans="5:43">
      <c r="E92" s="672" t="str">
        <f t="shared" si="35"/>
        <v/>
      </c>
      <c r="G92" s="672" t="str">
        <f t="shared" si="35"/>
        <v/>
      </c>
      <c r="I92" s="672" t="str">
        <f t="shared" si="36"/>
        <v/>
      </c>
      <c r="K92" s="672" t="str">
        <f t="shared" si="37"/>
        <v/>
      </c>
      <c r="M92" s="672" t="str">
        <f t="shared" si="38"/>
        <v/>
      </c>
      <c r="O92" s="672" t="str">
        <f t="shared" si="39"/>
        <v/>
      </c>
      <c r="Q92" s="672" t="str">
        <f t="shared" si="40"/>
        <v/>
      </c>
      <c r="S92" s="672" t="str">
        <f t="shared" si="41"/>
        <v/>
      </c>
      <c r="U92" s="672" t="str">
        <f t="shared" si="42"/>
        <v/>
      </c>
      <c r="W92" s="672" t="str">
        <f t="shared" si="43"/>
        <v/>
      </c>
      <c r="Y92" s="672" t="str">
        <f t="shared" si="44"/>
        <v/>
      </c>
      <c r="AA92" s="672" t="str">
        <f t="shared" si="45"/>
        <v/>
      </c>
      <c r="AC92" s="672" t="str">
        <f t="shared" si="46"/>
        <v/>
      </c>
      <c r="AE92" s="672" t="str">
        <f t="shared" si="47"/>
        <v/>
      </c>
      <c r="AG92" s="672" t="str">
        <f t="shared" si="48"/>
        <v/>
      </c>
      <c r="AI92" s="672" t="str">
        <f t="shared" si="49"/>
        <v/>
      </c>
      <c r="AK92" s="672" t="str">
        <f t="shared" si="50"/>
        <v/>
      </c>
      <c r="AM92" s="672" t="str">
        <f t="shared" si="51"/>
        <v/>
      </c>
      <c r="AO92" s="672" t="str">
        <f t="shared" si="52"/>
        <v/>
      </c>
      <c r="AQ92" s="672" t="str">
        <f t="shared" si="53"/>
        <v/>
      </c>
    </row>
    <row r="93" spans="5:43">
      <c r="E93" s="672" t="str">
        <f t="shared" ref="E93:G108" si="54">IF(OR($B93=0,D93=0),"",D93/$B93)</f>
        <v/>
      </c>
      <c r="G93" s="672" t="str">
        <f t="shared" si="54"/>
        <v/>
      </c>
      <c r="I93" s="672" t="str">
        <f t="shared" si="36"/>
        <v/>
      </c>
      <c r="K93" s="672" t="str">
        <f t="shared" si="37"/>
        <v/>
      </c>
      <c r="M93" s="672" t="str">
        <f t="shared" si="38"/>
        <v/>
      </c>
      <c r="O93" s="672" t="str">
        <f t="shared" si="39"/>
        <v/>
      </c>
      <c r="Q93" s="672" t="str">
        <f t="shared" si="40"/>
        <v/>
      </c>
      <c r="S93" s="672" t="str">
        <f t="shared" si="41"/>
        <v/>
      </c>
      <c r="U93" s="672" t="str">
        <f t="shared" si="42"/>
        <v/>
      </c>
      <c r="W93" s="672" t="str">
        <f t="shared" si="43"/>
        <v/>
      </c>
      <c r="Y93" s="672" t="str">
        <f t="shared" si="44"/>
        <v/>
      </c>
      <c r="AA93" s="672" t="str">
        <f t="shared" si="45"/>
        <v/>
      </c>
      <c r="AC93" s="672" t="str">
        <f t="shared" si="46"/>
        <v/>
      </c>
      <c r="AE93" s="672" t="str">
        <f t="shared" si="47"/>
        <v/>
      </c>
      <c r="AG93" s="672" t="str">
        <f t="shared" si="48"/>
        <v/>
      </c>
      <c r="AI93" s="672" t="str">
        <f t="shared" si="49"/>
        <v/>
      </c>
      <c r="AK93" s="672" t="str">
        <f t="shared" si="50"/>
        <v/>
      </c>
      <c r="AM93" s="672" t="str">
        <f t="shared" si="51"/>
        <v/>
      </c>
      <c r="AO93" s="672" t="str">
        <f t="shared" si="52"/>
        <v/>
      </c>
      <c r="AQ93" s="672" t="str">
        <f t="shared" si="53"/>
        <v/>
      </c>
    </row>
    <row r="94" spans="5:43">
      <c r="E94" s="672" t="str">
        <f t="shared" si="54"/>
        <v/>
      </c>
      <c r="G94" s="672" t="str">
        <f t="shared" si="54"/>
        <v/>
      </c>
      <c r="I94" s="672" t="str">
        <f t="shared" si="36"/>
        <v/>
      </c>
      <c r="K94" s="672" t="str">
        <f t="shared" si="37"/>
        <v/>
      </c>
      <c r="M94" s="672" t="str">
        <f t="shared" si="38"/>
        <v/>
      </c>
      <c r="O94" s="672" t="str">
        <f t="shared" si="39"/>
        <v/>
      </c>
      <c r="Q94" s="672" t="str">
        <f t="shared" si="40"/>
        <v/>
      </c>
      <c r="S94" s="672" t="str">
        <f t="shared" si="41"/>
        <v/>
      </c>
      <c r="U94" s="672" t="str">
        <f t="shared" si="42"/>
        <v/>
      </c>
      <c r="W94" s="672" t="str">
        <f t="shared" si="43"/>
        <v/>
      </c>
      <c r="Y94" s="672" t="str">
        <f t="shared" si="44"/>
        <v/>
      </c>
      <c r="AA94" s="672" t="str">
        <f t="shared" si="45"/>
        <v/>
      </c>
      <c r="AC94" s="672" t="str">
        <f t="shared" si="46"/>
        <v/>
      </c>
      <c r="AE94" s="672" t="str">
        <f t="shared" si="47"/>
        <v/>
      </c>
      <c r="AG94" s="672" t="str">
        <f t="shared" si="48"/>
        <v/>
      </c>
      <c r="AI94" s="672" t="str">
        <f t="shared" si="49"/>
        <v/>
      </c>
      <c r="AK94" s="672" t="str">
        <f t="shared" si="50"/>
        <v/>
      </c>
      <c r="AM94" s="672" t="str">
        <f t="shared" si="51"/>
        <v/>
      </c>
      <c r="AO94" s="672" t="str">
        <f t="shared" si="52"/>
        <v/>
      </c>
      <c r="AQ94" s="672" t="str">
        <f t="shared" si="53"/>
        <v/>
      </c>
    </row>
    <row r="95" spans="5:43">
      <c r="E95" s="672" t="str">
        <f t="shared" si="54"/>
        <v/>
      </c>
      <c r="G95" s="672" t="str">
        <f t="shared" si="54"/>
        <v/>
      </c>
      <c r="I95" s="672" t="str">
        <f t="shared" si="36"/>
        <v/>
      </c>
      <c r="K95" s="672" t="str">
        <f t="shared" si="37"/>
        <v/>
      </c>
      <c r="M95" s="672" t="str">
        <f t="shared" si="38"/>
        <v/>
      </c>
      <c r="O95" s="672" t="str">
        <f t="shared" si="39"/>
        <v/>
      </c>
      <c r="Q95" s="672" t="str">
        <f t="shared" si="40"/>
        <v/>
      </c>
      <c r="S95" s="672" t="str">
        <f t="shared" si="41"/>
        <v/>
      </c>
      <c r="U95" s="672" t="str">
        <f t="shared" si="42"/>
        <v/>
      </c>
      <c r="W95" s="672" t="str">
        <f t="shared" si="43"/>
        <v/>
      </c>
      <c r="Y95" s="672" t="str">
        <f t="shared" si="44"/>
        <v/>
      </c>
      <c r="AA95" s="672" t="str">
        <f t="shared" si="45"/>
        <v/>
      </c>
      <c r="AC95" s="672" t="str">
        <f t="shared" si="46"/>
        <v/>
      </c>
      <c r="AE95" s="672" t="str">
        <f t="shared" si="47"/>
        <v/>
      </c>
      <c r="AG95" s="672" t="str">
        <f t="shared" si="48"/>
        <v/>
      </c>
      <c r="AI95" s="672" t="str">
        <f t="shared" si="49"/>
        <v/>
      </c>
      <c r="AK95" s="672" t="str">
        <f t="shared" si="50"/>
        <v/>
      </c>
      <c r="AM95" s="672" t="str">
        <f t="shared" si="51"/>
        <v/>
      </c>
      <c r="AO95" s="672" t="str">
        <f t="shared" si="52"/>
        <v/>
      </c>
      <c r="AQ95" s="672" t="str">
        <f t="shared" si="53"/>
        <v/>
      </c>
    </row>
    <row r="96" spans="5:43">
      <c r="E96" s="672" t="str">
        <f t="shared" si="54"/>
        <v/>
      </c>
      <c r="G96" s="672" t="str">
        <f t="shared" si="54"/>
        <v/>
      </c>
      <c r="I96" s="672" t="str">
        <f t="shared" si="36"/>
        <v/>
      </c>
      <c r="K96" s="672" t="str">
        <f t="shared" si="37"/>
        <v/>
      </c>
      <c r="M96" s="672" t="str">
        <f t="shared" si="38"/>
        <v/>
      </c>
      <c r="O96" s="672" t="str">
        <f t="shared" si="39"/>
        <v/>
      </c>
      <c r="Q96" s="672" t="str">
        <f t="shared" si="40"/>
        <v/>
      </c>
      <c r="S96" s="672" t="str">
        <f t="shared" si="41"/>
        <v/>
      </c>
      <c r="U96" s="672" t="str">
        <f t="shared" si="42"/>
        <v/>
      </c>
      <c r="W96" s="672" t="str">
        <f t="shared" si="43"/>
        <v/>
      </c>
      <c r="Y96" s="672" t="str">
        <f t="shared" si="44"/>
        <v/>
      </c>
      <c r="AA96" s="672" t="str">
        <f t="shared" si="45"/>
        <v/>
      </c>
      <c r="AC96" s="672" t="str">
        <f t="shared" si="46"/>
        <v/>
      </c>
      <c r="AE96" s="672" t="str">
        <f t="shared" si="47"/>
        <v/>
      </c>
      <c r="AG96" s="672" t="str">
        <f t="shared" si="48"/>
        <v/>
      </c>
      <c r="AI96" s="672" t="str">
        <f t="shared" si="49"/>
        <v/>
      </c>
      <c r="AK96" s="672" t="str">
        <f t="shared" si="50"/>
        <v/>
      </c>
      <c r="AM96" s="672" t="str">
        <f t="shared" si="51"/>
        <v/>
      </c>
      <c r="AO96" s="672" t="str">
        <f t="shared" si="52"/>
        <v/>
      </c>
      <c r="AQ96" s="672" t="str">
        <f t="shared" si="53"/>
        <v/>
      </c>
    </row>
    <row r="97" spans="5:43">
      <c r="E97" s="672" t="str">
        <f t="shared" si="54"/>
        <v/>
      </c>
      <c r="G97" s="672" t="str">
        <f t="shared" si="54"/>
        <v/>
      </c>
      <c r="I97" s="672" t="str">
        <f t="shared" si="36"/>
        <v/>
      </c>
      <c r="K97" s="672" t="str">
        <f t="shared" si="37"/>
        <v/>
      </c>
      <c r="M97" s="672" t="str">
        <f t="shared" si="38"/>
        <v/>
      </c>
      <c r="O97" s="672" t="str">
        <f t="shared" si="39"/>
        <v/>
      </c>
      <c r="Q97" s="672" t="str">
        <f t="shared" si="40"/>
        <v/>
      </c>
      <c r="S97" s="672" t="str">
        <f t="shared" si="41"/>
        <v/>
      </c>
      <c r="U97" s="672" t="str">
        <f t="shared" si="42"/>
        <v/>
      </c>
      <c r="W97" s="672" t="str">
        <f t="shared" si="43"/>
        <v/>
      </c>
      <c r="Y97" s="672" t="str">
        <f t="shared" si="44"/>
        <v/>
      </c>
      <c r="AA97" s="672" t="str">
        <f t="shared" si="45"/>
        <v/>
      </c>
      <c r="AC97" s="672" t="str">
        <f t="shared" si="46"/>
        <v/>
      </c>
      <c r="AE97" s="672" t="str">
        <f t="shared" si="47"/>
        <v/>
      </c>
      <c r="AG97" s="672" t="str">
        <f t="shared" si="48"/>
        <v/>
      </c>
      <c r="AI97" s="672" t="str">
        <f t="shared" si="49"/>
        <v/>
      </c>
      <c r="AK97" s="672" t="str">
        <f t="shared" si="50"/>
        <v/>
      </c>
      <c r="AM97" s="672" t="str">
        <f t="shared" si="51"/>
        <v/>
      </c>
      <c r="AO97" s="672" t="str">
        <f t="shared" si="52"/>
        <v/>
      </c>
      <c r="AQ97" s="672" t="str">
        <f t="shared" si="53"/>
        <v/>
      </c>
    </row>
    <row r="98" spans="5:43">
      <c r="E98" s="672" t="str">
        <f t="shared" si="54"/>
        <v/>
      </c>
      <c r="G98" s="672" t="str">
        <f t="shared" si="54"/>
        <v/>
      </c>
      <c r="I98" s="672" t="str">
        <f t="shared" si="36"/>
        <v/>
      </c>
      <c r="K98" s="672" t="str">
        <f t="shared" si="37"/>
        <v/>
      </c>
      <c r="M98" s="672" t="str">
        <f t="shared" si="38"/>
        <v/>
      </c>
      <c r="O98" s="672" t="str">
        <f t="shared" si="39"/>
        <v/>
      </c>
      <c r="Q98" s="672" t="str">
        <f t="shared" si="40"/>
        <v/>
      </c>
      <c r="S98" s="672" t="str">
        <f t="shared" si="41"/>
        <v/>
      </c>
      <c r="U98" s="672" t="str">
        <f t="shared" si="42"/>
        <v/>
      </c>
      <c r="W98" s="672" t="str">
        <f t="shared" si="43"/>
        <v/>
      </c>
      <c r="Y98" s="672" t="str">
        <f t="shared" si="44"/>
        <v/>
      </c>
      <c r="AA98" s="672" t="str">
        <f t="shared" si="45"/>
        <v/>
      </c>
      <c r="AC98" s="672" t="str">
        <f t="shared" si="46"/>
        <v/>
      </c>
      <c r="AE98" s="672" t="str">
        <f t="shared" si="47"/>
        <v/>
      </c>
      <c r="AG98" s="672" t="str">
        <f t="shared" si="48"/>
        <v/>
      </c>
      <c r="AI98" s="672" t="str">
        <f t="shared" si="49"/>
        <v/>
      </c>
      <c r="AK98" s="672" t="str">
        <f t="shared" si="50"/>
        <v/>
      </c>
      <c r="AM98" s="672" t="str">
        <f t="shared" si="51"/>
        <v/>
      </c>
      <c r="AO98" s="672" t="str">
        <f t="shared" si="52"/>
        <v/>
      </c>
      <c r="AQ98" s="672" t="str">
        <f t="shared" si="53"/>
        <v/>
      </c>
    </row>
    <row r="99" spans="5:43">
      <c r="E99" s="672" t="str">
        <f t="shared" si="54"/>
        <v/>
      </c>
      <c r="G99" s="672" t="str">
        <f t="shared" si="54"/>
        <v/>
      </c>
      <c r="I99" s="672" t="str">
        <f t="shared" si="36"/>
        <v/>
      </c>
      <c r="K99" s="672" t="str">
        <f t="shared" si="37"/>
        <v/>
      </c>
      <c r="M99" s="672" t="str">
        <f t="shared" si="38"/>
        <v/>
      </c>
      <c r="O99" s="672" t="str">
        <f t="shared" si="39"/>
        <v/>
      </c>
      <c r="Q99" s="672" t="str">
        <f t="shared" si="40"/>
        <v/>
      </c>
      <c r="S99" s="672" t="str">
        <f t="shared" si="41"/>
        <v/>
      </c>
      <c r="U99" s="672" t="str">
        <f t="shared" si="42"/>
        <v/>
      </c>
      <c r="W99" s="672" t="str">
        <f t="shared" si="43"/>
        <v/>
      </c>
      <c r="Y99" s="672" t="str">
        <f t="shared" si="44"/>
        <v/>
      </c>
      <c r="AA99" s="672" t="str">
        <f t="shared" si="45"/>
        <v/>
      </c>
      <c r="AC99" s="672" t="str">
        <f t="shared" si="46"/>
        <v/>
      </c>
      <c r="AE99" s="672" t="str">
        <f t="shared" si="47"/>
        <v/>
      </c>
      <c r="AG99" s="672" t="str">
        <f t="shared" si="48"/>
        <v/>
      </c>
      <c r="AI99" s="672" t="str">
        <f t="shared" si="49"/>
        <v/>
      </c>
      <c r="AK99" s="672" t="str">
        <f t="shared" si="50"/>
        <v/>
      </c>
      <c r="AM99" s="672" t="str">
        <f t="shared" si="51"/>
        <v/>
      </c>
      <c r="AO99" s="672" t="str">
        <f t="shared" si="52"/>
        <v/>
      </c>
      <c r="AQ99" s="672" t="str">
        <f t="shared" si="53"/>
        <v/>
      </c>
    </row>
    <row r="100" spans="5:43">
      <c r="E100" s="672" t="str">
        <f t="shared" si="54"/>
        <v/>
      </c>
      <c r="G100" s="672" t="str">
        <f t="shared" si="54"/>
        <v/>
      </c>
      <c r="I100" s="672" t="str">
        <f t="shared" si="36"/>
        <v/>
      </c>
      <c r="K100" s="672" t="str">
        <f t="shared" si="37"/>
        <v/>
      </c>
      <c r="M100" s="672" t="str">
        <f t="shared" si="38"/>
        <v/>
      </c>
      <c r="O100" s="672" t="str">
        <f t="shared" si="39"/>
        <v/>
      </c>
      <c r="Q100" s="672" t="str">
        <f t="shared" si="40"/>
        <v/>
      </c>
      <c r="S100" s="672" t="str">
        <f t="shared" si="41"/>
        <v/>
      </c>
      <c r="U100" s="672" t="str">
        <f t="shared" si="42"/>
        <v/>
      </c>
      <c r="W100" s="672" t="str">
        <f t="shared" si="43"/>
        <v/>
      </c>
      <c r="Y100" s="672" t="str">
        <f t="shared" si="44"/>
        <v/>
      </c>
      <c r="AA100" s="672" t="str">
        <f t="shared" si="45"/>
        <v/>
      </c>
      <c r="AC100" s="672" t="str">
        <f t="shared" si="46"/>
        <v/>
      </c>
      <c r="AE100" s="672" t="str">
        <f t="shared" si="47"/>
        <v/>
      </c>
      <c r="AG100" s="672" t="str">
        <f t="shared" si="48"/>
        <v/>
      </c>
      <c r="AI100" s="672" t="str">
        <f t="shared" si="49"/>
        <v/>
      </c>
      <c r="AK100" s="672" t="str">
        <f t="shared" si="50"/>
        <v/>
      </c>
      <c r="AM100" s="672" t="str">
        <f t="shared" si="51"/>
        <v/>
      </c>
      <c r="AO100" s="672" t="str">
        <f t="shared" si="52"/>
        <v/>
      </c>
      <c r="AQ100" s="672" t="str">
        <f t="shared" si="53"/>
        <v/>
      </c>
    </row>
    <row r="101" spans="5:43">
      <c r="E101" s="672" t="str">
        <f t="shared" si="54"/>
        <v/>
      </c>
      <c r="G101" s="672" t="str">
        <f t="shared" si="54"/>
        <v/>
      </c>
      <c r="I101" s="672" t="str">
        <f t="shared" si="36"/>
        <v/>
      </c>
      <c r="K101" s="672" t="str">
        <f t="shared" si="37"/>
        <v/>
      </c>
      <c r="M101" s="672" t="str">
        <f t="shared" si="38"/>
        <v/>
      </c>
      <c r="O101" s="672" t="str">
        <f t="shared" si="39"/>
        <v/>
      </c>
      <c r="Q101" s="672" t="str">
        <f t="shared" si="40"/>
        <v/>
      </c>
      <c r="S101" s="672" t="str">
        <f t="shared" si="41"/>
        <v/>
      </c>
      <c r="U101" s="672" t="str">
        <f t="shared" si="42"/>
        <v/>
      </c>
      <c r="W101" s="672" t="str">
        <f t="shared" si="43"/>
        <v/>
      </c>
      <c r="Y101" s="672" t="str">
        <f t="shared" si="44"/>
        <v/>
      </c>
      <c r="AA101" s="672" t="str">
        <f t="shared" si="45"/>
        <v/>
      </c>
      <c r="AC101" s="672" t="str">
        <f t="shared" si="46"/>
        <v/>
      </c>
      <c r="AE101" s="672" t="str">
        <f t="shared" si="47"/>
        <v/>
      </c>
      <c r="AG101" s="672" t="str">
        <f t="shared" si="48"/>
        <v/>
      </c>
      <c r="AI101" s="672" t="str">
        <f t="shared" si="49"/>
        <v/>
      </c>
      <c r="AK101" s="672" t="str">
        <f t="shared" si="50"/>
        <v/>
      </c>
      <c r="AM101" s="672" t="str">
        <f t="shared" si="51"/>
        <v/>
      </c>
      <c r="AO101" s="672" t="str">
        <f t="shared" si="52"/>
        <v/>
      </c>
      <c r="AQ101" s="672" t="str">
        <f t="shared" si="53"/>
        <v/>
      </c>
    </row>
    <row r="102" spans="5:43">
      <c r="E102" s="672" t="str">
        <f t="shared" si="54"/>
        <v/>
      </c>
      <c r="G102" s="672" t="str">
        <f t="shared" si="54"/>
        <v/>
      </c>
      <c r="I102" s="672" t="str">
        <f t="shared" si="36"/>
        <v/>
      </c>
      <c r="K102" s="672" t="str">
        <f t="shared" si="37"/>
        <v/>
      </c>
      <c r="M102" s="672" t="str">
        <f t="shared" si="38"/>
        <v/>
      </c>
      <c r="O102" s="672" t="str">
        <f t="shared" si="39"/>
        <v/>
      </c>
      <c r="Q102" s="672" t="str">
        <f t="shared" si="40"/>
        <v/>
      </c>
      <c r="S102" s="672" t="str">
        <f t="shared" si="41"/>
        <v/>
      </c>
      <c r="U102" s="672" t="str">
        <f t="shared" si="42"/>
        <v/>
      </c>
      <c r="W102" s="672" t="str">
        <f t="shared" si="43"/>
        <v/>
      </c>
      <c r="Y102" s="672" t="str">
        <f t="shared" si="44"/>
        <v/>
      </c>
      <c r="AA102" s="672" t="str">
        <f t="shared" si="45"/>
        <v/>
      </c>
      <c r="AC102" s="672" t="str">
        <f t="shared" si="46"/>
        <v/>
      </c>
      <c r="AE102" s="672" t="str">
        <f t="shared" si="47"/>
        <v/>
      </c>
      <c r="AG102" s="672" t="str">
        <f t="shared" si="48"/>
        <v/>
      </c>
      <c r="AI102" s="672" t="str">
        <f t="shared" si="49"/>
        <v/>
      </c>
      <c r="AK102" s="672" t="str">
        <f t="shared" si="50"/>
        <v/>
      </c>
      <c r="AM102" s="672" t="str">
        <f t="shared" si="51"/>
        <v/>
      </c>
      <c r="AO102" s="672" t="str">
        <f t="shared" si="52"/>
        <v/>
      </c>
      <c r="AQ102" s="672" t="str">
        <f t="shared" si="53"/>
        <v/>
      </c>
    </row>
    <row r="103" spans="5:43">
      <c r="E103" s="672" t="str">
        <f t="shared" si="54"/>
        <v/>
      </c>
      <c r="G103" s="672" t="str">
        <f t="shared" si="54"/>
        <v/>
      </c>
      <c r="I103" s="672" t="str">
        <f t="shared" si="36"/>
        <v/>
      </c>
      <c r="K103" s="672" t="str">
        <f t="shared" si="37"/>
        <v/>
      </c>
      <c r="M103" s="672" t="str">
        <f t="shared" si="38"/>
        <v/>
      </c>
      <c r="O103" s="672" t="str">
        <f t="shared" si="39"/>
        <v/>
      </c>
      <c r="Q103" s="672" t="str">
        <f t="shared" si="40"/>
        <v/>
      </c>
      <c r="S103" s="672" t="str">
        <f t="shared" si="41"/>
        <v/>
      </c>
      <c r="U103" s="672" t="str">
        <f t="shared" si="42"/>
        <v/>
      </c>
      <c r="W103" s="672" t="str">
        <f t="shared" si="43"/>
        <v/>
      </c>
      <c r="Y103" s="672" t="str">
        <f t="shared" si="44"/>
        <v/>
      </c>
      <c r="AA103" s="672" t="str">
        <f t="shared" si="45"/>
        <v/>
      </c>
      <c r="AC103" s="672" t="str">
        <f t="shared" si="46"/>
        <v/>
      </c>
      <c r="AE103" s="672" t="str">
        <f t="shared" si="47"/>
        <v/>
      </c>
      <c r="AG103" s="672" t="str">
        <f t="shared" si="48"/>
        <v/>
      </c>
      <c r="AI103" s="672" t="str">
        <f t="shared" si="49"/>
        <v/>
      </c>
      <c r="AK103" s="672" t="str">
        <f t="shared" si="50"/>
        <v/>
      </c>
      <c r="AM103" s="672" t="str">
        <f t="shared" si="51"/>
        <v/>
      </c>
      <c r="AO103" s="672" t="str">
        <f t="shared" si="52"/>
        <v/>
      </c>
      <c r="AQ103" s="672" t="str">
        <f t="shared" si="53"/>
        <v/>
      </c>
    </row>
    <row r="104" spans="5:43">
      <c r="E104" s="672" t="str">
        <f t="shared" si="54"/>
        <v/>
      </c>
      <c r="G104" s="672" t="str">
        <f t="shared" si="54"/>
        <v/>
      </c>
      <c r="I104" s="672" t="str">
        <f t="shared" si="36"/>
        <v/>
      </c>
      <c r="K104" s="672" t="str">
        <f t="shared" si="37"/>
        <v/>
      </c>
      <c r="M104" s="672" t="str">
        <f t="shared" si="38"/>
        <v/>
      </c>
      <c r="O104" s="672" t="str">
        <f t="shared" si="39"/>
        <v/>
      </c>
      <c r="Q104" s="672" t="str">
        <f t="shared" si="40"/>
        <v/>
      </c>
      <c r="S104" s="672" t="str">
        <f t="shared" si="41"/>
        <v/>
      </c>
      <c r="U104" s="672" t="str">
        <f t="shared" si="42"/>
        <v/>
      </c>
      <c r="W104" s="672" t="str">
        <f t="shared" si="43"/>
        <v/>
      </c>
      <c r="Y104" s="672" t="str">
        <f t="shared" si="44"/>
        <v/>
      </c>
      <c r="AA104" s="672" t="str">
        <f t="shared" si="45"/>
        <v/>
      </c>
      <c r="AC104" s="672" t="str">
        <f t="shared" si="46"/>
        <v/>
      </c>
      <c r="AE104" s="672" t="str">
        <f t="shared" si="47"/>
        <v/>
      </c>
      <c r="AG104" s="672" t="str">
        <f t="shared" si="48"/>
        <v/>
      </c>
      <c r="AI104" s="672" t="str">
        <f t="shared" si="49"/>
        <v/>
      </c>
      <c r="AK104" s="672" t="str">
        <f t="shared" si="50"/>
        <v/>
      </c>
      <c r="AM104" s="672" t="str">
        <f t="shared" si="51"/>
        <v/>
      </c>
      <c r="AO104" s="672" t="str">
        <f t="shared" si="52"/>
        <v/>
      </c>
      <c r="AQ104" s="672" t="str">
        <f t="shared" si="53"/>
        <v/>
      </c>
    </row>
    <row r="105" spans="5:43">
      <c r="E105" s="672" t="str">
        <f t="shared" si="54"/>
        <v/>
      </c>
      <c r="G105" s="672" t="str">
        <f t="shared" si="54"/>
        <v/>
      </c>
      <c r="I105" s="672" t="str">
        <f t="shared" si="36"/>
        <v/>
      </c>
      <c r="K105" s="672" t="str">
        <f t="shared" si="37"/>
        <v/>
      </c>
      <c r="M105" s="672" t="str">
        <f t="shared" si="38"/>
        <v/>
      </c>
      <c r="O105" s="672" t="str">
        <f t="shared" si="39"/>
        <v/>
      </c>
      <c r="Q105" s="672" t="str">
        <f t="shared" si="40"/>
        <v/>
      </c>
      <c r="S105" s="672" t="str">
        <f t="shared" si="41"/>
        <v/>
      </c>
      <c r="U105" s="672" t="str">
        <f t="shared" si="42"/>
        <v/>
      </c>
      <c r="W105" s="672" t="str">
        <f t="shared" si="43"/>
        <v/>
      </c>
      <c r="Y105" s="672" t="str">
        <f t="shared" si="44"/>
        <v/>
      </c>
      <c r="AA105" s="672" t="str">
        <f t="shared" si="45"/>
        <v/>
      </c>
      <c r="AC105" s="672" t="str">
        <f t="shared" si="46"/>
        <v/>
      </c>
      <c r="AE105" s="672" t="str">
        <f t="shared" si="47"/>
        <v/>
      </c>
      <c r="AG105" s="672" t="str">
        <f t="shared" si="48"/>
        <v/>
      </c>
      <c r="AI105" s="672" t="str">
        <f t="shared" si="49"/>
        <v/>
      </c>
      <c r="AK105" s="672" t="str">
        <f t="shared" si="50"/>
        <v/>
      </c>
      <c r="AM105" s="672" t="str">
        <f t="shared" si="51"/>
        <v/>
      </c>
      <c r="AO105" s="672" t="str">
        <f t="shared" si="52"/>
        <v/>
      </c>
      <c r="AQ105" s="672" t="str">
        <f t="shared" si="53"/>
        <v/>
      </c>
    </row>
    <row r="106" spans="5:43">
      <c r="E106" s="672" t="str">
        <f t="shared" si="54"/>
        <v/>
      </c>
      <c r="G106" s="672" t="str">
        <f t="shared" si="54"/>
        <v/>
      </c>
      <c r="I106" s="672" t="str">
        <f t="shared" si="36"/>
        <v/>
      </c>
      <c r="K106" s="672" t="str">
        <f t="shared" si="37"/>
        <v/>
      </c>
      <c r="M106" s="672" t="str">
        <f t="shared" si="38"/>
        <v/>
      </c>
      <c r="O106" s="672" t="str">
        <f t="shared" si="39"/>
        <v/>
      </c>
      <c r="Q106" s="672" t="str">
        <f t="shared" si="40"/>
        <v/>
      </c>
      <c r="S106" s="672" t="str">
        <f t="shared" si="41"/>
        <v/>
      </c>
      <c r="U106" s="672" t="str">
        <f t="shared" si="42"/>
        <v/>
      </c>
      <c r="W106" s="672" t="str">
        <f t="shared" si="43"/>
        <v/>
      </c>
      <c r="Y106" s="672" t="str">
        <f t="shared" si="44"/>
        <v/>
      </c>
      <c r="AA106" s="672" t="str">
        <f t="shared" si="45"/>
        <v/>
      </c>
      <c r="AC106" s="672" t="str">
        <f t="shared" si="46"/>
        <v/>
      </c>
      <c r="AE106" s="672" t="str">
        <f t="shared" si="47"/>
        <v/>
      </c>
      <c r="AG106" s="672" t="str">
        <f t="shared" si="48"/>
        <v/>
      </c>
      <c r="AI106" s="672" t="str">
        <f t="shared" si="49"/>
        <v/>
      </c>
      <c r="AK106" s="672" t="str">
        <f t="shared" si="50"/>
        <v/>
      </c>
      <c r="AM106" s="672" t="str">
        <f t="shared" si="51"/>
        <v/>
      </c>
      <c r="AO106" s="672" t="str">
        <f t="shared" si="52"/>
        <v/>
      </c>
      <c r="AQ106" s="672" t="str">
        <f t="shared" si="53"/>
        <v/>
      </c>
    </row>
    <row r="107" spans="5:43">
      <c r="E107" s="672" t="str">
        <f t="shared" si="54"/>
        <v/>
      </c>
      <c r="G107" s="672" t="str">
        <f t="shared" si="54"/>
        <v/>
      </c>
      <c r="I107" s="672" t="str">
        <f t="shared" si="36"/>
        <v/>
      </c>
      <c r="K107" s="672" t="str">
        <f t="shared" si="37"/>
        <v/>
      </c>
      <c r="M107" s="672" t="str">
        <f t="shared" si="38"/>
        <v/>
      </c>
      <c r="O107" s="672" t="str">
        <f t="shared" si="39"/>
        <v/>
      </c>
      <c r="Q107" s="672" t="str">
        <f t="shared" si="40"/>
        <v/>
      </c>
      <c r="S107" s="672" t="str">
        <f t="shared" si="41"/>
        <v/>
      </c>
      <c r="U107" s="672" t="str">
        <f t="shared" si="42"/>
        <v/>
      </c>
      <c r="W107" s="672" t="str">
        <f t="shared" si="43"/>
        <v/>
      </c>
      <c r="Y107" s="672" t="str">
        <f t="shared" si="44"/>
        <v/>
      </c>
      <c r="AA107" s="672" t="str">
        <f t="shared" si="45"/>
        <v/>
      </c>
      <c r="AC107" s="672" t="str">
        <f t="shared" si="46"/>
        <v/>
      </c>
      <c r="AE107" s="672" t="str">
        <f t="shared" si="47"/>
        <v/>
      </c>
      <c r="AG107" s="672" t="str">
        <f t="shared" si="48"/>
        <v/>
      </c>
      <c r="AI107" s="672" t="str">
        <f t="shared" si="49"/>
        <v/>
      </c>
      <c r="AK107" s="672" t="str">
        <f t="shared" si="50"/>
        <v/>
      </c>
      <c r="AM107" s="672" t="str">
        <f t="shared" si="51"/>
        <v/>
      </c>
      <c r="AO107" s="672" t="str">
        <f t="shared" si="52"/>
        <v/>
      </c>
      <c r="AQ107" s="672" t="str">
        <f t="shared" si="53"/>
        <v/>
      </c>
    </row>
    <row r="108" spans="5:43">
      <c r="E108" s="672" t="str">
        <f t="shared" si="54"/>
        <v/>
      </c>
      <c r="G108" s="672" t="str">
        <f t="shared" si="54"/>
        <v/>
      </c>
      <c r="I108" s="672" t="str">
        <f t="shared" si="36"/>
        <v/>
      </c>
      <c r="K108" s="672" t="str">
        <f t="shared" si="37"/>
        <v/>
      </c>
      <c r="M108" s="672" t="str">
        <f t="shared" si="38"/>
        <v/>
      </c>
      <c r="O108" s="672" t="str">
        <f t="shared" si="39"/>
        <v/>
      </c>
      <c r="Q108" s="672" t="str">
        <f t="shared" si="40"/>
        <v/>
      </c>
      <c r="S108" s="672" t="str">
        <f t="shared" si="41"/>
        <v/>
      </c>
      <c r="U108" s="672" t="str">
        <f t="shared" si="42"/>
        <v/>
      </c>
      <c r="W108" s="672" t="str">
        <f t="shared" si="43"/>
        <v/>
      </c>
      <c r="Y108" s="672" t="str">
        <f t="shared" si="44"/>
        <v/>
      </c>
      <c r="AA108" s="672" t="str">
        <f t="shared" si="45"/>
        <v/>
      </c>
      <c r="AC108" s="672" t="str">
        <f t="shared" si="46"/>
        <v/>
      </c>
      <c r="AE108" s="672" t="str">
        <f t="shared" si="47"/>
        <v/>
      </c>
      <c r="AG108" s="672" t="str">
        <f t="shared" si="48"/>
        <v/>
      </c>
      <c r="AI108" s="672" t="str">
        <f t="shared" si="49"/>
        <v/>
      </c>
      <c r="AK108" s="672" t="str">
        <f t="shared" si="50"/>
        <v/>
      </c>
      <c r="AM108" s="672" t="str">
        <f t="shared" si="51"/>
        <v/>
      </c>
      <c r="AO108" s="672" t="str">
        <f t="shared" si="52"/>
        <v/>
      </c>
      <c r="AQ108" s="672" t="str">
        <f t="shared" si="53"/>
        <v/>
      </c>
    </row>
    <row r="109" spans="5:43">
      <c r="E109" s="672" t="str">
        <f t="shared" ref="E109:G124" si="55">IF(OR($B109=0,D109=0),"",D109/$B109)</f>
        <v/>
      </c>
      <c r="G109" s="672" t="str">
        <f t="shared" si="55"/>
        <v/>
      </c>
      <c r="I109" s="672" t="str">
        <f t="shared" si="36"/>
        <v/>
      </c>
      <c r="K109" s="672" t="str">
        <f t="shared" si="37"/>
        <v/>
      </c>
      <c r="M109" s="672" t="str">
        <f t="shared" si="38"/>
        <v/>
      </c>
      <c r="O109" s="672" t="str">
        <f t="shared" si="39"/>
        <v/>
      </c>
      <c r="Q109" s="672" t="str">
        <f t="shared" si="40"/>
        <v/>
      </c>
      <c r="S109" s="672" t="str">
        <f t="shared" si="41"/>
        <v/>
      </c>
      <c r="U109" s="672" t="str">
        <f t="shared" si="42"/>
        <v/>
      </c>
      <c r="W109" s="672" t="str">
        <f t="shared" si="43"/>
        <v/>
      </c>
      <c r="Y109" s="672" t="str">
        <f t="shared" si="44"/>
        <v/>
      </c>
      <c r="AA109" s="672" t="str">
        <f t="shared" si="45"/>
        <v/>
      </c>
      <c r="AC109" s="672" t="str">
        <f t="shared" si="46"/>
        <v/>
      </c>
      <c r="AE109" s="672" t="str">
        <f t="shared" si="47"/>
        <v/>
      </c>
      <c r="AG109" s="672" t="str">
        <f t="shared" si="48"/>
        <v/>
      </c>
      <c r="AI109" s="672" t="str">
        <f t="shared" si="49"/>
        <v/>
      </c>
      <c r="AK109" s="672" t="str">
        <f t="shared" si="50"/>
        <v/>
      </c>
      <c r="AM109" s="672" t="str">
        <f t="shared" si="51"/>
        <v/>
      </c>
      <c r="AO109" s="672" t="str">
        <f t="shared" si="52"/>
        <v/>
      </c>
      <c r="AQ109" s="672" t="str">
        <f t="shared" si="53"/>
        <v/>
      </c>
    </row>
    <row r="110" spans="5:43">
      <c r="E110" s="672" t="str">
        <f t="shared" si="55"/>
        <v/>
      </c>
      <c r="G110" s="672" t="str">
        <f t="shared" si="55"/>
        <v/>
      </c>
      <c r="I110" s="672" t="str">
        <f t="shared" si="36"/>
        <v/>
      </c>
      <c r="K110" s="672" t="str">
        <f t="shared" si="37"/>
        <v/>
      </c>
      <c r="M110" s="672" t="str">
        <f t="shared" si="38"/>
        <v/>
      </c>
      <c r="O110" s="672" t="str">
        <f t="shared" si="39"/>
        <v/>
      </c>
      <c r="Q110" s="672" t="str">
        <f t="shared" si="40"/>
        <v/>
      </c>
      <c r="S110" s="672" t="str">
        <f t="shared" si="41"/>
        <v/>
      </c>
      <c r="U110" s="672" t="str">
        <f t="shared" si="42"/>
        <v/>
      </c>
      <c r="W110" s="672" t="str">
        <f t="shared" si="43"/>
        <v/>
      </c>
      <c r="Y110" s="672" t="str">
        <f t="shared" si="44"/>
        <v/>
      </c>
      <c r="AA110" s="672" t="str">
        <f t="shared" si="45"/>
        <v/>
      </c>
      <c r="AC110" s="672" t="str">
        <f t="shared" si="46"/>
        <v/>
      </c>
      <c r="AE110" s="672" t="str">
        <f t="shared" si="47"/>
        <v/>
      </c>
      <c r="AG110" s="672" t="str">
        <f t="shared" si="48"/>
        <v/>
      </c>
      <c r="AI110" s="672" t="str">
        <f t="shared" si="49"/>
        <v/>
      </c>
      <c r="AK110" s="672" t="str">
        <f t="shared" si="50"/>
        <v/>
      </c>
      <c r="AM110" s="672" t="str">
        <f t="shared" si="51"/>
        <v/>
      </c>
      <c r="AO110" s="672" t="str">
        <f t="shared" si="52"/>
        <v/>
      </c>
      <c r="AQ110" s="672" t="str">
        <f t="shared" si="53"/>
        <v/>
      </c>
    </row>
    <row r="111" spans="5:43">
      <c r="E111" s="672" t="str">
        <f t="shared" si="55"/>
        <v/>
      </c>
      <c r="G111" s="672" t="str">
        <f t="shared" si="55"/>
        <v/>
      </c>
      <c r="I111" s="672" t="str">
        <f t="shared" si="36"/>
        <v/>
      </c>
      <c r="K111" s="672" t="str">
        <f t="shared" si="37"/>
        <v/>
      </c>
      <c r="M111" s="672" t="str">
        <f t="shared" si="38"/>
        <v/>
      </c>
      <c r="O111" s="672" t="str">
        <f t="shared" si="39"/>
        <v/>
      </c>
      <c r="Q111" s="672" t="str">
        <f t="shared" si="40"/>
        <v/>
      </c>
      <c r="S111" s="672" t="str">
        <f t="shared" si="41"/>
        <v/>
      </c>
      <c r="U111" s="672" t="str">
        <f t="shared" si="42"/>
        <v/>
      </c>
      <c r="W111" s="672" t="str">
        <f t="shared" si="43"/>
        <v/>
      </c>
      <c r="Y111" s="672" t="str">
        <f t="shared" si="44"/>
        <v/>
      </c>
      <c r="AA111" s="672" t="str">
        <f t="shared" si="45"/>
        <v/>
      </c>
      <c r="AC111" s="672" t="str">
        <f t="shared" si="46"/>
        <v/>
      </c>
      <c r="AE111" s="672" t="str">
        <f t="shared" si="47"/>
        <v/>
      </c>
      <c r="AG111" s="672" t="str">
        <f t="shared" si="48"/>
        <v/>
      </c>
      <c r="AI111" s="672" t="str">
        <f t="shared" si="49"/>
        <v/>
      </c>
      <c r="AK111" s="672" t="str">
        <f t="shared" si="50"/>
        <v/>
      </c>
      <c r="AM111" s="672" t="str">
        <f t="shared" si="51"/>
        <v/>
      </c>
      <c r="AO111" s="672" t="str">
        <f t="shared" si="52"/>
        <v/>
      </c>
      <c r="AQ111" s="672" t="str">
        <f t="shared" si="53"/>
        <v/>
      </c>
    </row>
    <row r="112" spans="5:43">
      <c r="E112" s="672" t="str">
        <f t="shared" si="55"/>
        <v/>
      </c>
      <c r="G112" s="672" t="str">
        <f t="shared" si="55"/>
        <v/>
      </c>
      <c r="I112" s="672" t="str">
        <f t="shared" si="36"/>
        <v/>
      </c>
      <c r="K112" s="672" t="str">
        <f t="shared" si="37"/>
        <v/>
      </c>
      <c r="M112" s="672" t="str">
        <f t="shared" si="38"/>
        <v/>
      </c>
      <c r="O112" s="672" t="str">
        <f t="shared" si="39"/>
        <v/>
      </c>
      <c r="Q112" s="672" t="str">
        <f t="shared" si="40"/>
        <v/>
      </c>
      <c r="S112" s="672" t="str">
        <f t="shared" si="41"/>
        <v/>
      </c>
      <c r="U112" s="672" t="str">
        <f t="shared" si="42"/>
        <v/>
      </c>
      <c r="W112" s="672" t="str">
        <f t="shared" si="43"/>
        <v/>
      </c>
      <c r="Y112" s="672" t="str">
        <f t="shared" si="44"/>
        <v/>
      </c>
      <c r="AA112" s="672" t="str">
        <f t="shared" si="45"/>
        <v/>
      </c>
      <c r="AC112" s="672" t="str">
        <f t="shared" si="46"/>
        <v/>
      </c>
      <c r="AE112" s="672" t="str">
        <f t="shared" si="47"/>
        <v/>
      </c>
      <c r="AG112" s="672" t="str">
        <f t="shared" si="48"/>
        <v/>
      </c>
      <c r="AI112" s="672" t="str">
        <f t="shared" si="49"/>
        <v/>
      </c>
      <c r="AK112" s="672" t="str">
        <f t="shared" si="50"/>
        <v/>
      </c>
      <c r="AM112" s="672" t="str">
        <f t="shared" si="51"/>
        <v/>
      </c>
      <c r="AO112" s="672" t="str">
        <f t="shared" si="52"/>
        <v/>
      </c>
      <c r="AQ112" s="672" t="str">
        <f t="shared" si="53"/>
        <v/>
      </c>
    </row>
    <row r="113" spans="5:43">
      <c r="E113" s="672" t="str">
        <f t="shared" si="55"/>
        <v/>
      </c>
      <c r="G113" s="672" t="str">
        <f t="shared" si="55"/>
        <v/>
      </c>
      <c r="I113" s="672" t="str">
        <f t="shared" si="36"/>
        <v/>
      </c>
      <c r="K113" s="672" t="str">
        <f t="shared" si="37"/>
        <v/>
      </c>
      <c r="M113" s="672" t="str">
        <f t="shared" si="38"/>
        <v/>
      </c>
      <c r="O113" s="672" t="str">
        <f t="shared" si="39"/>
        <v/>
      </c>
      <c r="Q113" s="672" t="str">
        <f t="shared" si="40"/>
        <v/>
      </c>
      <c r="S113" s="672" t="str">
        <f t="shared" si="41"/>
        <v/>
      </c>
      <c r="U113" s="672" t="str">
        <f t="shared" si="42"/>
        <v/>
      </c>
      <c r="W113" s="672" t="str">
        <f t="shared" si="43"/>
        <v/>
      </c>
      <c r="Y113" s="672" t="str">
        <f t="shared" si="44"/>
        <v/>
      </c>
      <c r="AA113" s="672" t="str">
        <f t="shared" si="45"/>
        <v/>
      </c>
      <c r="AC113" s="672" t="str">
        <f t="shared" si="46"/>
        <v/>
      </c>
      <c r="AE113" s="672" t="str">
        <f t="shared" si="47"/>
        <v/>
      </c>
      <c r="AG113" s="672" t="str">
        <f t="shared" si="48"/>
        <v/>
      </c>
      <c r="AI113" s="672" t="str">
        <f t="shared" si="49"/>
        <v/>
      </c>
      <c r="AK113" s="672" t="str">
        <f t="shared" si="50"/>
        <v/>
      </c>
      <c r="AM113" s="672" t="str">
        <f t="shared" si="51"/>
        <v/>
      </c>
      <c r="AO113" s="672" t="str">
        <f t="shared" si="52"/>
        <v/>
      </c>
      <c r="AQ113" s="672" t="str">
        <f t="shared" si="53"/>
        <v/>
      </c>
    </row>
    <row r="114" spans="5:43">
      <c r="E114" s="672" t="str">
        <f t="shared" si="55"/>
        <v/>
      </c>
      <c r="G114" s="672" t="str">
        <f t="shared" si="55"/>
        <v/>
      </c>
      <c r="I114" s="672" t="str">
        <f t="shared" si="36"/>
        <v/>
      </c>
      <c r="K114" s="672" t="str">
        <f t="shared" si="37"/>
        <v/>
      </c>
      <c r="M114" s="672" t="str">
        <f t="shared" si="38"/>
        <v/>
      </c>
      <c r="O114" s="672" t="str">
        <f t="shared" si="39"/>
        <v/>
      </c>
      <c r="Q114" s="672" t="str">
        <f t="shared" si="40"/>
        <v/>
      </c>
      <c r="S114" s="672" t="str">
        <f t="shared" si="41"/>
        <v/>
      </c>
      <c r="U114" s="672" t="str">
        <f t="shared" si="42"/>
        <v/>
      </c>
      <c r="W114" s="672" t="str">
        <f t="shared" si="43"/>
        <v/>
      </c>
      <c r="Y114" s="672" t="str">
        <f t="shared" si="44"/>
        <v/>
      </c>
      <c r="AA114" s="672" t="str">
        <f t="shared" si="45"/>
        <v/>
      </c>
      <c r="AC114" s="672" t="str">
        <f t="shared" si="46"/>
        <v/>
      </c>
      <c r="AE114" s="672" t="str">
        <f t="shared" si="47"/>
        <v/>
      </c>
      <c r="AG114" s="672" t="str">
        <f t="shared" si="48"/>
        <v/>
      </c>
      <c r="AI114" s="672" t="str">
        <f t="shared" si="49"/>
        <v/>
      </c>
      <c r="AK114" s="672" t="str">
        <f t="shared" si="50"/>
        <v/>
      </c>
      <c r="AM114" s="672" t="str">
        <f t="shared" si="51"/>
        <v/>
      </c>
      <c r="AO114" s="672" t="str">
        <f t="shared" si="52"/>
        <v/>
      </c>
      <c r="AQ114" s="672" t="str">
        <f t="shared" si="53"/>
        <v/>
      </c>
    </row>
    <row r="115" spans="5:43">
      <c r="E115" s="672" t="str">
        <f t="shared" si="55"/>
        <v/>
      </c>
      <c r="G115" s="672" t="str">
        <f t="shared" si="55"/>
        <v/>
      </c>
      <c r="I115" s="672" t="str">
        <f t="shared" si="36"/>
        <v/>
      </c>
      <c r="K115" s="672" t="str">
        <f t="shared" si="37"/>
        <v/>
      </c>
      <c r="M115" s="672" t="str">
        <f t="shared" si="38"/>
        <v/>
      </c>
      <c r="O115" s="672" t="str">
        <f t="shared" si="39"/>
        <v/>
      </c>
      <c r="Q115" s="672" t="str">
        <f t="shared" si="40"/>
        <v/>
      </c>
      <c r="S115" s="672" t="str">
        <f t="shared" si="41"/>
        <v/>
      </c>
      <c r="U115" s="672" t="str">
        <f t="shared" si="42"/>
        <v/>
      </c>
      <c r="W115" s="672" t="str">
        <f t="shared" si="43"/>
        <v/>
      </c>
      <c r="Y115" s="672" t="str">
        <f t="shared" si="44"/>
        <v/>
      </c>
      <c r="AA115" s="672" t="str">
        <f t="shared" si="45"/>
        <v/>
      </c>
      <c r="AC115" s="672" t="str">
        <f t="shared" si="46"/>
        <v/>
      </c>
      <c r="AE115" s="672" t="str">
        <f t="shared" si="47"/>
        <v/>
      </c>
      <c r="AG115" s="672" t="str">
        <f t="shared" si="48"/>
        <v/>
      </c>
      <c r="AI115" s="672" t="str">
        <f t="shared" si="49"/>
        <v/>
      </c>
      <c r="AK115" s="672" t="str">
        <f t="shared" si="50"/>
        <v/>
      </c>
      <c r="AM115" s="672" t="str">
        <f t="shared" si="51"/>
        <v/>
      </c>
      <c r="AO115" s="672" t="str">
        <f t="shared" si="52"/>
        <v/>
      </c>
      <c r="AQ115" s="672" t="str">
        <f t="shared" si="53"/>
        <v/>
      </c>
    </row>
    <row r="116" spans="5:43">
      <c r="E116" s="672" t="str">
        <f t="shared" si="55"/>
        <v/>
      </c>
      <c r="G116" s="672" t="str">
        <f t="shared" si="55"/>
        <v/>
      </c>
      <c r="I116" s="672" t="str">
        <f t="shared" si="36"/>
        <v/>
      </c>
      <c r="K116" s="672" t="str">
        <f t="shared" si="37"/>
        <v/>
      </c>
      <c r="M116" s="672" t="str">
        <f t="shared" si="38"/>
        <v/>
      </c>
      <c r="O116" s="672" t="str">
        <f t="shared" si="39"/>
        <v/>
      </c>
      <c r="Q116" s="672" t="str">
        <f t="shared" si="40"/>
        <v/>
      </c>
      <c r="S116" s="672" t="str">
        <f t="shared" si="41"/>
        <v/>
      </c>
      <c r="U116" s="672" t="str">
        <f t="shared" si="42"/>
        <v/>
      </c>
      <c r="W116" s="672" t="str">
        <f t="shared" si="43"/>
        <v/>
      </c>
      <c r="Y116" s="672" t="str">
        <f t="shared" si="44"/>
        <v/>
      </c>
      <c r="AA116" s="672" t="str">
        <f t="shared" si="45"/>
        <v/>
      </c>
      <c r="AC116" s="672" t="str">
        <f t="shared" si="46"/>
        <v/>
      </c>
      <c r="AE116" s="672" t="str">
        <f t="shared" si="47"/>
        <v/>
      </c>
      <c r="AG116" s="672" t="str">
        <f t="shared" si="48"/>
        <v/>
      </c>
      <c r="AI116" s="672" t="str">
        <f t="shared" si="49"/>
        <v/>
      </c>
      <c r="AK116" s="672" t="str">
        <f t="shared" si="50"/>
        <v/>
      </c>
      <c r="AM116" s="672" t="str">
        <f t="shared" si="51"/>
        <v/>
      </c>
      <c r="AO116" s="672" t="str">
        <f t="shared" si="52"/>
        <v/>
      </c>
      <c r="AQ116" s="672" t="str">
        <f t="shared" si="53"/>
        <v/>
      </c>
    </row>
    <row r="117" spans="5:43">
      <c r="E117" s="672" t="str">
        <f t="shared" si="55"/>
        <v/>
      </c>
      <c r="G117" s="672" t="str">
        <f t="shared" si="55"/>
        <v/>
      </c>
      <c r="I117" s="672" t="str">
        <f t="shared" si="36"/>
        <v/>
      </c>
      <c r="K117" s="672" t="str">
        <f t="shared" si="37"/>
        <v/>
      </c>
      <c r="M117" s="672" t="str">
        <f t="shared" si="38"/>
        <v/>
      </c>
      <c r="O117" s="672" t="str">
        <f t="shared" si="39"/>
        <v/>
      </c>
      <c r="Q117" s="672" t="str">
        <f t="shared" si="40"/>
        <v/>
      </c>
      <c r="S117" s="672" t="str">
        <f t="shared" si="41"/>
        <v/>
      </c>
      <c r="U117" s="672" t="str">
        <f t="shared" si="42"/>
        <v/>
      </c>
      <c r="W117" s="672" t="str">
        <f t="shared" si="43"/>
        <v/>
      </c>
      <c r="Y117" s="672" t="str">
        <f t="shared" si="44"/>
        <v/>
      </c>
      <c r="AA117" s="672" t="str">
        <f t="shared" si="45"/>
        <v/>
      </c>
      <c r="AC117" s="672" t="str">
        <f t="shared" si="46"/>
        <v/>
      </c>
      <c r="AE117" s="672" t="str">
        <f t="shared" si="47"/>
        <v/>
      </c>
      <c r="AG117" s="672" t="str">
        <f t="shared" si="48"/>
        <v/>
      </c>
      <c r="AI117" s="672" t="str">
        <f t="shared" si="49"/>
        <v/>
      </c>
      <c r="AK117" s="672" t="str">
        <f t="shared" si="50"/>
        <v/>
      </c>
      <c r="AM117" s="672" t="str">
        <f t="shared" si="51"/>
        <v/>
      </c>
      <c r="AO117" s="672" t="str">
        <f t="shared" si="52"/>
        <v/>
      </c>
      <c r="AQ117" s="672" t="str">
        <f t="shared" si="53"/>
        <v/>
      </c>
    </row>
    <row r="118" spans="5:43">
      <c r="E118" s="672" t="str">
        <f t="shared" si="55"/>
        <v/>
      </c>
      <c r="G118" s="672" t="str">
        <f t="shared" si="55"/>
        <v/>
      </c>
      <c r="I118" s="672" t="str">
        <f t="shared" si="36"/>
        <v/>
      </c>
      <c r="K118" s="672" t="str">
        <f t="shared" si="37"/>
        <v/>
      </c>
      <c r="M118" s="672" t="str">
        <f t="shared" si="38"/>
        <v/>
      </c>
      <c r="O118" s="672" t="str">
        <f t="shared" si="39"/>
        <v/>
      </c>
      <c r="Q118" s="672" t="str">
        <f t="shared" si="40"/>
        <v/>
      </c>
      <c r="S118" s="672" t="str">
        <f t="shared" si="41"/>
        <v/>
      </c>
      <c r="U118" s="672" t="str">
        <f t="shared" si="42"/>
        <v/>
      </c>
      <c r="W118" s="672" t="str">
        <f t="shared" si="43"/>
        <v/>
      </c>
      <c r="Y118" s="672" t="str">
        <f t="shared" si="44"/>
        <v/>
      </c>
      <c r="AA118" s="672" t="str">
        <f t="shared" si="45"/>
        <v/>
      </c>
      <c r="AC118" s="672" t="str">
        <f t="shared" si="46"/>
        <v/>
      </c>
      <c r="AE118" s="672" t="str">
        <f t="shared" si="47"/>
        <v/>
      </c>
      <c r="AG118" s="672" t="str">
        <f t="shared" si="48"/>
        <v/>
      </c>
      <c r="AI118" s="672" t="str">
        <f t="shared" si="49"/>
        <v/>
      </c>
      <c r="AK118" s="672" t="str">
        <f t="shared" si="50"/>
        <v/>
      </c>
      <c r="AM118" s="672" t="str">
        <f t="shared" si="51"/>
        <v/>
      </c>
      <c r="AO118" s="672" t="str">
        <f t="shared" si="52"/>
        <v/>
      </c>
      <c r="AQ118" s="672" t="str">
        <f t="shared" si="53"/>
        <v/>
      </c>
    </row>
    <row r="119" spans="5:43">
      <c r="E119" s="672" t="str">
        <f t="shared" si="55"/>
        <v/>
      </c>
      <c r="G119" s="672" t="str">
        <f t="shared" si="55"/>
        <v/>
      </c>
      <c r="I119" s="672" t="str">
        <f t="shared" si="36"/>
        <v/>
      </c>
      <c r="K119" s="672" t="str">
        <f t="shared" si="37"/>
        <v/>
      </c>
      <c r="M119" s="672" t="str">
        <f t="shared" si="38"/>
        <v/>
      </c>
      <c r="O119" s="672" t="str">
        <f t="shared" si="39"/>
        <v/>
      </c>
      <c r="Q119" s="672" t="str">
        <f t="shared" si="40"/>
        <v/>
      </c>
      <c r="S119" s="672" t="str">
        <f t="shared" si="41"/>
        <v/>
      </c>
      <c r="U119" s="672" t="str">
        <f t="shared" si="42"/>
        <v/>
      </c>
      <c r="W119" s="672" t="str">
        <f t="shared" si="43"/>
        <v/>
      </c>
      <c r="Y119" s="672" t="str">
        <f t="shared" si="44"/>
        <v/>
      </c>
      <c r="AA119" s="672" t="str">
        <f t="shared" si="45"/>
        <v/>
      </c>
      <c r="AC119" s="672" t="str">
        <f t="shared" si="46"/>
        <v/>
      </c>
      <c r="AE119" s="672" t="str">
        <f t="shared" si="47"/>
        <v/>
      </c>
      <c r="AG119" s="672" t="str">
        <f t="shared" si="48"/>
        <v/>
      </c>
      <c r="AI119" s="672" t="str">
        <f t="shared" si="49"/>
        <v/>
      </c>
      <c r="AK119" s="672" t="str">
        <f t="shared" si="50"/>
        <v/>
      </c>
      <c r="AM119" s="672" t="str">
        <f t="shared" si="51"/>
        <v/>
      </c>
      <c r="AO119" s="672" t="str">
        <f t="shared" si="52"/>
        <v/>
      </c>
      <c r="AQ119" s="672" t="str">
        <f t="shared" si="53"/>
        <v/>
      </c>
    </row>
    <row r="120" spans="5:43">
      <c r="E120" s="672" t="str">
        <f t="shared" si="55"/>
        <v/>
      </c>
      <c r="G120" s="672" t="str">
        <f t="shared" si="55"/>
        <v/>
      </c>
      <c r="I120" s="672" t="str">
        <f t="shared" si="36"/>
        <v/>
      </c>
      <c r="K120" s="672" t="str">
        <f t="shared" si="37"/>
        <v/>
      </c>
      <c r="M120" s="672" t="str">
        <f t="shared" si="38"/>
        <v/>
      </c>
      <c r="O120" s="672" t="str">
        <f t="shared" si="39"/>
        <v/>
      </c>
      <c r="Q120" s="672" t="str">
        <f t="shared" si="40"/>
        <v/>
      </c>
      <c r="S120" s="672" t="str">
        <f t="shared" si="41"/>
        <v/>
      </c>
      <c r="U120" s="672" t="str">
        <f t="shared" si="42"/>
        <v/>
      </c>
      <c r="W120" s="672" t="str">
        <f t="shared" si="43"/>
        <v/>
      </c>
      <c r="Y120" s="672" t="str">
        <f t="shared" si="44"/>
        <v/>
      </c>
      <c r="AA120" s="672" t="str">
        <f t="shared" si="45"/>
        <v/>
      </c>
      <c r="AC120" s="672" t="str">
        <f t="shared" si="46"/>
        <v/>
      </c>
      <c r="AE120" s="672" t="str">
        <f t="shared" si="47"/>
        <v/>
      </c>
      <c r="AG120" s="672" t="str">
        <f t="shared" si="48"/>
        <v/>
      </c>
      <c r="AI120" s="672" t="str">
        <f t="shared" si="49"/>
        <v/>
      </c>
      <c r="AK120" s="672" t="str">
        <f t="shared" si="50"/>
        <v/>
      </c>
      <c r="AM120" s="672" t="str">
        <f t="shared" si="51"/>
        <v/>
      </c>
      <c r="AO120" s="672" t="str">
        <f t="shared" si="52"/>
        <v/>
      </c>
      <c r="AQ120" s="672" t="str">
        <f t="shared" si="53"/>
        <v/>
      </c>
    </row>
    <row r="121" spans="5:43">
      <c r="E121" s="672" t="str">
        <f t="shared" si="55"/>
        <v/>
      </c>
      <c r="G121" s="672" t="str">
        <f t="shared" si="55"/>
        <v/>
      </c>
      <c r="I121" s="672" t="str">
        <f t="shared" si="36"/>
        <v/>
      </c>
      <c r="K121" s="672" t="str">
        <f t="shared" si="37"/>
        <v/>
      </c>
      <c r="M121" s="672" t="str">
        <f t="shared" si="38"/>
        <v/>
      </c>
      <c r="O121" s="672" t="str">
        <f t="shared" si="39"/>
        <v/>
      </c>
      <c r="Q121" s="672" t="str">
        <f t="shared" si="40"/>
        <v/>
      </c>
      <c r="S121" s="672" t="str">
        <f t="shared" si="41"/>
        <v/>
      </c>
      <c r="U121" s="672" t="str">
        <f t="shared" si="42"/>
        <v/>
      </c>
      <c r="W121" s="672" t="str">
        <f t="shared" si="43"/>
        <v/>
      </c>
      <c r="Y121" s="672" t="str">
        <f t="shared" si="44"/>
        <v/>
      </c>
      <c r="AA121" s="672" t="str">
        <f t="shared" si="45"/>
        <v/>
      </c>
      <c r="AC121" s="672" t="str">
        <f t="shared" si="46"/>
        <v/>
      </c>
      <c r="AE121" s="672" t="str">
        <f t="shared" si="47"/>
        <v/>
      </c>
      <c r="AG121" s="672" t="str">
        <f t="shared" si="48"/>
        <v/>
      </c>
      <c r="AI121" s="672" t="str">
        <f t="shared" si="49"/>
        <v/>
      </c>
      <c r="AK121" s="672" t="str">
        <f t="shared" si="50"/>
        <v/>
      </c>
      <c r="AM121" s="672" t="str">
        <f t="shared" si="51"/>
        <v/>
      </c>
      <c r="AO121" s="672" t="str">
        <f t="shared" si="52"/>
        <v/>
      </c>
      <c r="AQ121" s="672" t="str">
        <f t="shared" si="53"/>
        <v/>
      </c>
    </row>
    <row r="122" spans="5:43">
      <c r="E122" s="672" t="str">
        <f t="shared" si="55"/>
        <v/>
      </c>
      <c r="G122" s="672" t="str">
        <f t="shared" si="55"/>
        <v/>
      </c>
      <c r="I122" s="672" t="str">
        <f t="shared" si="36"/>
        <v/>
      </c>
      <c r="K122" s="672" t="str">
        <f t="shared" si="37"/>
        <v/>
      </c>
      <c r="M122" s="672" t="str">
        <f t="shared" si="38"/>
        <v/>
      </c>
      <c r="O122" s="672" t="str">
        <f t="shared" si="39"/>
        <v/>
      </c>
      <c r="Q122" s="672" t="str">
        <f t="shared" si="40"/>
        <v/>
      </c>
      <c r="S122" s="672" t="str">
        <f t="shared" si="41"/>
        <v/>
      </c>
      <c r="U122" s="672" t="str">
        <f t="shared" si="42"/>
        <v/>
      </c>
      <c r="W122" s="672" t="str">
        <f t="shared" si="43"/>
        <v/>
      </c>
      <c r="Y122" s="672" t="str">
        <f t="shared" si="44"/>
        <v/>
      </c>
      <c r="AA122" s="672" t="str">
        <f t="shared" si="45"/>
        <v/>
      </c>
      <c r="AC122" s="672" t="str">
        <f t="shared" si="46"/>
        <v/>
      </c>
      <c r="AE122" s="672" t="str">
        <f t="shared" si="47"/>
        <v/>
      </c>
      <c r="AG122" s="672" t="str">
        <f t="shared" si="48"/>
        <v/>
      </c>
      <c r="AI122" s="672" t="str">
        <f t="shared" si="49"/>
        <v/>
      </c>
      <c r="AK122" s="672" t="str">
        <f t="shared" si="50"/>
        <v/>
      </c>
      <c r="AM122" s="672" t="str">
        <f t="shared" si="51"/>
        <v/>
      </c>
      <c r="AO122" s="672" t="str">
        <f t="shared" si="52"/>
        <v/>
      </c>
      <c r="AQ122" s="672" t="str">
        <f t="shared" si="53"/>
        <v/>
      </c>
    </row>
    <row r="123" spans="5:43">
      <c r="E123" s="672" t="str">
        <f t="shared" si="55"/>
        <v/>
      </c>
      <c r="G123" s="672" t="str">
        <f t="shared" si="55"/>
        <v/>
      </c>
      <c r="I123" s="672" t="str">
        <f t="shared" si="36"/>
        <v/>
      </c>
      <c r="K123" s="672" t="str">
        <f t="shared" si="37"/>
        <v/>
      </c>
      <c r="M123" s="672" t="str">
        <f t="shared" si="38"/>
        <v/>
      </c>
      <c r="O123" s="672" t="str">
        <f t="shared" si="39"/>
        <v/>
      </c>
      <c r="Q123" s="672" t="str">
        <f t="shared" si="40"/>
        <v/>
      </c>
      <c r="S123" s="672" t="str">
        <f t="shared" si="41"/>
        <v/>
      </c>
      <c r="U123" s="672" t="str">
        <f t="shared" si="42"/>
        <v/>
      </c>
      <c r="W123" s="672" t="str">
        <f t="shared" si="43"/>
        <v/>
      </c>
      <c r="Y123" s="672" t="str">
        <f t="shared" si="44"/>
        <v/>
      </c>
      <c r="AA123" s="672" t="str">
        <f t="shared" si="45"/>
        <v/>
      </c>
      <c r="AC123" s="672" t="str">
        <f t="shared" si="46"/>
        <v/>
      </c>
      <c r="AE123" s="672" t="str">
        <f t="shared" si="47"/>
        <v/>
      </c>
      <c r="AG123" s="672" t="str">
        <f t="shared" si="48"/>
        <v/>
      </c>
      <c r="AI123" s="672" t="str">
        <f t="shared" si="49"/>
        <v/>
      </c>
      <c r="AK123" s="672" t="str">
        <f t="shared" si="50"/>
        <v/>
      </c>
      <c r="AM123" s="672" t="str">
        <f t="shared" si="51"/>
        <v/>
      </c>
      <c r="AO123" s="672" t="str">
        <f t="shared" si="52"/>
        <v/>
      </c>
      <c r="AQ123" s="672" t="str">
        <f t="shared" si="53"/>
        <v/>
      </c>
    </row>
    <row r="124" spans="5:43">
      <c r="E124" s="672" t="str">
        <f t="shared" si="55"/>
        <v/>
      </c>
      <c r="G124" s="672" t="str">
        <f t="shared" si="55"/>
        <v/>
      </c>
      <c r="I124" s="672" t="str">
        <f t="shared" si="36"/>
        <v/>
      </c>
      <c r="K124" s="672" t="str">
        <f t="shared" si="37"/>
        <v/>
      </c>
      <c r="M124" s="672" t="str">
        <f t="shared" si="38"/>
        <v/>
      </c>
      <c r="O124" s="672" t="str">
        <f t="shared" si="39"/>
        <v/>
      </c>
      <c r="Q124" s="672" t="str">
        <f t="shared" si="40"/>
        <v/>
      </c>
      <c r="S124" s="672" t="str">
        <f t="shared" si="41"/>
        <v/>
      </c>
      <c r="U124" s="672" t="str">
        <f t="shared" si="42"/>
        <v/>
      </c>
      <c r="W124" s="672" t="str">
        <f t="shared" si="43"/>
        <v/>
      </c>
      <c r="Y124" s="672" t="str">
        <f t="shared" si="44"/>
        <v/>
      </c>
      <c r="AA124" s="672" t="str">
        <f t="shared" si="45"/>
        <v/>
      </c>
      <c r="AC124" s="672" t="str">
        <f t="shared" si="46"/>
        <v/>
      </c>
      <c r="AE124" s="672" t="str">
        <f t="shared" si="47"/>
        <v/>
      </c>
      <c r="AG124" s="672" t="str">
        <f t="shared" si="48"/>
        <v/>
      </c>
      <c r="AI124" s="672" t="str">
        <f t="shared" si="49"/>
        <v/>
      </c>
      <c r="AK124" s="672" t="str">
        <f t="shared" si="50"/>
        <v/>
      </c>
      <c r="AM124" s="672" t="str">
        <f t="shared" si="51"/>
        <v/>
      </c>
      <c r="AO124" s="672" t="str">
        <f t="shared" si="52"/>
        <v/>
      </c>
      <c r="AQ124" s="672" t="str">
        <f t="shared" si="53"/>
        <v/>
      </c>
    </row>
    <row r="125" spans="5:43">
      <c r="E125" s="672" t="str">
        <f t="shared" ref="E125:G140" si="56">IF(OR($B125=0,D125=0),"",D125/$B125)</f>
        <v/>
      </c>
      <c r="G125" s="672" t="str">
        <f t="shared" si="56"/>
        <v/>
      </c>
      <c r="I125" s="672" t="str">
        <f t="shared" si="36"/>
        <v/>
      </c>
      <c r="K125" s="672" t="str">
        <f t="shared" si="37"/>
        <v/>
      </c>
      <c r="M125" s="672" t="str">
        <f t="shared" si="38"/>
        <v/>
      </c>
      <c r="O125" s="672" t="str">
        <f t="shared" si="39"/>
        <v/>
      </c>
      <c r="Q125" s="672" t="str">
        <f t="shared" si="40"/>
        <v/>
      </c>
      <c r="S125" s="672" t="str">
        <f t="shared" si="41"/>
        <v/>
      </c>
      <c r="U125" s="672" t="str">
        <f t="shared" si="42"/>
        <v/>
      </c>
      <c r="W125" s="672" t="str">
        <f t="shared" si="43"/>
        <v/>
      </c>
      <c r="Y125" s="672" t="str">
        <f t="shared" si="44"/>
        <v/>
      </c>
      <c r="AA125" s="672" t="str">
        <f t="shared" si="45"/>
        <v/>
      </c>
      <c r="AC125" s="672" t="str">
        <f t="shared" si="46"/>
        <v/>
      </c>
      <c r="AE125" s="672" t="str">
        <f t="shared" si="47"/>
        <v/>
      </c>
      <c r="AG125" s="672" t="str">
        <f t="shared" si="48"/>
        <v/>
      </c>
      <c r="AI125" s="672" t="str">
        <f t="shared" si="49"/>
        <v/>
      </c>
      <c r="AK125" s="672" t="str">
        <f t="shared" si="50"/>
        <v/>
      </c>
      <c r="AM125" s="672" t="str">
        <f t="shared" si="51"/>
        <v/>
      </c>
      <c r="AO125" s="672" t="str">
        <f t="shared" si="52"/>
        <v/>
      </c>
      <c r="AQ125" s="672" t="str">
        <f t="shared" si="53"/>
        <v/>
      </c>
    </row>
    <row r="126" spans="5:43">
      <c r="E126" s="672" t="str">
        <f t="shared" si="56"/>
        <v/>
      </c>
      <c r="G126" s="672" t="str">
        <f t="shared" si="56"/>
        <v/>
      </c>
      <c r="I126" s="672" t="str">
        <f t="shared" si="36"/>
        <v/>
      </c>
      <c r="K126" s="672" t="str">
        <f t="shared" si="37"/>
        <v/>
      </c>
      <c r="M126" s="672" t="str">
        <f t="shared" si="38"/>
        <v/>
      </c>
      <c r="O126" s="672" t="str">
        <f t="shared" si="39"/>
        <v/>
      </c>
      <c r="Q126" s="672" t="str">
        <f t="shared" si="40"/>
        <v/>
      </c>
      <c r="S126" s="672" t="str">
        <f t="shared" si="41"/>
        <v/>
      </c>
      <c r="U126" s="672" t="str">
        <f t="shared" si="42"/>
        <v/>
      </c>
      <c r="W126" s="672" t="str">
        <f t="shared" si="43"/>
        <v/>
      </c>
      <c r="Y126" s="672" t="str">
        <f t="shared" si="44"/>
        <v/>
      </c>
      <c r="AA126" s="672" t="str">
        <f t="shared" si="45"/>
        <v/>
      </c>
      <c r="AC126" s="672" t="str">
        <f t="shared" si="46"/>
        <v/>
      </c>
      <c r="AE126" s="672" t="str">
        <f t="shared" si="47"/>
        <v/>
      </c>
      <c r="AG126" s="672" t="str">
        <f t="shared" si="48"/>
        <v/>
      </c>
      <c r="AI126" s="672" t="str">
        <f t="shared" si="49"/>
        <v/>
      </c>
      <c r="AK126" s="672" t="str">
        <f t="shared" si="50"/>
        <v/>
      </c>
      <c r="AM126" s="672" t="str">
        <f t="shared" si="51"/>
        <v/>
      </c>
      <c r="AO126" s="672" t="str">
        <f t="shared" si="52"/>
        <v/>
      </c>
      <c r="AQ126" s="672" t="str">
        <f t="shared" si="53"/>
        <v/>
      </c>
    </row>
    <row r="127" spans="5:43">
      <c r="E127" s="672" t="str">
        <f t="shared" si="56"/>
        <v/>
      </c>
      <c r="G127" s="672" t="str">
        <f t="shared" si="56"/>
        <v/>
      </c>
      <c r="I127" s="672" t="str">
        <f t="shared" si="36"/>
        <v/>
      </c>
      <c r="K127" s="672" t="str">
        <f t="shared" si="37"/>
        <v/>
      </c>
      <c r="M127" s="672" t="str">
        <f t="shared" si="38"/>
        <v/>
      </c>
      <c r="O127" s="672" t="str">
        <f t="shared" si="39"/>
        <v/>
      </c>
      <c r="Q127" s="672" t="str">
        <f t="shared" si="40"/>
        <v/>
      </c>
      <c r="S127" s="672" t="str">
        <f t="shared" si="41"/>
        <v/>
      </c>
      <c r="U127" s="672" t="str">
        <f t="shared" si="42"/>
        <v/>
      </c>
      <c r="W127" s="672" t="str">
        <f t="shared" si="43"/>
        <v/>
      </c>
      <c r="Y127" s="672" t="str">
        <f t="shared" si="44"/>
        <v/>
      </c>
      <c r="AA127" s="672" t="str">
        <f t="shared" si="45"/>
        <v/>
      </c>
      <c r="AC127" s="672" t="str">
        <f t="shared" si="46"/>
        <v/>
      </c>
      <c r="AE127" s="672" t="str">
        <f t="shared" si="47"/>
        <v/>
      </c>
      <c r="AG127" s="672" t="str">
        <f t="shared" si="48"/>
        <v/>
      </c>
      <c r="AI127" s="672" t="str">
        <f t="shared" si="49"/>
        <v/>
      </c>
      <c r="AK127" s="672" t="str">
        <f t="shared" si="50"/>
        <v/>
      </c>
      <c r="AM127" s="672" t="str">
        <f t="shared" si="51"/>
        <v/>
      </c>
      <c r="AO127" s="672" t="str">
        <f t="shared" si="52"/>
        <v/>
      </c>
      <c r="AQ127" s="672" t="str">
        <f t="shared" si="53"/>
        <v/>
      </c>
    </row>
    <row r="128" spans="5:43">
      <c r="E128" s="672" t="str">
        <f t="shared" si="56"/>
        <v/>
      </c>
      <c r="G128" s="672" t="str">
        <f t="shared" si="56"/>
        <v/>
      </c>
      <c r="I128" s="672" t="str">
        <f t="shared" si="36"/>
        <v/>
      </c>
      <c r="K128" s="672" t="str">
        <f t="shared" si="37"/>
        <v/>
      </c>
      <c r="M128" s="672" t="str">
        <f t="shared" si="38"/>
        <v/>
      </c>
      <c r="O128" s="672" t="str">
        <f t="shared" si="39"/>
        <v/>
      </c>
      <c r="Q128" s="672" t="str">
        <f t="shared" si="40"/>
        <v/>
      </c>
      <c r="S128" s="672" t="str">
        <f t="shared" si="41"/>
        <v/>
      </c>
      <c r="U128" s="672" t="str">
        <f t="shared" si="42"/>
        <v/>
      </c>
      <c r="W128" s="672" t="str">
        <f t="shared" si="43"/>
        <v/>
      </c>
      <c r="Y128" s="672" t="str">
        <f t="shared" si="44"/>
        <v/>
      </c>
      <c r="AA128" s="672" t="str">
        <f t="shared" si="45"/>
        <v/>
      </c>
      <c r="AC128" s="672" t="str">
        <f t="shared" si="46"/>
        <v/>
      </c>
      <c r="AE128" s="672" t="str">
        <f t="shared" si="47"/>
        <v/>
      </c>
      <c r="AG128" s="672" t="str">
        <f t="shared" si="48"/>
        <v/>
      </c>
      <c r="AI128" s="672" t="str">
        <f t="shared" si="49"/>
        <v/>
      </c>
      <c r="AK128" s="672" t="str">
        <f t="shared" si="50"/>
        <v/>
      </c>
      <c r="AM128" s="672" t="str">
        <f t="shared" si="51"/>
        <v/>
      </c>
      <c r="AO128" s="672" t="str">
        <f t="shared" si="52"/>
        <v/>
      </c>
      <c r="AQ128" s="672" t="str">
        <f t="shared" si="53"/>
        <v/>
      </c>
    </row>
    <row r="129" spans="5:43">
      <c r="E129" s="672" t="str">
        <f t="shared" si="56"/>
        <v/>
      </c>
      <c r="G129" s="672" t="str">
        <f t="shared" si="56"/>
        <v/>
      </c>
      <c r="I129" s="672" t="str">
        <f t="shared" si="36"/>
        <v/>
      </c>
      <c r="K129" s="672" t="str">
        <f t="shared" si="37"/>
        <v/>
      </c>
      <c r="M129" s="672" t="str">
        <f t="shared" si="38"/>
        <v/>
      </c>
      <c r="O129" s="672" t="str">
        <f t="shared" si="39"/>
        <v/>
      </c>
      <c r="Q129" s="672" t="str">
        <f t="shared" si="40"/>
        <v/>
      </c>
      <c r="S129" s="672" t="str">
        <f t="shared" si="41"/>
        <v/>
      </c>
      <c r="U129" s="672" t="str">
        <f t="shared" si="42"/>
        <v/>
      </c>
      <c r="W129" s="672" t="str">
        <f t="shared" si="43"/>
        <v/>
      </c>
      <c r="Y129" s="672" t="str">
        <f t="shared" si="44"/>
        <v/>
      </c>
      <c r="AA129" s="672" t="str">
        <f t="shared" si="45"/>
        <v/>
      </c>
      <c r="AC129" s="672" t="str">
        <f t="shared" si="46"/>
        <v/>
      </c>
      <c r="AE129" s="672" t="str">
        <f t="shared" si="47"/>
        <v/>
      </c>
      <c r="AG129" s="672" t="str">
        <f t="shared" si="48"/>
        <v/>
      </c>
      <c r="AI129" s="672" t="str">
        <f t="shared" si="49"/>
        <v/>
      </c>
      <c r="AK129" s="672" t="str">
        <f t="shared" si="50"/>
        <v/>
      </c>
      <c r="AM129" s="672" t="str">
        <f t="shared" si="51"/>
        <v/>
      </c>
      <c r="AO129" s="672" t="str">
        <f t="shared" si="52"/>
        <v/>
      </c>
      <c r="AQ129" s="672" t="str">
        <f t="shared" si="53"/>
        <v/>
      </c>
    </row>
    <row r="130" spans="5:43">
      <c r="E130" s="672" t="str">
        <f t="shared" si="56"/>
        <v/>
      </c>
      <c r="G130" s="672" t="str">
        <f t="shared" si="56"/>
        <v/>
      </c>
      <c r="I130" s="672" t="str">
        <f t="shared" si="36"/>
        <v/>
      </c>
      <c r="K130" s="672" t="str">
        <f t="shared" si="37"/>
        <v/>
      </c>
      <c r="M130" s="672" t="str">
        <f t="shared" si="38"/>
        <v/>
      </c>
      <c r="O130" s="672" t="str">
        <f t="shared" si="39"/>
        <v/>
      </c>
      <c r="Q130" s="672" t="str">
        <f t="shared" si="40"/>
        <v/>
      </c>
      <c r="S130" s="672" t="str">
        <f t="shared" si="41"/>
        <v/>
      </c>
      <c r="U130" s="672" t="str">
        <f t="shared" si="42"/>
        <v/>
      </c>
      <c r="W130" s="672" t="str">
        <f t="shared" si="43"/>
        <v/>
      </c>
      <c r="Y130" s="672" t="str">
        <f t="shared" si="44"/>
        <v/>
      </c>
      <c r="AA130" s="672" t="str">
        <f t="shared" si="45"/>
        <v/>
      </c>
      <c r="AC130" s="672" t="str">
        <f t="shared" si="46"/>
        <v/>
      </c>
      <c r="AE130" s="672" t="str">
        <f t="shared" si="47"/>
        <v/>
      </c>
      <c r="AG130" s="672" t="str">
        <f t="shared" si="48"/>
        <v/>
      </c>
      <c r="AI130" s="672" t="str">
        <f t="shared" si="49"/>
        <v/>
      </c>
      <c r="AK130" s="672" t="str">
        <f t="shared" si="50"/>
        <v/>
      </c>
      <c r="AM130" s="672" t="str">
        <f t="shared" si="51"/>
        <v/>
      </c>
      <c r="AO130" s="672" t="str">
        <f t="shared" si="52"/>
        <v/>
      </c>
      <c r="AQ130" s="672" t="str">
        <f t="shared" si="53"/>
        <v/>
      </c>
    </row>
    <row r="131" spans="5:43">
      <c r="E131" s="672" t="str">
        <f t="shared" si="56"/>
        <v/>
      </c>
      <c r="G131" s="672" t="str">
        <f t="shared" si="56"/>
        <v/>
      </c>
      <c r="I131" s="672" t="str">
        <f t="shared" si="36"/>
        <v/>
      </c>
      <c r="K131" s="672" t="str">
        <f t="shared" si="37"/>
        <v/>
      </c>
      <c r="M131" s="672" t="str">
        <f t="shared" si="38"/>
        <v/>
      </c>
      <c r="O131" s="672" t="str">
        <f t="shared" si="39"/>
        <v/>
      </c>
      <c r="Q131" s="672" t="str">
        <f t="shared" si="40"/>
        <v/>
      </c>
      <c r="S131" s="672" t="str">
        <f t="shared" si="41"/>
        <v/>
      </c>
      <c r="U131" s="672" t="str">
        <f t="shared" si="42"/>
        <v/>
      </c>
      <c r="W131" s="672" t="str">
        <f t="shared" si="43"/>
        <v/>
      </c>
      <c r="Y131" s="672" t="str">
        <f t="shared" si="44"/>
        <v/>
      </c>
      <c r="AA131" s="672" t="str">
        <f t="shared" si="45"/>
        <v/>
      </c>
      <c r="AC131" s="672" t="str">
        <f t="shared" si="46"/>
        <v/>
      </c>
      <c r="AE131" s="672" t="str">
        <f t="shared" si="47"/>
        <v/>
      </c>
      <c r="AG131" s="672" t="str">
        <f t="shared" si="48"/>
        <v/>
      </c>
      <c r="AI131" s="672" t="str">
        <f t="shared" si="49"/>
        <v/>
      </c>
      <c r="AK131" s="672" t="str">
        <f t="shared" si="50"/>
        <v/>
      </c>
      <c r="AM131" s="672" t="str">
        <f t="shared" si="51"/>
        <v/>
      </c>
      <c r="AO131" s="672" t="str">
        <f t="shared" si="52"/>
        <v/>
      </c>
      <c r="AQ131" s="672" t="str">
        <f t="shared" si="53"/>
        <v/>
      </c>
    </row>
    <row r="132" spans="5:43">
      <c r="E132" s="672" t="str">
        <f t="shared" si="56"/>
        <v/>
      </c>
      <c r="G132" s="672" t="str">
        <f t="shared" si="56"/>
        <v/>
      </c>
      <c r="I132" s="672" t="str">
        <f t="shared" si="36"/>
        <v/>
      </c>
      <c r="K132" s="672" t="str">
        <f t="shared" si="37"/>
        <v/>
      </c>
      <c r="M132" s="672" t="str">
        <f t="shared" si="38"/>
        <v/>
      </c>
      <c r="O132" s="672" t="str">
        <f t="shared" si="39"/>
        <v/>
      </c>
      <c r="Q132" s="672" t="str">
        <f t="shared" si="40"/>
        <v/>
      </c>
      <c r="S132" s="672" t="str">
        <f t="shared" si="41"/>
        <v/>
      </c>
      <c r="U132" s="672" t="str">
        <f t="shared" si="42"/>
        <v/>
      </c>
      <c r="W132" s="672" t="str">
        <f t="shared" si="43"/>
        <v/>
      </c>
      <c r="Y132" s="672" t="str">
        <f t="shared" si="44"/>
        <v/>
      </c>
      <c r="AA132" s="672" t="str">
        <f t="shared" si="45"/>
        <v/>
      </c>
      <c r="AC132" s="672" t="str">
        <f t="shared" si="46"/>
        <v/>
      </c>
      <c r="AE132" s="672" t="str">
        <f t="shared" si="47"/>
        <v/>
      </c>
      <c r="AG132" s="672" t="str">
        <f t="shared" si="48"/>
        <v/>
      </c>
      <c r="AI132" s="672" t="str">
        <f t="shared" si="49"/>
        <v/>
      </c>
      <c r="AK132" s="672" t="str">
        <f t="shared" si="50"/>
        <v/>
      </c>
      <c r="AM132" s="672" t="str">
        <f t="shared" si="51"/>
        <v/>
      </c>
      <c r="AO132" s="672" t="str">
        <f t="shared" si="52"/>
        <v/>
      </c>
      <c r="AQ132" s="672" t="str">
        <f t="shared" si="53"/>
        <v/>
      </c>
    </row>
    <row r="133" spans="5:43">
      <c r="E133" s="672" t="str">
        <f t="shared" si="56"/>
        <v/>
      </c>
      <c r="G133" s="672" t="str">
        <f t="shared" si="56"/>
        <v/>
      </c>
      <c r="I133" s="672" t="str">
        <f t="shared" si="36"/>
        <v/>
      </c>
      <c r="K133" s="672" t="str">
        <f t="shared" si="37"/>
        <v/>
      </c>
      <c r="M133" s="672" t="str">
        <f t="shared" si="38"/>
        <v/>
      </c>
      <c r="O133" s="672" t="str">
        <f t="shared" si="39"/>
        <v/>
      </c>
      <c r="Q133" s="672" t="str">
        <f t="shared" si="40"/>
        <v/>
      </c>
      <c r="S133" s="672" t="str">
        <f t="shared" si="41"/>
        <v/>
      </c>
      <c r="U133" s="672" t="str">
        <f t="shared" si="42"/>
        <v/>
      </c>
      <c r="W133" s="672" t="str">
        <f t="shared" si="43"/>
        <v/>
      </c>
      <c r="Y133" s="672" t="str">
        <f t="shared" si="44"/>
        <v/>
      </c>
      <c r="AA133" s="672" t="str">
        <f t="shared" si="45"/>
        <v/>
      </c>
      <c r="AC133" s="672" t="str">
        <f t="shared" si="46"/>
        <v/>
      </c>
      <c r="AE133" s="672" t="str">
        <f t="shared" si="47"/>
        <v/>
      </c>
      <c r="AG133" s="672" t="str">
        <f t="shared" si="48"/>
        <v/>
      </c>
      <c r="AI133" s="672" t="str">
        <f t="shared" si="49"/>
        <v/>
      </c>
      <c r="AK133" s="672" t="str">
        <f t="shared" si="50"/>
        <v/>
      </c>
      <c r="AM133" s="672" t="str">
        <f t="shared" si="51"/>
        <v/>
      </c>
      <c r="AO133" s="672" t="str">
        <f t="shared" si="52"/>
        <v/>
      </c>
      <c r="AQ133" s="672" t="str">
        <f t="shared" si="53"/>
        <v/>
      </c>
    </row>
    <row r="134" spans="5:43">
      <c r="E134" s="672" t="str">
        <f t="shared" si="56"/>
        <v/>
      </c>
      <c r="G134" s="672" t="str">
        <f t="shared" si="56"/>
        <v/>
      </c>
      <c r="I134" s="672" t="str">
        <f t="shared" si="36"/>
        <v/>
      </c>
      <c r="K134" s="672" t="str">
        <f t="shared" si="37"/>
        <v/>
      </c>
      <c r="M134" s="672" t="str">
        <f t="shared" si="38"/>
        <v/>
      </c>
      <c r="O134" s="672" t="str">
        <f t="shared" si="39"/>
        <v/>
      </c>
      <c r="Q134" s="672" t="str">
        <f t="shared" si="40"/>
        <v/>
      </c>
      <c r="S134" s="672" t="str">
        <f t="shared" si="41"/>
        <v/>
      </c>
      <c r="U134" s="672" t="str">
        <f t="shared" si="42"/>
        <v/>
      </c>
      <c r="W134" s="672" t="str">
        <f t="shared" si="43"/>
        <v/>
      </c>
      <c r="Y134" s="672" t="str">
        <f t="shared" si="44"/>
        <v/>
      </c>
      <c r="AA134" s="672" t="str">
        <f t="shared" si="45"/>
        <v/>
      </c>
      <c r="AC134" s="672" t="str">
        <f t="shared" si="46"/>
        <v/>
      </c>
      <c r="AE134" s="672" t="str">
        <f t="shared" si="47"/>
        <v/>
      </c>
      <c r="AG134" s="672" t="str">
        <f t="shared" si="48"/>
        <v/>
      </c>
      <c r="AI134" s="672" t="str">
        <f t="shared" si="49"/>
        <v/>
      </c>
      <c r="AK134" s="672" t="str">
        <f t="shared" si="50"/>
        <v/>
      </c>
      <c r="AM134" s="672" t="str">
        <f t="shared" si="51"/>
        <v/>
      </c>
      <c r="AO134" s="672" t="str">
        <f t="shared" si="52"/>
        <v/>
      </c>
      <c r="AQ134" s="672" t="str">
        <f t="shared" si="53"/>
        <v/>
      </c>
    </row>
    <row r="135" spans="5:43">
      <c r="E135" s="672" t="str">
        <f t="shared" si="56"/>
        <v/>
      </c>
      <c r="G135" s="672" t="str">
        <f t="shared" si="56"/>
        <v/>
      </c>
      <c r="I135" s="672" t="str">
        <f t="shared" si="36"/>
        <v/>
      </c>
      <c r="K135" s="672" t="str">
        <f t="shared" si="37"/>
        <v/>
      </c>
      <c r="M135" s="672" t="str">
        <f t="shared" si="38"/>
        <v/>
      </c>
      <c r="O135" s="672" t="str">
        <f t="shared" si="39"/>
        <v/>
      </c>
      <c r="Q135" s="672" t="str">
        <f t="shared" si="40"/>
        <v/>
      </c>
      <c r="S135" s="672" t="str">
        <f t="shared" si="41"/>
        <v/>
      </c>
      <c r="U135" s="672" t="str">
        <f t="shared" si="42"/>
        <v/>
      </c>
      <c r="W135" s="672" t="str">
        <f t="shared" si="43"/>
        <v/>
      </c>
      <c r="Y135" s="672" t="str">
        <f t="shared" si="44"/>
        <v/>
      </c>
      <c r="AA135" s="672" t="str">
        <f t="shared" si="45"/>
        <v/>
      </c>
      <c r="AC135" s="672" t="str">
        <f t="shared" si="46"/>
        <v/>
      </c>
      <c r="AE135" s="672" t="str">
        <f t="shared" si="47"/>
        <v/>
      </c>
      <c r="AG135" s="672" t="str">
        <f t="shared" si="48"/>
        <v/>
      </c>
      <c r="AI135" s="672" t="str">
        <f t="shared" si="49"/>
        <v/>
      </c>
      <c r="AK135" s="672" t="str">
        <f t="shared" si="50"/>
        <v/>
      </c>
      <c r="AM135" s="672" t="str">
        <f t="shared" si="51"/>
        <v/>
      </c>
      <c r="AO135" s="672" t="str">
        <f t="shared" si="52"/>
        <v/>
      </c>
      <c r="AQ135" s="672" t="str">
        <f t="shared" si="53"/>
        <v/>
      </c>
    </row>
    <row r="136" spans="5:43">
      <c r="E136" s="672" t="str">
        <f t="shared" si="56"/>
        <v/>
      </c>
      <c r="G136" s="672" t="str">
        <f t="shared" si="56"/>
        <v/>
      </c>
      <c r="I136" s="672" t="str">
        <f t="shared" si="36"/>
        <v/>
      </c>
      <c r="K136" s="672" t="str">
        <f t="shared" si="37"/>
        <v/>
      </c>
      <c r="M136" s="672" t="str">
        <f t="shared" si="38"/>
        <v/>
      </c>
      <c r="O136" s="672" t="str">
        <f t="shared" si="39"/>
        <v/>
      </c>
      <c r="Q136" s="672" t="str">
        <f t="shared" si="40"/>
        <v/>
      </c>
      <c r="S136" s="672" t="str">
        <f t="shared" si="41"/>
        <v/>
      </c>
      <c r="U136" s="672" t="str">
        <f t="shared" si="42"/>
        <v/>
      </c>
      <c r="W136" s="672" t="str">
        <f t="shared" si="43"/>
        <v/>
      </c>
      <c r="Y136" s="672" t="str">
        <f t="shared" si="44"/>
        <v/>
      </c>
      <c r="AA136" s="672" t="str">
        <f t="shared" si="45"/>
        <v/>
      </c>
      <c r="AC136" s="672" t="str">
        <f t="shared" si="46"/>
        <v/>
      </c>
      <c r="AE136" s="672" t="str">
        <f t="shared" si="47"/>
        <v/>
      </c>
      <c r="AG136" s="672" t="str">
        <f t="shared" si="48"/>
        <v/>
      </c>
      <c r="AI136" s="672" t="str">
        <f t="shared" si="49"/>
        <v/>
      </c>
      <c r="AK136" s="672" t="str">
        <f t="shared" si="50"/>
        <v/>
      </c>
      <c r="AM136" s="672" t="str">
        <f t="shared" si="51"/>
        <v/>
      </c>
      <c r="AO136" s="672" t="str">
        <f t="shared" si="52"/>
        <v/>
      </c>
      <c r="AQ136" s="672" t="str">
        <f t="shared" si="53"/>
        <v/>
      </c>
    </row>
    <row r="137" spans="5:43">
      <c r="E137" s="672" t="str">
        <f t="shared" si="56"/>
        <v/>
      </c>
      <c r="G137" s="672" t="str">
        <f t="shared" si="56"/>
        <v/>
      </c>
      <c r="I137" s="672" t="str">
        <f t="shared" si="36"/>
        <v/>
      </c>
      <c r="K137" s="672" t="str">
        <f t="shared" si="37"/>
        <v/>
      </c>
      <c r="M137" s="672" t="str">
        <f t="shared" si="38"/>
        <v/>
      </c>
      <c r="O137" s="672" t="str">
        <f t="shared" si="39"/>
        <v/>
      </c>
      <c r="Q137" s="672" t="str">
        <f t="shared" si="40"/>
        <v/>
      </c>
      <c r="S137" s="672" t="str">
        <f t="shared" si="41"/>
        <v/>
      </c>
      <c r="U137" s="672" t="str">
        <f t="shared" si="42"/>
        <v/>
      </c>
      <c r="W137" s="672" t="str">
        <f t="shared" si="43"/>
        <v/>
      </c>
      <c r="Y137" s="672" t="str">
        <f t="shared" si="44"/>
        <v/>
      </c>
      <c r="AA137" s="672" t="str">
        <f t="shared" si="45"/>
        <v/>
      </c>
      <c r="AC137" s="672" t="str">
        <f t="shared" si="46"/>
        <v/>
      </c>
      <c r="AE137" s="672" t="str">
        <f t="shared" si="47"/>
        <v/>
      </c>
      <c r="AG137" s="672" t="str">
        <f t="shared" si="48"/>
        <v/>
      </c>
      <c r="AI137" s="672" t="str">
        <f t="shared" si="49"/>
        <v/>
      </c>
      <c r="AK137" s="672" t="str">
        <f t="shared" si="50"/>
        <v/>
      </c>
      <c r="AM137" s="672" t="str">
        <f t="shared" si="51"/>
        <v/>
      </c>
      <c r="AO137" s="672" t="str">
        <f t="shared" si="52"/>
        <v/>
      </c>
      <c r="AQ137" s="672" t="str">
        <f t="shared" si="53"/>
        <v/>
      </c>
    </row>
    <row r="138" spans="5:43">
      <c r="E138" s="672" t="str">
        <f t="shared" si="56"/>
        <v/>
      </c>
      <c r="G138" s="672" t="str">
        <f t="shared" si="56"/>
        <v/>
      </c>
      <c r="I138" s="672" t="str">
        <f t="shared" si="36"/>
        <v/>
      </c>
      <c r="K138" s="672" t="str">
        <f t="shared" si="37"/>
        <v/>
      </c>
      <c r="M138" s="672" t="str">
        <f t="shared" si="38"/>
        <v/>
      </c>
      <c r="O138" s="672" t="str">
        <f t="shared" si="39"/>
        <v/>
      </c>
      <c r="Q138" s="672" t="str">
        <f t="shared" si="40"/>
        <v/>
      </c>
      <c r="S138" s="672" t="str">
        <f t="shared" si="41"/>
        <v/>
      </c>
      <c r="U138" s="672" t="str">
        <f t="shared" si="42"/>
        <v/>
      </c>
      <c r="W138" s="672" t="str">
        <f t="shared" si="43"/>
        <v/>
      </c>
      <c r="Y138" s="672" t="str">
        <f t="shared" si="44"/>
        <v/>
      </c>
      <c r="AA138" s="672" t="str">
        <f t="shared" si="45"/>
        <v/>
      </c>
      <c r="AC138" s="672" t="str">
        <f t="shared" si="46"/>
        <v/>
      </c>
      <c r="AE138" s="672" t="str">
        <f t="shared" si="47"/>
        <v/>
      </c>
      <c r="AG138" s="672" t="str">
        <f t="shared" si="48"/>
        <v/>
      </c>
      <c r="AI138" s="672" t="str">
        <f t="shared" si="49"/>
        <v/>
      </c>
      <c r="AK138" s="672" t="str">
        <f t="shared" si="50"/>
        <v/>
      </c>
      <c r="AM138" s="672" t="str">
        <f t="shared" si="51"/>
        <v/>
      </c>
      <c r="AO138" s="672" t="str">
        <f t="shared" si="52"/>
        <v/>
      </c>
      <c r="AQ138" s="672" t="str">
        <f t="shared" si="53"/>
        <v/>
      </c>
    </row>
    <row r="139" spans="5:43">
      <c r="E139" s="672" t="str">
        <f t="shared" si="56"/>
        <v/>
      </c>
      <c r="G139" s="672" t="str">
        <f t="shared" si="56"/>
        <v/>
      </c>
      <c r="I139" s="672" t="str">
        <f t="shared" si="36"/>
        <v/>
      </c>
      <c r="K139" s="672" t="str">
        <f t="shared" si="37"/>
        <v/>
      </c>
      <c r="M139" s="672" t="str">
        <f t="shared" si="38"/>
        <v/>
      </c>
      <c r="O139" s="672" t="str">
        <f t="shared" si="39"/>
        <v/>
      </c>
      <c r="Q139" s="672" t="str">
        <f t="shared" si="40"/>
        <v/>
      </c>
      <c r="S139" s="672" t="str">
        <f t="shared" si="41"/>
        <v/>
      </c>
      <c r="U139" s="672" t="str">
        <f t="shared" si="42"/>
        <v/>
      </c>
      <c r="W139" s="672" t="str">
        <f t="shared" si="43"/>
        <v/>
      </c>
      <c r="Y139" s="672" t="str">
        <f t="shared" si="44"/>
        <v/>
      </c>
      <c r="AA139" s="672" t="str">
        <f t="shared" si="45"/>
        <v/>
      </c>
      <c r="AC139" s="672" t="str">
        <f t="shared" si="46"/>
        <v/>
      </c>
      <c r="AE139" s="672" t="str">
        <f t="shared" si="47"/>
        <v/>
      </c>
      <c r="AG139" s="672" t="str">
        <f t="shared" si="48"/>
        <v/>
      </c>
      <c r="AI139" s="672" t="str">
        <f t="shared" si="49"/>
        <v/>
      </c>
      <c r="AK139" s="672" t="str">
        <f t="shared" si="50"/>
        <v/>
      </c>
      <c r="AM139" s="672" t="str">
        <f t="shared" si="51"/>
        <v/>
      </c>
      <c r="AO139" s="672" t="str">
        <f t="shared" si="52"/>
        <v/>
      </c>
      <c r="AQ139" s="672" t="str">
        <f t="shared" si="53"/>
        <v/>
      </c>
    </row>
    <row r="140" spans="5:43">
      <c r="E140" s="672" t="str">
        <f t="shared" si="56"/>
        <v/>
      </c>
      <c r="G140" s="672" t="str">
        <f t="shared" si="56"/>
        <v/>
      </c>
      <c r="I140" s="672" t="str">
        <f t="shared" si="36"/>
        <v/>
      </c>
      <c r="K140" s="672" t="str">
        <f t="shared" si="37"/>
        <v/>
      </c>
      <c r="M140" s="672" t="str">
        <f t="shared" si="38"/>
        <v/>
      </c>
      <c r="O140" s="672" t="str">
        <f t="shared" si="39"/>
        <v/>
      </c>
      <c r="Q140" s="672" t="str">
        <f t="shared" si="40"/>
        <v/>
      </c>
      <c r="S140" s="672" t="str">
        <f t="shared" si="41"/>
        <v/>
      </c>
      <c r="U140" s="672" t="str">
        <f t="shared" si="42"/>
        <v/>
      </c>
      <c r="W140" s="672" t="str">
        <f t="shared" si="43"/>
        <v/>
      </c>
      <c r="Y140" s="672" t="str">
        <f t="shared" si="44"/>
        <v/>
      </c>
      <c r="AA140" s="672" t="str">
        <f t="shared" si="45"/>
        <v/>
      </c>
      <c r="AC140" s="672" t="str">
        <f t="shared" si="46"/>
        <v/>
      </c>
      <c r="AE140" s="672" t="str">
        <f t="shared" si="47"/>
        <v/>
      </c>
      <c r="AG140" s="672" t="str">
        <f t="shared" si="48"/>
        <v/>
      </c>
      <c r="AI140" s="672" t="str">
        <f t="shared" si="49"/>
        <v/>
      </c>
      <c r="AK140" s="672" t="str">
        <f t="shared" si="50"/>
        <v/>
      </c>
      <c r="AM140" s="672" t="str">
        <f t="shared" si="51"/>
        <v/>
      </c>
      <c r="AO140" s="672" t="str">
        <f t="shared" si="52"/>
        <v/>
      </c>
      <c r="AQ140" s="672" t="str">
        <f t="shared" si="53"/>
        <v/>
      </c>
    </row>
    <row r="141" spans="5:43">
      <c r="E141" s="672" t="str">
        <f t="shared" ref="E141:G156" si="57">IF(OR($B141=0,D141=0),"",D141/$B141)</f>
        <v/>
      </c>
      <c r="G141" s="672" t="str">
        <f t="shared" si="57"/>
        <v/>
      </c>
      <c r="I141" s="672" t="str">
        <f t="shared" ref="I141:I204" si="58">IF(OR($B141=0,H141=0),"",H141/$B141)</f>
        <v/>
      </c>
      <c r="K141" s="672" t="str">
        <f t="shared" ref="K141:K204" si="59">IF(OR($B141=0,J141=0),"",J141/$B141)</f>
        <v/>
      </c>
      <c r="M141" s="672" t="str">
        <f t="shared" ref="M141:M204" si="60">IF(OR($B141=0,L141=0),"",L141/$B141)</f>
        <v/>
      </c>
      <c r="O141" s="672" t="str">
        <f t="shared" ref="O141:O204" si="61">IF(OR($B141=0,N141=0),"",N141/$B141)</f>
        <v/>
      </c>
      <c r="Q141" s="672" t="str">
        <f t="shared" ref="Q141:Q204" si="62">IF(OR($B141=0,P141=0),"",P141/$B141)</f>
        <v/>
      </c>
      <c r="S141" s="672" t="str">
        <f t="shared" ref="S141:S204" si="63">IF(OR($B141=0,R141=0),"",R141/$B141)</f>
        <v/>
      </c>
      <c r="U141" s="672" t="str">
        <f t="shared" ref="U141:U204" si="64">IF(OR($B141=0,T141=0),"",T141/$B141)</f>
        <v/>
      </c>
      <c r="W141" s="672" t="str">
        <f t="shared" ref="W141:W204" si="65">IF(OR($B141=0,V141=0),"",V141/$B141)</f>
        <v/>
      </c>
      <c r="Y141" s="672" t="str">
        <f t="shared" ref="Y141:Y204" si="66">IF(OR($B141=0,X141=0),"",X141/$B141)</f>
        <v/>
      </c>
      <c r="AA141" s="672" t="str">
        <f t="shared" ref="AA141:AA204" si="67">IF(OR($B141=0,Z141=0),"",Z141/$B141)</f>
        <v/>
      </c>
      <c r="AC141" s="672" t="str">
        <f t="shared" ref="AC141:AC204" si="68">IF(OR($B141=0,AB141=0),"",AB141/$B141)</f>
        <v/>
      </c>
      <c r="AE141" s="672" t="str">
        <f t="shared" ref="AE141:AE204" si="69">IF(OR($B141=0,AD141=0),"",AD141/$B141)</f>
        <v/>
      </c>
      <c r="AG141" s="672" t="str">
        <f t="shared" ref="AG141:AG204" si="70">IF(OR($B141=0,AF141=0),"",AF141/$B141)</f>
        <v/>
      </c>
      <c r="AI141" s="672" t="str">
        <f t="shared" ref="AI141:AI204" si="71">IF(OR($B141=0,AH141=0),"",AH141/$B141)</f>
        <v/>
      </c>
      <c r="AK141" s="672" t="str">
        <f t="shared" ref="AK141:AK204" si="72">IF(OR($B141=0,AJ141=0),"",AJ141/$B141)</f>
        <v/>
      </c>
      <c r="AM141" s="672" t="str">
        <f t="shared" ref="AM141:AM204" si="73">IF(OR($B141=0,AL141=0),"",AL141/$B141)</f>
        <v/>
      </c>
      <c r="AO141" s="672" t="str">
        <f t="shared" ref="AO141:AO204" si="74">IF(OR($B141=0,AN141=0),"",AN141/$B141)</f>
        <v/>
      </c>
      <c r="AQ141" s="672" t="str">
        <f t="shared" ref="AQ141:AQ204" si="75">IF(OR($B141=0,AP141=0),"",AP141/$B141)</f>
        <v/>
      </c>
    </row>
    <row r="142" spans="5:43">
      <c r="E142" s="672" t="str">
        <f t="shared" si="57"/>
        <v/>
      </c>
      <c r="G142" s="672" t="str">
        <f t="shared" si="57"/>
        <v/>
      </c>
      <c r="I142" s="672" t="str">
        <f t="shared" si="58"/>
        <v/>
      </c>
      <c r="K142" s="672" t="str">
        <f t="shared" si="59"/>
        <v/>
      </c>
      <c r="M142" s="672" t="str">
        <f t="shared" si="60"/>
        <v/>
      </c>
      <c r="O142" s="672" t="str">
        <f t="shared" si="61"/>
        <v/>
      </c>
      <c r="Q142" s="672" t="str">
        <f t="shared" si="62"/>
        <v/>
      </c>
      <c r="S142" s="672" t="str">
        <f t="shared" si="63"/>
        <v/>
      </c>
      <c r="U142" s="672" t="str">
        <f t="shared" si="64"/>
        <v/>
      </c>
      <c r="W142" s="672" t="str">
        <f t="shared" si="65"/>
        <v/>
      </c>
      <c r="Y142" s="672" t="str">
        <f t="shared" si="66"/>
        <v/>
      </c>
      <c r="AA142" s="672" t="str">
        <f t="shared" si="67"/>
        <v/>
      </c>
      <c r="AC142" s="672" t="str">
        <f t="shared" si="68"/>
        <v/>
      </c>
      <c r="AE142" s="672" t="str">
        <f t="shared" si="69"/>
        <v/>
      </c>
      <c r="AG142" s="672" t="str">
        <f t="shared" si="70"/>
        <v/>
      </c>
      <c r="AI142" s="672" t="str">
        <f t="shared" si="71"/>
        <v/>
      </c>
      <c r="AK142" s="672" t="str">
        <f t="shared" si="72"/>
        <v/>
      </c>
      <c r="AM142" s="672" t="str">
        <f t="shared" si="73"/>
        <v/>
      </c>
      <c r="AO142" s="672" t="str">
        <f t="shared" si="74"/>
        <v/>
      </c>
      <c r="AQ142" s="672" t="str">
        <f t="shared" si="75"/>
        <v/>
      </c>
    </row>
    <row r="143" spans="5:43">
      <c r="E143" s="672" t="str">
        <f t="shared" si="57"/>
        <v/>
      </c>
      <c r="G143" s="672" t="str">
        <f t="shared" si="57"/>
        <v/>
      </c>
      <c r="I143" s="672" t="str">
        <f t="shared" si="58"/>
        <v/>
      </c>
      <c r="K143" s="672" t="str">
        <f t="shared" si="59"/>
        <v/>
      </c>
      <c r="M143" s="672" t="str">
        <f t="shared" si="60"/>
        <v/>
      </c>
      <c r="O143" s="672" t="str">
        <f t="shared" si="61"/>
        <v/>
      </c>
      <c r="Q143" s="672" t="str">
        <f t="shared" si="62"/>
        <v/>
      </c>
      <c r="S143" s="672" t="str">
        <f t="shared" si="63"/>
        <v/>
      </c>
      <c r="U143" s="672" t="str">
        <f t="shared" si="64"/>
        <v/>
      </c>
      <c r="W143" s="672" t="str">
        <f t="shared" si="65"/>
        <v/>
      </c>
      <c r="Y143" s="672" t="str">
        <f t="shared" si="66"/>
        <v/>
      </c>
      <c r="AA143" s="672" t="str">
        <f t="shared" si="67"/>
        <v/>
      </c>
      <c r="AC143" s="672" t="str">
        <f t="shared" si="68"/>
        <v/>
      </c>
      <c r="AE143" s="672" t="str">
        <f t="shared" si="69"/>
        <v/>
      </c>
      <c r="AG143" s="672" t="str">
        <f t="shared" si="70"/>
        <v/>
      </c>
      <c r="AI143" s="672" t="str">
        <f t="shared" si="71"/>
        <v/>
      </c>
      <c r="AK143" s="672" t="str">
        <f t="shared" si="72"/>
        <v/>
      </c>
      <c r="AM143" s="672" t="str">
        <f t="shared" si="73"/>
        <v/>
      </c>
      <c r="AO143" s="672" t="str">
        <f t="shared" si="74"/>
        <v/>
      </c>
      <c r="AQ143" s="672" t="str">
        <f t="shared" si="75"/>
        <v/>
      </c>
    </row>
    <row r="144" spans="5:43">
      <c r="E144" s="672" t="str">
        <f t="shared" si="57"/>
        <v/>
      </c>
      <c r="G144" s="672" t="str">
        <f t="shared" si="57"/>
        <v/>
      </c>
      <c r="I144" s="672" t="str">
        <f t="shared" si="58"/>
        <v/>
      </c>
      <c r="K144" s="672" t="str">
        <f t="shared" si="59"/>
        <v/>
      </c>
      <c r="M144" s="672" t="str">
        <f t="shared" si="60"/>
        <v/>
      </c>
      <c r="O144" s="672" t="str">
        <f t="shared" si="61"/>
        <v/>
      </c>
      <c r="Q144" s="672" t="str">
        <f t="shared" si="62"/>
        <v/>
      </c>
      <c r="S144" s="672" t="str">
        <f t="shared" si="63"/>
        <v/>
      </c>
      <c r="U144" s="672" t="str">
        <f t="shared" si="64"/>
        <v/>
      </c>
      <c r="W144" s="672" t="str">
        <f t="shared" si="65"/>
        <v/>
      </c>
      <c r="Y144" s="672" t="str">
        <f t="shared" si="66"/>
        <v/>
      </c>
      <c r="AA144" s="672" t="str">
        <f t="shared" si="67"/>
        <v/>
      </c>
      <c r="AC144" s="672" t="str">
        <f t="shared" si="68"/>
        <v/>
      </c>
      <c r="AE144" s="672" t="str">
        <f t="shared" si="69"/>
        <v/>
      </c>
      <c r="AG144" s="672" t="str">
        <f t="shared" si="70"/>
        <v/>
      </c>
      <c r="AI144" s="672" t="str">
        <f t="shared" si="71"/>
        <v/>
      </c>
      <c r="AK144" s="672" t="str">
        <f t="shared" si="72"/>
        <v/>
      </c>
      <c r="AM144" s="672" t="str">
        <f t="shared" si="73"/>
        <v/>
      </c>
      <c r="AO144" s="672" t="str">
        <f t="shared" si="74"/>
        <v/>
      </c>
      <c r="AQ144" s="672" t="str">
        <f t="shared" si="75"/>
        <v/>
      </c>
    </row>
    <row r="145" spans="5:43">
      <c r="E145" s="672" t="str">
        <f t="shared" si="57"/>
        <v/>
      </c>
      <c r="G145" s="672" t="str">
        <f t="shared" si="57"/>
        <v/>
      </c>
      <c r="I145" s="672" t="str">
        <f t="shared" si="58"/>
        <v/>
      </c>
      <c r="K145" s="672" t="str">
        <f t="shared" si="59"/>
        <v/>
      </c>
      <c r="M145" s="672" t="str">
        <f t="shared" si="60"/>
        <v/>
      </c>
      <c r="O145" s="672" t="str">
        <f t="shared" si="61"/>
        <v/>
      </c>
      <c r="Q145" s="672" t="str">
        <f t="shared" si="62"/>
        <v/>
      </c>
      <c r="S145" s="672" t="str">
        <f t="shared" si="63"/>
        <v/>
      </c>
      <c r="U145" s="672" t="str">
        <f t="shared" si="64"/>
        <v/>
      </c>
      <c r="W145" s="672" t="str">
        <f t="shared" si="65"/>
        <v/>
      </c>
      <c r="Y145" s="672" t="str">
        <f t="shared" si="66"/>
        <v/>
      </c>
      <c r="AA145" s="672" t="str">
        <f t="shared" si="67"/>
        <v/>
      </c>
      <c r="AC145" s="672" t="str">
        <f t="shared" si="68"/>
        <v/>
      </c>
      <c r="AE145" s="672" t="str">
        <f t="shared" si="69"/>
        <v/>
      </c>
      <c r="AG145" s="672" t="str">
        <f t="shared" si="70"/>
        <v/>
      </c>
      <c r="AI145" s="672" t="str">
        <f t="shared" si="71"/>
        <v/>
      </c>
      <c r="AK145" s="672" t="str">
        <f t="shared" si="72"/>
        <v/>
      </c>
      <c r="AM145" s="672" t="str">
        <f t="shared" si="73"/>
        <v/>
      </c>
      <c r="AO145" s="672" t="str">
        <f t="shared" si="74"/>
        <v/>
      </c>
      <c r="AQ145" s="672" t="str">
        <f t="shared" si="75"/>
        <v/>
      </c>
    </row>
    <row r="146" spans="5:43">
      <c r="E146" s="672" t="str">
        <f t="shared" si="57"/>
        <v/>
      </c>
      <c r="G146" s="672" t="str">
        <f t="shared" si="57"/>
        <v/>
      </c>
      <c r="I146" s="672" t="str">
        <f t="shared" si="58"/>
        <v/>
      </c>
      <c r="K146" s="672" t="str">
        <f t="shared" si="59"/>
        <v/>
      </c>
      <c r="M146" s="672" t="str">
        <f t="shared" si="60"/>
        <v/>
      </c>
      <c r="O146" s="672" t="str">
        <f t="shared" si="61"/>
        <v/>
      </c>
      <c r="Q146" s="672" t="str">
        <f t="shared" si="62"/>
        <v/>
      </c>
      <c r="S146" s="672" t="str">
        <f t="shared" si="63"/>
        <v/>
      </c>
      <c r="U146" s="672" t="str">
        <f t="shared" si="64"/>
        <v/>
      </c>
      <c r="W146" s="672" t="str">
        <f t="shared" si="65"/>
        <v/>
      </c>
      <c r="Y146" s="672" t="str">
        <f t="shared" si="66"/>
        <v/>
      </c>
      <c r="AA146" s="672" t="str">
        <f t="shared" si="67"/>
        <v/>
      </c>
      <c r="AC146" s="672" t="str">
        <f t="shared" si="68"/>
        <v/>
      </c>
      <c r="AE146" s="672" t="str">
        <f t="shared" si="69"/>
        <v/>
      </c>
      <c r="AG146" s="672" t="str">
        <f t="shared" si="70"/>
        <v/>
      </c>
      <c r="AI146" s="672" t="str">
        <f t="shared" si="71"/>
        <v/>
      </c>
      <c r="AK146" s="672" t="str">
        <f t="shared" si="72"/>
        <v/>
      </c>
      <c r="AM146" s="672" t="str">
        <f t="shared" si="73"/>
        <v/>
      </c>
      <c r="AO146" s="672" t="str">
        <f t="shared" si="74"/>
        <v/>
      </c>
      <c r="AQ146" s="672" t="str">
        <f t="shared" si="75"/>
        <v/>
      </c>
    </row>
    <row r="147" spans="5:43">
      <c r="E147" s="672" t="str">
        <f t="shared" si="57"/>
        <v/>
      </c>
      <c r="G147" s="672" t="str">
        <f t="shared" si="57"/>
        <v/>
      </c>
      <c r="I147" s="672" t="str">
        <f t="shared" si="58"/>
        <v/>
      </c>
      <c r="K147" s="672" t="str">
        <f t="shared" si="59"/>
        <v/>
      </c>
      <c r="M147" s="672" t="str">
        <f t="shared" si="60"/>
        <v/>
      </c>
      <c r="O147" s="672" t="str">
        <f t="shared" si="61"/>
        <v/>
      </c>
      <c r="Q147" s="672" t="str">
        <f t="shared" si="62"/>
        <v/>
      </c>
      <c r="S147" s="672" t="str">
        <f t="shared" si="63"/>
        <v/>
      </c>
      <c r="U147" s="672" t="str">
        <f t="shared" si="64"/>
        <v/>
      </c>
      <c r="W147" s="672" t="str">
        <f t="shared" si="65"/>
        <v/>
      </c>
      <c r="Y147" s="672" t="str">
        <f t="shared" si="66"/>
        <v/>
      </c>
      <c r="AA147" s="672" t="str">
        <f t="shared" si="67"/>
        <v/>
      </c>
      <c r="AC147" s="672" t="str">
        <f t="shared" si="68"/>
        <v/>
      </c>
      <c r="AE147" s="672" t="str">
        <f t="shared" si="69"/>
        <v/>
      </c>
      <c r="AG147" s="672" t="str">
        <f t="shared" si="70"/>
        <v/>
      </c>
      <c r="AI147" s="672" t="str">
        <f t="shared" si="71"/>
        <v/>
      </c>
      <c r="AK147" s="672" t="str">
        <f t="shared" si="72"/>
        <v/>
      </c>
      <c r="AM147" s="672" t="str">
        <f t="shared" si="73"/>
        <v/>
      </c>
      <c r="AO147" s="672" t="str">
        <f t="shared" si="74"/>
        <v/>
      </c>
      <c r="AQ147" s="672" t="str">
        <f t="shared" si="75"/>
        <v/>
      </c>
    </row>
    <row r="148" spans="5:43">
      <c r="E148" s="672" t="str">
        <f t="shared" si="57"/>
        <v/>
      </c>
      <c r="G148" s="672" t="str">
        <f t="shared" si="57"/>
        <v/>
      </c>
      <c r="I148" s="672" t="str">
        <f t="shared" si="58"/>
        <v/>
      </c>
      <c r="K148" s="672" t="str">
        <f t="shared" si="59"/>
        <v/>
      </c>
      <c r="M148" s="672" t="str">
        <f t="shared" si="60"/>
        <v/>
      </c>
      <c r="O148" s="672" t="str">
        <f t="shared" si="61"/>
        <v/>
      </c>
      <c r="Q148" s="672" t="str">
        <f t="shared" si="62"/>
        <v/>
      </c>
      <c r="S148" s="672" t="str">
        <f t="shared" si="63"/>
        <v/>
      </c>
      <c r="U148" s="672" t="str">
        <f t="shared" si="64"/>
        <v/>
      </c>
      <c r="W148" s="672" t="str">
        <f t="shared" si="65"/>
        <v/>
      </c>
      <c r="Y148" s="672" t="str">
        <f t="shared" si="66"/>
        <v/>
      </c>
      <c r="AA148" s="672" t="str">
        <f t="shared" si="67"/>
        <v/>
      </c>
      <c r="AC148" s="672" t="str">
        <f t="shared" si="68"/>
        <v/>
      </c>
      <c r="AE148" s="672" t="str">
        <f t="shared" si="69"/>
        <v/>
      </c>
      <c r="AG148" s="672" t="str">
        <f t="shared" si="70"/>
        <v/>
      </c>
      <c r="AI148" s="672" t="str">
        <f t="shared" si="71"/>
        <v/>
      </c>
      <c r="AK148" s="672" t="str">
        <f t="shared" si="72"/>
        <v/>
      </c>
      <c r="AM148" s="672" t="str">
        <f t="shared" si="73"/>
        <v/>
      </c>
      <c r="AO148" s="672" t="str">
        <f t="shared" si="74"/>
        <v/>
      </c>
      <c r="AQ148" s="672" t="str">
        <f t="shared" si="75"/>
        <v/>
      </c>
    </row>
    <row r="149" spans="5:43">
      <c r="E149" s="672" t="str">
        <f t="shared" si="57"/>
        <v/>
      </c>
      <c r="G149" s="672" t="str">
        <f t="shared" si="57"/>
        <v/>
      </c>
      <c r="I149" s="672" t="str">
        <f t="shared" si="58"/>
        <v/>
      </c>
      <c r="K149" s="672" t="str">
        <f t="shared" si="59"/>
        <v/>
      </c>
      <c r="M149" s="672" t="str">
        <f t="shared" si="60"/>
        <v/>
      </c>
      <c r="O149" s="672" t="str">
        <f t="shared" si="61"/>
        <v/>
      </c>
      <c r="Q149" s="672" t="str">
        <f t="shared" si="62"/>
        <v/>
      </c>
      <c r="S149" s="672" t="str">
        <f t="shared" si="63"/>
        <v/>
      </c>
      <c r="U149" s="672" t="str">
        <f t="shared" si="64"/>
        <v/>
      </c>
      <c r="W149" s="672" t="str">
        <f t="shared" si="65"/>
        <v/>
      </c>
      <c r="Y149" s="672" t="str">
        <f t="shared" si="66"/>
        <v/>
      </c>
      <c r="AA149" s="672" t="str">
        <f t="shared" si="67"/>
        <v/>
      </c>
      <c r="AC149" s="672" t="str">
        <f t="shared" si="68"/>
        <v/>
      </c>
      <c r="AE149" s="672" t="str">
        <f t="shared" si="69"/>
        <v/>
      </c>
      <c r="AG149" s="672" t="str">
        <f t="shared" si="70"/>
        <v/>
      </c>
      <c r="AI149" s="672" t="str">
        <f t="shared" si="71"/>
        <v/>
      </c>
      <c r="AK149" s="672" t="str">
        <f t="shared" si="72"/>
        <v/>
      </c>
      <c r="AM149" s="672" t="str">
        <f t="shared" si="73"/>
        <v/>
      </c>
      <c r="AO149" s="672" t="str">
        <f t="shared" si="74"/>
        <v/>
      </c>
      <c r="AQ149" s="672" t="str">
        <f t="shared" si="75"/>
        <v/>
      </c>
    </row>
    <row r="150" spans="5:43">
      <c r="E150" s="672" t="str">
        <f t="shared" si="57"/>
        <v/>
      </c>
      <c r="G150" s="672" t="str">
        <f t="shared" si="57"/>
        <v/>
      </c>
      <c r="I150" s="672" t="str">
        <f t="shared" si="58"/>
        <v/>
      </c>
      <c r="K150" s="672" t="str">
        <f t="shared" si="59"/>
        <v/>
      </c>
      <c r="M150" s="672" t="str">
        <f t="shared" si="60"/>
        <v/>
      </c>
      <c r="O150" s="672" t="str">
        <f t="shared" si="61"/>
        <v/>
      </c>
      <c r="Q150" s="672" t="str">
        <f t="shared" si="62"/>
        <v/>
      </c>
      <c r="S150" s="672" t="str">
        <f t="shared" si="63"/>
        <v/>
      </c>
      <c r="U150" s="672" t="str">
        <f t="shared" si="64"/>
        <v/>
      </c>
      <c r="W150" s="672" t="str">
        <f t="shared" si="65"/>
        <v/>
      </c>
      <c r="Y150" s="672" t="str">
        <f t="shared" si="66"/>
        <v/>
      </c>
      <c r="AA150" s="672" t="str">
        <f t="shared" si="67"/>
        <v/>
      </c>
      <c r="AC150" s="672" t="str">
        <f t="shared" si="68"/>
        <v/>
      </c>
      <c r="AE150" s="672" t="str">
        <f t="shared" si="69"/>
        <v/>
      </c>
      <c r="AG150" s="672" t="str">
        <f t="shared" si="70"/>
        <v/>
      </c>
      <c r="AI150" s="672" t="str">
        <f t="shared" si="71"/>
        <v/>
      </c>
      <c r="AK150" s="672" t="str">
        <f t="shared" si="72"/>
        <v/>
      </c>
      <c r="AM150" s="672" t="str">
        <f t="shared" si="73"/>
        <v/>
      </c>
      <c r="AO150" s="672" t="str">
        <f t="shared" si="74"/>
        <v/>
      </c>
      <c r="AQ150" s="672" t="str">
        <f t="shared" si="75"/>
        <v/>
      </c>
    </row>
    <row r="151" spans="5:43">
      <c r="E151" s="672" t="str">
        <f t="shared" si="57"/>
        <v/>
      </c>
      <c r="G151" s="672" t="str">
        <f t="shared" si="57"/>
        <v/>
      </c>
      <c r="I151" s="672" t="str">
        <f t="shared" si="58"/>
        <v/>
      </c>
      <c r="K151" s="672" t="str">
        <f t="shared" si="59"/>
        <v/>
      </c>
      <c r="M151" s="672" t="str">
        <f t="shared" si="60"/>
        <v/>
      </c>
      <c r="O151" s="672" t="str">
        <f t="shared" si="61"/>
        <v/>
      </c>
      <c r="Q151" s="672" t="str">
        <f t="shared" si="62"/>
        <v/>
      </c>
      <c r="S151" s="672" t="str">
        <f t="shared" si="63"/>
        <v/>
      </c>
      <c r="U151" s="672" t="str">
        <f t="shared" si="64"/>
        <v/>
      </c>
      <c r="W151" s="672" t="str">
        <f t="shared" si="65"/>
        <v/>
      </c>
      <c r="Y151" s="672" t="str">
        <f t="shared" si="66"/>
        <v/>
      </c>
      <c r="AA151" s="672" t="str">
        <f t="shared" si="67"/>
        <v/>
      </c>
      <c r="AC151" s="672" t="str">
        <f t="shared" si="68"/>
        <v/>
      </c>
      <c r="AE151" s="672" t="str">
        <f t="shared" si="69"/>
        <v/>
      </c>
      <c r="AG151" s="672" t="str">
        <f t="shared" si="70"/>
        <v/>
      </c>
      <c r="AI151" s="672" t="str">
        <f t="shared" si="71"/>
        <v/>
      </c>
      <c r="AK151" s="672" t="str">
        <f t="shared" si="72"/>
        <v/>
      </c>
      <c r="AM151" s="672" t="str">
        <f t="shared" si="73"/>
        <v/>
      </c>
      <c r="AO151" s="672" t="str">
        <f t="shared" si="74"/>
        <v/>
      </c>
      <c r="AQ151" s="672" t="str">
        <f t="shared" si="75"/>
        <v/>
      </c>
    </row>
    <row r="152" spans="5:43">
      <c r="E152" s="672" t="str">
        <f t="shared" si="57"/>
        <v/>
      </c>
      <c r="G152" s="672" t="str">
        <f t="shared" si="57"/>
        <v/>
      </c>
      <c r="I152" s="672" t="str">
        <f t="shared" si="58"/>
        <v/>
      </c>
      <c r="K152" s="672" t="str">
        <f t="shared" si="59"/>
        <v/>
      </c>
      <c r="M152" s="672" t="str">
        <f t="shared" si="60"/>
        <v/>
      </c>
      <c r="O152" s="672" t="str">
        <f t="shared" si="61"/>
        <v/>
      </c>
      <c r="Q152" s="672" t="str">
        <f t="shared" si="62"/>
        <v/>
      </c>
      <c r="S152" s="672" t="str">
        <f t="shared" si="63"/>
        <v/>
      </c>
      <c r="U152" s="672" t="str">
        <f t="shared" si="64"/>
        <v/>
      </c>
      <c r="W152" s="672" t="str">
        <f t="shared" si="65"/>
        <v/>
      </c>
      <c r="Y152" s="672" t="str">
        <f t="shared" si="66"/>
        <v/>
      </c>
      <c r="AA152" s="672" t="str">
        <f t="shared" si="67"/>
        <v/>
      </c>
      <c r="AC152" s="672" t="str">
        <f t="shared" si="68"/>
        <v/>
      </c>
      <c r="AE152" s="672" t="str">
        <f t="shared" si="69"/>
        <v/>
      </c>
      <c r="AG152" s="672" t="str">
        <f t="shared" si="70"/>
        <v/>
      </c>
      <c r="AI152" s="672" t="str">
        <f t="shared" si="71"/>
        <v/>
      </c>
      <c r="AK152" s="672" t="str">
        <f t="shared" si="72"/>
        <v/>
      </c>
      <c r="AM152" s="672" t="str">
        <f t="shared" si="73"/>
        <v/>
      </c>
      <c r="AO152" s="672" t="str">
        <f t="shared" si="74"/>
        <v/>
      </c>
      <c r="AQ152" s="672" t="str">
        <f t="shared" si="75"/>
        <v/>
      </c>
    </row>
    <row r="153" spans="5:43">
      <c r="E153" s="672" t="str">
        <f t="shared" si="57"/>
        <v/>
      </c>
      <c r="G153" s="672" t="str">
        <f t="shared" si="57"/>
        <v/>
      </c>
      <c r="I153" s="672" t="str">
        <f t="shared" si="58"/>
        <v/>
      </c>
      <c r="K153" s="672" t="str">
        <f t="shared" si="59"/>
        <v/>
      </c>
      <c r="M153" s="672" t="str">
        <f t="shared" si="60"/>
        <v/>
      </c>
      <c r="O153" s="672" t="str">
        <f t="shared" si="61"/>
        <v/>
      </c>
      <c r="Q153" s="672" t="str">
        <f t="shared" si="62"/>
        <v/>
      </c>
      <c r="S153" s="672" t="str">
        <f t="shared" si="63"/>
        <v/>
      </c>
      <c r="U153" s="672" t="str">
        <f t="shared" si="64"/>
        <v/>
      </c>
      <c r="W153" s="672" t="str">
        <f t="shared" si="65"/>
        <v/>
      </c>
      <c r="Y153" s="672" t="str">
        <f t="shared" si="66"/>
        <v/>
      </c>
      <c r="AA153" s="672" t="str">
        <f t="shared" si="67"/>
        <v/>
      </c>
      <c r="AC153" s="672" t="str">
        <f t="shared" si="68"/>
        <v/>
      </c>
      <c r="AE153" s="672" t="str">
        <f t="shared" si="69"/>
        <v/>
      </c>
      <c r="AG153" s="672" t="str">
        <f t="shared" si="70"/>
        <v/>
      </c>
      <c r="AI153" s="672" t="str">
        <f t="shared" si="71"/>
        <v/>
      </c>
      <c r="AK153" s="672" t="str">
        <f t="shared" si="72"/>
        <v/>
      </c>
      <c r="AM153" s="672" t="str">
        <f t="shared" si="73"/>
        <v/>
      </c>
      <c r="AO153" s="672" t="str">
        <f t="shared" si="74"/>
        <v/>
      </c>
      <c r="AQ153" s="672" t="str">
        <f t="shared" si="75"/>
        <v/>
      </c>
    </row>
    <row r="154" spans="5:43">
      <c r="E154" s="672" t="str">
        <f t="shared" si="57"/>
        <v/>
      </c>
      <c r="G154" s="672" t="str">
        <f t="shared" si="57"/>
        <v/>
      </c>
      <c r="I154" s="672" t="str">
        <f t="shared" si="58"/>
        <v/>
      </c>
      <c r="K154" s="672" t="str">
        <f t="shared" si="59"/>
        <v/>
      </c>
      <c r="M154" s="672" t="str">
        <f t="shared" si="60"/>
        <v/>
      </c>
      <c r="O154" s="672" t="str">
        <f t="shared" si="61"/>
        <v/>
      </c>
      <c r="Q154" s="672" t="str">
        <f t="shared" si="62"/>
        <v/>
      </c>
      <c r="S154" s="672" t="str">
        <f t="shared" si="63"/>
        <v/>
      </c>
      <c r="U154" s="672" t="str">
        <f t="shared" si="64"/>
        <v/>
      </c>
      <c r="W154" s="672" t="str">
        <f t="shared" si="65"/>
        <v/>
      </c>
      <c r="Y154" s="672" t="str">
        <f t="shared" si="66"/>
        <v/>
      </c>
      <c r="AA154" s="672" t="str">
        <f t="shared" si="67"/>
        <v/>
      </c>
      <c r="AC154" s="672" t="str">
        <f t="shared" si="68"/>
        <v/>
      </c>
      <c r="AE154" s="672" t="str">
        <f t="shared" si="69"/>
        <v/>
      </c>
      <c r="AG154" s="672" t="str">
        <f t="shared" si="70"/>
        <v/>
      </c>
      <c r="AI154" s="672" t="str">
        <f t="shared" si="71"/>
        <v/>
      </c>
      <c r="AK154" s="672" t="str">
        <f t="shared" si="72"/>
        <v/>
      </c>
      <c r="AM154" s="672" t="str">
        <f t="shared" si="73"/>
        <v/>
      </c>
      <c r="AO154" s="672" t="str">
        <f t="shared" si="74"/>
        <v/>
      </c>
      <c r="AQ154" s="672" t="str">
        <f t="shared" si="75"/>
        <v/>
      </c>
    </row>
    <row r="155" spans="5:43">
      <c r="E155" s="672" t="str">
        <f t="shared" si="57"/>
        <v/>
      </c>
      <c r="G155" s="672" t="str">
        <f t="shared" si="57"/>
        <v/>
      </c>
      <c r="I155" s="672" t="str">
        <f t="shared" si="58"/>
        <v/>
      </c>
      <c r="K155" s="672" t="str">
        <f t="shared" si="59"/>
        <v/>
      </c>
      <c r="M155" s="672" t="str">
        <f t="shared" si="60"/>
        <v/>
      </c>
      <c r="O155" s="672" t="str">
        <f t="shared" si="61"/>
        <v/>
      </c>
      <c r="Q155" s="672" t="str">
        <f t="shared" si="62"/>
        <v/>
      </c>
      <c r="S155" s="672" t="str">
        <f t="shared" si="63"/>
        <v/>
      </c>
      <c r="U155" s="672" t="str">
        <f t="shared" si="64"/>
        <v/>
      </c>
      <c r="W155" s="672" t="str">
        <f t="shared" si="65"/>
        <v/>
      </c>
      <c r="Y155" s="672" t="str">
        <f t="shared" si="66"/>
        <v/>
      </c>
      <c r="AA155" s="672" t="str">
        <f t="shared" si="67"/>
        <v/>
      </c>
      <c r="AC155" s="672" t="str">
        <f t="shared" si="68"/>
        <v/>
      </c>
      <c r="AE155" s="672" t="str">
        <f t="shared" si="69"/>
        <v/>
      </c>
      <c r="AG155" s="672" t="str">
        <f t="shared" si="70"/>
        <v/>
      </c>
      <c r="AI155" s="672" t="str">
        <f t="shared" si="71"/>
        <v/>
      </c>
      <c r="AK155" s="672" t="str">
        <f t="shared" si="72"/>
        <v/>
      </c>
      <c r="AM155" s="672" t="str">
        <f t="shared" si="73"/>
        <v/>
      </c>
      <c r="AO155" s="672" t="str">
        <f t="shared" si="74"/>
        <v/>
      </c>
      <c r="AQ155" s="672" t="str">
        <f t="shared" si="75"/>
        <v/>
      </c>
    </row>
    <row r="156" spans="5:43">
      <c r="E156" s="672" t="str">
        <f t="shared" si="57"/>
        <v/>
      </c>
      <c r="G156" s="672" t="str">
        <f t="shared" si="57"/>
        <v/>
      </c>
      <c r="I156" s="672" t="str">
        <f t="shared" si="58"/>
        <v/>
      </c>
      <c r="K156" s="672" t="str">
        <f t="shared" si="59"/>
        <v/>
      </c>
      <c r="M156" s="672" t="str">
        <f t="shared" si="60"/>
        <v/>
      </c>
      <c r="O156" s="672" t="str">
        <f t="shared" si="61"/>
        <v/>
      </c>
      <c r="Q156" s="672" t="str">
        <f t="shared" si="62"/>
        <v/>
      </c>
      <c r="S156" s="672" t="str">
        <f t="shared" si="63"/>
        <v/>
      </c>
      <c r="U156" s="672" t="str">
        <f t="shared" si="64"/>
        <v/>
      </c>
      <c r="W156" s="672" t="str">
        <f t="shared" si="65"/>
        <v/>
      </c>
      <c r="Y156" s="672" t="str">
        <f t="shared" si="66"/>
        <v/>
      </c>
      <c r="AA156" s="672" t="str">
        <f t="shared" si="67"/>
        <v/>
      </c>
      <c r="AC156" s="672" t="str">
        <f t="shared" si="68"/>
        <v/>
      </c>
      <c r="AE156" s="672" t="str">
        <f t="shared" si="69"/>
        <v/>
      </c>
      <c r="AG156" s="672" t="str">
        <f t="shared" si="70"/>
        <v/>
      </c>
      <c r="AI156" s="672" t="str">
        <f t="shared" si="71"/>
        <v/>
      </c>
      <c r="AK156" s="672" t="str">
        <f t="shared" si="72"/>
        <v/>
      </c>
      <c r="AM156" s="672" t="str">
        <f t="shared" si="73"/>
        <v/>
      </c>
      <c r="AO156" s="672" t="str">
        <f t="shared" si="74"/>
        <v/>
      </c>
      <c r="AQ156" s="672" t="str">
        <f t="shared" si="75"/>
        <v/>
      </c>
    </row>
    <row r="157" spans="5:43">
      <c r="E157" s="672" t="str">
        <f t="shared" ref="E157:G172" si="76">IF(OR($B157=0,D157=0),"",D157/$B157)</f>
        <v/>
      </c>
      <c r="G157" s="672" t="str">
        <f t="shared" si="76"/>
        <v/>
      </c>
      <c r="I157" s="672" t="str">
        <f t="shared" si="58"/>
        <v/>
      </c>
      <c r="K157" s="672" t="str">
        <f t="shared" si="59"/>
        <v/>
      </c>
      <c r="M157" s="672" t="str">
        <f t="shared" si="60"/>
        <v/>
      </c>
      <c r="O157" s="672" t="str">
        <f t="shared" si="61"/>
        <v/>
      </c>
      <c r="Q157" s="672" t="str">
        <f t="shared" si="62"/>
        <v/>
      </c>
      <c r="S157" s="672" t="str">
        <f t="shared" si="63"/>
        <v/>
      </c>
      <c r="U157" s="672" t="str">
        <f t="shared" si="64"/>
        <v/>
      </c>
      <c r="W157" s="672" t="str">
        <f t="shared" si="65"/>
        <v/>
      </c>
      <c r="Y157" s="672" t="str">
        <f t="shared" si="66"/>
        <v/>
      </c>
      <c r="AA157" s="672" t="str">
        <f t="shared" si="67"/>
        <v/>
      </c>
      <c r="AC157" s="672" t="str">
        <f t="shared" si="68"/>
        <v/>
      </c>
      <c r="AE157" s="672" t="str">
        <f t="shared" si="69"/>
        <v/>
      </c>
      <c r="AG157" s="672" t="str">
        <f t="shared" si="70"/>
        <v/>
      </c>
      <c r="AI157" s="672" t="str">
        <f t="shared" si="71"/>
        <v/>
      </c>
      <c r="AK157" s="672" t="str">
        <f t="shared" si="72"/>
        <v/>
      </c>
      <c r="AM157" s="672" t="str">
        <f t="shared" si="73"/>
        <v/>
      </c>
      <c r="AO157" s="672" t="str">
        <f t="shared" si="74"/>
        <v/>
      </c>
      <c r="AQ157" s="672" t="str">
        <f t="shared" si="75"/>
        <v/>
      </c>
    </row>
    <row r="158" spans="5:43">
      <c r="E158" s="672" t="str">
        <f t="shared" si="76"/>
        <v/>
      </c>
      <c r="G158" s="672" t="str">
        <f t="shared" si="76"/>
        <v/>
      </c>
      <c r="I158" s="672" t="str">
        <f t="shared" si="58"/>
        <v/>
      </c>
      <c r="K158" s="672" t="str">
        <f t="shared" si="59"/>
        <v/>
      </c>
      <c r="M158" s="672" t="str">
        <f t="shared" si="60"/>
        <v/>
      </c>
      <c r="O158" s="672" t="str">
        <f t="shared" si="61"/>
        <v/>
      </c>
      <c r="Q158" s="672" t="str">
        <f t="shared" si="62"/>
        <v/>
      </c>
      <c r="S158" s="672" t="str">
        <f t="shared" si="63"/>
        <v/>
      </c>
      <c r="U158" s="672" t="str">
        <f t="shared" si="64"/>
        <v/>
      </c>
      <c r="W158" s="672" t="str">
        <f t="shared" si="65"/>
        <v/>
      </c>
      <c r="Y158" s="672" t="str">
        <f t="shared" si="66"/>
        <v/>
      </c>
      <c r="AA158" s="672" t="str">
        <f t="shared" si="67"/>
        <v/>
      </c>
      <c r="AC158" s="672" t="str">
        <f t="shared" si="68"/>
        <v/>
      </c>
      <c r="AE158" s="672" t="str">
        <f t="shared" si="69"/>
        <v/>
      </c>
      <c r="AG158" s="672" t="str">
        <f t="shared" si="70"/>
        <v/>
      </c>
      <c r="AI158" s="672" t="str">
        <f t="shared" si="71"/>
        <v/>
      </c>
      <c r="AK158" s="672" t="str">
        <f t="shared" si="72"/>
        <v/>
      </c>
      <c r="AM158" s="672" t="str">
        <f t="shared" si="73"/>
        <v/>
      </c>
      <c r="AO158" s="672" t="str">
        <f t="shared" si="74"/>
        <v/>
      </c>
      <c r="AQ158" s="672" t="str">
        <f t="shared" si="75"/>
        <v/>
      </c>
    </row>
    <row r="159" spans="5:43">
      <c r="E159" s="672" t="str">
        <f t="shared" si="76"/>
        <v/>
      </c>
      <c r="G159" s="672" t="str">
        <f t="shared" si="76"/>
        <v/>
      </c>
      <c r="I159" s="672" t="str">
        <f t="shared" si="58"/>
        <v/>
      </c>
      <c r="K159" s="672" t="str">
        <f t="shared" si="59"/>
        <v/>
      </c>
      <c r="M159" s="672" t="str">
        <f t="shared" si="60"/>
        <v/>
      </c>
      <c r="O159" s="672" t="str">
        <f t="shared" si="61"/>
        <v/>
      </c>
      <c r="Q159" s="672" t="str">
        <f t="shared" si="62"/>
        <v/>
      </c>
      <c r="S159" s="672" t="str">
        <f t="shared" si="63"/>
        <v/>
      </c>
      <c r="U159" s="672" t="str">
        <f t="shared" si="64"/>
        <v/>
      </c>
      <c r="W159" s="672" t="str">
        <f t="shared" si="65"/>
        <v/>
      </c>
      <c r="Y159" s="672" t="str">
        <f t="shared" si="66"/>
        <v/>
      </c>
      <c r="AA159" s="672" t="str">
        <f t="shared" si="67"/>
        <v/>
      </c>
      <c r="AC159" s="672" t="str">
        <f t="shared" si="68"/>
        <v/>
      </c>
      <c r="AE159" s="672" t="str">
        <f t="shared" si="69"/>
        <v/>
      </c>
      <c r="AG159" s="672" t="str">
        <f t="shared" si="70"/>
        <v/>
      </c>
      <c r="AI159" s="672" t="str">
        <f t="shared" si="71"/>
        <v/>
      </c>
      <c r="AK159" s="672" t="str">
        <f t="shared" si="72"/>
        <v/>
      </c>
      <c r="AM159" s="672" t="str">
        <f t="shared" si="73"/>
        <v/>
      </c>
      <c r="AO159" s="672" t="str">
        <f t="shared" si="74"/>
        <v/>
      </c>
      <c r="AQ159" s="672" t="str">
        <f t="shared" si="75"/>
        <v/>
      </c>
    </row>
    <row r="160" spans="5:43">
      <c r="E160" s="672" t="str">
        <f t="shared" si="76"/>
        <v/>
      </c>
      <c r="G160" s="672" t="str">
        <f t="shared" si="76"/>
        <v/>
      </c>
      <c r="I160" s="672" t="str">
        <f t="shared" si="58"/>
        <v/>
      </c>
      <c r="K160" s="672" t="str">
        <f t="shared" si="59"/>
        <v/>
      </c>
      <c r="M160" s="672" t="str">
        <f t="shared" si="60"/>
        <v/>
      </c>
      <c r="O160" s="672" t="str">
        <f t="shared" si="61"/>
        <v/>
      </c>
      <c r="Q160" s="672" t="str">
        <f t="shared" si="62"/>
        <v/>
      </c>
      <c r="S160" s="672" t="str">
        <f t="shared" si="63"/>
        <v/>
      </c>
      <c r="U160" s="672" t="str">
        <f t="shared" si="64"/>
        <v/>
      </c>
      <c r="W160" s="672" t="str">
        <f t="shared" si="65"/>
        <v/>
      </c>
      <c r="Y160" s="672" t="str">
        <f t="shared" si="66"/>
        <v/>
      </c>
      <c r="AA160" s="672" t="str">
        <f t="shared" si="67"/>
        <v/>
      </c>
      <c r="AC160" s="672" t="str">
        <f t="shared" si="68"/>
        <v/>
      </c>
      <c r="AE160" s="672" t="str">
        <f t="shared" si="69"/>
        <v/>
      </c>
      <c r="AG160" s="672" t="str">
        <f t="shared" si="70"/>
        <v/>
      </c>
      <c r="AI160" s="672" t="str">
        <f t="shared" si="71"/>
        <v/>
      </c>
      <c r="AK160" s="672" t="str">
        <f t="shared" si="72"/>
        <v/>
      </c>
      <c r="AM160" s="672" t="str">
        <f t="shared" si="73"/>
        <v/>
      </c>
      <c r="AO160" s="672" t="str">
        <f t="shared" si="74"/>
        <v/>
      </c>
      <c r="AQ160" s="672" t="str">
        <f t="shared" si="75"/>
        <v/>
      </c>
    </row>
    <row r="161" spans="5:43">
      <c r="E161" s="672" t="str">
        <f t="shared" si="76"/>
        <v/>
      </c>
      <c r="G161" s="672" t="str">
        <f t="shared" si="76"/>
        <v/>
      </c>
      <c r="I161" s="672" t="str">
        <f t="shared" si="58"/>
        <v/>
      </c>
      <c r="K161" s="672" t="str">
        <f t="shared" si="59"/>
        <v/>
      </c>
      <c r="M161" s="672" t="str">
        <f t="shared" si="60"/>
        <v/>
      </c>
      <c r="O161" s="672" t="str">
        <f t="shared" si="61"/>
        <v/>
      </c>
      <c r="Q161" s="672" t="str">
        <f t="shared" si="62"/>
        <v/>
      </c>
      <c r="S161" s="672" t="str">
        <f t="shared" si="63"/>
        <v/>
      </c>
      <c r="U161" s="672" t="str">
        <f t="shared" si="64"/>
        <v/>
      </c>
      <c r="W161" s="672" t="str">
        <f t="shared" si="65"/>
        <v/>
      </c>
      <c r="Y161" s="672" t="str">
        <f t="shared" si="66"/>
        <v/>
      </c>
      <c r="AA161" s="672" t="str">
        <f t="shared" si="67"/>
        <v/>
      </c>
      <c r="AC161" s="672" t="str">
        <f t="shared" si="68"/>
        <v/>
      </c>
      <c r="AE161" s="672" t="str">
        <f t="shared" si="69"/>
        <v/>
      </c>
      <c r="AG161" s="672" t="str">
        <f t="shared" si="70"/>
        <v/>
      </c>
      <c r="AI161" s="672" t="str">
        <f t="shared" si="71"/>
        <v/>
      </c>
      <c r="AK161" s="672" t="str">
        <f t="shared" si="72"/>
        <v/>
      </c>
      <c r="AM161" s="672" t="str">
        <f t="shared" si="73"/>
        <v/>
      </c>
      <c r="AO161" s="672" t="str">
        <f t="shared" si="74"/>
        <v/>
      </c>
      <c r="AQ161" s="672" t="str">
        <f t="shared" si="75"/>
        <v/>
      </c>
    </row>
    <row r="162" spans="5:43">
      <c r="E162" s="672" t="str">
        <f t="shared" si="76"/>
        <v/>
      </c>
      <c r="G162" s="672" t="str">
        <f t="shared" si="76"/>
        <v/>
      </c>
      <c r="I162" s="672" t="str">
        <f t="shared" si="58"/>
        <v/>
      </c>
      <c r="K162" s="672" t="str">
        <f t="shared" si="59"/>
        <v/>
      </c>
      <c r="M162" s="672" t="str">
        <f t="shared" si="60"/>
        <v/>
      </c>
      <c r="O162" s="672" t="str">
        <f t="shared" si="61"/>
        <v/>
      </c>
      <c r="Q162" s="672" t="str">
        <f t="shared" si="62"/>
        <v/>
      </c>
      <c r="S162" s="672" t="str">
        <f t="shared" si="63"/>
        <v/>
      </c>
      <c r="U162" s="672" t="str">
        <f t="shared" si="64"/>
        <v/>
      </c>
      <c r="W162" s="672" t="str">
        <f t="shared" si="65"/>
        <v/>
      </c>
      <c r="Y162" s="672" t="str">
        <f t="shared" si="66"/>
        <v/>
      </c>
      <c r="AA162" s="672" t="str">
        <f t="shared" si="67"/>
        <v/>
      </c>
      <c r="AC162" s="672" t="str">
        <f t="shared" si="68"/>
        <v/>
      </c>
      <c r="AE162" s="672" t="str">
        <f t="shared" si="69"/>
        <v/>
      </c>
      <c r="AG162" s="672" t="str">
        <f t="shared" si="70"/>
        <v/>
      </c>
      <c r="AI162" s="672" t="str">
        <f t="shared" si="71"/>
        <v/>
      </c>
      <c r="AK162" s="672" t="str">
        <f t="shared" si="72"/>
        <v/>
      </c>
      <c r="AM162" s="672" t="str">
        <f t="shared" si="73"/>
        <v/>
      </c>
      <c r="AO162" s="672" t="str">
        <f t="shared" si="74"/>
        <v/>
      </c>
      <c r="AQ162" s="672" t="str">
        <f t="shared" si="75"/>
        <v/>
      </c>
    </row>
    <row r="163" spans="5:43">
      <c r="E163" s="672" t="str">
        <f t="shared" si="76"/>
        <v/>
      </c>
      <c r="G163" s="672" t="str">
        <f t="shared" si="76"/>
        <v/>
      </c>
      <c r="I163" s="672" t="str">
        <f t="shared" si="58"/>
        <v/>
      </c>
      <c r="K163" s="672" t="str">
        <f t="shared" si="59"/>
        <v/>
      </c>
      <c r="M163" s="672" t="str">
        <f t="shared" si="60"/>
        <v/>
      </c>
      <c r="O163" s="672" t="str">
        <f t="shared" si="61"/>
        <v/>
      </c>
      <c r="Q163" s="672" t="str">
        <f t="shared" si="62"/>
        <v/>
      </c>
      <c r="S163" s="672" t="str">
        <f t="shared" si="63"/>
        <v/>
      </c>
      <c r="U163" s="672" t="str">
        <f t="shared" si="64"/>
        <v/>
      </c>
      <c r="W163" s="672" t="str">
        <f t="shared" si="65"/>
        <v/>
      </c>
      <c r="Y163" s="672" t="str">
        <f t="shared" si="66"/>
        <v/>
      </c>
      <c r="AA163" s="672" t="str">
        <f t="shared" si="67"/>
        <v/>
      </c>
      <c r="AC163" s="672" t="str">
        <f t="shared" si="68"/>
        <v/>
      </c>
      <c r="AE163" s="672" t="str">
        <f t="shared" si="69"/>
        <v/>
      </c>
      <c r="AG163" s="672" t="str">
        <f t="shared" si="70"/>
        <v/>
      </c>
      <c r="AI163" s="672" t="str">
        <f t="shared" si="71"/>
        <v/>
      </c>
      <c r="AK163" s="672" t="str">
        <f t="shared" si="72"/>
        <v/>
      </c>
      <c r="AM163" s="672" t="str">
        <f t="shared" si="73"/>
        <v/>
      </c>
      <c r="AO163" s="672" t="str">
        <f t="shared" si="74"/>
        <v/>
      </c>
      <c r="AQ163" s="672" t="str">
        <f t="shared" si="75"/>
        <v/>
      </c>
    </row>
    <row r="164" spans="5:43">
      <c r="E164" s="672" t="str">
        <f t="shared" si="76"/>
        <v/>
      </c>
      <c r="G164" s="672" t="str">
        <f t="shared" si="76"/>
        <v/>
      </c>
      <c r="I164" s="672" t="str">
        <f t="shared" si="58"/>
        <v/>
      </c>
      <c r="K164" s="672" t="str">
        <f t="shared" si="59"/>
        <v/>
      </c>
      <c r="M164" s="672" t="str">
        <f t="shared" si="60"/>
        <v/>
      </c>
      <c r="O164" s="672" t="str">
        <f t="shared" si="61"/>
        <v/>
      </c>
      <c r="Q164" s="672" t="str">
        <f t="shared" si="62"/>
        <v/>
      </c>
      <c r="S164" s="672" t="str">
        <f t="shared" si="63"/>
        <v/>
      </c>
      <c r="U164" s="672" t="str">
        <f t="shared" si="64"/>
        <v/>
      </c>
      <c r="W164" s="672" t="str">
        <f t="shared" si="65"/>
        <v/>
      </c>
      <c r="Y164" s="672" t="str">
        <f t="shared" si="66"/>
        <v/>
      </c>
      <c r="AA164" s="672" t="str">
        <f t="shared" si="67"/>
        <v/>
      </c>
      <c r="AC164" s="672" t="str">
        <f t="shared" si="68"/>
        <v/>
      </c>
      <c r="AE164" s="672" t="str">
        <f t="shared" si="69"/>
        <v/>
      </c>
      <c r="AG164" s="672" t="str">
        <f t="shared" si="70"/>
        <v/>
      </c>
      <c r="AI164" s="672" t="str">
        <f t="shared" si="71"/>
        <v/>
      </c>
      <c r="AK164" s="672" t="str">
        <f t="shared" si="72"/>
        <v/>
      </c>
      <c r="AM164" s="672" t="str">
        <f t="shared" si="73"/>
        <v/>
      </c>
      <c r="AO164" s="672" t="str">
        <f t="shared" si="74"/>
        <v/>
      </c>
      <c r="AQ164" s="672" t="str">
        <f t="shared" si="75"/>
        <v/>
      </c>
    </row>
    <row r="165" spans="5:43">
      <c r="E165" s="672" t="str">
        <f t="shared" si="76"/>
        <v/>
      </c>
      <c r="G165" s="672" t="str">
        <f t="shared" si="76"/>
        <v/>
      </c>
      <c r="I165" s="672" t="str">
        <f t="shared" si="58"/>
        <v/>
      </c>
      <c r="K165" s="672" t="str">
        <f t="shared" si="59"/>
        <v/>
      </c>
      <c r="M165" s="672" t="str">
        <f t="shared" si="60"/>
        <v/>
      </c>
      <c r="O165" s="672" t="str">
        <f t="shared" si="61"/>
        <v/>
      </c>
      <c r="Q165" s="672" t="str">
        <f t="shared" si="62"/>
        <v/>
      </c>
      <c r="S165" s="672" t="str">
        <f t="shared" si="63"/>
        <v/>
      </c>
      <c r="U165" s="672" t="str">
        <f t="shared" si="64"/>
        <v/>
      </c>
      <c r="W165" s="672" t="str">
        <f t="shared" si="65"/>
        <v/>
      </c>
      <c r="Y165" s="672" t="str">
        <f t="shared" si="66"/>
        <v/>
      </c>
      <c r="AA165" s="672" t="str">
        <f t="shared" si="67"/>
        <v/>
      </c>
      <c r="AC165" s="672" t="str">
        <f t="shared" si="68"/>
        <v/>
      </c>
      <c r="AE165" s="672" t="str">
        <f t="shared" si="69"/>
        <v/>
      </c>
      <c r="AG165" s="672" t="str">
        <f t="shared" si="70"/>
        <v/>
      </c>
      <c r="AI165" s="672" t="str">
        <f t="shared" si="71"/>
        <v/>
      </c>
      <c r="AK165" s="672" t="str">
        <f t="shared" si="72"/>
        <v/>
      </c>
      <c r="AM165" s="672" t="str">
        <f t="shared" si="73"/>
        <v/>
      </c>
      <c r="AO165" s="672" t="str">
        <f t="shared" si="74"/>
        <v/>
      </c>
      <c r="AQ165" s="672" t="str">
        <f t="shared" si="75"/>
        <v/>
      </c>
    </row>
    <row r="166" spans="5:43">
      <c r="E166" s="672" t="str">
        <f t="shared" si="76"/>
        <v/>
      </c>
      <c r="G166" s="672" t="str">
        <f t="shared" si="76"/>
        <v/>
      </c>
      <c r="I166" s="672" t="str">
        <f t="shared" si="58"/>
        <v/>
      </c>
      <c r="K166" s="672" t="str">
        <f t="shared" si="59"/>
        <v/>
      </c>
      <c r="M166" s="672" t="str">
        <f t="shared" si="60"/>
        <v/>
      </c>
      <c r="O166" s="672" t="str">
        <f t="shared" si="61"/>
        <v/>
      </c>
      <c r="Q166" s="672" t="str">
        <f t="shared" si="62"/>
        <v/>
      </c>
      <c r="S166" s="672" t="str">
        <f t="shared" si="63"/>
        <v/>
      </c>
      <c r="U166" s="672" t="str">
        <f t="shared" si="64"/>
        <v/>
      </c>
      <c r="W166" s="672" t="str">
        <f t="shared" si="65"/>
        <v/>
      </c>
      <c r="Y166" s="672" t="str">
        <f t="shared" si="66"/>
        <v/>
      </c>
      <c r="AA166" s="672" t="str">
        <f t="shared" si="67"/>
        <v/>
      </c>
      <c r="AC166" s="672" t="str">
        <f t="shared" si="68"/>
        <v/>
      </c>
      <c r="AE166" s="672" t="str">
        <f t="shared" si="69"/>
        <v/>
      </c>
      <c r="AG166" s="672" t="str">
        <f t="shared" si="70"/>
        <v/>
      </c>
      <c r="AI166" s="672" t="str">
        <f t="shared" si="71"/>
        <v/>
      </c>
      <c r="AK166" s="672" t="str">
        <f t="shared" si="72"/>
        <v/>
      </c>
      <c r="AM166" s="672" t="str">
        <f t="shared" si="73"/>
        <v/>
      </c>
      <c r="AO166" s="672" t="str">
        <f t="shared" si="74"/>
        <v/>
      </c>
      <c r="AQ166" s="672" t="str">
        <f t="shared" si="75"/>
        <v/>
      </c>
    </row>
    <row r="167" spans="5:43">
      <c r="E167" s="672" t="str">
        <f t="shared" si="76"/>
        <v/>
      </c>
      <c r="G167" s="672" t="str">
        <f t="shared" si="76"/>
        <v/>
      </c>
      <c r="I167" s="672" t="str">
        <f t="shared" si="58"/>
        <v/>
      </c>
      <c r="K167" s="672" t="str">
        <f t="shared" si="59"/>
        <v/>
      </c>
      <c r="M167" s="672" t="str">
        <f t="shared" si="60"/>
        <v/>
      </c>
      <c r="O167" s="672" t="str">
        <f t="shared" si="61"/>
        <v/>
      </c>
      <c r="Q167" s="672" t="str">
        <f t="shared" si="62"/>
        <v/>
      </c>
      <c r="S167" s="672" t="str">
        <f t="shared" si="63"/>
        <v/>
      </c>
      <c r="U167" s="672" t="str">
        <f t="shared" si="64"/>
        <v/>
      </c>
      <c r="W167" s="672" t="str">
        <f t="shared" si="65"/>
        <v/>
      </c>
      <c r="Y167" s="672" t="str">
        <f t="shared" si="66"/>
        <v/>
      </c>
      <c r="AA167" s="672" t="str">
        <f t="shared" si="67"/>
        <v/>
      </c>
      <c r="AC167" s="672" t="str">
        <f t="shared" si="68"/>
        <v/>
      </c>
      <c r="AE167" s="672" t="str">
        <f t="shared" si="69"/>
        <v/>
      </c>
      <c r="AG167" s="672" t="str">
        <f t="shared" si="70"/>
        <v/>
      </c>
      <c r="AI167" s="672" t="str">
        <f t="shared" si="71"/>
        <v/>
      </c>
      <c r="AK167" s="672" t="str">
        <f t="shared" si="72"/>
        <v/>
      </c>
      <c r="AM167" s="672" t="str">
        <f t="shared" si="73"/>
        <v/>
      </c>
      <c r="AO167" s="672" t="str">
        <f t="shared" si="74"/>
        <v/>
      </c>
      <c r="AQ167" s="672" t="str">
        <f t="shared" si="75"/>
        <v/>
      </c>
    </row>
    <row r="168" spans="5:43">
      <c r="E168" s="672" t="str">
        <f t="shared" si="76"/>
        <v/>
      </c>
      <c r="G168" s="672" t="str">
        <f t="shared" si="76"/>
        <v/>
      </c>
      <c r="I168" s="672" t="str">
        <f t="shared" si="58"/>
        <v/>
      </c>
      <c r="K168" s="672" t="str">
        <f t="shared" si="59"/>
        <v/>
      </c>
      <c r="M168" s="672" t="str">
        <f t="shared" si="60"/>
        <v/>
      </c>
      <c r="O168" s="672" t="str">
        <f t="shared" si="61"/>
        <v/>
      </c>
      <c r="Q168" s="672" t="str">
        <f t="shared" si="62"/>
        <v/>
      </c>
      <c r="S168" s="672" t="str">
        <f t="shared" si="63"/>
        <v/>
      </c>
      <c r="U168" s="672" t="str">
        <f t="shared" si="64"/>
        <v/>
      </c>
      <c r="W168" s="672" t="str">
        <f t="shared" si="65"/>
        <v/>
      </c>
      <c r="Y168" s="672" t="str">
        <f t="shared" si="66"/>
        <v/>
      </c>
      <c r="AA168" s="672" t="str">
        <f t="shared" si="67"/>
        <v/>
      </c>
      <c r="AC168" s="672" t="str">
        <f t="shared" si="68"/>
        <v/>
      </c>
      <c r="AE168" s="672" t="str">
        <f t="shared" si="69"/>
        <v/>
      </c>
      <c r="AG168" s="672" t="str">
        <f t="shared" si="70"/>
        <v/>
      </c>
      <c r="AI168" s="672" t="str">
        <f t="shared" si="71"/>
        <v/>
      </c>
      <c r="AK168" s="672" t="str">
        <f t="shared" si="72"/>
        <v/>
      </c>
      <c r="AM168" s="672" t="str">
        <f t="shared" si="73"/>
        <v/>
      </c>
      <c r="AO168" s="672" t="str">
        <f t="shared" si="74"/>
        <v/>
      </c>
      <c r="AQ168" s="672" t="str">
        <f t="shared" si="75"/>
        <v/>
      </c>
    </row>
    <row r="169" spans="5:43">
      <c r="E169" s="672" t="str">
        <f t="shared" si="76"/>
        <v/>
      </c>
      <c r="G169" s="672" t="str">
        <f t="shared" si="76"/>
        <v/>
      </c>
      <c r="I169" s="672" t="str">
        <f t="shared" si="58"/>
        <v/>
      </c>
      <c r="K169" s="672" t="str">
        <f t="shared" si="59"/>
        <v/>
      </c>
      <c r="M169" s="672" t="str">
        <f t="shared" si="60"/>
        <v/>
      </c>
      <c r="O169" s="672" t="str">
        <f t="shared" si="61"/>
        <v/>
      </c>
      <c r="Q169" s="672" t="str">
        <f t="shared" si="62"/>
        <v/>
      </c>
      <c r="S169" s="672" t="str">
        <f t="shared" si="63"/>
        <v/>
      </c>
      <c r="U169" s="672" t="str">
        <f t="shared" si="64"/>
        <v/>
      </c>
      <c r="W169" s="672" t="str">
        <f t="shared" si="65"/>
        <v/>
      </c>
      <c r="Y169" s="672" t="str">
        <f t="shared" si="66"/>
        <v/>
      </c>
      <c r="AA169" s="672" t="str">
        <f t="shared" si="67"/>
        <v/>
      </c>
      <c r="AC169" s="672" t="str">
        <f t="shared" si="68"/>
        <v/>
      </c>
      <c r="AE169" s="672" t="str">
        <f t="shared" si="69"/>
        <v/>
      </c>
      <c r="AG169" s="672" t="str">
        <f t="shared" si="70"/>
        <v/>
      </c>
      <c r="AI169" s="672" t="str">
        <f t="shared" si="71"/>
        <v/>
      </c>
      <c r="AK169" s="672" t="str">
        <f t="shared" si="72"/>
        <v/>
      </c>
      <c r="AM169" s="672" t="str">
        <f t="shared" si="73"/>
        <v/>
      </c>
      <c r="AO169" s="672" t="str">
        <f t="shared" si="74"/>
        <v/>
      </c>
      <c r="AQ169" s="672" t="str">
        <f t="shared" si="75"/>
        <v/>
      </c>
    </row>
    <row r="170" spans="5:43">
      <c r="E170" s="672" t="str">
        <f t="shared" si="76"/>
        <v/>
      </c>
      <c r="G170" s="672" t="str">
        <f t="shared" si="76"/>
        <v/>
      </c>
      <c r="I170" s="672" t="str">
        <f t="shared" si="58"/>
        <v/>
      </c>
      <c r="K170" s="672" t="str">
        <f t="shared" si="59"/>
        <v/>
      </c>
      <c r="M170" s="672" t="str">
        <f t="shared" si="60"/>
        <v/>
      </c>
      <c r="O170" s="672" t="str">
        <f t="shared" si="61"/>
        <v/>
      </c>
      <c r="Q170" s="672" t="str">
        <f t="shared" si="62"/>
        <v/>
      </c>
      <c r="S170" s="672" t="str">
        <f t="shared" si="63"/>
        <v/>
      </c>
      <c r="U170" s="672" t="str">
        <f t="shared" si="64"/>
        <v/>
      </c>
      <c r="W170" s="672" t="str">
        <f t="shared" si="65"/>
        <v/>
      </c>
      <c r="Y170" s="672" t="str">
        <f t="shared" si="66"/>
        <v/>
      </c>
      <c r="AA170" s="672" t="str">
        <f t="shared" si="67"/>
        <v/>
      </c>
      <c r="AC170" s="672" t="str">
        <f t="shared" si="68"/>
        <v/>
      </c>
      <c r="AE170" s="672" t="str">
        <f t="shared" si="69"/>
        <v/>
      </c>
      <c r="AG170" s="672" t="str">
        <f t="shared" si="70"/>
        <v/>
      </c>
      <c r="AI170" s="672" t="str">
        <f t="shared" si="71"/>
        <v/>
      </c>
      <c r="AK170" s="672" t="str">
        <f t="shared" si="72"/>
        <v/>
      </c>
      <c r="AM170" s="672" t="str">
        <f t="shared" si="73"/>
        <v/>
      </c>
      <c r="AO170" s="672" t="str">
        <f t="shared" si="74"/>
        <v/>
      </c>
      <c r="AQ170" s="672" t="str">
        <f t="shared" si="75"/>
        <v/>
      </c>
    </row>
    <row r="171" spans="5:43">
      <c r="E171" s="672" t="str">
        <f t="shared" si="76"/>
        <v/>
      </c>
      <c r="G171" s="672" t="str">
        <f t="shared" si="76"/>
        <v/>
      </c>
      <c r="I171" s="672" t="str">
        <f t="shared" si="58"/>
        <v/>
      </c>
      <c r="K171" s="672" t="str">
        <f t="shared" si="59"/>
        <v/>
      </c>
      <c r="M171" s="672" t="str">
        <f t="shared" si="60"/>
        <v/>
      </c>
      <c r="O171" s="672" t="str">
        <f t="shared" si="61"/>
        <v/>
      </c>
      <c r="Q171" s="672" t="str">
        <f t="shared" si="62"/>
        <v/>
      </c>
      <c r="S171" s="672" t="str">
        <f t="shared" si="63"/>
        <v/>
      </c>
      <c r="U171" s="672" t="str">
        <f t="shared" si="64"/>
        <v/>
      </c>
      <c r="W171" s="672" t="str">
        <f t="shared" si="65"/>
        <v/>
      </c>
      <c r="Y171" s="672" t="str">
        <f t="shared" si="66"/>
        <v/>
      </c>
      <c r="AA171" s="672" t="str">
        <f t="shared" si="67"/>
        <v/>
      </c>
      <c r="AC171" s="672" t="str">
        <f t="shared" si="68"/>
        <v/>
      </c>
      <c r="AE171" s="672" t="str">
        <f t="shared" si="69"/>
        <v/>
      </c>
      <c r="AG171" s="672" t="str">
        <f t="shared" si="70"/>
        <v/>
      </c>
      <c r="AI171" s="672" t="str">
        <f t="shared" si="71"/>
        <v/>
      </c>
      <c r="AK171" s="672" t="str">
        <f t="shared" si="72"/>
        <v/>
      </c>
      <c r="AM171" s="672" t="str">
        <f t="shared" si="73"/>
        <v/>
      </c>
      <c r="AO171" s="672" t="str">
        <f t="shared" si="74"/>
        <v/>
      </c>
      <c r="AQ171" s="672" t="str">
        <f t="shared" si="75"/>
        <v/>
      </c>
    </row>
    <row r="172" spans="5:43">
      <c r="E172" s="672" t="str">
        <f t="shared" si="76"/>
        <v/>
      </c>
      <c r="G172" s="672" t="str">
        <f t="shared" si="76"/>
        <v/>
      </c>
      <c r="I172" s="672" t="str">
        <f t="shared" si="58"/>
        <v/>
      </c>
      <c r="K172" s="672" t="str">
        <f t="shared" si="59"/>
        <v/>
      </c>
      <c r="M172" s="672" t="str">
        <f t="shared" si="60"/>
        <v/>
      </c>
      <c r="O172" s="672" t="str">
        <f t="shared" si="61"/>
        <v/>
      </c>
      <c r="Q172" s="672" t="str">
        <f t="shared" si="62"/>
        <v/>
      </c>
      <c r="S172" s="672" t="str">
        <f t="shared" si="63"/>
        <v/>
      </c>
      <c r="U172" s="672" t="str">
        <f t="shared" si="64"/>
        <v/>
      </c>
      <c r="W172" s="672" t="str">
        <f t="shared" si="65"/>
        <v/>
      </c>
      <c r="Y172" s="672" t="str">
        <f t="shared" si="66"/>
        <v/>
      </c>
      <c r="AA172" s="672" t="str">
        <f t="shared" si="67"/>
        <v/>
      </c>
      <c r="AC172" s="672" t="str">
        <f t="shared" si="68"/>
        <v/>
      </c>
      <c r="AE172" s="672" t="str">
        <f t="shared" si="69"/>
        <v/>
      </c>
      <c r="AG172" s="672" t="str">
        <f t="shared" si="70"/>
        <v/>
      </c>
      <c r="AI172" s="672" t="str">
        <f t="shared" si="71"/>
        <v/>
      </c>
      <c r="AK172" s="672" t="str">
        <f t="shared" si="72"/>
        <v/>
      </c>
      <c r="AM172" s="672" t="str">
        <f t="shared" si="73"/>
        <v/>
      </c>
      <c r="AO172" s="672" t="str">
        <f t="shared" si="74"/>
        <v/>
      </c>
      <c r="AQ172" s="672" t="str">
        <f t="shared" si="75"/>
        <v/>
      </c>
    </row>
    <row r="173" spans="5:43">
      <c r="E173" s="672" t="str">
        <f t="shared" ref="E173:G188" si="77">IF(OR($B173=0,D173=0),"",D173/$B173)</f>
        <v/>
      </c>
      <c r="G173" s="672" t="str">
        <f t="shared" si="77"/>
        <v/>
      </c>
      <c r="I173" s="672" t="str">
        <f t="shared" si="58"/>
        <v/>
      </c>
      <c r="K173" s="672" t="str">
        <f t="shared" si="59"/>
        <v/>
      </c>
      <c r="M173" s="672" t="str">
        <f t="shared" si="60"/>
        <v/>
      </c>
      <c r="O173" s="672" t="str">
        <f t="shared" si="61"/>
        <v/>
      </c>
      <c r="Q173" s="672" t="str">
        <f t="shared" si="62"/>
        <v/>
      </c>
      <c r="S173" s="672" t="str">
        <f t="shared" si="63"/>
        <v/>
      </c>
      <c r="U173" s="672" t="str">
        <f t="shared" si="64"/>
        <v/>
      </c>
      <c r="W173" s="672" t="str">
        <f t="shared" si="65"/>
        <v/>
      </c>
      <c r="Y173" s="672" t="str">
        <f t="shared" si="66"/>
        <v/>
      </c>
      <c r="AA173" s="672" t="str">
        <f t="shared" si="67"/>
        <v/>
      </c>
      <c r="AC173" s="672" t="str">
        <f t="shared" si="68"/>
        <v/>
      </c>
      <c r="AE173" s="672" t="str">
        <f t="shared" si="69"/>
        <v/>
      </c>
      <c r="AG173" s="672" t="str">
        <f t="shared" si="70"/>
        <v/>
      </c>
      <c r="AI173" s="672" t="str">
        <f t="shared" si="71"/>
        <v/>
      </c>
      <c r="AK173" s="672" t="str">
        <f t="shared" si="72"/>
        <v/>
      </c>
      <c r="AM173" s="672" t="str">
        <f t="shared" si="73"/>
        <v/>
      </c>
      <c r="AO173" s="672" t="str">
        <f t="shared" si="74"/>
        <v/>
      </c>
      <c r="AQ173" s="672" t="str">
        <f t="shared" si="75"/>
        <v/>
      </c>
    </row>
    <row r="174" spans="5:43">
      <c r="E174" s="672" t="str">
        <f t="shared" si="77"/>
        <v/>
      </c>
      <c r="G174" s="672" t="str">
        <f t="shared" si="77"/>
        <v/>
      </c>
      <c r="I174" s="672" t="str">
        <f t="shared" si="58"/>
        <v/>
      </c>
      <c r="K174" s="672" t="str">
        <f t="shared" si="59"/>
        <v/>
      </c>
      <c r="M174" s="672" t="str">
        <f t="shared" si="60"/>
        <v/>
      </c>
      <c r="O174" s="672" t="str">
        <f t="shared" si="61"/>
        <v/>
      </c>
      <c r="Q174" s="672" t="str">
        <f t="shared" si="62"/>
        <v/>
      </c>
      <c r="S174" s="672" t="str">
        <f t="shared" si="63"/>
        <v/>
      </c>
      <c r="U174" s="672" t="str">
        <f t="shared" si="64"/>
        <v/>
      </c>
      <c r="W174" s="672" t="str">
        <f t="shared" si="65"/>
        <v/>
      </c>
      <c r="Y174" s="672" t="str">
        <f t="shared" si="66"/>
        <v/>
      </c>
      <c r="AA174" s="672" t="str">
        <f t="shared" si="67"/>
        <v/>
      </c>
      <c r="AC174" s="672" t="str">
        <f t="shared" si="68"/>
        <v/>
      </c>
      <c r="AE174" s="672" t="str">
        <f t="shared" si="69"/>
        <v/>
      </c>
      <c r="AG174" s="672" t="str">
        <f t="shared" si="70"/>
        <v/>
      </c>
      <c r="AI174" s="672" t="str">
        <f t="shared" si="71"/>
        <v/>
      </c>
      <c r="AK174" s="672" t="str">
        <f t="shared" si="72"/>
        <v/>
      </c>
      <c r="AM174" s="672" t="str">
        <f t="shared" si="73"/>
        <v/>
      </c>
      <c r="AO174" s="672" t="str">
        <f t="shared" si="74"/>
        <v/>
      </c>
      <c r="AQ174" s="672" t="str">
        <f t="shared" si="75"/>
        <v/>
      </c>
    </row>
    <row r="175" spans="5:43">
      <c r="E175" s="672" t="str">
        <f t="shared" si="77"/>
        <v/>
      </c>
      <c r="G175" s="672" t="str">
        <f t="shared" si="77"/>
        <v/>
      </c>
      <c r="I175" s="672" t="str">
        <f t="shared" si="58"/>
        <v/>
      </c>
      <c r="K175" s="672" t="str">
        <f t="shared" si="59"/>
        <v/>
      </c>
      <c r="M175" s="672" t="str">
        <f t="shared" si="60"/>
        <v/>
      </c>
      <c r="O175" s="672" t="str">
        <f t="shared" si="61"/>
        <v/>
      </c>
      <c r="Q175" s="672" t="str">
        <f t="shared" si="62"/>
        <v/>
      </c>
      <c r="S175" s="672" t="str">
        <f t="shared" si="63"/>
        <v/>
      </c>
      <c r="U175" s="672" t="str">
        <f t="shared" si="64"/>
        <v/>
      </c>
      <c r="W175" s="672" t="str">
        <f t="shared" si="65"/>
        <v/>
      </c>
      <c r="Y175" s="672" t="str">
        <f t="shared" si="66"/>
        <v/>
      </c>
      <c r="AA175" s="672" t="str">
        <f t="shared" si="67"/>
        <v/>
      </c>
      <c r="AC175" s="672" t="str">
        <f t="shared" si="68"/>
        <v/>
      </c>
      <c r="AE175" s="672" t="str">
        <f t="shared" si="69"/>
        <v/>
      </c>
      <c r="AG175" s="672" t="str">
        <f t="shared" si="70"/>
        <v/>
      </c>
      <c r="AI175" s="672" t="str">
        <f t="shared" si="71"/>
        <v/>
      </c>
      <c r="AK175" s="672" t="str">
        <f t="shared" si="72"/>
        <v/>
      </c>
      <c r="AM175" s="672" t="str">
        <f t="shared" si="73"/>
        <v/>
      </c>
      <c r="AO175" s="672" t="str">
        <f t="shared" si="74"/>
        <v/>
      </c>
      <c r="AQ175" s="672" t="str">
        <f t="shared" si="75"/>
        <v/>
      </c>
    </row>
    <row r="176" spans="5:43">
      <c r="E176" s="672" t="str">
        <f t="shared" si="77"/>
        <v/>
      </c>
      <c r="G176" s="672" t="str">
        <f t="shared" si="77"/>
        <v/>
      </c>
      <c r="I176" s="672" t="str">
        <f t="shared" si="58"/>
        <v/>
      </c>
      <c r="K176" s="672" t="str">
        <f t="shared" si="59"/>
        <v/>
      </c>
      <c r="M176" s="672" t="str">
        <f t="shared" si="60"/>
        <v/>
      </c>
      <c r="O176" s="672" t="str">
        <f t="shared" si="61"/>
        <v/>
      </c>
      <c r="Q176" s="672" t="str">
        <f t="shared" si="62"/>
        <v/>
      </c>
      <c r="S176" s="672" t="str">
        <f t="shared" si="63"/>
        <v/>
      </c>
      <c r="U176" s="672" t="str">
        <f t="shared" si="64"/>
        <v/>
      </c>
      <c r="W176" s="672" t="str">
        <f t="shared" si="65"/>
        <v/>
      </c>
      <c r="Y176" s="672" t="str">
        <f t="shared" si="66"/>
        <v/>
      </c>
      <c r="AA176" s="672" t="str">
        <f t="shared" si="67"/>
        <v/>
      </c>
      <c r="AC176" s="672" t="str">
        <f t="shared" si="68"/>
        <v/>
      </c>
      <c r="AE176" s="672" t="str">
        <f t="shared" si="69"/>
        <v/>
      </c>
      <c r="AG176" s="672" t="str">
        <f t="shared" si="70"/>
        <v/>
      </c>
      <c r="AI176" s="672" t="str">
        <f t="shared" si="71"/>
        <v/>
      </c>
      <c r="AK176" s="672" t="str">
        <f t="shared" si="72"/>
        <v/>
      </c>
      <c r="AM176" s="672" t="str">
        <f t="shared" si="73"/>
        <v/>
      </c>
      <c r="AO176" s="672" t="str">
        <f t="shared" si="74"/>
        <v/>
      </c>
      <c r="AQ176" s="672" t="str">
        <f t="shared" si="75"/>
        <v/>
      </c>
    </row>
    <row r="177" spans="5:43">
      <c r="E177" s="672" t="str">
        <f t="shared" si="77"/>
        <v/>
      </c>
      <c r="G177" s="672" t="str">
        <f t="shared" si="77"/>
        <v/>
      </c>
      <c r="I177" s="672" t="str">
        <f t="shared" si="58"/>
        <v/>
      </c>
      <c r="K177" s="672" t="str">
        <f t="shared" si="59"/>
        <v/>
      </c>
      <c r="M177" s="672" t="str">
        <f t="shared" si="60"/>
        <v/>
      </c>
      <c r="O177" s="672" t="str">
        <f t="shared" si="61"/>
        <v/>
      </c>
      <c r="Q177" s="672" t="str">
        <f t="shared" si="62"/>
        <v/>
      </c>
      <c r="S177" s="672" t="str">
        <f t="shared" si="63"/>
        <v/>
      </c>
      <c r="U177" s="672" t="str">
        <f t="shared" si="64"/>
        <v/>
      </c>
      <c r="W177" s="672" t="str">
        <f t="shared" si="65"/>
        <v/>
      </c>
      <c r="Y177" s="672" t="str">
        <f t="shared" si="66"/>
        <v/>
      </c>
      <c r="AA177" s="672" t="str">
        <f t="shared" si="67"/>
        <v/>
      </c>
      <c r="AC177" s="672" t="str">
        <f t="shared" si="68"/>
        <v/>
      </c>
      <c r="AE177" s="672" t="str">
        <f t="shared" si="69"/>
        <v/>
      </c>
      <c r="AG177" s="672" t="str">
        <f t="shared" si="70"/>
        <v/>
      </c>
      <c r="AI177" s="672" t="str">
        <f t="shared" si="71"/>
        <v/>
      </c>
      <c r="AK177" s="672" t="str">
        <f t="shared" si="72"/>
        <v/>
      </c>
      <c r="AM177" s="672" t="str">
        <f t="shared" si="73"/>
        <v/>
      </c>
      <c r="AO177" s="672" t="str">
        <f t="shared" si="74"/>
        <v/>
      </c>
      <c r="AQ177" s="672" t="str">
        <f t="shared" si="75"/>
        <v/>
      </c>
    </row>
    <row r="178" spans="5:43">
      <c r="E178" s="672" t="str">
        <f t="shared" si="77"/>
        <v/>
      </c>
      <c r="G178" s="672" t="str">
        <f t="shared" si="77"/>
        <v/>
      </c>
      <c r="I178" s="672" t="str">
        <f t="shared" si="58"/>
        <v/>
      </c>
      <c r="K178" s="672" t="str">
        <f t="shared" si="59"/>
        <v/>
      </c>
      <c r="M178" s="672" t="str">
        <f t="shared" si="60"/>
        <v/>
      </c>
      <c r="O178" s="672" t="str">
        <f t="shared" si="61"/>
        <v/>
      </c>
      <c r="Q178" s="672" t="str">
        <f t="shared" si="62"/>
        <v/>
      </c>
      <c r="S178" s="672" t="str">
        <f t="shared" si="63"/>
        <v/>
      </c>
      <c r="U178" s="672" t="str">
        <f t="shared" si="64"/>
        <v/>
      </c>
      <c r="W178" s="672" t="str">
        <f t="shared" si="65"/>
        <v/>
      </c>
      <c r="Y178" s="672" t="str">
        <f t="shared" si="66"/>
        <v/>
      </c>
      <c r="AA178" s="672" t="str">
        <f t="shared" si="67"/>
        <v/>
      </c>
      <c r="AC178" s="672" t="str">
        <f t="shared" si="68"/>
        <v/>
      </c>
      <c r="AE178" s="672" t="str">
        <f t="shared" si="69"/>
        <v/>
      </c>
      <c r="AG178" s="672" t="str">
        <f t="shared" si="70"/>
        <v/>
      </c>
      <c r="AI178" s="672" t="str">
        <f t="shared" si="71"/>
        <v/>
      </c>
      <c r="AK178" s="672" t="str">
        <f t="shared" si="72"/>
        <v/>
      </c>
      <c r="AM178" s="672" t="str">
        <f t="shared" si="73"/>
        <v/>
      </c>
      <c r="AO178" s="672" t="str">
        <f t="shared" si="74"/>
        <v/>
      </c>
      <c r="AQ178" s="672" t="str">
        <f t="shared" si="75"/>
        <v/>
      </c>
    </row>
    <row r="179" spans="5:43">
      <c r="E179" s="672" t="str">
        <f t="shared" si="77"/>
        <v/>
      </c>
      <c r="G179" s="672" t="str">
        <f t="shared" si="77"/>
        <v/>
      </c>
      <c r="I179" s="672" t="str">
        <f t="shared" si="58"/>
        <v/>
      </c>
      <c r="K179" s="672" t="str">
        <f t="shared" si="59"/>
        <v/>
      </c>
      <c r="M179" s="672" t="str">
        <f t="shared" si="60"/>
        <v/>
      </c>
      <c r="O179" s="672" t="str">
        <f t="shared" si="61"/>
        <v/>
      </c>
      <c r="Q179" s="672" t="str">
        <f t="shared" si="62"/>
        <v/>
      </c>
      <c r="S179" s="672" t="str">
        <f t="shared" si="63"/>
        <v/>
      </c>
      <c r="U179" s="672" t="str">
        <f t="shared" si="64"/>
        <v/>
      </c>
      <c r="W179" s="672" t="str">
        <f t="shared" si="65"/>
        <v/>
      </c>
      <c r="Y179" s="672" t="str">
        <f t="shared" si="66"/>
        <v/>
      </c>
      <c r="AA179" s="672" t="str">
        <f t="shared" si="67"/>
        <v/>
      </c>
      <c r="AC179" s="672" t="str">
        <f t="shared" si="68"/>
        <v/>
      </c>
      <c r="AE179" s="672" t="str">
        <f t="shared" si="69"/>
        <v/>
      </c>
      <c r="AG179" s="672" t="str">
        <f t="shared" si="70"/>
        <v/>
      </c>
      <c r="AI179" s="672" t="str">
        <f t="shared" si="71"/>
        <v/>
      </c>
      <c r="AK179" s="672" t="str">
        <f t="shared" si="72"/>
        <v/>
      </c>
      <c r="AM179" s="672" t="str">
        <f t="shared" si="73"/>
        <v/>
      </c>
      <c r="AO179" s="672" t="str">
        <f t="shared" si="74"/>
        <v/>
      </c>
      <c r="AQ179" s="672" t="str">
        <f t="shared" si="75"/>
        <v/>
      </c>
    </row>
    <row r="180" spans="5:43">
      <c r="E180" s="672" t="str">
        <f t="shared" si="77"/>
        <v/>
      </c>
      <c r="G180" s="672" t="str">
        <f t="shared" si="77"/>
        <v/>
      </c>
      <c r="I180" s="672" t="str">
        <f t="shared" si="58"/>
        <v/>
      </c>
      <c r="K180" s="672" t="str">
        <f t="shared" si="59"/>
        <v/>
      </c>
      <c r="M180" s="672" t="str">
        <f t="shared" si="60"/>
        <v/>
      </c>
      <c r="O180" s="672" t="str">
        <f t="shared" si="61"/>
        <v/>
      </c>
      <c r="Q180" s="672" t="str">
        <f t="shared" si="62"/>
        <v/>
      </c>
      <c r="S180" s="672" t="str">
        <f t="shared" si="63"/>
        <v/>
      </c>
      <c r="U180" s="672" t="str">
        <f t="shared" si="64"/>
        <v/>
      </c>
      <c r="W180" s="672" t="str">
        <f t="shared" si="65"/>
        <v/>
      </c>
      <c r="Y180" s="672" t="str">
        <f t="shared" si="66"/>
        <v/>
      </c>
      <c r="AA180" s="672" t="str">
        <f t="shared" si="67"/>
        <v/>
      </c>
      <c r="AC180" s="672" t="str">
        <f t="shared" si="68"/>
        <v/>
      </c>
      <c r="AE180" s="672" t="str">
        <f t="shared" si="69"/>
        <v/>
      </c>
      <c r="AG180" s="672" t="str">
        <f t="shared" si="70"/>
        <v/>
      </c>
      <c r="AI180" s="672" t="str">
        <f t="shared" si="71"/>
        <v/>
      </c>
      <c r="AK180" s="672" t="str">
        <f t="shared" si="72"/>
        <v/>
      </c>
      <c r="AM180" s="672" t="str">
        <f t="shared" si="73"/>
        <v/>
      </c>
      <c r="AO180" s="672" t="str">
        <f t="shared" si="74"/>
        <v/>
      </c>
      <c r="AQ180" s="672" t="str">
        <f t="shared" si="75"/>
        <v/>
      </c>
    </row>
    <row r="181" spans="5:43">
      <c r="E181" s="672" t="str">
        <f t="shared" si="77"/>
        <v/>
      </c>
      <c r="G181" s="672" t="str">
        <f t="shared" si="77"/>
        <v/>
      </c>
      <c r="I181" s="672" t="str">
        <f t="shared" si="58"/>
        <v/>
      </c>
      <c r="K181" s="672" t="str">
        <f t="shared" si="59"/>
        <v/>
      </c>
      <c r="M181" s="672" t="str">
        <f t="shared" si="60"/>
        <v/>
      </c>
      <c r="O181" s="672" t="str">
        <f t="shared" si="61"/>
        <v/>
      </c>
      <c r="Q181" s="672" t="str">
        <f t="shared" si="62"/>
        <v/>
      </c>
      <c r="S181" s="672" t="str">
        <f t="shared" si="63"/>
        <v/>
      </c>
      <c r="U181" s="672" t="str">
        <f t="shared" si="64"/>
        <v/>
      </c>
      <c r="W181" s="672" t="str">
        <f t="shared" si="65"/>
        <v/>
      </c>
      <c r="Y181" s="672" t="str">
        <f t="shared" si="66"/>
        <v/>
      </c>
      <c r="AA181" s="672" t="str">
        <f t="shared" si="67"/>
        <v/>
      </c>
      <c r="AC181" s="672" t="str">
        <f t="shared" si="68"/>
        <v/>
      </c>
      <c r="AE181" s="672" t="str">
        <f t="shared" si="69"/>
        <v/>
      </c>
      <c r="AG181" s="672" t="str">
        <f t="shared" si="70"/>
        <v/>
      </c>
      <c r="AI181" s="672" t="str">
        <f t="shared" si="71"/>
        <v/>
      </c>
      <c r="AK181" s="672" t="str">
        <f t="shared" si="72"/>
        <v/>
      </c>
      <c r="AM181" s="672" t="str">
        <f t="shared" si="73"/>
        <v/>
      </c>
      <c r="AO181" s="672" t="str">
        <f t="shared" si="74"/>
        <v/>
      </c>
      <c r="AQ181" s="672" t="str">
        <f t="shared" si="75"/>
        <v/>
      </c>
    </row>
    <row r="182" spans="5:43">
      <c r="E182" s="672" t="str">
        <f t="shared" si="77"/>
        <v/>
      </c>
      <c r="G182" s="672" t="str">
        <f t="shared" si="77"/>
        <v/>
      </c>
      <c r="I182" s="672" t="str">
        <f t="shared" si="58"/>
        <v/>
      </c>
      <c r="K182" s="672" t="str">
        <f t="shared" si="59"/>
        <v/>
      </c>
      <c r="M182" s="672" t="str">
        <f t="shared" si="60"/>
        <v/>
      </c>
      <c r="O182" s="672" t="str">
        <f t="shared" si="61"/>
        <v/>
      </c>
      <c r="Q182" s="672" t="str">
        <f t="shared" si="62"/>
        <v/>
      </c>
      <c r="S182" s="672" t="str">
        <f t="shared" si="63"/>
        <v/>
      </c>
      <c r="U182" s="672" t="str">
        <f t="shared" si="64"/>
        <v/>
      </c>
      <c r="W182" s="672" t="str">
        <f t="shared" si="65"/>
        <v/>
      </c>
      <c r="Y182" s="672" t="str">
        <f t="shared" si="66"/>
        <v/>
      </c>
      <c r="AA182" s="672" t="str">
        <f t="shared" si="67"/>
        <v/>
      </c>
      <c r="AC182" s="672" t="str">
        <f t="shared" si="68"/>
        <v/>
      </c>
      <c r="AE182" s="672" t="str">
        <f t="shared" si="69"/>
        <v/>
      </c>
      <c r="AG182" s="672" t="str">
        <f t="shared" si="70"/>
        <v/>
      </c>
      <c r="AI182" s="672" t="str">
        <f t="shared" si="71"/>
        <v/>
      </c>
      <c r="AK182" s="672" t="str">
        <f t="shared" si="72"/>
        <v/>
      </c>
      <c r="AM182" s="672" t="str">
        <f t="shared" si="73"/>
        <v/>
      </c>
      <c r="AO182" s="672" t="str">
        <f t="shared" si="74"/>
        <v/>
      </c>
      <c r="AQ182" s="672" t="str">
        <f t="shared" si="75"/>
        <v/>
      </c>
    </row>
    <row r="183" spans="5:43">
      <c r="E183" s="672" t="str">
        <f t="shared" si="77"/>
        <v/>
      </c>
      <c r="G183" s="672" t="str">
        <f t="shared" si="77"/>
        <v/>
      </c>
      <c r="I183" s="672" t="str">
        <f t="shared" si="58"/>
        <v/>
      </c>
      <c r="K183" s="672" t="str">
        <f t="shared" si="59"/>
        <v/>
      </c>
      <c r="M183" s="672" t="str">
        <f t="shared" si="60"/>
        <v/>
      </c>
      <c r="O183" s="672" t="str">
        <f t="shared" si="61"/>
        <v/>
      </c>
      <c r="Q183" s="672" t="str">
        <f t="shared" si="62"/>
        <v/>
      </c>
      <c r="S183" s="672" t="str">
        <f t="shared" si="63"/>
        <v/>
      </c>
      <c r="U183" s="672" t="str">
        <f t="shared" si="64"/>
        <v/>
      </c>
      <c r="W183" s="672" t="str">
        <f t="shared" si="65"/>
        <v/>
      </c>
      <c r="Y183" s="672" t="str">
        <f t="shared" si="66"/>
        <v/>
      </c>
      <c r="AA183" s="672" t="str">
        <f t="shared" si="67"/>
        <v/>
      </c>
      <c r="AC183" s="672" t="str">
        <f t="shared" si="68"/>
        <v/>
      </c>
      <c r="AE183" s="672" t="str">
        <f t="shared" si="69"/>
        <v/>
      </c>
      <c r="AG183" s="672" t="str">
        <f t="shared" si="70"/>
        <v/>
      </c>
      <c r="AI183" s="672" t="str">
        <f t="shared" si="71"/>
        <v/>
      </c>
      <c r="AK183" s="672" t="str">
        <f t="shared" si="72"/>
        <v/>
      </c>
      <c r="AM183" s="672" t="str">
        <f t="shared" si="73"/>
        <v/>
      </c>
      <c r="AO183" s="672" t="str">
        <f t="shared" si="74"/>
        <v/>
      </c>
      <c r="AQ183" s="672" t="str">
        <f t="shared" si="75"/>
        <v/>
      </c>
    </row>
    <row r="184" spans="5:43">
      <c r="E184" s="672" t="str">
        <f t="shared" si="77"/>
        <v/>
      </c>
      <c r="G184" s="672" t="str">
        <f t="shared" si="77"/>
        <v/>
      </c>
      <c r="I184" s="672" t="str">
        <f t="shared" si="58"/>
        <v/>
      </c>
      <c r="K184" s="672" t="str">
        <f t="shared" si="59"/>
        <v/>
      </c>
      <c r="M184" s="672" t="str">
        <f t="shared" si="60"/>
        <v/>
      </c>
      <c r="O184" s="672" t="str">
        <f t="shared" si="61"/>
        <v/>
      </c>
      <c r="Q184" s="672" t="str">
        <f t="shared" si="62"/>
        <v/>
      </c>
      <c r="S184" s="672" t="str">
        <f t="shared" si="63"/>
        <v/>
      </c>
      <c r="U184" s="672" t="str">
        <f t="shared" si="64"/>
        <v/>
      </c>
      <c r="W184" s="672" t="str">
        <f t="shared" si="65"/>
        <v/>
      </c>
      <c r="Y184" s="672" t="str">
        <f t="shared" si="66"/>
        <v/>
      </c>
      <c r="AA184" s="672" t="str">
        <f t="shared" si="67"/>
        <v/>
      </c>
      <c r="AC184" s="672" t="str">
        <f t="shared" si="68"/>
        <v/>
      </c>
      <c r="AE184" s="672" t="str">
        <f t="shared" si="69"/>
        <v/>
      </c>
      <c r="AG184" s="672" t="str">
        <f t="shared" si="70"/>
        <v/>
      </c>
      <c r="AI184" s="672" t="str">
        <f t="shared" si="71"/>
        <v/>
      </c>
      <c r="AK184" s="672" t="str">
        <f t="shared" si="72"/>
        <v/>
      </c>
      <c r="AM184" s="672" t="str">
        <f t="shared" si="73"/>
        <v/>
      </c>
      <c r="AO184" s="672" t="str">
        <f t="shared" si="74"/>
        <v/>
      </c>
      <c r="AQ184" s="672" t="str">
        <f t="shared" si="75"/>
        <v/>
      </c>
    </row>
    <row r="185" spans="5:43">
      <c r="E185" s="672" t="str">
        <f t="shared" si="77"/>
        <v/>
      </c>
      <c r="G185" s="672" t="str">
        <f t="shared" si="77"/>
        <v/>
      </c>
      <c r="I185" s="672" t="str">
        <f t="shared" si="58"/>
        <v/>
      </c>
      <c r="K185" s="672" t="str">
        <f t="shared" si="59"/>
        <v/>
      </c>
      <c r="M185" s="672" t="str">
        <f t="shared" si="60"/>
        <v/>
      </c>
      <c r="O185" s="672" t="str">
        <f t="shared" si="61"/>
        <v/>
      </c>
      <c r="Q185" s="672" t="str">
        <f t="shared" si="62"/>
        <v/>
      </c>
      <c r="S185" s="672" t="str">
        <f t="shared" si="63"/>
        <v/>
      </c>
      <c r="U185" s="672" t="str">
        <f t="shared" si="64"/>
        <v/>
      </c>
      <c r="W185" s="672" t="str">
        <f t="shared" si="65"/>
        <v/>
      </c>
      <c r="Y185" s="672" t="str">
        <f t="shared" si="66"/>
        <v/>
      </c>
      <c r="AA185" s="672" t="str">
        <f t="shared" si="67"/>
        <v/>
      </c>
      <c r="AC185" s="672" t="str">
        <f t="shared" si="68"/>
        <v/>
      </c>
      <c r="AE185" s="672" t="str">
        <f t="shared" si="69"/>
        <v/>
      </c>
      <c r="AG185" s="672" t="str">
        <f t="shared" si="70"/>
        <v/>
      </c>
      <c r="AI185" s="672" t="str">
        <f t="shared" si="71"/>
        <v/>
      </c>
      <c r="AK185" s="672" t="str">
        <f t="shared" si="72"/>
        <v/>
      </c>
      <c r="AM185" s="672" t="str">
        <f t="shared" si="73"/>
        <v/>
      </c>
      <c r="AO185" s="672" t="str">
        <f t="shared" si="74"/>
        <v/>
      </c>
      <c r="AQ185" s="672" t="str">
        <f t="shared" si="75"/>
        <v/>
      </c>
    </row>
    <row r="186" spans="5:43">
      <c r="E186" s="672" t="str">
        <f t="shared" si="77"/>
        <v/>
      </c>
      <c r="G186" s="672" t="str">
        <f t="shared" si="77"/>
        <v/>
      </c>
      <c r="I186" s="672" t="str">
        <f t="shared" si="58"/>
        <v/>
      </c>
      <c r="K186" s="672" t="str">
        <f t="shared" si="59"/>
        <v/>
      </c>
      <c r="M186" s="672" t="str">
        <f t="shared" si="60"/>
        <v/>
      </c>
      <c r="O186" s="672" t="str">
        <f t="shared" si="61"/>
        <v/>
      </c>
      <c r="Q186" s="672" t="str">
        <f t="shared" si="62"/>
        <v/>
      </c>
      <c r="S186" s="672" t="str">
        <f t="shared" si="63"/>
        <v/>
      </c>
      <c r="U186" s="672" t="str">
        <f t="shared" si="64"/>
        <v/>
      </c>
      <c r="W186" s="672" t="str">
        <f t="shared" si="65"/>
        <v/>
      </c>
      <c r="Y186" s="672" t="str">
        <f t="shared" si="66"/>
        <v/>
      </c>
      <c r="AA186" s="672" t="str">
        <f t="shared" si="67"/>
        <v/>
      </c>
      <c r="AC186" s="672" t="str">
        <f t="shared" si="68"/>
        <v/>
      </c>
      <c r="AE186" s="672" t="str">
        <f t="shared" si="69"/>
        <v/>
      </c>
      <c r="AG186" s="672" t="str">
        <f t="shared" si="70"/>
        <v/>
      </c>
      <c r="AI186" s="672" t="str">
        <f t="shared" si="71"/>
        <v/>
      </c>
      <c r="AK186" s="672" t="str">
        <f t="shared" si="72"/>
        <v/>
      </c>
      <c r="AM186" s="672" t="str">
        <f t="shared" si="73"/>
        <v/>
      </c>
      <c r="AO186" s="672" t="str">
        <f t="shared" si="74"/>
        <v/>
      </c>
      <c r="AQ186" s="672" t="str">
        <f t="shared" si="75"/>
        <v/>
      </c>
    </row>
    <row r="187" spans="5:43">
      <c r="E187" s="672" t="str">
        <f t="shared" si="77"/>
        <v/>
      </c>
      <c r="G187" s="672" t="str">
        <f t="shared" si="77"/>
        <v/>
      </c>
      <c r="I187" s="672" t="str">
        <f t="shared" si="58"/>
        <v/>
      </c>
      <c r="K187" s="672" t="str">
        <f t="shared" si="59"/>
        <v/>
      </c>
      <c r="M187" s="672" t="str">
        <f t="shared" si="60"/>
        <v/>
      </c>
      <c r="O187" s="672" t="str">
        <f t="shared" si="61"/>
        <v/>
      </c>
      <c r="Q187" s="672" t="str">
        <f t="shared" si="62"/>
        <v/>
      </c>
      <c r="S187" s="672" t="str">
        <f t="shared" si="63"/>
        <v/>
      </c>
      <c r="U187" s="672" t="str">
        <f t="shared" si="64"/>
        <v/>
      </c>
      <c r="W187" s="672" t="str">
        <f t="shared" si="65"/>
        <v/>
      </c>
      <c r="Y187" s="672" t="str">
        <f t="shared" si="66"/>
        <v/>
      </c>
      <c r="AA187" s="672" t="str">
        <f t="shared" si="67"/>
        <v/>
      </c>
      <c r="AC187" s="672" t="str">
        <f t="shared" si="68"/>
        <v/>
      </c>
      <c r="AE187" s="672" t="str">
        <f t="shared" si="69"/>
        <v/>
      </c>
      <c r="AG187" s="672" t="str">
        <f t="shared" si="70"/>
        <v/>
      </c>
      <c r="AI187" s="672" t="str">
        <f t="shared" si="71"/>
        <v/>
      </c>
      <c r="AK187" s="672" t="str">
        <f t="shared" si="72"/>
        <v/>
      </c>
      <c r="AM187" s="672" t="str">
        <f t="shared" si="73"/>
        <v/>
      </c>
      <c r="AO187" s="672" t="str">
        <f t="shared" si="74"/>
        <v/>
      </c>
      <c r="AQ187" s="672" t="str">
        <f t="shared" si="75"/>
        <v/>
      </c>
    </row>
    <row r="188" spans="5:43">
      <c r="E188" s="672" t="str">
        <f t="shared" si="77"/>
        <v/>
      </c>
      <c r="G188" s="672" t="str">
        <f t="shared" si="77"/>
        <v/>
      </c>
      <c r="I188" s="672" t="str">
        <f t="shared" si="58"/>
        <v/>
      </c>
      <c r="K188" s="672" t="str">
        <f t="shared" si="59"/>
        <v/>
      </c>
      <c r="M188" s="672" t="str">
        <f t="shared" si="60"/>
        <v/>
      </c>
      <c r="O188" s="672" t="str">
        <f t="shared" si="61"/>
        <v/>
      </c>
      <c r="Q188" s="672" t="str">
        <f t="shared" si="62"/>
        <v/>
      </c>
      <c r="S188" s="672" t="str">
        <f t="shared" si="63"/>
        <v/>
      </c>
      <c r="U188" s="672" t="str">
        <f t="shared" si="64"/>
        <v/>
      </c>
      <c r="W188" s="672" t="str">
        <f t="shared" si="65"/>
        <v/>
      </c>
      <c r="Y188" s="672" t="str">
        <f t="shared" si="66"/>
        <v/>
      </c>
      <c r="AA188" s="672" t="str">
        <f t="shared" si="67"/>
        <v/>
      </c>
      <c r="AC188" s="672" t="str">
        <f t="shared" si="68"/>
        <v/>
      </c>
      <c r="AE188" s="672" t="str">
        <f t="shared" si="69"/>
        <v/>
      </c>
      <c r="AG188" s="672" t="str">
        <f t="shared" si="70"/>
        <v/>
      </c>
      <c r="AI188" s="672" t="str">
        <f t="shared" si="71"/>
        <v/>
      </c>
      <c r="AK188" s="672" t="str">
        <f t="shared" si="72"/>
        <v/>
      </c>
      <c r="AM188" s="672" t="str">
        <f t="shared" si="73"/>
        <v/>
      </c>
      <c r="AO188" s="672" t="str">
        <f t="shared" si="74"/>
        <v/>
      </c>
      <c r="AQ188" s="672" t="str">
        <f t="shared" si="75"/>
        <v/>
      </c>
    </row>
    <row r="189" spans="5:43">
      <c r="E189" s="672" t="str">
        <f t="shared" ref="E189:G204" si="78">IF(OR($B189=0,D189=0),"",D189/$B189)</f>
        <v/>
      </c>
      <c r="G189" s="672" t="str">
        <f t="shared" si="78"/>
        <v/>
      </c>
      <c r="I189" s="672" t="str">
        <f t="shared" si="58"/>
        <v/>
      </c>
      <c r="K189" s="672" t="str">
        <f t="shared" si="59"/>
        <v/>
      </c>
      <c r="M189" s="672" t="str">
        <f t="shared" si="60"/>
        <v/>
      </c>
      <c r="O189" s="672" t="str">
        <f t="shared" si="61"/>
        <v/>
      </c>
      <c r="Q189" s="672" t="str">
        <f t="shared" si="62"/>
        <v/>
      </c>
      <c r="S189" s="672" t="str">
        <f t="shared" si="63"/>
        <v/>
      </c>
      <c r="U189" s="672" t="str">
        <f t="shared" si="64"/>
        <v/>
      </c>
      <c r="W189" s="672" t="str">
        <f t="shared" si="65"/>
        <v/>
      </c>
      <c r="Y189" s="672" t="str">
        <f t="shared" si="66"/>
        <v/>
      </c>
      <c r="AA189" s="672" t="str">
        <f t="shared" si="67"/>
        <v/>
      </c>
      <c r="AC189" s="672" t="str">
        <f t="shared" si="68"/>
        <v/>
      </c>
      <c r="AE189" s="672" t="str">
        <f t="shared" si="69"/>
        <v/>
      </c>
      <c r="AG189" s="672" t="str">
        <f t="shared" si="70"/>
        <v/>
      </c>
      <c r="AI189" s="672" t="str">
        <f t="shared" si="71"/>
        <v/>
      </c>
      <c r="AK189" s="672" t="str">
        <f t="shared" si="72"/>
        <v/>
      </c>
      <c r="AM189" s="672" t="str">
        <f t="shared" si="73"/>
        <v/>
      </c>
      <c r="AO189" s="672" t="str">
        <f t="shared" si="74"/>
        <v/>
      </c>
      <c r="AQ189" s="672" t="str">
        <f t="shared" si="75"/>
        <v/>
      </c>
    </row>
    <row r="190" spans="5:43">
      <c r="E190" s="672" t="str">
        <f t="shared" si="78"/>
        <v/>
      </c>
      <c r="G190" s="672" t="str">
        <f t="shared" si="78"/>
        <v/>
      </c>
      <c r="I190" s="672" t="str">
        <f t="shared" si="58"/>
        <v/>
      </c>
      <c r="K190" s="672" t="str">
        <f t="shared" si="59"/>
        <v/>
      </c>
      <c r="M190" s="672" t="str">
        <f t="shared" si="60"/>
        <v/>
      </c>
      <c r="O190" s="672" t="str">
        <f t="shared" si="61"/>
        <v/>
      </c>
      <c r="Q190" s="672" t="str">
        <f t="shared" si="62"/>
        <v/>
      </c>
      <c r="S190" s="672" t="str">
        <f t="shared" si="63"/>
        <v/>
      </c>
      <c r="U190" s="672" t="str">
        <f t="shared" si="64"/>
        <v/>
      </c>
      <c r="W190" s="672" t="str">
        <f t="shared" si="65"/>
        <v/>
      </c>
      <c r="Y190" s="672" t="str">
        <f t="shared" si="66"/>
        <v/>
      </c>
      <c r="AA190" s="672" t="str">
        <f t="shared" si="67"/>
        <v/>
      </c>
      <c r="AC190" s="672" t="str">
        <f t="shared" si="68"/>
        <v/>
      </c>
      <c r="AE190" s="672" t="str">
        <f t="shared" si="69"/>
        <v/>
      </c>
      <c r="AG190" s="672" t="str">
        <f t="shared" si="70"/>
        <v/>
      </c>
      <c r="AI190" s="672" t="str">
        <f t="shared" si="71"/>
        <v/>
      </c>
      <c r="AK190" s="672" t="str">
        <f t="shared" si="72"/>
        <v/>
      </c>
      <c r="AM190" s="672" t="str">
        <f t="shared" si="73"/>
        <v/>
      </c>
      <c r="AO190" s="672" t="str">
        <f t="shared" si="74"/>
        <v/>
      </c>
      <c r="AQ190" s="672" t="str">
        <f t="shared" si="75"/>
        <v/>
      </c>
    </row>
    <row r="191" spans="5:43">
      <c r="E191" s="672" t="str">
        <f t="shared" si="78"/>
        <v/>
      </c>
      <c r="G191" s="672" t="str">
        <f t="shared" si="78"/>
        <v/>
      </c>
      <c r="I191" s="672" t="str">
        <f t="shared" si="58"/>
        <v/>
      </c>
      <c r="K191" s="672" t="str">
        <f t="shared" si="59"/>
        <v/>
      </c>
      <c r="M191" s="672" t="str">
        <f t="shared" si="60"/>
        <v/>
      </c>
      <c r="O191" s="672" t="str">
        <f t="shared" si="61"/>
        <v/>
      </c>
      <c r="Q191" s="672" t="str">
        <f t="shared" si="62"/>
        <v/>
      </c>
      <c r="S191" s="672" t="str">
        <f t="shared" si="63"/>
        <v/>
      </c>
      <c r="U191" s="672" t="str">
        <f t="shared" si="64"/>
        <v/>
      </c>
      <c r="W191" s="672" t="str">
        <f t="shared" si="65"/>
        <v/>
      </c>
      <c r="Y191" s="672" t="str">
        <f t="shared" si="66"/>
        <v/>
      </c>
      <c r="AA191" s="672" t="str">
        <f t="shared" si="67"/>
        <v/>
      </c>
      <c r="AC191" s="672" t="str">
        <f t="shared" si="68"/>
        <v/>
      </c>
      <c r="AE191" s="672" t="str">
        <f t="shared" si="69"/>
        <v/>
      </c>
      <c r="AG191" s="672" t="str">
        <f t="shared" si="70"/>
        <v/>
      </c>
      <c r="AI191" s="672" t="str">
        <f t="shared" si="71"/>
        <v/>
      </c>
      <c r="AK191" s="672" t="str">
        <f t="shared" si="72"/>
        <v/>
      </c>
      <c r="AM191" s="672" t="str">
        <f t="shared" si="73"/>
        <v/>
      </c>
      <c r="AO191" s="672" t="str">
        <f t="shared" si="74"/>
        <v/>
      </c>
      <c r="AQ191" s="672" t="str">
        <f t="shared" si="75"/>
        <v/>
      </c>
    </row>
    <row r="192" spans="5:43">
      <c r="E192" s="672" t="str">
        <f t="shared" si="78"/>
        <v/>
      </c>
      <c r="G192" s="672" t="str">
        <f t="shared" si="78"/>
        <v/>
      </c>
      <c r="I192" s="672" t="str">
        <f t="shared" si="58"/>
        <v/>
      </c>
      <c r="K192" s="672" t="str">
        <f t="shared" si="59"/>
        <v/>
      </c>
      <c r="M192" s="672" t="str">
        <f t="shared" si="60"/>
        <v/>
      </c>
      <c r="O192" s="672" t="str">
        <f t="shared" si="61"/>
        <v/>
      </c>
      <c r="Q192" s="672" t="str">
        <f t="shared" si="62"/>
        <v/>
      </c>
      <c r="S192" s="672" t="str">
        <f t="shared" si="63"/>
        <v/>
      </c>
      <c r="U192" s="672" t="str">
        <f t="shared" si="64"/>
        <v/>
      </c>
      <c r="W192" s="672" t="str">
        <f t="shared" si="65"/>
        <v/>
      </c>
      <c r="Y192" s="672" t="str">
        <f t="shared" si="66"/>
        <v/>
      </c>
      <c r="AA192" s="672" t="str">
        <f t="shared" si="67"/>
        <v/>
      </c>
      <c r="AC192" s="672" t="str">
        <f t="shared" si="68"/>
        <v/>
      </c>
      <c r="AE192" s="672" t="str">
        <f t="shared" si="69"/>
        <v/>
      </c>
      <c r="AG192" s="672" t="str">
        <f t="shared" si="70"/>
        <v/>
      </c>
      <c r="AI192" s="672" t="str">
        <f t="shared" si="71"/>
        <v/>
      </c>
      <c r="AK192" s="672" t="str">
        <f t="shared" si="72"/>
        <v/>
      </c>
      <c r="AM192" s="672" t="str">
        <f t="shared" si="73"/>
        <v/>
      </c>
      <c r="AO192" s="672" t="str">
        <f t="shared" si="74"/>
        <v/>
      </c>
      <c r="AQ192" s="672" t="str">
        <f t="shared" si="75"/>
        <v/>
      </c>
    </row>
    <row r="193" spans="5:43">
      <c r="E193" s="672" t="str">
        <f t="shared" si="78"/>
        <v/>
      </c>
      <c r="G193" s="672" t="str">
        <f t="shared" si="78"/>
        <v/>
      </c>
      <c r="I193" s="672" t="str">
        <f t="shared" si="58"/>
        <v/>
      </c>
      <c r="K193" s="672" t="str">
        <f t="shared" si="59"/>
        <v/>
      </c>
      <c r="M193" s="672" t="str">
        <f t="shared" si="60"/>
        <v/>
      </c>
      <c r="O193" s="672" t="str">
        <f t="shared" si="61"/>
        <v/>
      </c>
      <c r="Q193" s="672" t="str">
        <f t="shared" si="62"/>
        <v/>
      </c>
      <c r="S193" s="672" t="str">
        <f t="shared" si="63"/>
        <v/>
      </c>
      <c r="U193" s="672" t="str">
        <f t="shared" si="64"/>
        <v/>
      </c>
      <c r="W193" s="672" t="str">
        <f t="shared" si="65"/>
        <v/>
      </c>
      <c r="Y193" s="672" t="str">
        <f t="shared" si="66"/>
        <v/>
      </c>
      <c r="AA193" s="672" t="str">
        <f t="shared" si="67"/>
        <v/>
      </c>
      <c r="AC193" s="672" t="str">
        <f t="shared" si="68"/>
        <v/>
      </c>
      <c r="AE193" s="672" t="str">
        <f t="shared" si="69"/>
        <v/>
      </c>
      <c r="AG193" s="672" t="str">
        <f t="shared" si="70"/>
        <v/>
      </c>
      <c r="AI193" s="672" t="str">
        <f t="shared" si="71"/>
        <v/>
      </c>
      <c r="AK193" s="672" t="str">
        <f t="shared" si="72"/>
        <v/>
      </c>
      <c r="AM193" s="672" t="str">
        <f t="shared" si="73"/>
        <v/>
      </c>
      <c r="AO193" s="672" t="str">
        <f t="shared" si="74"/>
        <v/>
      </c>
      <c r="AQ193" s="672" t="str">
        <f t="shared" si="75"/>
        <v/>
      </c>
    </row>
    <row r="194" spans="5:43">
      <c r="E194" s="672" t="str">
        <f t="shared" si="78"/>
        <v/>
      </c>
      <c r="G194" s="672" t="str">
        <f t="shared" si="78"/>
        <v/>
      </c>
      <c r="I194" s="672" t="str">
        <f t="shared" si="58"/>
        <v/>
      </c>
      <c r="K194" s="672" t="str">
        <f t="shared" si="59"/>
        <v/>
      </c>
      <c r="M194" s="672" t="str">
        <f t="shared" si="60"/>
        <v/>
      </c>
      <c r="O194" s="672" t="str">
        <f t="shared" si="61"/>
        <v/>
      </c>
      <c r="Q194" s="672" t="str">
        <f t="shared" si="62"/>
        <v/>
      </c>
      <c r="S194" s="672" t="str">
        <f t="shared" si="63"/>
        <v/>
      </c>
      <c r="U194" s="672" t="str">
        <f t="shared" si="64"/>
        <v/>
      </c>
      <c r="W194" s="672" t="str">
        <f t="shared" si="65"/>
        <v/>
      </c>
      <c r="Y194" s="672" t="str">
        <f t="shared" si="66"/>
        <v/>
      </c>
      <c r="AA194" s="672" t="str">
        <f t="shared" si="67"/>
        <v/>
      </c>
      <c r="AC194" s="672" t="str">
        <f t="shared" si="68"/>
        <v/>
      </c>
      <c r="AE194" s="672" t="str">
        <f t="shared" si="69"/>
        <v/>
      </c>
      <c r="AG194" s="672" t="str">
        <f t="shared" si="70"/>
        <v/>
      </c>
      <c r="AI194" s="672" t="str">
        <f t="shared" si="71"/>
        <v/>
      </c>
      <c r="AK194" s="672" t="str">
        <f t="shared" si="72"/>
        <v/>
      </c>
      <c r="AM194" s="672" t="str">
        <f t="shared" si="73"/>
        <v/>
      </c>
      <c r="AO194" s="672" t="str">
        <f t="shared" si="74"/>
        <v/>
      </c>
      <c r="AQ194" s="672" t="str">
        <f t="shared" si="75"/>
        <v/>
      </c>
    </row>
    <row r="195" spans="5:43">
      <c r="E195" s="672" t="str">
        <f t="shared" si="78"/>
        <v/>
      </c>
      <c r="G195" s="672" t="str">
        <f t="shared" si="78"/>
        <v/>
      </c>
      <c r="I195" s="672" t="str">
        <f t="shared" si="58"/>
        <v/>
      </c>
      <c r="K195" s="672" t="str">
        <f t="shared" si="59"/>
        <v/>
      </c>
      <c r="M195" s="672" t="str">
        <f t="shared" si="60"/>
        <v/>
      </c>
      <c r="O195" s="672" t="str">
        <f t="shared" si="61"/>
        <v/>
      </c>
      <c r="Q195" s="672" t="str">
        <f t="shared" si="62"/>
        <v/>
      </c>
      <c r="S195" s="672" t="str">
        <f t="shared" si="63"/>
        <v/>
      </c>
      <c r="U195" s="672" t="str">
        <f t="shared" si="64"/>
        <v/>
      </c>
      <c r="W195" s="672" t="str">
        <f t="shared" si="65"/>
        <v/>
      </c>
      <c r="Y195" s="672" t="str">
        <f t="shared" si="66"/>
        <v/>
      </c>
      <c r="AA195" s="672" t="str">
        <f t="shared" si="67"/>
        <v/>
      </c>
      <c r="AC195" s="672" t="str">
        <f t="shared" si="68"/>
        <v/>
      </c>
      <c r="AE195" s="672" t="str">
        <f t="shared" si="69"/>
        <v/>
      </c>
      <c r="AG195" s="672" t="str">
        <f t="shared" si="70"/>
        <v/>
      </c>
      <c r="AI195" s="672" t="str">
        <f t="shared" si="71"/>
        <v/>
      </c>
      <c r="AK195" s="672" t="str">
        <f t="shared" si="72"/>
        <v/>
      </c>
      <c r="AM195" s="672" t="str">
        <f t="shared" si="73"/>
        <v/>
      </c>
      <c r="AO195" s="672" t="str">
        <f t="shared" si="74"/>
        <v/>
      </c>
      <c r="AQ195" s="672" t="str">
        <f t="shared" si="75"/>
        <v/>
      </c>
    </row>
    <row r="196" spans="5:43">
      <c r="E196" s="672" t="str">
        <f t="shared" si="78"/>
        <v/>
      </c>
      <c r="G196" s="672" t="str">
        <f t="shared" si="78"/>
        <v/>
      </c>
      <c r="I196" s="672" t="str">
        <f t="shared" si="58"/>
        <v/>
      </c>
      <c r="K196" s="672" t="str">
        <f t="shared" si="59"/>
        <v/>
      </c>
      <c r="M196" s="672" t="str">
        <f t="shared" si="60"/>
        <v/>
      </c>
      <c r="O196" s="672" t="str">
        <f t="shared" si="61"/>
        <v/>
      </c>
      <c r="Q196" s="672" t="str">
        <f t="shared" si="62"/>
        <v/>
      </c>
      <c r="S196" s="672" t="str">
        <f t="shared" si="63"/>
        <v/>
      </c>
      <c r="U196" s="672" t="str">
        <f t="shared" si="64"/>
        <v/>
      </c>
      <c r="W196" s="672" t="str">
        <f t="shared" si="65"/>
        <v/>
      </c>
      <c r="Y196" s="672" t="str">
        <f t="shared" si="66"/>
        <v/>
      </c>
      <c r="AA196" s="672" t="str">
        <f t="shared" si="67"/>
        <v/>
      </c>
      <c r="AC196" s="672" t="str">
        <f t="shared" si="68"/>
        <v/>
      </c>
      <c r="AE196" s="672" t="str">
        <f t="shared" si="69"/>
        <v/>
      </c>
      <c r="AG196" s="672" t="str">
        <f t="shared" si="70"/>
        <v/>
      </c>
      <c r="AI196" s="672" t="str">
        <f t="shared" si="71"/>
        <v/>
      </c>
      <c r="AK196" s="672" t="str">
        <f t="shared" si="72"/>
        <v/>
      </c>
      <c r="AM196" s="672" t="str">
        <f t="shared" si="73"/>
        <v/>
      </c>
      <c r="AO196" s="672" t="str">
        <f t="shared" si="74"/>
        <v/>
      </c>
      <c r="AQ196" s="672" t="str">
        <f t="shared" si="75"/>
        <v/>
      </c>
    </row>
    <row r="197" spans="5:43">
      <c r="E197" s="672" t="str">
        <f t="shared" si="78"/>
        <v/>
      </c>
      <c r="G197" s="672" t="str">
        <f t="shared" si="78"/>
        <v/>
      </c>
      <c r="I197" s="672" t="str">
        <f t="shared" si="58"/>
        <v/>
      </c>
      <c r="K197" s="672" t="str">
        <f t="shared" si="59"/>
        <v/>
      </c>
      <c r="M197" s="672" t="str">
        <f t="shared" si="60"/>
        <v/>
      </c>
      <c r="O197" s="672" t="str">
        <f t="shared" si="61"/>
        <v/>
      </c>
      <c r="Q197" s="672" t="str">
        <f t="shared" si="62"/>
        <v/>
      </c>
      <c r="S197" s="672" t="str">
        <f t="shared" si="63"/>
        <v/>
      </c>
      <c r="U197" s="672" t="str">
        <f t="shared" si="64"/>
        <v/>
      </c>
      <c r="W197" s="672" t="str">
        <f t="shared" si="65"/>
        <v/>
      </c>
      <c r="Y197" s="672" t="str">
        <f t="shared" si="66"/>
        <v/>
      </c>
      <c r="AA197" s="672" t="str">
        <f t="shared" si="67"/>
        <v/>
      </c>
      <c r="AC197" s="672" t="str">
        <f t="shared" si="68"/>
        <v/>
      </c>
      <c r="AE197" s="672" t="str">
        <f t="shared" si="69"/>
        <v/>
      </c>
      <c r="AG197" s="672" t="str">
        <f t="shared" si="70"/>
        <v/>
      </c>
      <c r="AI197" s="672" t="str">
        <f t="shared" si="71"/>
        <v/>
      </c>
      <c r="AK197" s="672" t="str">
        <f t="shared" si="72"/>
        <v/>
      </c>
      <c r="AM197" s="672" t="str">
        <f t="shared" si="73"/>
        <v/>
      </c>
      <c r="AO197" s="672" t="str">
        <f t="shared" si="74"/>
        <v/>
      </c>
      <c r="AQ197" s="672" t="str">
        <f t="shared" si="75"/>
        <v/>
      </c>
    </row>
    <row r="198" spans="5:43">
      <c r="E198" s="672" t="str">
        <f t="shared" si="78"/>
        <v/>
      </c>
      <c r="G198" s="672" t="str">
        <f t="shared" si="78"/>
        <v/>
      </c>
      <c r="I198" s="672" t="str">
        <f t="shared" si="58"/>
        <v/>
      </c>
      <c r="K198" s="672" t="str">
        <f t="shared" si="59"/>
        <v/>
      </c>
      <c r="M198" s="672" t="str">
        <f t="shared" si="60"/>
        <v/>
      </c>
      <c r="O198" s="672" t="str">
        <f t="shared" si="61"/>
        <v/>
      </c>
      <c r="Q198" s="672" t="str">
        <f t="shared" si="62"/>
        <v/>
      </c>
      <c r="S198" s="672" t="str">
        <f t="shared" si="63"/>
        <v/>
      </c>
      <c r="U198" s="672" t="str">
        <f t="shared" si="64"/>
        <v/>
      </c>
      <c r="W198" s="672" t="str">
        <f t="shared" si="65"/>
        <v/>
      </c>
      <c r="Y198" s="672" t="str">
        <f t="shared" si="66"/>
        <v/>
      </c>
      <c r="AA198" s="672" t="str">
        <f t="shared" si="67"/>
        <v/>
      </c>
      <c r="AC198" s="672" t="str">
        <f t="shared" si="68"/>
        <v/>
      </c>
      <c r="AE198" s="672" t="str">
        <f t="shared" si="69"/>
        <v/>
      </c>
      <c r="AG198" s="672" t="str">
        <f t="shared" si="70"/>
        <v/>
      </c>
      <c r="AI198" s="672" t="str">
        <f t="shared" si="71"/>
        <v/>
      </c>
      <c r="AK198" s="672" t="str">
        <f t="shared" si="72"/>
        <v/>
      </c>
      <c r="AM198" s="672" t="str">
        <f t="shared" si="73"/>
        <v/>
      </c>
      <c r="AO198" s="672" t="str">
        <f t="shared" si="74"/>
        <v/>
      </c>
      <c r="AQ198" s="672" t="str">
        <f t="shared" si="75"/>
        <v/>
      </c>
    </row>
    <row r="199" spans="5:43">
      <c r="E199" s="672" t="str">
        <f t="shared" si="78"/>
        <v/>
      </c>
      <c r="G199" s="672" t="str">
        <f t="shared" si="78"/>
        <v/>
      </c>
      <c r="I199" s="672" t="str">
        <f t="shared" si="58"/>
        <v/>
      </c>
      <c r="K199" s="672" t="str">
        <f t="shared" si="59"/>
        <v/>
      </c>
      <c r="M199" s="672" t="str">
        <f t="shared" si="60"/>
        <v/>
      </c>
      <c r="O199" s="672" t="str">
        <f t="shared" si="61"/>
        <v/>
      </c>
      <c r="Q199" s="672" t="str">
        <f t="shared" si="62"/>
        <v/>
      </c>
      <c r="S199" s="672" t="str">
        <f t="shared" si="63"/>
        <v/>
      </c>
      <c r="U199" s="672" t="str">
        <f t="shared" si="64"/>
        <v/>
      </c>
      <c r="W199" s="672" t="str">
        <f t="shared" si="65"/>
        <v/>
      </c>
      <c r="Y199" s="672" t="str">
        <f t="shared" si="66"/>
        <v/>
      </c>
      <c r="AA199" s="672" t="str">
        <f t="shared" si="67"/>
        <v/>
      </c>
      <c r="AC199" s="672" t="str">
        <f t="shared" si="68"/>
        <v/>
      </c>
      <c r="AE199" s="672" t="str">
        <f t="shared" si="69"/>
        <v/>
      </c>
      <c r="AG199" s="672" t="str">
        <f t="shared" si="70"/>
        <v/>
      </c>
      <c r="AI199" s="672" t="str">
        <f t="shared" si="71"/>
        <v/>
      </c>
      <c r="AK199" s="672" t="str">
        <f t="shared" si="72"/>
        <v/>
      </c>
      <c r="AM199" s="672" t="str">
        <f t="shared" si="73"/>
        <v/>
      </c>
      <c r="AO199" s="672" t="str">
        <f t="shared" si="74"/>
        <v/>
      </c>
      <c r="AQ199" s="672" t="str">
        <f t="shared" si="75"/>
        <v/>
      </c>
    </row>
    <row r="200" spans="5:43">
      <c r="E200" s="672" t="str">
        <f t="shared" si="78"/>
        <v/>
      </c>
      <c r="G200" s="672" t="str">
        <f t="shared" si="78"/>
        <v/>
      </c>
      <c r="I200" s="672" t="str">
        <f t="shared" si="58"/>
        <v/>
      </c>
      <c r="K200" s="672" t="str">
        <f t="shared" si="59"/>
        <v/>
      </c>
      <c r="M200" s="672" t="str">
        <f t="shared" si="60"/>
        <v/>
      </c>
      <c r="O200" s="672" t="str">
        <f t="shared" si="61"/>
        <v/>
      </c>
      <c r="Q200" s="672" t="str">
        <f t="shared" si="62"/>
        <v/>
      </c>
      <c r="S200" s="672" t="str">
        <f t="shared" si="63"/>
        <v/>
      </c>
      <c r="U200" s="672" t="str">
        <f t="shared" si="64"/>
        <v/>
      </c>
      <c r="W200" s="672" t="str">
        <f t="shared" si="65"/>
        <v/>
      </c>
      <c r="Y200" s="672" t="str">
        <f t="shared" si="66"/>
        <v/>
      </c>
      <c r="AA200" s="672" t="str">
        <f t="shared" si="67"/>
        <v/>
      </c>
      <c r="AC200" s="672" t="str">
        <f t="shared" si="68"/>
        <v/>
      </c>
      <c r="AE200" s="672" t="str">
        <f t="shared" si="69"/>
        <v/>
      </c>
      <c r="AG200" s="672" t="str">
        <f t="shared" si="70"/>
        <v/>
      </c>
      <c r="AI200" s="672" t="str">
        <f t="shared" si="71"/>
        <v/>
      </c>
      <c r="AK200" s="672" t="str">
        <f t="shared" si="72"/>
        <v/>
      </c>
      <c r="AM200" s="672" t="str">
        <f t="shared" si="73"/>
        <v/>
      </c>
      <c r="AO200" s="672" t="str">
        <f t="shared" si="74"/>
        <v/>
      </c>
      <c r="AQ200" s="672" t="str">
        <f t="shared" si="75"/>
        <v/>
      </c>
    </row>
    <row r="201" spans="5:43">
      <c r="E201" s="672" t="str">
        <f t="shared" si="78"/>
        <v/>
      </c>
      <c r="G201" s="672" t="str">
        <f t="shared" si="78"/>
        <v/>
      </c>
      <c r="I201" s="672" t="str">
        <f t="shared" si="58"/>
        <v/>
      </c>
      <c r="K201" s="672" t="str">
        <f t="shared" si="59"/>
        <v/>
      </c>
      <c r="M201" s="672" t="str">
        <f t="shared" si="60"/>
        <v/>
      </c>
      <c r="O201" s="672" t="str">
        <f t="shared" si="61"/>
        <v/>
      </c>
      <c r="Q201" s="672" t="str">
        <f t="shared" si="62"/>
        <v/>
      </c>
      <c r="S201" s="672" t="str">
        <f t="shared" si="63"/>
        <v/>
      </c>
      <c r="U201" s="672" t="str">
        <f t="shared" si="64"/>
        <v/>
      </c>
      <c r="W201" s="672" t="str">
        <f t="shared" si="65"/>
        <v/>
      </c>
      <c r="Y201" s="672" t="str">
        <f t="shared" si="66"/>
        <v/>
      </c>
      <c r="AA201" s="672" t="str">
        <f t="shared" si="67"/>
        <v/>
      </c>
      <c r="AC201" s="672" t="str">
        <f t="shared" si="68"/>
        <v/>
      </c>
      <c r="AE201" s="672" t="str">
        <f t="shared" si="69"/>
        <v/>
      </c>
      <c r="AG201" s="672" t="str">
        <f t="shared" si="70"/>
        <v/>
      </c>
      <c r="AI201" s="672" t="str">
        <f t="shared" si="71"/>
        <v/>
      </c>
      <c r="AK201" s="672" t="str">
        <f t="shared" si="72"/>
        <v/>
      </c>
      <c r="AM201" s="672" t="str">
        <f t="shared" si="73"/>
        <v/>
      </c>
      <c r="AO201" s="672" t="str">
        <f t="shared" si="74"/>
        <v/>
      </c>
      <c r="AQ201" s="672" t="str">
        <f t="shared" si="75"/>
        <v/>
      </c>
    </row>
    <row r="202" spans="5:43">
      <c r="E202" s="672" t="str">
        <f t="shared" si="78"/>
        <v/>
      </c>
      <c r="G202" s="672" t="str">
        <f t="shared" si="78"/>
        <v/>
      </c>
      <c r="I202" s="672" t="str">
        <f t="shared" si="58"/>
        <v/>
      </c>
      <c r="K202" s="672" t="str">
        <f t="shared" si="59"/>
        <v/>
      </c>
      <c r="M202" s="672" t="str">
        <f t="shared" si="60"/>
        <v/>
      </c>
      <c r="O202" s="672" t="str">
        <f t="shared" si="61"/>
        <v/>
      </c>
      <c r="Q202" s="672" t="str">
        <f t="shared" si="62"/>
        <v/>
      </c>
      <c r="S202" s="672" t="str">
        <f t="shared" si="63"/>
        <v/>
      </c>
      <c r="U202" s="672" t="str">
        <f t="shared" si="64"/>
        <v/>
      </c>
      <c r="W202" s="672" t="str">
        <f t="shared" si="65"/>
        <v/>
      </c>
      <c r="Y202" s="672" t="str">
        <f t="shared" si="66"/>
        <v/>
      </c>
      <c r="AA202" s="672" t="str">
        <f t="shared" si="67"/>
        <v/>
      </c>
      <c r="AC202" s="672" t="str">
        <f t="shared" si="68"/>
        <v/>
      </c>
      <c r="AE202" s="672" t="str">
        <f t="shared" si="69"/>
        <v/>
      </c>
      <c r="AG202" s="672" t="str">
        <f t="shared" si="70"/>
        <v/>
      </c>
      <c r="AI202" s="672" t="str">
        <f t="shared" si="71"/>
        <v/>
      </c>
      <c r="AK202" s="672" t="str">
        <f t="shared" si="72"/>
        <v/>
      </c>
      <c r="AM202" s="672" t="str">
        <f t="shared" si="73"/>
        <v/>
      </c>
      <c r="AO202" s="672" t="str">
        <f t="shared" si="74"/>
        <v/>
      </c>
      <c r="AQ202" s="672" t="str">
        <f t="shared" si="75"/>
        <v/>
      </c>
    </row>
    <row r="203" spans="5:43">
      <c r="E203" s="672" t="str">
        <f t="shared" si="78"/>
        <v/>
      </c>
      <c r="G203" s="672" t="str">
        <f t="shared" si="78"/>
        <v/>
      </c>
      <c r="I203" s="672" t="str">
        <f t="shared" si="58"/>
        <v/>
      </c>
      <c r="K203" s="672" t="str">
        <f t="shared" si="59"/>
        <v/>
      </c>
      <c r="M203" s="672" t="str">
        <f t="shared" si="60"/>
        <v/>
      </c>
      <c r="O203" s="672" t="str">
        <f t="shared" si="61"/>
        <v/>
      </c>
      <c r="Q203" s="672" t="str">
        <f t="shared" si="62"/>
        <v/>
      </c>
      <c r="S203" s="672" t="str">
        <f t="shared" si="63"/>
        <v/>
      </c>
      <c r="U203" s="672" t="str">
        <f t="shared" si="64"/>
        <v/>
      </c>
      <c r="W203" s="672" t="str">
        <f t="shared" si="65"/>
        <v/>
      </c>
      <c r="Y203" s="672" t="str">
        <f t="shared" si="66"/>
        <v/>
      </c>
      <c r="AA203" s="672" t="str">
        <f t="shared" si="67"/>
        <v/>
      </c>
      <c r="AC203" s="672" t="str">
        <f t="shared" si="68"/>
        <v/>
      </c>
      <c r="AE203" s="672" t="str">
        <f t="shared" si="69"/>
        <v/>
      </c>
      <c r="AG203" s="672" t="str">
        <f t="shared" si="70"/>
        <v/>
      </c>
      <c r="AI203" s="672" t="str">
        <f t="shared" si="71"/>
        <v/>
      </c>
      <c r="AK203" s="672" t="str">
        <f t="shared" si="72"/>
        <v/>
      </c>
      <c r="AM203" s="672" t="str">
        <f t="shared" si="73"/>
        <v/>
      </c>
      <c r="AO203" s="672" t="str">
        <f t="shared" si="74"/>
        <v/>
      </c>
      <c r="AQ203" s="672" t="str">
        <f t="shared" si="75"/>
        <v/>
      </c>
    </row>
    <row r="204" spans="5:43">
      <c r="E204" s="672" t="str">
        <f t="shared" si="78"/>
        <v/>
      </c>
      <c r="G204" s="672" t="str">
        <f t="shared" si="78"/>
        <v/>
      </c>
      <c r="I204" s="672" t="str">
        <f t="shared" si="58"/>
        <v/>
      </c>
      <c r="K204" s="672" t="str">
        <f t="shared" si="59"/>
        <v/>
      </c>
      <c r="M204" s="672" t="str">
        <f t="shared" si="60"/>
        <v/>
      </c>
      <c r="O204" s="672" t="str">
        <f t="shared" si="61"/>
        <v/>
      </c>
      <c r="Q204" s="672" t="str">
        <f t="shared" si="62"/>
        <v/>
      </c>
      <c r="S204" s="672" t="str">
        <f t="shared" si="63"/>
        <v/>
      </c>
      <c r="U204" s="672" t="str">
        <f t="shared" si="64"/>
        <v/>
      </c>
      <c r="W204" s="672" t="str">
        <f t="shared" si="65"/>
        <v/>
      </c>
      <c r="Y204" s="672" t="str">
        <f t="shared" si="66"/>
        <v/>
      </c>
      <c r="AA204" s="672" t="str">
        <f t="shared" si="67"/>
        <v/>
      </c>
      <c r="AC204" s="672" t="str">
        <f t="shared" si="68"/>
        <v/>
      </c>
      <c r="AE204" s="672" t="str">
        <f t="shared" si="69"/>
        <v/>
      </c>
      <c r="AG204" s="672" t="str">
        <f t="shared" si="70"/>
        <v/>
      </c>
      <c r="AI204" s="672" t="str">
        <f t="shared" si="71"/>
        <v/>
      </c>
      <c r="AK204" s="672" t="str">
        <f t="shared" si="72"/>
        <v/>
      </c>
      <c r="AM204" s="672" t="str">
        <f t="shared" si="73"/>
        <v/>
      </c>
      <c r="AO204" s="672" t="str">
        <f t="shared" si="74"/>
        <v/>
      </c>
      <c r="AQ204" s="672" t="str">
        <f t="shared" si="75"/>
        <v/>
      </c>
    </row>
    <row r="205" spans="5:43">
      <c r="E205" s="672" t="str">
        <f t="shared" ref="E205:G220" si="79">IF(OR($B205=0,D205=0),"",D205/$B205)</f>
        <v/>
      </c>
      <c r="G205" s="672" t="str">
        <f t="shared" si="79"/>
        <v/>
      </c>
      <c r="I205" s="672" t="str">
        <f t="shared" ref="I205:I268" si="80">IF(OR($B205=0,H205=0),"",H205/$B205)</f>
        <v/>
      </c>
      <c r="K205" s="672" t="str">
        <f t="shared" ref="K205:K268" si="81">IF(OR($B205=0,J205=0),"",J205/$B205)</f>
        <v/>
      </c>
      <c r="M205" s="672" t="str">
        <f t="shared" ref="M205:M268" si="82">IF(OR($B205=0,L205=0),"",L205/$B205)</f>
        <v/>
      </c>
      <c r="O205" s="672" t="str">
        <f t="shared" ref="O205:O268" si="83">IF(OR($B205=0,N205=0),"",N205/$B205)</f>
        <v/>
      </c>
      <c r="Q205" s="672" t="str">
        <f t="shared" ref="Q205:Q268" si="84">IF(OR($B205=0,P205=0),"",P205/$B205)</f>
        <v/>
      </c>
      <c r="S205" s="672" t="str">
        <f t="shared" ref="S205:S268" si="85">IF(OR($B205=0,R205=0),"",R205/$B205)</f>
        <v/>
      </c>
      <c r="U205" s="672" t="str">
        <f t="shared" ref="U205:U268" si="86">IF(OR($B205=0,T205=0),"",T205/$B205)</f>
        <v/>
      </c>
      <c r="W205" s="672" t="str">
        <f t="shared" ref="W205:W268" si="87">IF(OR($B205=0,V205=0),"",V205/$B205)</f>
        <v/>
      </c>
      <c r="Y205" s="672" t="str">
        <f t="shared" ref="Y205:Y268" si="88">IF(OR($B205=0,X205=0),"",X205/$B205)</f>
        <v/>
      </c>
      <c r="AA205" s="672" t="str">
        <f t="shared" ref="AA205:AA268" si="89">IF(OR($B205=0,Z205=0),"",Z205/$B205)</f>
        <v/>
      </c>
      <c r="AC205" s="672" t="str">
        <f t="shared" ref="AC205:AC268" si="90">IF(OR($B205=0,AB205=0),"",AB205/$B205)</f>
        <v/>
      </c>
      <c r="AE205" s="672" t="str">
        <f t="shared" ref="AE205:AE268" si="91">IF(OR($B205=0,AD205=0),"",AD205/$B205)</f>
        <v/>
      </c>
      <c r="AG205" s="672" t="str">
        <f t="shared" ref="AG205:AG268" si="92">IF(OR($B205=0,AF205=0),"",AF205/$B205)</f>
        <v/>
      </c>
      <c r="AI205" s="672" t="str">
        <f t="shared" ref="AI205:AI268" si="93">IF(OR($B205=0,AH205=0),"",AH205/$B205)</f>
        <v/>
      </c>
      <c r="AK205" s="672" t="str">
        <f t="shared" ref="AK205:AK268" si="94">IF(OR($B205=0,AJ205=0),"",AJ205/$B205)</f>
        <v/>
      </c>
      <c r="AM205" s="672" t="str">
        <f t="shared" ref="AM205:AM268" si="95">IF(OR($B205=0,AL205=0),"",AL205/$B205)</f>
        <v/>
      </c>
      <c r="AO205" s="672" t="str">
        <f t="shared" ref="AO205:AO268" si="96">IF(OR($B205=0,AN205=0),"",AN205/$B205)</f>
        <v/>
      </c>
      <c r="AQ205" s="672" t="str">
        <f t="shared" ref="AQ205:AQ268" si="97">IF(OR($B205=0,AP205=0),"",AP205/$B205)</f>
        <v/>
      </c>
    </row>
    <row r="206" spans="5:43">
      <c r="E206" s="672" t="str">
        <f t="shared" si="79"/>
        <v/>
      </c>
      <c r="G206" s="672" t="str">
        <f t="shared" si="79"/>
        <v/>
      </c>
      <c r="I206" s="672" t="str">
        <f t="shared" si="80"/>
        <v/>
      </c>
      <c r="K206" s="672" t="str">
        <f t="shared" si="81"/>
        <v/>
      </c>
      <c r="M206" s="672" t="str">
        <f t="shared" si="82"/>
        <v/>
      </c>
      <c r="O206" s="672" t="str">
        <f t="shared" si="83"/>
        <v/>
      </c>
      <c r="Q206" s="672" t="str">
        <f t="shared" si="84"/>
        <v/>
      </c>
      <c r="S206" s="672" t="str">
        <f t="shared" si="85"/>
        <v/>
      </c>
      <c r="U206" s="672" t="str">
        <f t="shared" si="86"/>
        <v/>
      </c>
      <c r="W206" s="672" t="str">
        <f t="shared" si="87"/>
        <v/>
      </c>
      <c r="Y206" s="672" t="str">
        <f t="shared" si="88"/>
        <v/>
      </c>
      <c r="AA206" s="672" t="str">
        <f t="shared" si="89"/>
        <v/>
      </c>
      <c r="AC206" s="672" t="str">
        <f t="shared" si="90"/>
        <v/>
      </c>
      <c r="AE206" s="672" t="str">
        <f t="shared" si="91"/>
        <v/>
      </c>
      <c r="AG206" s="672" t="str">
        <f t="shared" si="92"/>
        <v/>
      </c>
      <c r="AI206" s="672" t="str">
        <f t="shared" si="93"/>
        <v/>
      </c>
      <c r="AK206" s="672" t="str">
        <f t="shared" si="94"/>
        <v/>
      </c>
      <c r="AM206" s="672" t="str">
        <f t="shared" si="95"/>
        <v/>
      </c>
      <c r="AO206" s="672" t="str">
        <f t="shared" si="96"/>
        <v/>
      </c>
      <c r="AQ206" s="672" t="str">
        <f t="shared" si="97"/>
        <v/>
      </c>
    </row>
    <row r="207" spans="5:43">
      <c r="E207" s="672" t="str">
        <f t="shared" si="79"/>
        <v/>
      </c>
      <c r="G207" s="672" t="str">
        <f t="shared" si="79"/>
        <v/>
      </c>
      <c r="I207" s="672" t="str">
        <f t="shared" si="80"/>
        <v/>
      </c>
      <c r="K207" s="672" t="str">
        <f t="shared" si="81"/>
        <v/>
      </c>
      <c r="M207" s="672" t="str">
        <f t="shared" si="82"/>
        <v/>
      </c>
      <c r="O207" s="672" t="str">
        <f t="shared" si="83"/>
        <v/>
      </c>
      <c r="Q207" s="672" t="str">
        <f t="shared" si="84"/>
        <v/>
      </c>
      <c r="S207" s="672" t="str">
        <f t="shared" si="85"/>
        <v/>
      </c>
      <c r="U207" s="672" t="str">
        <f t="shared" si="86"/>
        <v/>
      </c>
      <c r="W207" s="672" t="str">
        <f t="shared" si="87"/>
        <v/>
      </c>
      <c r="Y207" s="672" t="str">
        <f t="shared" si="88"/>
        <v/>
      </c>
      <c r="AA207" s="672" t="str">
        <f t="shared" si="89"/>
        <v/>
      </c>
      <c r="AC207" s="672" t="str">
        <f t="shared" si="90"/>
        <v/>
      </c>
      <c r="AE207" s="672" t="str">
        <f t="shared" si="91"/>
        <v/>
      </c>
      <c r="AG207" s="672" t="str">
        <f t="shared" si="92"/>
        <v/>
      </c>
      <c r="AI207" s="672" t="str">
        <f t="shared" si="93"/>
        <v/>
      </c>
      <c r="AK207" s="672" t="str">
        <f t="shared" si="94"/>
        <v/>
      </c>
      <c r="AM207" s="672" t="str">
        <f t="shared" si="95"/>
        <v/>
      </c>
      <c r="AO207" s="672" t="str">
        <f t="shared" si="96"/>
        <v/>
      </c>
      <c r="AQ207" s="672" t="str">
        <f t="shared" si="97"/>
        <v/>
      </c>
    </row>
    <row r="208" spans="5:43">
      <c r="E208" s="672" t="str">
        <f t="shared" si="79"/>
        <v/>
      </c>
      <c r="G208" s="672" t="str">
        <f t="shared" si="79"/>
        <v/>
      </c>
      <c r="I208" s="672" t="str">
        <f t="shared" si="80"/>
        <v/>
      </c>
      <c r="K208" s="672" t="str">
        <f t="shared" si="81"/>
        <v/>
      </c>
      <c r="M208" s="672" t="str">
        <f t="shared" si="82"/>
        <v/>
      </c>
      <c r="O208" s="672" t="str">
        <f t="shared" si="83"/>
        <v/>
      </c>
      <c r="Q208" s="672" t="str">
        <f t="shared" si="84"/>
        <v/>
      </c>
      <c r="S208" s="672" t="str">
        <f t="shared" si="85"/>
        <v/>
      </c>
      <c r="U208" s="672" t="str">
        <f t="shared" si="86"/>
        <v/>
      </c>
      <c r="W208" s="672" t="str">
        <f t="shared" si="87"/>
        <v/>
      </c>
      <c r="Y208" s="672" t="str">
        <f t="shared" si="88"/>
        <v/>
      </c>
      <c r="AA208" s="672" t="str">
        <f t="shared" si="89"/>
        <v/>
      </c>
      <c r="AC208" s="672" t="str">
        <f t="shared" si="90"/>
        <v/>
      </c>
      <c r="AE208" s="672" t="str">
        <f t="shared" si="91"/>
        <v/>
      </c>
      <c r="AG208" s="672" t="str">
        <f t="shared" si="92"/>
        <v/>
      </c>
      <c r="AI208" s="672" t="str">
        <f t="shared" si="93"/>
        <v/>
      </c>
      <c r="AK208" s="672" t="str">
        <f t="shared" si="94"/>
        <v/>
      </c>
      <c r="AM208" s="672" t="str">
        <f t="shared" si="95"/>
        <v/>
      </c>
      <c r="AO208" s="672" t="str">
        <f t="shared" si="96"/>
        <v/>
      </c>
      <c r="AQ208" s="672" t="str">
        <f t="shared" si="97"/>
        <v/>
      </c>
    </row>
    <row r="209" spans="5:43">
      <c r="E209" s="672" t="str">
        <f t="shared" si="79"/>
        <v/>
      </c>
      <c r="G209" s="672" t="str">
        <f t="shared" si="79"/>
        <v/>
      </c>
      <c r="I209" s="672" t="str">
        <f t="shared" si="80"/>
        <v/>
      </c>
      <c r="K209" s="672" t="str">
        <f t="shared" si="81"/>
        <v/>
      </c>
      <c r="M209" s="672" t="str">
        <f t="shared" si="82"/>
        <v/>
      </c>
      <c r="O209" s="672" t="str">
        <f t="shared" si="83"/>
        <v/>
      </c>
      <c r="Q209" s="672" t="str">
        <f t="shared" si="84"/>
        <v/>
      </c>
      <c r="S209" s="672" t="str">
        <f t="shared" si="85"/>
        <v/>
      </c>
      <c r="U209" s="672" t="str">
        <f t="shared" si="86"/>
        <v/>
      </c>
      <c r="W209" s="672" t="str">
        <f t="shared" si="87"/>
        <v/>
      </c>
      <c r="Y209" s="672" t="str">
        <f t="shared" si="88"/>
        <v/>
      </c>
      <c r="AA209" s="672" t="str">
        <f t="shared" si="89"/>
        <v/>
      </c>
      <c r="AC209" s="672" t="str">
        <f t="shared" si="90"/>
        <v/>
      </c>
      <c r="AE209" s="672" t="str">
        <f t="shared" si="91"/>
        <v/>
      </c>
      <c r="AG209" s="672" t="str">
        <f t="shared" si="92"/>
        <v/>
      </c>
      <c r="AI209" s="672" t="str">
        <f t="shared" si="93"/>
        <v/>
      </c>
      <c r="AK209" s="672" t="str">
        <f t="shared" si="94"/>
        <v/>
      </c>
      <c r="AM209" s="672" t="str">
        <f t="shared" si="95"/>
        <v/>
      </c>
      <c r="AO209" s="672" t="str">
        <f t="shared" si="96"/>
        <v/>
      </c>
      <c r="AQ209" s="672" t="str">
        <f t="shared" si="97"/>
        <v/>
      </c>
    </row>
    <row r="210" spans="5:43">
      <c r="E210" s="672" t="str">
        <f t="shared" si="79"/>
        <v/>
      </c>
      <c r="G210" s="672" t="str">
        <f t="shared" si="79"/>
        <v/>
      </c>
      <c r="I210" s="672" t="str">
        <f t="shared" si="80"/>
        <v/>
      </c>
      <c r="K210" s="672" t="str">
        <f t="shared" si="81"/>
        <v/>
      </c>
      <c r="M210" s="672" t="str">
        <f t="shared" si="82"/>
        <v/>
      </c>
      <c r="O210" s="672" t="str">
        <f t="shared" si="83"/>
        <v/>
      </c>
      <c r="Q210" s="672" t="str">
        <f t="shared" si="84"/>
        <v/>
      </c>
      <c r="S210" s="672" t="str">
        <f t="shared" si="85"/>
        <v/>
      </c>
      <c r="U210" s="672" t="str">
        <f t="shared" si="86"/>
        <v/>
      </c>
      <c r="W210" s="672" t="str">
        <f t="shared" si="87"/>
        <v/>
      </c>
      <c r="Y210" s="672" t="str">
        <f t="shared" si="88"/>
        <v/>
      </c>
      <c r="AA210" s="672" t="str">
        <f t="shared" si="89"/>
        <v/>
      </c>
      <c r="AC210" s="672" t="str">
        <f t="shared" si="90"/>
        <v/>
      </c>
      <c r="AE210" s="672" t="str">
        <f t="shared" si="91"/>
        <v/>
      </c>
      <c r="AG210" s="672" t="str">
        <f t="shared" si="92"/>
        <v/>
      </c>
      <c r="AI210" s="672" t="str">
        <f t="shared" si="93"/>
        <v/>
      </c>
      <c r="AK210" s="672" t="str">
        <f t="shared" si="94"/>
        <v/>
      </c>
      <c r="AM210" s="672" t="str">
        <f t="shared" si="95"/>
        <v/>
      </c>
      <c r="AO210" s="672" t="str">
        <f t="shared" si="96"/>
        <v/>
      </c>
      <c r="AQ210" s="672" t="str">
        <f t="shared" si="97"/>
        <v/>
      </c>
    </row>
    <row r="211" spans="5:43">
      <c r="E211" s="672" t="str">
        <f t="shared" si="79"/>
        <v/>
      </c>
      <c r="G211" s="672" t="str">
        <f t="shared" si="79"/>
        <v/>
      </c>
      <c r="I211" s="672" t="str">
        <f t="shared" si="80"/>
        <v/>
      </c>
      <c r="K211" s="672" t="str">
        <f t="shared" si="81"/>
        <v/>
      </c>
      <c r="M211" s="672" t="str">
        <f t="shared" si="82"/>
        <v/>
      </c>
      <c r="O211" s="672" t="str">
        <f t="shared" si="83"/>
        <v/>
      </c>
      <c r="Q211" s="672" t="str">
        <f t="shared" si="84"/>
        <v/>
      </c>
      <c r="S211" s="672" t="str">
        <f t="shared" si="85"/>
        <v/>
      </c>
      <c r="U211" s="672" t="str">
        <f t="shared" si="86"/>
        <v/>
      </c>
      <c r="W211" s="672" t="str">
        <f t="shared" si="87"/>
        <v/>
      </c>
      <c r="Y211" s="672" t="str">
        <f t="shared" si="88"/>
        <v/>
      </c>
      <c r="AA211" s="672" t="str">
        <f t="shared" si="89"/>
        <v/>
      </c>
      <c r="AC211" s="672" t="str">
        <f t="shared" si="90"/>
        <v/>
      </c>
      <c r="AE211" s="672" t="str">
        <f t="shared" si="91"/>
        <v/>
      </c>
      <c r="AG211" s="672" t="str">
        <f t="shared" si="92"/>
        <v/>
      </c>
      <c r="AI211" s="672" t="str">
        <f t="shared" si="93"/>
        <v/>
      </c>
      <c r="AK211" s="672" t="str">
        <f t="shared" si="94"/>
        <v/>
      </c>
      <c r="AM211" s="672" t="str">
        <f t="shared" si="95"/>
        <v/>
      </c>
      <c r="AO211" s="672" t="str">
        <f t="shared" si="96"/>
        <v/>
      </c>
      <c r="AQ211" s="672" t="str">
        <f t="shared" si="97"/>
        <v/>
      </c>
    </row>
    <row r="212" spans="5:43">
      <c r="E212" s="672" t="str">
        <f t="shared" si="79"/>
        <v/>
      </c>
      <c r="G212" s="672" t="str">
        <f t="shared" si="79"/>
        <v/>
      </c>
      <c r="I212" s="672" t="str">
        <f t="shared" si="80"/>
        <v/>
      </c>
      <c r="K212" s="672" t="str">
        <f t="shared" si="81"/>
        <v/>
      </c>
      <c r="M212" s="672" t="str">
        <f t="shared" si="82"/>
        <v/>
      </c>
      <c r="O212" s="672" t="str">
        <f t="shared" si="83"/>
        <v/>
      </c>
      <c r="Q212" s="672" t="str">
        <f t="shared" si="84"/>
        <v/>
      </c>
      <c r="S212" s="672" t="str">
        <f t="shared" si="85"/>
        <v/>
      </c>
      <c r="U212" s="672" t="str">
        <f t="shared" si="86"/>
        <v/>
      </c>
      <c r="W212" s="672" t="str">
        <f t="shared" si="87"/>
        <v/>
      </c>
      <c r="Y212" s="672" t="str">
        <f t="shared" si="88"/>
        <v/>
      </c>
      <c r="AA212" s="672" t="str">
        <f t="shared" si="89"/>
        <v/>
      </c>
      <c r="AC212" s="672" t="str">
        <f t="shared" si="90"/>
        <v/>
      </c>
      <c r="AE212" s="672" t="str">
        <f t="shared" si="91"/>
        <v/>
      </c>
      <c r="AG212" s="672" t="str">
        <f t="shared" si="92"/>
        <v/>
      </c>
      <c r="AI212" s="672" t="str">
        <f t="shared" si="93"/>
        <v/>
      </c>
      <c r="AK212" s="672" t="str">
        <f t="shared" si="94"/>
        <v/>
      </c>
      <c r="AM212" s="672" t="str">
        <f t="shared" si="95"/>
        <v/>
      </c>
      <c r="AO212" s="672" t="str">
        <f t="shared" si="96"/>
        <v/>
      </c>
      <c r="AQ212" s="672" t="str">
        <f t="shared" si="97"/>
        <v/>
      </c>
    </row>
    <row r="213" spans="5:43">
      <c r="E213" s="672" t="str">
        <f t="shared" si="79"/>
        <v/>
      </c>
      <c r="G213" s="672" t="str">
        <f t="shared" si="79"/>
        <v/>
      </c>
      <c r="I213" s="672" t="str">
        <f t="shared" si="80"/>
        <v/>
      </c>
      <c r="K213" s="672" t="str">
        <f t="shared" si="81"/>
        <v/>
      </c>
      <c r="M213" s="672" t="str">
        <f t="shared" si="82"/>
        <v/>
      </c>
      <c r="O213" s="672" t="str">
        <f t="shared" si="83"/>
        <v/>
      </c>
      <c r="Q213" s="672" t="str">
        <f t="shared" si="84"/>
        <v/>
      </c>
      <c r="S213" s="672" t="str">
        <f t="shared" si="85"/>
        <v/>
      </c>
      <c r="U213" s="672" t="str">
        <f t="shared" si="86"/>
        <v/>
      </c>
      <c r="W213" s="672" t="str">
        <f t="shared" si="87"/>
        <v/>
      </c>
      <c r="Y213" s="672" t="str">
        <f t="shared" si="88"/>
        <v/>
      </c>
      <c r="AA213" s="672" t="str">
        <f t="shared" si="89"/>
        <v/>
      </c>
      <c r="AC213" s="672" t="str">
        <f t="shared" si="90"/>
        <v/>
      </c>
      <c r="AE213" s="672" t="str">
        <f t="shared" si="91"/>
        <v/>
      </c>
      <c r="AG213" s="672" t="str">
        <f t="shared" si="92"/>
        <v/>
      </c>
      <c r="AI213" s="672" t="str">
        <f t="shared" si="93"/>
        <v/>
      </c>
      <c r="AK213" s="672" t="str">
        <f t="shared" si="94"/>
        <v/>
      </c>
      <c r="AM213" s="672" t="str">
        <f t="shared" si="95"/>
        <v/>
      </c>
      <c r="AO213" s="672" t="str">
        <f t="shared" si="96"/>
        <v/>
      </c>
      <c r="AQ213" s="672" t="str">
        <f t="shared" si="97"/>
        <v/>
      </c>
    </row>
    <row r="214" spans="5:43">
      <c r="E214" s="672" t="str">
        <f t="shared" si="79"/>
        <v/>
      </c>
      <c r="G214" s="672" t="str">
        <f t="shared" si="79"/>
        <v/>
      </c>
      <c r="I214" s="672" t="str">
        <f t="shared" si="80"/>
        <v/>
      </c>
      <c r="K214" s="672" t="str">
        <f t="shared" si="81"/>
        <v/>
      </c>
      <c r="M214" s="672" t="str">
        <f t="shared" si="82"/>
        <v/>
      </c>
      <c r="O214" s="672" t="str">
        <f t="shared" si="83"/>
        <v/>
      </c>
      <c r="Q214" s="672" t="str">
        <f t="shared" si="84"/>
        <v/>
      </c>
      <c r="S214" s="672" t="str">
        <f t="shared" si="85"/>
        <v/>
      </c>
      <c r="U214" s="672" t="str">
        <f t="shared" si="86"/>
        <v/>
      </c>
      <c r="W214" s="672" t="str">
        <f t="shared" si="87"/>
        <v/>
      </c>
      <c r="Y214" s="672" t="str">
        <f t="shared" si="88"/>
        <v/>
      </c>
      <c r="AA214" s="672" t="str">
        <f t="shared" si="89"/>
        <v/>
      </c>
      <c r="AC214" s="672" t="str">
        <f t="shared" si="90"/>
        <v/>
      </c>
      <c r="AE214" s="672" t="str">
        <f t="shared" si="91"/>
        <v/>
      </c>
      <c r="AG214" s="672" t="str">
        <f t="shared" si="92"/>
        <v/>
      </c>
      <c r="AI214" s="672" t="str">
        <f t="shared" si="93"/>
        <v/>
      </c>
      <c r="AK214" s="672" t="str">
        <f t="shared" si="94"/>
        <v/>
      </c>
      <c r="AM214" s="672" t="str">
        <f t="shared" si="95"/>
        <v/>
      </c>
      <c r="AO214" s="672" t="str">
        <f t="shared" si="96"/>
        <v/>
      </c>
      <c r="AQ214" s="672" t="str">
        <f t="shared" si="97"/>
        <v/>
      </c>
    </row>
    <row r="215" spans="5:43">
      <c r="E215" s="672" t="str">
        <f t="shared" si="79"/>
        <v/>
      </c>
      <c r="G215" s="672" t="str">
        <f t="shared" si="79"/>
        <v/>
      </c>
      <c r="I215" s="672" t="str">
        <f t="shared" si="80"/>
        <v/>
      </c>
      <c r="K215" s="672" t="str">
        <f t="shared" si="81"/>
        <v/>
      </c>
      <c r="M215" s="672" t="str">
        <f t="shared" si="82"/>
        <v/>
      </c>
      <c r="O215" s="672" t="str">
        <f t="shared" si="83"/>
        <v/>
      </c>
      <c r="Q215" s="672" t="str">
        <f t="shared" si="84"/>
        <v/>
      </c>
      <c r="S215" s="672" t="str">
        <f t="shared" si="85"/>
        <v/>
      </c>
      <c r="U215" s="672" t="str">
        <f t="shared" si="86"/>
        <v/>
      </c>
      <c r="W215" s="672" t="str">
        <f t="shared" si="87"/>
        <v/>
      </c>
      <c r="Y215" s="672" t="str">
        <f t="shared" si="88"/>
        <v/>
      </c>
      <c r="AA215" s="672" t="str">
        <f t="shared" si="89"/>
        <v/>
      </c>
      <c r="AC215" s="672" t="str">
        <f t="shared" si="90"/>
        <v/>
      </c>
      <c r="AE215" s="672" t="str">
        <f t="shared" si="91"/>
        <v/>
      </c>
      <c r="AG215" s="672" t="str">
        <f t="shared" si="92"/>
        <v/>
      </c>
      <c r="AI215" s="672" t="str">
        <f t="shared" si="93"/>
        <v/>
      </c>
      <c r="AK215" s="672" t="str">
        <f t="shared" si="94"/>
        <v/>
      </c>
      <c r="AM215" s="672" t="str">
        <f t="shared" si="95"/>
        <v/>
      </c>
      <c r="AO215" s="672" t="str">
        <f t="shared" si="96"/>
        <v/>
      </c>
      <c r="AQ215" s="672" t="str">
        <f t="shared" si="97"/>
        <v/>
      </c>
    </row>
    <row r="216" spans="5:43">
      <c r="E216" s="672" t="str">
        <f t="shared" si="79"/>
        <v/>
      </c>
      <c r="G216" s="672" t="str">
        <f t="shared" si="79"/>
        <v/>
      </c>
      <c r="I216" s="672" t="str">
        <f t="shared" si="80"/>
        <v/>
      </c>
      <c r="K216" s="672" t="str">
        <f t="shared" si="81"/>
        <v/>
      </c>
      <c r="M216" s="672" t="str">
        <f t="shared" si="82"/>
        <v/>
      </c>
      <c r="O216" s="672" t="str">
        <f t="shared" si="83"/>
        <v/>
      </c>
      <c r="Q216" s="672" t="str">
        <f t="shared" si="84"/>
        <v/>
      </c>
      <c r="S216" s="672" t="str">
        <f t="shared" si="85"/>
        <v/>
      </c>
      <c r="U216" s="672" t="str">
        <f t="shared" si="86"/>
        <v/>
      </c>
      <c r="W216" s="672" t="str">
        <f t="shared" si="87"/>
        <v/>
      </c>
      <c r="Y216" s="672" t="str">
        <f t="shared" si="88"/>
        <v/>
      </c>
      <c r="AA216" s="672" t="str">
        <f t="shared" si="89"/>
        <v/>
      </c>
      <c r="AC216" s="672" t="str">
        <f t="shared" si="90"/>
        <v/>
      </c>
      <c r="AE216" s="672" t="str">
        <f t="shared" si="91"/>
        <v/>
      </c>
      <c r="AG216" s="672" t="str">
        <f t="shared" si="92"/>
        <v/>
      </c>
      <c r="AI216" s="672" t="str">
        <f t="shared" si="93"/>
        <v/>
      </c>
      <c r="AK216" s="672" t="str">
        <f t="shared" si="94"/>
        <v/>
      </c>
      <c r="AM216" s="672" t="str">
        <f t="shared" si="95"/>
        <v/>
      </c>
      <c r="AO216" s="672" t="str">
        <f t="shared" si="96"/>
        <v/>
      </c>
      <c r="AQ216" s="672" t="str">
        <f t="shared" si="97"/>
        <v/>
      </c>
    </row>
    <row r="217" spans="5:43">
      <c r="E217" s="672" t="str">
        <f t="shared" si="79"/>
        <v/>
      </c>
      <c r="G217" s="672" t="str">
        <f t="shared" si="79"/>
        <v/>
      </c>
      <c r="I217" s="672" t="str">
        <f t="shared" si="80"/>
        <v/>
      </c>
      <c r="K217" s="672" t="str">
        <f t="shared" si="81"/>
        <v/>
      </c>
      <c r="M217" s="672" t="str">
        <f t="shared" si="82"/>
        <v/>
      </c>
      <c r="O217" s="672" t="str">
        <f t="shared" si="83"/>
        <v/>
      </c>
      <c r="Q217" s="672" t="str">
        <f t="shared" si="84"/>
        <v/>
      </c>
      <c r="S217" s="672" t="str">
        <f t="shared" si="85"/>
        <v/>
      </c>
      <c r="U217" s="672" t="str">
        <f t="shared" si="86"/>
        <v/>
      </c>
      <c r="W217" s="672" t="str">
        <f t="shared" si="87"/>
        <v/>
      </c>
      <c r="Y217" s="672" t="str">
        <f t="shared" si="88"/>
        <v/>
      </c>
      <c r="AA217" s="672" t="str">
        <f t="shared" si="89"/>
        <v/>
      </c>
      <c r="AC217" s="672" t="str">
        <f t="shared" si="90"/>
        <v/>
      </c>
      <c r="AE217" s="672" t="str">
        <f t="shared" si="91"/>
        <v/>
      </c>
      <c r="AG217" s="672" t="str">
        <f t="shared" si="92"/>
        <v/>
      </c>
      <c r="AI217" s="672" t="str">
        <f t="shared" si="93"/>
        <v/>
      </c>
      <c r="AK217" s="672" t="str">
        <f t="shared" si="94"/>
        <v/>
      </c>
      <c r="AM217" s="672" t="str">
        <f t="shared" si="95"/>
        <v/>
      </c>
      <c r="AO217" s="672" t="str">
        <f t="shared" si="96"/>
        <v/>
      </c>
      <c r="AQ217" s="672" t="str">
        <f t="shared" si="97"/>
        <v/>
      </c>
    </row>
    <row r="218" spans="5:43">
      <c r="E218" s="672" t="str">
        <f t="shared" si="79"/>
        <v/>
      </c>
      <c r="G218" s="672" t="str">
        <f t="shared" si="79"/>
        <v/>
      </c>
      <c r="I218" s="672" t="str">
        <f t="shared" si="80"/>
        <v/>
      </c>
      <c r="K218" s="672" t="str">
        <f t="shared" si="81"/>
        <v/>
      </c>
      <c r="M218" s="672" t="str">
        <f t="shared" si="82"/>
        <v/>
      </c>
      <c r="O218" s="672" t="str">
        <f t="shared" si="83"/>
        <v/>
      </c>
      <c r="Q218" s="672" t="str">
        <f t="shared" si="84"/>
        <v/>
      </c>
      <c r="S218" s="672" t="str">
        <f t="shared" si="85"/>
        <v/>
      </c>
      <c r="U218" s="672" t="str">
        <f t="shared" si="86"/>
        <v/>
      </c>
      <c r="W218" s="672" t="str">
        <f t="shared" si="87"/>
        <v/>
      </c>
      <c r="Y218" s="672" t="str">
        <f t="shared" si="88"/>
        <v/>
      </c>
      <c r="AA218" s="672" t="str">
        <f t="shared" si="89"/>
        <v/>
      </c>
      <c r="AC218" s="672" t="str">
        <f t="shared" si="90"/>
        <v/>
      </c>
      <c r="AE218" s="672" t="str">
        <f t="shared" si="91"/>
        <v/>
      </c>
      <c r="AG218" s="672" t="str">
        <f t="shared" si="92"/>
        <v/>
      </c>
      <c r="AI218" s="672" t="str">
        <f t="shared" si="93"/>
        <v/>
      </c>
      <c r="AK218" s="672" t="str">
        <f t="shared" si="94"/>
        <v/>
      </c>
      <c r="AM218" s="672" t="str">
        <f t="shared" si="95"/>
        <v/>
      </c>
      <c r="AO218" s="672" t="str">
        <f t="shared" si="96"/>
        <v/>
      </c>
      <c r="AQ218" s="672" t="str">
        <f t="shared" si="97"/>
        <v/>
      </c>
    </row>
    <row r="219" spans="5:43">
      <c r="E219" s="672" t="str">
        <f t="shared" si="79"/>
        <v/>
      </c>
      <c r="G219" s="672" t="str">
        <f t="shared" si="79"/>
        <v/>
      </c>
      <c r="I219" s="672" t="str">
        <f t="shared" si="80"/>
        <v/>
      </c>
      <c r="K219" s="672" t="str">
        <f t="shared" si="81"/>
        <v/>
      </c>
      <c r="M219" s="672" t="str">
        <f t="shared" si="82"/>
        <v/>
      </c>
      <c r="O219" s="672" t="str">
        <f t="shared" si="83"/>
        <v/>
      </c>
      <c r="Q219" s="672" t="str">
        <f t="shared" si="84"/>
        <v/>
      </c>
      <c r="S219" s="672" t="str">
        <f t="shared" si="85"/>
        <v/>
      </c>
      <c r="U219" s="672" t="str">
        <f t="shared" si="86"/>
        <v/>
      </c>
      <c r="W219" s="672" t="str">
        <f t="shared" si="87"/>
        <v/>
      </c>
      <c r="Y219" s="672" t="str">
        <f t="shared" si="88"/>
        <v/>
      </c>
      <c r="AA219" s="672" t="str">
        <f t="shared" si="89"/>
        <v/>
      </c>
      <c r="AC219" s="672" t="str">
        <f t="shared" si="90"/>
        <v/>
      </c>
      <c r="AE219" s="672" t="str">
        <f t="shared" si="91"/>
        <v/>
      </c>
      <c r="AG219" s="672" t="str">
        <f t="shared" si="92"/>
        <v/>
      </c>
      <c r="AI219" s="672" t="str">
        <f t="shared" si="93"/>
        <v/>
      </c>
      <c r="AK219" s="672" t="str">
        <f t="shared" si="94"/>
        <v/>
      </c>
      <c r="AM219" s="672" t="str">
        <f t="shared" si="95"/>
        <v/>
      </c>
      <c r="AO219" s="672" t="str">
        <f t="shared" si="96"/>
        <v/>
      </c>
      <c r="AQ219" s="672" t="str">
        <f t="shared" si="97"/>
        <v/>
      </c>
    </row>
    <row r="220" spans="5:43">
      <c r="E220" s="672" t="str">
        <f t="shared" si="79"/>
        <v/>
      </c>
      <c r="G220" s="672" t="str">
        <f t="shared" si="79"/>
        <v/>
      </c>
      <c r="I220" s="672" t="str">
        <f t="shared" si="80"/>
        <v/>
      </c>
      <c r="K220" s="672" t="str">
        <f t="shared" si="81"/>
        <v/>
      </c>
      <c r="M220" s="672" t="str">
        <f t="shared" si="82"/>
        <v/>
      </c>
      <c r="O220" s="672" t="str">
        <f t="shared" si="83"/>
        <v/>
      </c>
      <c r="Q220" s="672" t="str">
        <f t="shared" si="84"/>
        <v/>
      </c>
      <c r="S220" s="672" t="str">
        <f t="shared" si="85"/>
        <v/>
      </c>
      <c r="U220" s="672" t="str">
        <f t="shared" si="86"/>
        <v/>
      </c>
      <c r="W220" s="672" t="str">
        <f t="shared" si="87"/>
        <v/>
      </c>
      <c r="Y220" s="672" t="str">
        <f t="shared" si="88"/>
        <v/>
      </c>
      <c r="AA220" s="672" t="str">
        <f t="shared" si="89"/>
        <v/>
      </c>
      <c r="AC220" s="672" t="str">
        <f t="shared" si="90"/>
        <v/>
      </c>
      <c r="AE220" s="672" t="str">
        <f t="shared" si="91"/>
        <v/>
      </c>
      <c r="AG220" s="672" t="str">
        <f t="shared" si="92"/>
        <v/>
      </c>
      <c r="AI220" s="672" t="str">
        <f t="shared" si="93"/>
        <v/>
      </c>
      <c r="AK220" s="672" t="str">
        <f t="shared" si="94"/>
        <v/>
      </c>
      <c r="AM220" s="672" t="str">
        <f t="shared" si="95"/>
        <v/>
      </c>
      <c r="AO220" s="672" t="str">
        <f t="shared" si="96"/>
        <v/>
      </c>
      <c r="AQ220" s="672" t="str">
        <f t="shared" si="97"/>
        <v/>
      </c>
    </row>
    <row r="221" spans="5:43">
      <c r="E221" s="672" t="str">
        <f t="shared" ref="E221:G236" si="98">IF(OR($B221=0,D221=0),"",D221/$B221)</f>
        <v/>
      </c>
      <c r="G221" s="672" t="str">
        <f t="shared" si="98"/>
        <v/>
      </c>
      <c r="I221" s="672" t="str">
        <f t="shared" si="80"/>
        <v/>
      </c>
      <c r="K221" s="672" t="str">
        <f t="shared" si="81"/>
        <v/>
      </c>
      <c r="M221" s="672" t="str">
        <f t="shared" si="82"/>
        <v/>
      </c>
      <c r="O221" s="672" t="str">
        <f t="shared" si="83"/>
        <v/>
      </c>
      <c r="Q221" s="672" t="str">
        <f t="shared" si="84"/>
        <v/>
      </c>
      <c r="S221" s="672" t="str">
        <f t="shared" si="85"/>
        <v/>
      </c>
      <c r="U221" s="672" t="str">
        <f t="shared" si="86"/>
        <v/>
      </c>
      <c r="W221" s="672" t="str">
        <f t="shared" si="87"/>
        <v/>
      </c>
      <c r="Y221" s="672" t="str">
        <f t="shared" si="88"/>
        <v/>
      </c>
      <c r="AA221" s="672" t="str">
        <f t="shared" si="89"/>
        <v/>
      </c>
      <c r="AC221" s="672" t="str">
        <f t="shared" si="90"/>
        <v/>
      </c>
      <c r="AE221" s="672" t="str">
        <f t="shared" si="91"/>
        <v/>
      </c>
      <c r="AG221" s="672" t="str">
        <f t="shared" si="92"/>
        <v/>
      </c>
      <c r="AI221" s="672" t="str">
        <f t="shared" si="93"/>
        <v/>
      </c>
      <c r="AK221" s="672" t="str">
        <f t="shared" si="94"/>
        <v/>
      </c>
      <c r="AM221" s="672" t="str">
        <f t="shared" si="95"/>
        <v/>
      </c>
      <c r="AO221" s="672" t="str">
        <f t="shared" si="96"/>
        <v/>
      </c>
      <c r="AQ221" s="672" t="str">
        <f t="shared" si="97"/>
        <v/>
      </c>
    </row>
    <row r="222" spans="5:43">
      <c r="E222" s="672" t="str">
        <f t="shared" si="98"/>
        <v/>
      </c>
      <c r="G222" s="672" t="str">
        <f t="shared" si="98"/>
        <v/>
      </c>
      <c r="I222" s="672" t="str">
        <f t="shared" si="80"/>
        <v/>
      </c>
      <c r="K222" s="672" t="str">
        <f t="shared" si="81"/>
        <v/>
      </c>
      <c r="M222" s="672" t="str">
        <f t="shared" si="82"/>
        <v/>
      </c>
      <c r="O222" s="672" t="str">
        <f t="shared" si="83"/>
        <v/>
      </c>
      <c r="Q222" s="672" t="str">
        <f t="shared" si="84"/>
        <v/>
      </c>
      <c r="S222" s="672" t="str">
        <f t="shared" si="85"/>
        <v/>
      </c>
      <c r="U222" s="672" t="str">
        <f t="shared" si="86"/>
        <v/>
      </c>
      <c r="W222" s="672" t="str">
        <f t="shared" si="87"/>
        <v/>
      </c>
      <c r="Y222" s="672" t="str">
        <f t="shared" si="88"/>
        <v/>
      </c>
      <c r="AA222" s="672" t="str">
        <f t="shared" si="89"/>
        <v/>
      </c>
      <c r="AC222" s="672" t="str">
        <f t="shared" si="90"/>
        <v/>
      </c>
      <c r="AE222" s="672" t="str">
        <f t="shared" si="91"/>
        <v/>
      </c>
      <c r="AG222" s="672" t="str">
        <f t="shared" si="92"/>
        <v/>
      </c>
      <c r="AI222" s="672" t="str">
        <f t="shared" si="93"/>
        <v/>
      </c>
      <c r="AK222" s="672" t="str">
        <f t="shared" si="94"/>
        <v/>
      </c>
      <c r="AM222" s="672" t="str">
        <f t="shared" si="95"/>
        <v/>
      </c>
      <c r="AO222" s="672" t="str">
        <f t="shared" si="96"/>
        <v/>
      </c>
      <c r="AQ222" s="672" t="str">
        <f t="shared" si="97"/>
        <v/>
      </c>
    </row>
    <row r="223" spans="5:43">
      <c r="E223" s="672" t="str">
        <f t="shared" si="98"/>
        <v/>
      </c>
      <c r="G223" s="672" t="str">
        <f t="shared" si="98"/>
        <v/>
      </c>
      <c r="I223" s="672" t="str">
        <f t="shared" si="80"/>
        <v/>
      </c>
      <c r="K223" s="672" t="str">
        <f t="shared" si="81"/>
        <v/>
      </c>
      <c r="M223" s="672" t="str">
        <f t="shared" si="82"/>
        <v/>
      </c>
      <c r="O223" s="672" t="str">
        <f t="shared" si="83"/>
        <v/>
      </c>
      <c r="Q223" s="672" t="str">
        <f t="shared" si="84"/>
        <v/>
      </c>
      <c r="S223" s="672" t="str">
        <f t="shared" si="85"/>
        <v/>
      </c>
      <c r="U223" s="672" t="str">
        <f t="shared" si="86"/>
        <v/>
      </c>
      <c r="W223" s="672" t="str">
        <f t="shared" si="87"/>
        <v/>
      </c>
      <c r="Y223" s="672" t="str">
        <f t="shared" si="88"/>
        <v/>
      </c>
      <c r="AA223" s="672" t="str">
        <f t="shared" si="89"/>
        <v/>
      </c>
      <c r="AC223" s="672" t="str">
        <f t="shared" si="90"/>
        <v/>
      </c>
      <c r="AE223" s="672" t="str">
        <f t="shared" si="91"/>
        <v/>
      </c>
      <c r="AG223" s="672" t="str">
        <f t="shared" si="92"/>
        <v/>
      </c>
      <c r="AI223" s="672" t="str">
        <f t="shared" si="93"/>
        <v/>
      </c>
      <c r="AK223" s="672" t="str">
        <f t="shared" si="94"/>
        <v/>
      </c>
      <c r="AM223" s="672" t="str">
        <f t="shared" si="95"/>
        <v/>
      </c>
      <c r="AO223" s="672" t="str">
        <f t="shared" si="96"/>
        <v/>
      </c>
      <c r="AQ223" s="672" t="str">
        <f t="shared" si="97"/>
        <v/>
      </c>
    </row>
    <row r="224" spans="5:43">
      <c r="E224" s="672" t="str">
        <f t="shared" si="98"/>
        <v/>
      </c>
      <c r="G224" s="672" t="str">
        <f t="shared" si="98"/>
        <v/>
      </c>
      <c r="I224" s="672" t="str">
        <f t="shared" si="80"/>
        <v/>
      </c>
      <c r="K224" s="672" t="str">
        <f t="shared" si="81"/>
        <v/>
      </c>
      <c r="M224" s="672" t="str">
        <f t="shared" si="82"/>
        <v/>
      </c>
      <c r="O224" s="672" t="str">
        <f t="shared" si="83"/>
        <v/>
      </c>
      <c r="Q224" s="672" t="str">
        <f t="shared" si="84"/>
        <v/>
      </c>
      <c r="S224" s="672" t="str">
        <f t="shared" si="85"/>
        <v/>
      </c>
      <c r="U224" s="672" t="str">
        <f t="shared" si="86"/>
        <v/>
      </c>
      <c r="W224" s="672" t="str">
        <f t="shared" si="87"/>
        <v/>
      </c>
      <c r="Y224" s="672" t="str">
        <f t="shared" si="88"/>
        <v/>
      </c>
      <c r="AA224" s="672" t="str">
        <f t="shared" si="89"/>
        <v/>
      </c>
      <c r="AC224" s="672" t="str">
        <f t="shared" si="90"/>
        <v/>
      </c>
      <c r="AE224" s="672" t="str">
        <f t="shared" si="91"/>
        <v/>
      </c>
      <c r="AG224" s="672" t="str">
        <f t="shared" si="92"/>
        <v/>
      </c>
      <c r="AI224" s="672" t="str">
        <f t="shared" si="93"/>
        <v/>
      </c>
      <c r="AK224" s="672" t="str">
        <f t="shared" si="94"/>
        <v/>
      </c>
      <c r="AM224" s="672" t="str">
        <f t="shared" si="95"/>
        <v/>
      </c>
      <c r="AO224" s="672" t="str">
        <f t="shared" si="96"/>
        <v/>
      </c>
      <c r="AQ224" s="672" t="str">
        <f t="shared" si="97"/>
        <v/>
      </c>
    </row>
    <row r="225" spans="5:43">
      <c r="E225" s="672" t="str">
        <f t="shared" si="98"/>
        <v/>
      </c>
      <c r="G225" s="672" t="str">
        <f t="shared" si="98"/>
        <v/>
      </c>
      <c r="I225" s="672" t="str">
        <f t="shared" si="80"/>
        <v/>
      </c>
      <c r="K225" s="672" t="str">
        <f t="shared" si="81"/>
        <v/>
      </c>
      <c r="M225" s="672" t="str">
        <f t="shared" si="82"/>
        <v/>
      </c>
      <c r="O225" s="672" t="str">
        <f t="shared" si="83"/>
        <v/>
      </c>
      <c r="Q225" s="672" t="str">
        <f t="shared" si="84"/>
        <v/>
      </c>
      <c r="S225" s="672" t="str">
        <f t="shared" si="85"/>
        <v/>
      </c>
      <c r="U225" s="672" t="str">
        <f t="shared" si="86"/>
        <v/>
      </c>
      <c r="W225" s="672" t="str">
        <f t="shared" si="87"/>
        <v/>
      </c>
      <c r="Y225" s="672" t="str">
        <f t="shared" si="88"/>
        <v/>
      </c>
      <c r="AA225" s="672" t="str">
        <f t="shared" si="89"/>
        <v/>
      </c>
      <c r="AC225" s="672" t="str">
        <f t="shared" si="90"/>
        <v/>
      </c>
      <c r="AE225" s="672" t="str">
        <f t="shared" si="91"/>
        <v/>
      </c>
      <c r="AG225" s="672" t="str">
        <f t="shared" si="92"/>
        <v/>
      </c>
      <c r="AI225" s="672" t="str">
        <f t="shared" si="93"/>
        <v/>
      </c>
      <c r="AK225" s="672" t="str">
        <f t="shared" si="94"/>
        <v/>
      </c>
      <c r="AM225" s="672" t="str">
        <f t="shared" si="95"/>
        <v/>
      </c>
      <c r="AO225" s="672" t="str">
        <f t="shared" si="96"/>
        <v/>
      </c>
      <c r="AQ225" s="672" t="str">
        <f t="shared" si="97"/>
        <v/>
      </c>
    </row>
    <row r="226" spans="5:43">
      <c r="E226" s="672" t="str">
        <f t="shared" si="98"/>
        <v/>
      </c>
      <c r="G226" s="672" t="str">
        <f t="shared" si="98"/>
        <v/>
      </c>
      <c r="I226" s="672" t="str">
        <f t="shared" si="80"/>
        <v/>
      </c>
      <c r="K226" s="672" t="str">
        <f t="shared" si="81"/>
        <v/>
      </c>
      <c r="M226" s="672" t="str">
        <f t="shared" si="82"/>
        <v/>
      </c>
      <c r="O226" s="672" t="str">
        <f t="shared" si="83"/>
        <v/>
      </c>
      <c r="Q226" s="672" t="str">
        <f t="shared" si="84"/>
        <v/>
      </c>
      <c r="S226" s="672" t="str">
        <f t="shared" si="85"/>
        <v/>
      </c>
      <c r="U226" s="672" t="str">
        <f t="shared" si="86"/>
        <v/>
      </c>
      <c r="W226" s="672" t="str">
        <f t="shared" si="87"/>
        <v/>
      </c>
      <c r="Y226" s="672" t="str">
        <f t="shared" si="88"/>
        <v/>
      </c>
      <c r="AA226" s="672" t="str">
        <f t="shared" si="89"/>
        <v/>
      </c>
      <c r="AC226" s="672" t="str">
        <f t="shared" si="90"/>
        <v/>
      </c>
      <c r="AE226" s="672" t="str">
        <f t="shared" si="91"/>
        <v/>
      </c>
      <c r="AG226" s="672" t="str">
        <f t="shared" si="92"/>
        <v/>
      </c>
      <c r="AI226" s="672" t="str">
        <f t="shared" si="93"/>
        <v/>
      </c>
      <c r="AK226" s="672" t="str">
        <f t="shared" si="94"/>
        <v/>
      </c>
      <c r="AM226" s="672" t="str">
        <f t="shared" si="95"/>
        <v/>
      </c>
      <c r="AO226" s="672" t="str">
        <f t="shared" si="96"/>
        <v/>
      </c>
      <c r="AQ226" s="672" t="str">
        <f t="shared" si="97"/>
        <v/>
      </c>
    </row>
    <row r="227" spans="5:43">
      <c r="E227" s="672" t="str">
        <f t="shared" si="98"/>
        <v/>
      </c>
      <c r="G227" s="672" t="str">
        <f t="shared" si="98"/>
        <v/>
      </c>
      <c r="I227" s="672" t="str">
        <f t="shared" si="80"/>
        <v/>
      </c>
      <c r="K227" s="672" t="str">
        <f t="shared" si="81"/>
        <v/>
      </c>
      <c r="M227" s="672" t="str">
        <f t="shared" si="82"/>
        <v/>
      </c>
      <c r="O227" s="672" t="str">
        <f t="shared" si="83"/>
        <v/>
      </c>
      <c r="Q227" s="672" t="str">
        <f t="shared" si="84"/>
        <v/>
      </c>
      <c r="S227" s="672" t="str">
        <f t="shared" si="85"/>
        <v/>
      </c>
      <c r="U227" s="672" t="str">
        <f t="shared" si="86"/>
        <v/>
      </c>
      <c r="W227" s="672" t="str">
        <f t="shared" si="87"/>
        <v/>
      </c>
      <c r="Y227" s="672" t="str">
        <f t="shared" si="88"/>
        <v/>
      </c>
      <c r="AA227" s="672" t="str">
        <f t="shared" si="89"/>
        <v/>
      </c>
      <c r="AC227" s="672" t="str">
        <f t="shared" si="90"/>
        <v/>
      </c>
      <c r="AE227" s="672" t="str">
        <f t="shared" si="91"/>
        <v/>
      </c>
      <c r="AG227" s="672" t="str">
        <f t="shared" si="92"/>
        <v/>
      </c>
      <c r="AI227" s="672" t="str">
        <f t="shared" si="93"/>
        <v/>
      </c>
      <c r="AK227" s="672" t="str">
        <f t="shared" si="94"/>
        <v/>
      </c>
      <c r="AM227" s="672" t="str">
        <f t="shared" si="95"/>
        <v/>
      </c>
      <c r="AO227" s="672" t="str">
        <f t="shared" si="96"/>
        <v/>
      </c>
      <c r="AQ227" s="672" t="str">
        <f t="shared" si="97"/>
        <v/>
      </c>
    </row>
    <row r="228" spans="5:43">
      <c r="E228" s="672" t="str">
        <f t="shared" si="98"/>
        <v/>
      </c>
      <c r="G228" s="672" t="str">
        <f t="shared" si="98"/>
        <v/>
      </c>
      <c r="I228" s="672" t="str">
        <f t="shared" si="80"/>
        <v/>
      </c>
      <c r="K228" s="672" t="str">
        <f t="shared" si="81"/>
        <v/>
      </c>
      <c r="M228" s="672" t="str">
        <f t="shared" si="82"/>
        <v/>
      </c>
      <c r="O228" s="672" t="str">
        <f t="shared" si="83"/>
        <v/>
      </c>
      <c r="Q228" s="672" t="str">
        <f t="shared" si="84"/>
        <v/>
      </c>
      <c r="S228" s="672" t="str">
        <f t="shared" si="85"/>
        <v/>
      </c>
      <c r="U228" s="672" t="str">
        <f t="shared" si="86"/>
        <v/>
      </c>
      <c r="W228" s="672" t="str">
        <f t="shared" si="87"/>
        <v/>
      </c>
      <c r="Y228" s="672" t="str">
        <f t="shared" si="88"/>
        <v/>
      </c>
      <c r="AA228" s="672" t="str">
        <f t="shared" si="89"/>
        <v/>
      </c>
      <c r="AC228" s="672" t="str">
        <f t="shared" si="90"/>
        <v/>
      </c>
      <c r="AE228" s="672" t="str">
        <f t="shared" si="91"/>
        <v/>
      </c>
      <c r="AG228" s="672" t="str">
        <f t="shared" si="92"/>
        <v/>
      </c>
      <c r="AI228" s="672" t="str">
        <f t="shared" si="93"/>
        <v/>
      </c>
      <c r="AK228" s="672" t="str">
        <f t="shared" si="94"/>
        <v/>
      </c>
      <c r="AM228" s="672" t="str">
        <f t="shared" si="95"/>
        <v/>
      </c>
      <c r="AO228" s="672" t="str">
        <f t="shared" si="96"/>
        <v/>
      </c>
      <c r="AQ228" s="672" t="str">
        <f t="shared" si="97"/>
        <v/>
      </c>
    </row>
    <row r="229" spans="5:43">
      <c r="E229" s="672" t="str">
        <f t="shared" si="98"/>
        <v/>
      </c>
      <c r="G229" s="672" t="str">
        <f t="shared" si="98"/>
        <v/>
      </c>
      <c r="I229" s="672" t="str">
        <f t="shared" si="80"/>
        <v/>
      </c>
      <c r="K229" s="672" t="str">
        <f t="shared" si="81"/>
        <v/>
      </c>
      <c r="M229" s="672" t="str">
        <f t="shared" si="82"/>
        <v/>
      </c>
      <c r="O229" s="672" t="str">
        <f t="shared" si="83"/>
        <v/>
      </c>
      <c r="Q229" s="672" t="str">
        <f t="shared" si="84"/>
        <v/>
      </c>
      <c r="S229" s="672" t="str">
        <f t="shared" si="85"/>
        <v/>
      </c>
      <c r="U229" s="672" t="str">
        <f t="shared" si="86"/>
        <v/>
      </c>
      <c r="W229" s="672" t="str">
        <f t="shared" si="87"/>
        <v/>
      </c>
      <c r="Y229" s="672" t="str">
        <f t="shared" si="88"/>
        <v/>
      </c>
      <c r="AA229" s="672" t="str">
        <f t="shared" si="89"/>
        <v/>
      </c>
      <c r="AC229" s="672" t="str">
        <f t="shared" si="90"/>
        <v/>
      </c>
      <c r="AE229" s="672" t="str">
        <f t="shared" si="91"/>
        <v/>
      </c>
      <c r="AG229" s="672" t="str">
        <f t="shared" si="92"/>
        <v/>
      </c>
      <c r="AI229" s="672" t="str">
        <f t="shared" si="93"/>
        <v/>
      </c>
      <c r="AK229" s="672" t="str">
        <f t="shared" si="94"/>
        <v/>
      </c>
      <c r="AM229" s="672" t="str">
        <f t="shared" si="95"/>
        <v/>
      </c>
      <c r="AO229" s="672" t="str">
        <f t="shared" si="96"/>
        <v/>
      </c>
      <c r="AQ229" s="672" t="str">
        <f t="shared" si="97"/>
        <v/>
      </c>
    </row>
    <row r="230" spans="5:43">
      <c r="E230" s="672" t="str">
        <f t="shared" si="98"/>
        <v/>
      </c>
      <c r="G230" s="672" t="str">
        <f t="shared" si="98"/>
        <v/>
      </c>
      <c r="I230" s="672" t="str">
        <f t="shared" si="80"/>
        <v/>
      </c>
      <c r="K230" s="672" t="str">
        <f t="shared" si="81"/>
        <v/>
      </c>
      <c r="M230" s="672" t="str">
        <f t="shared" si="82"/>
        <v/>
      </c>
      <c r="O230" s="672" t="str">
        <f t="shared" si="83"/>
        <v/>
      </c>
      <c r="Q230" s="672" t="str">
        <f t="shared" si="84"/>
        <v/>
      </c>
      <c r="S230" s="672" t="str">
        <f t="shared" si="85"/>
        <v/>
      </c>
      <c r="U230" s="672" t="str">
        <f t="shared" si="86"/>
        <v/>
      </c>
      <c r="W230" s="672" t="str">
        <f t="shared" si="87"/>
        <v/>
      </c>
      <c r="Y230" s="672" t="str">
        <f t="shared" si="88"/>
        <v/>
      </c>
      <c r="AA230" s="672" t="str">
        <f t="shared" si="89"/>
        <v/>
      </c>
      <c r="AC230" s="672" t="str">
        <f t="shared" si="90"/>
        <v/>
      </c>
      <c r="AE230" s="672" t="str">
        <f t="shared" si="91"/>
        <v/>
      </c>
      <c r="AG230" s="672" t="str">
        <f t="shared" si="92"/>
        <v/>
      </c>
      <c r="AI230" s="672" t="str">
        <f t="shared" si="93"/>
        <v/>
      </c>
      <c r="AK230" s="672" t="str">
        <f t="shared" si="94"/>
        <v/>
      </c>
      <c r="AM230" s="672" t="str">
        <f t="shared" si="95"/>
        <v/>
      </c>
      <c r="AO230" s="672" t="str">
        <f t="shared" si="96"/>
        <v/>
      </c>
      <c r="AQ230" s="672" t="str">
        <f t="shared" si="97"/>
        <v/>
      </c>
    </row>
    <row r="231" spans="5:43">
      <c r="E231" s="672" t="str">
        <f t="shared" si="98"/>
        <v/>
      </c>
      <c r="G231" s="672" t="str">
        <f t="shared" si="98"/>
        <v/>
      </c>
      <c r="I231" s="672" t="str">
        <f t="shared" si="80"/>
        <v/>
      </c>
      <c r="K231" s="672" t="str">
        <f t="shared" si="81"/>
        <v/>
      </c>
      <c r="M231" s="672" t="str">
        <f t="shared" si="82"/>
        <v/>
      </c>
      <c r="O231" s="672" t="str">
        <f t="shared" si="83"/>
        <v/>
      </c>
      <c r="Q231" s="672" t="str">
        <f t="shared" si="84"/>
        <v/>
      </c>
      <c r="S231" s="672" t="str">
        <f t="shared" si="85"/>
        <v/>
      </c>
      <c r="U231" s="672" t="str">
        <f t="shared" si="86"/>
        <v/>
      </c>
      <c r="W231" s="672" t="str">
        <f t="shared" si="87"/>
        <v/>
      </c>
      <c r="Y231" s="672" t="str">
        <f t="shared" si="88"/>
        <v/>
      </c>
      <c r="AA231" s="672" t="str">
        <f t="shared" si="89"/>
        <v/>
      </c>
      <c r="AC231" s="672" t="str">
        <f t="shared" si="90"/>
        <v/>
      </c>
      <c r="AE231" s="672" t="str">
        <f t="shared" si="91"/>
        <v/>
      </c>
      <c r="AG231" s="672" t="str">
        <f t="shared" si="92"/>
        <v/>
      </c>
      <c r="AI231" s="672" t="str">
        <f t="shared" si="93"/>
        <v/>
      </c>
      <c r="AK231" s="672" t="str">
        <f t="shared" si="94"/>
        <v/>
      </c>
      <c r="AM231" s="672" t="str">
        <f t="shared" si="95"/>
        <v/>
      </c>
      <c r="AO231" s="672" t="str">
        <f t="shared" si="96"/>
        <v/>
      </c>
      <c r="AQ231" s="672" t="str">
        <f t="shared" si="97"/>
        <v/>
      </c>
    </row>
    <row r="232" spans="5:43">
      <c r="E232" s="672" t="str">
        <f t="shared" si="98"/>
        <v/>
      </c>
      <c r="G232" s="672" t="str">
        <f t="shared" si="98"/>
        <v/>
      </c>
      <c r="I232" s="672" t="str">
        <f t="shared" si="80"/>
        <v/>
      </c>
      <c r="K232" s="672" t="str">
        <f t="shared" si="81"/>
        <v/>
      </c>
      <c r="M232" s="672" t="str">
        <f t="shared" si="82"/>
        <v/>
      </c>
      <c r="O232" s="672" t="str">
        <f t="shared" si="83"/>
        <v/>
      </c>
      <c r="Q232" s="672" t="str">
        <f t="shared" si="84"/>
        <v/>
      </c>
      <c r="S232" s="672" t="str">
        <f t="shared" si="85"/>
        <v/>
      </c>
      <c r="U232" s="672" t="str">
        <f t="shared" si="86"/>
        <v/>
      </c>
      <c r="W232" s="672" t="str">
        <f t="shared" si="87"/>
        <v/>
      </c>
      <c r="Y232" s="672" t="str">
        <f t="shared" si="88"/>
        <v/>
      </c>
      <c r="AA232" s="672" t="str">
        <f t="shared" si="89"/>
        <v/>
      </c>
      <c r="AC232" s="672" t="str">
        <f t="shared" si="90"/>
        <v/>
      </c>
      <c r="AE232" s="672" t="str">
        <f t="shared" si="91"/>
        <v/>
      </c>
      <c r="AG232" s="672" t="str">
        <f t="shared" si="92"/>
        <v/>
      </c>
      <c r="AI232" s="672" t="str">
        <f t="shared" si="93"/>
        <v/>
      </c>
      <c r="AK232" s="672" t="str">
        <f t="shared" si="94"/>
        <v/>
      </c>
      <c r="AM232" s="672" t="str">
        <f t="shared" si="95"/>
        <v/>
      </c>
      <c r="AO232" s="672" t="str">
        <f t="shared" si="96"/>
        <v/>
      </c>
      <c r="AQ232" s="672" t="str">
        <f t="shared" si="97"/>
        <v/>
      </c>
    </row>
    <row r="233" spans="5:43">
      <c r="E233" s="672" t="str">
        <f t="shared" si="98"/>
        <v/>
      </c>
      <c r="G233" s="672" t="str">
        <f t="shared" si="98"/>
        <v/>
      </c>
      <c r="I233" s="672" t="str">
        <f t="shared" si="80"/>
        <v/>
      </c>
      <c r="K233" s="672" t="str">
        <f t="shared" si="81"/>
        <v/>
      </c>
      <c r="M233" s="672" t="str">
        <f t="shared" si="82"/>
        <v/>
      </c>
      <c r="O233" s="672" t="str">
        <f t="shared" si="83"/>
        <v/>
      </c>
      <c r="Q233" s="672" t="str">
        <f t="shared" si="84"/>
        <v/>
      </c>
      <c r="S233" s="672" t="str">
        <f t="shared" si="85"/>
        <v/>
      </c>
      <c r="U233" s="672" t="str">
        <f t="shared" si="86"/>
        <v/>
      </c>
      <c r="W233" s="672" t="str">
        <f t="shared" si="87"/>
        <v/>
      </c>
      <c r="Y233" s="672" t="str">
        <f t="shared" si="88"/>
        <v/>
      </c>
      <c r="AA233" s="672" t="str">
        <f t="shared" si="89"/>
        <v/>
      </c>
      <c r="AC233" s="672" t="str">
        <f t="shared" si="90"/>
        <v/>
      </c>
      <c r="AE233" s="672" t="str">
        <f t="shared" si="91"/>
        <v/>
      </c>
      <c r="AG233" s="672" t="str">
        <f t="shared" si="92"/>
        <v/>
      </c>
      <c r="AI233" s="672" t="str">
        <f t="shared" si="93"/>
        <v/>
      </c>
      <c r="AK233" s="672" t="str">
        <f t="shared" si="94"/>
        <v/>
      </c>
      <c r="AM233" s="672" t="str">
        <f t="shared" si="95"/>
        <v/>
      </c>
      <c r="AO233" s="672" t="str">
        <f t="shared" si="96"/>
        <v/>
      </c>
      <c r="AQ233" s="672" t="str">
        <f t="shared" si="97"/>
        <v/>
      </c>
    </row>
    <row r="234" spans="5:43">
      <c r="E234" s="672" t="str">
        <f t="shared" si="98"/>
        <v/>
      </c>
      <c r="G234" s="672" t="str">
        <f t="shared" si="98"/>
        <v/>
      </c>
      <c r="I234" s="672" t="str">
        <f t="shared" si="80"/>
        <v/>
      </c>
      <c r="K234" s="672" t="str">
        <f t="shared" si="81"/>
        <v/>
      </c>
      <c r="M234" s="672" t="str">
        <f t="shared" si="82"/>
        <v/>
      </c>
      <c r="O234" s="672" t="str">
        <f t="shared" si="83"/>
        <v/>
      </c>
      <c r="Q234" s="672" t="str">
        <f t="shared" si="84"/>
        <v/>
      </c>
      <c r="S234" s="672" t="str">
        <f t="shared" si="85"/>
        <v/>
      </c>
      <c r="U234" s="672" t="str">
        <f t="shared" si="86"/>
        <v/>
      </c>
      <c r="W234" s="672" t="str">
        <f t="shared" si="87"/>
        <v/>
      </c>
      <c r="Y234" s="672" t="str">
        <f t="shared" si="88"/>
        <v/>
      </c>
      <c r="AA234" s="672" t="str">
        <f t="shared" si="89"/>
        <v/>
      </c>
      <c r="AC234" s="672" t="str">
        <f t="shared" si="90"/>
        <v/>
      </c>
      <c r="AE234" s="672" t="str">
        <f t="shared" si="91"/>
        <v/>
      </c>
      <c r="AG234" s="672" t="str">
        <f t="shared" si="92"/>
        <v/>
      </c>
      <c r="AI234" s="672" t="str">
        <f t="shared" si="93"/>
        <v/>
      </c>
      <c r="AK234" s="672" t="str">
        <f t="shared" si="94"/>
        <v/>
      </c>
      <c r="AM234" s="672" t="str">
        <f t="shared" si="95"/>
        <v/>
      </c>
      <c r="AO234" s="672" t="str">
        <f t="shared" si="96"/>
        <v/>
      </c>
      <c r="AQ234" s="672" t="str">
        <f t="shared" si="97"/>
        <v/>
      </c>
    </row>
    <row r="235" spans="5:43">
      <c r="E235" s="672" t="str">
        <f t="shared" si="98"/>
        <v/>
      </c>
      <c r="G235" s="672" t="str">
        <f t="shared" si="98"/>
        <v/>
      </c>
      <c r="I235" s="672" t="str">
        <f t="shared" si="80"/>
        <v/>
      </c>
      <c r="K235" s="672" t="str">
        <f t="shared" si="81"/>
        <v/>
      </c>
      <c r="M235" s="672" t="str">
        <f t="shared" si="82"/>
        <v/>
      </c>
      <c r="O235" s="672" t="str">
        <f t="shared" si="83"/>
        <v/>
      </c>
      <c r="Q235" s="672" t="str">
        <f t="shared" si="84"/>
        <v/>
      </c>
      <c r="S235" s="672" t="str">
        <f t="shared" si="85"/>
        <v/>
      </c>
      <c r="U235" s="672" t="str">
        <f t="shared" si="86"/>
        <v/>
      </c>
      <c r="W235" s="672" t="str">
        <f t="shared" si="87"/>
        <v/>
      </c>
      <c r="Y235" s="672" t="str">
        <f t="shared" si="88"/>
        <v/>
      </c>
      <c r="AA235" s="672" t="str">
        <f t="shared" si="89"/>
        <v/>
      </c>
      <c r="AC235" s="672" t="str">
        <f t="shared" si="90"/>
        <v/>
      </c>
      <c r="AE235" s="672" t="str">
        <f t="shared" si="91"/>
        <v/>
      </c>
      <c r="AG235" s="672" t="str">
        <f t="shared" si="92"/>
        <v/>
      </c>
      <c r="AI235" s="672" t="str">
        <f t="shared" si="93"/>
        <v/>
      </c>
      <c r="AK235" s="672" t="str">
        <f t="shared" si="94"/>
        <v/>
      </c>
      <c r="AM235" s="672" t="str">
        <f t="shared" si="95"/>
        <v/>
      </c>
      <c r="AO235" s="672" t="str">
        <f t="shared" si="96"/>
        <v/>
      </c>
      <c r="AQ235" s="672" t="str">
        <f t="shared" si="97"/>
        <v/>
      </c>
    </row>
    <row r="236" spans="5:43">
      <c r="E236" s="672" t="str">
        <f t="shared" si="98"/>
        <v/>
      </c>
      <c r="G236" s="672" t="str">
        <f t="shared" si="98"/>
        <v/>
      </c>
      <c r="I236" s="672" t="str">
        <f t="shared" si="80"/>
        <v/>
      </c>
      <c r="K236" s="672" t="str">
        <f t="shared" si="81"/>
        <v/>
      </c>
      <c r="M236" s="672" t="str">
        <f t="shared" si="82"/>
        <v/>
      </c>
      <c r="O236" s="672" t="str">
        <f t="shared" si="83"/>
        <v/>
      </c>
      <c r="Q236" s="672" t="str">
        <f t="shared" si="84"/>
        <v/>
      </c>
      <c r="S236" s="672" t="str">
        <f t="shared" si="85"/>
        <v/>
      </c>
      <c r="U236" s="672" t="str">
        <f t="shared" si="86"/>
        <v/>
      </c>
      <c r="W236" s="672" t="str">
        <f t="shared" si="87"/>
        <v/>
      </c>
      <c r="Y236" s="672" t="str">
        <f t="shared" si="88"/>
        <v/>
      </c>
      <c r="AA236" s="672" t="str">
        <f t="shared" si="89"/>
        <v/>
      </c>
      <c r="AC236" s="672" t="str">
        <f t="shared" si="90"/>
        <v/>
      </c>
      <c r="AE236" s="672" t="str">
        <f t="shared" si="91"/>
        <v/>
      </c>
      <c r="AG236" s="672" t="str">
        <f t="shared" si="92"/>
        <v/>
      </c>
      <c r="AI236" s="672" t="str">
        <f t="shared" si="93"/>
        <v/>
      </c>
      <c r="AK236" s="672" t="str">
        <f t="shared" si="94"/>
        <v/>
      </c>
      <c r="AM236" s="672" t="str">
        <f t="shared" si="95"/>
        <v/>
      </c>
      <c r="AO236" s="672" t="str">
        <f t="shared" si="96"/>
        <v/>
      </c>
      <c r="AQ236" s="672" t="str">
        <f t="shared" si="97"/>
        <v/>
      </c>
    </row>
    <row r="237" spans="5:43">
      <c r="E237" s="672" t="str">
        <f t="shared" ref="E237:G252" si="99">IF(OR($B237=0,D237=0),"",D237/$B237)</f>
        <v/>
      </c>
      <c r="G237" s="672" t="str">
        <f t="shared" si="99"/>
        <v/>
      </c>
      <c r="I237" s="672" t="str">
        <f t="shared" si="80"/>
        <v/>
      </c>
      <c r="K237" s="672" t="str">
        <f t="shared" si="81"/>
        <v/>
      </c>
      <c r="M237" s="672" t="str">
        <f t="shared" si="82"/>
        <v/>
      </c>
      <c r="O237" s="672" t="str">
        <f t="shared" si="83"/>
        <v/>
      </c>
      <c r="Q237" s="672" t="str">
        <f t="shared" si="84"/>
        <v/>
      </c>
      <c r="S237" s="672" t="str">
        <f t="shared" si="85"/>
        <v/>
      </c>
      <c r="U237" s="672" t="str">
        <f t="shared" si="86"/>
        <v/>
      </c>
      <c r="W237" s="672" t="str">
        <f t="shared" si="87"/>
        <v/>
      </c>
      <c r="Y237" s="672" t="str">
        <f t="shared" si="88"/>
        <v/>
      </c>
      <c r="AA237" s="672" t="str">
        <f t="shared" si="89"/>
        <v/>
      </c>
      <c r="AC237" s="672" t="str">
        <f t="shared" si="90"/>
        <v/>
      </c>
      <c r="AE237" s="672" t="str">
        <f t="shared" si="91"/>
        <v/>
      </c>
      <c r="AG237" s="672" t="str">
        <f t="shared" si="92"/>
        <v/>
      </c>
      <c r="AI237" s="672" t="str">
        <f t="shared" si="93"/>
        <v/>
      </c>
      <c r="AK237" s="672" t="str">
        <f t="shared" si="94"/>
        <v/>
      </c>
      <c r="AM237" s="672" t="str">
        <f t="shared" si="95"/>
        <v/>
      </c>
      <c r="AO237" s="672" t="str">
        <f t="shared" si="96"/>
        <v/>
      </c>
      <c r="AQ237" s="672" t="str">
        <f t="shared" si="97"/>
        <v/>
      </c>
    </row>
    <row r="238" spans="5:43">
      <c r="E238" s="672" t="str">
        <f t="shared" si="99"/>
        <v/>
      </c>
      <c r="G238" s="672" t="str">
        <f t="shared" si="99"/>
        <v/>
      </c>
      <c r="I238" s="672" t="str">
        <f t="shared" si="80"/>
        <v/>
      </c>
      <c r="K238" s="672" t="str">
        <f t="shared" si="81"/>
        <v/>
      </c>
      <c r="M238" s="672" t="str">
        <f t="shared" si="82"/>
        <v/>
      </c>
      <c r="O238" s="672" t="str">
        <f t="shared" si="83"/>
        <v/>
      </c>
      <c r="Q238" s="672" t="str">
        <f t="shared" si="84"/>
        <v/>
      </c>
      <c r="S238" s="672" t="str">
        <f t="shared" si="85"/>
        <v/>
      </c>
      <c r="U238" s="672" t="str">
        <f t="shared" si="86"/>
        <v/>
      </c>
      <c r="W238" s="672" t="str">
        <f t="shared" si="87"/>
        <v/>
      </c>
      <c r="Y238" s="672" t="str">
        <f t="shared" si="88"/>
        <v/>
      </c>
      <c r="AA238" s="672" t="str">
        <f t="shared" si="89"/>
        <v/>
      </c>
      <c r="AC238" s="672" t="str">
        <f t="shared" si="90"/>
        <v/>
      </c>
      <c r="AE238" s="672" t="str">
        <f t="shared" si="91"/>
        <v/>
      </c>
      <c r="AG238" s="672" t="str">
        <f t="shared" si="92"/>
        <v/>
      </c>
      <c r="AI238" s="672" t="str">
        <f t="shared" si="93"/>
        <v/>
      </c>
      <c r="AK238" s="672" t="str">
        <f t="shared" si="94"/>
        <v/>
      </c>
      <c r="AM238" s="672" t="str">
        <f t="shared" si="95"/>
        <v/>
      </c>
      <c r="AO238" s="672" t="str">
        <f t="shared" si="96"/>
        <v/>
      </c>
      <c r="AQ238" s="672" t="str">
        <f t="shared" si="97"/>
        <v/>
      </c>
    </row>
    <row r="239" spans="5:43">
      <c r="E239" s="672" t="str">
        <f t="shared" si="99"/>
        <v/>
      </c>
      <c r="G239" s="672" t="str">
        <f t="shared" si="99"/>
        <v/>
      </c>
      <c r="I239" s="672" t="str">
        <f t="shared" si="80"/>
        <v/>
      </c>
      <c r="K239" s="672" t="str">
        <f t="shared" si="81"/>
        <v/>
      </c>
      <c r="M239" s="672" t="str">
        <f t="shared" si="82"/>
        <v/>
      </c>
      <c r="O239" s="672" t="str">
        <f t="shared" si="83"/>
        <v/>
      </c>
      <c r="Q239" s="672" t="str">
        <f t="shared" si="84"/>
        <v/>
      </c>
      <c r="S239" s="672" t="str">
        <f t="shared" si="85"/>
        <v/>
      </c>
      <c r="U239" s="672" t="str">
        <f t="shared" si="86"/>
        <v/>
      </c>
      <c r="W239" s="672" t="str">
        <f t="shared" si="87"/>
        <v/>
      </c>
      <c r="Y239" s="672" t="str">
        <f t="shared" si="88"/>
        <v/>
      </c>
      <c r="AA239" s="672" t="str">
        <f t="shared" si="89"/>
        <v/>
      </c>
      <c r="AC239" s="672" t="str">
        <f t="shared" si="90"/>
        <v/>
      </c>
      <c r="AE239" s="672" t="str">
        <f t="shared" si="91"/>
        <v/>
      </c>
      <c r="AG239" s="672" t="str">
        <f t="shared" si="92"/>
        <v/>
      </c>
      <c r="AI239" s="672" t="str">
        <f t="shared" si="93"/>
        <v/>
      </c>
      <c r="AK239" s="672" t="str">
        <f t="shared" si="94"/>
        <v/>
      </c>
      <c r="AM239" s="672" t="str">
        <f t="shared" si="95"/>
        <v/>
      </c>
      <c r="AO239" s="672" t="str">
        <f t="shared" si="96"/>
        <v/>
      </c>
      <c r="AQ239" s="672" t="str">
        <f t="shared" si="97"/>
        <v/>
      </c>
    </row>
    <row r="240" spans="5:43">
      <c r="E240" s="672" t="str">
        <f t="shared" si="99"/>
        <v/>
      </c>
      <c r="G240" s="672" t="str">
        <f t="shared" si="99"/>
        <v/>
      </c>
      <c r="I240" s="672" t="str">
        <f t="shared" si="80"/>
        <v/>
      </c>
      <c r="K240" s="672" t="str">
        <f t="shared" si="81"/>
        <v/>
      </c>
      <c r="M240" s="672" t="str">
        <f t="shared" si="82"/>
        <v/>
      </c>
      <c r="O240" s="672" t="str">
        <f t="shared" si="83"/>
        <v/>
      </c>
      <c r="Q240" s="672" t="str">
        <f t="shared" si="84"/>
        <v/>
      </c>
      <c r="S240" s="672" t="str">
        <f t="shared" si="85"/>
        <v/>
      </c>
      <c r="U240" s="672" t="str">
        <f t="shared" si="86"/>
        <v/>
      </c>
      <c r="W240" s="672" t="str">
        <f t="shared" si="87"/>
        <v/>
      </c>
      <c r="Y240" s="672" t="str">
        <f t="shared" si="88"/>
        <v/>
      </c>
      <c r="AA240" s="672" t="str">
        <f t="shared" si="89"/>
        <v/>
      </c>
      <c r="AC240" s="672" t="str">
        <f t="shared" si="90"/>
        <v/>
      </c>
      <c r="AE240" s="672" t="str">
        <f t="shared" si="91"/>
        <v/>
      </c>
      <c r="AG240" s="672" t="str">
        <f t="shared" si="92"/>
        <v/>
      </c>
      <c r="AI240" s="672" t="str">
        <f t="shared" si="93"/>
        <v/>
      </c>
      <c r="AK240" s="672" t="str">
        <f t="shared" si="94"/>
        <v/>
      </c>
      <c r="AM240" s="672" t="str">
        <f t="shared" si="95"/>
        <v/>
      </c>
      <c r="AO240" s="672" t="str">
        <f t="shared" si="96"/>
        <v/>
      </c>
      <c r="AQ240" s="672" t="str">
        <f t="shared" si="97"/>
        <v/>
      </c>
    </row>
    <row r="241" spans="5:43">
      <c r="E241" s="672" t="str">
        <f t="shared" si="99"/>
        <v/>
      </c>
      <c r="G241" s="672" t="str">
        <f t="shared" si="99"/>
        <v/>
      </c>
      <c r="I241" s="672" t="str">
        <f t="shared" si="80"/>
        <v/>
      </c>
      <c r="K241" s="672" t="str">
        <f t="shared" si="81"/>
        <v/>
      </c>
      <c r="M241" s="672" t="str">
        <f t="shared" si="82"/>
        <v/>
      </c>
      <c r="O241" s="672" t="str">
        <f t="shared" si="83"/>
        <v/>
      </c>
      <c r="Q241" s="672" t="str">
        <f t="shared" si="84"/>
        <v/>
      </c>
      <c r="S241" s="672" t="str">
        <f t="shared" si="85"/>
        <v/>
      </c>
      <c r="U241" s="672" t="str">
        <f t="shared" si="86"/>
        <v/>
      </c>
      <c r="W241" s="672" t="str">
        <f t="shared" si="87"/>
        <v/>
      </c>
      <c r="Y241" s="672" t="str">
        <f t="shared" si="88"/>
        <v/>
      </c>
      <c r="AA241" s="672" t="str">
        <f t="shared" si="89"/>
        <v/>
      </c>
      <c r="AC241" s="672" t="str">
        <f t="shared" si="90"/>
        <v/>
      </c>
      <c r="AE241" s="672" t="str">
        <f t="shared" si="91"/>
        <v/>
      </c>
      <c r="AG241" s="672" t="str">
        <f t="shared" si="92"/>
        <v/>
      </c>
      <c r="AI241" s="672" t="str">
        <f t="shared" si="93"/>
        <v/>
      </c>
      <c r="AK241" s="672" t="str">
        <f t="shared" si="94"/>
        <v/>
      </c>
      <c r="AM241" s="672" t="str">
        <f t="shared" si="95"/>
        <v/>
      </c>
      <c r="AO241" s="672" t="str">
        <f t="shared" si="96"/>
        <v/>
      </c>
      <c r="AQ241" s="672" t="str">
        <f t="shared" si="97"/>
        <v/>
      </c>
    </row>
    <row r="242" spans="5:43">
      <c r="E242" s="672" t="str">
        <f t="shared" si="99"/>
        <v/>
      </c>
      <c r="G242" s="672" t="str">
        <f t="shared" si="99"/>
        <v/>
      </c>
      <c r="I242" s="672" t="str">
        <f t="shared" si="80"/>
        <v/>
      </c>
      <c r="K242" s="672" t="str">
        <f t="shared" si="81"/>
        <v/>
      </c>
      <c r="M242" s="672" t="str">
        <f t="shared" si="82"/>
        <v/>
      </c>
      <c r="O242" s="672" t="str">
        <f t="shared" si="83"/>
        <v/>
      </c>
      <c r="Q242" s="672" t="str">
        <f t="shared" si="84"/>
        <v/>
      </c>
      <c r="S242" s="672" t="str">
        <f t="shared" si="85"/>
        <v/>
      </c>
      <c r="U242" s="672" t="str">
        <f t="shared" si="86"/>
        <v/>
      </c>
      <c r="W242" s="672" t="str">
        <f t="shared" si="87"/>
        <v/>
      </c>
      <c r="Y242" s="672" t="str">
        <f t="shared" si="88"/>
        <v/>
      </c>
      <c r="AA242" s="672" t="str">
        <f t="shared" si="89"/>
        <v/>
      </c>
      <c r="AC242" s="672" t="str">
        <f t="shared" si="90"/>
        <v/>
      </c>
      <c r="AE242" s="672" t="str">
        <f t="shared" si="91"/>
        <v/>
      </c>
      <c r="AG242" s="672" t="str">
        <f t="shared" si="92"/>
        <v/>
      </c>
      <c r="AI242" s="672" t="str">
        <f t="shared" si="93"/>
        <v/>
      </c>
      <c r="AK242" s="672" t="str">
        <f t="shared" si="94"/>
        <v/>
      </c>
      <c r="AM242" s="672" t="str">
        <f t="shared" si="95"/>
        <v/>
      </c>
      <c r="AO242" s="672" t="str">
        <f t="shared" si="96"/>
        <v/>
      </c>
      <c r="AQ242" s="672" t="str">
        <f t="shared" si="97"/>
        <v/>
      </c>
    </row>
    <row r="243" spans="5:43">
      <c r="E243" s="672" t="str">
        <f t="shared" si="99"/>
        <v/>
      </c>
      <c r="G243" s="672" t="str">
        <f t="shared" si="99"/>
        <v/>
      </c>
      <c r="I243" s="672" t="str">
        <f t="shared" si="80"/>
        <v/>
      </c>
      <c r="K243" s="672" t="str">
        <f t="shared" si="81"/>
        <v/>
      </c>
      <c r="M243" s="672" t="str">
        <f t="shared" si="82"/>
        <v/>
      </c>
      <c r="O243" s="672" t="str">
        <f t="shared" si="83"/>
        <v/>
      </c>
      <c r="Q243" s="672" t="str">
        <f t="shared" si="84"/>
        <v/>
      </c>
      <c r="S243" s="672" t="str">
        <f t="shared" si="85"/>
        <v/>
      </c>
      <c r="U243" s="672" t="str">
        <f t="shared" si="86"/>
        <v/>
      </c>
      <c r="W243" s="672" t="str">
        <f t="shared" si="87"/>
        <v/>
      </c>
      <c r="Y243" s="672" t="str">
        <f t="shared" si="88"/>
        <v/>
      </c>
      <c r="AA243" s="672" t="str">
        <f t="shared" si="89"/>
        <v/>
      </c>
      <c r="AC243" s="672" t="str">
        <f t="shared" si="90"/>
        <v/>
      </c>
      <c r="AE243" s="672" t="str">
        <f t="shared" si="91"/>
        <v/>
      </c>
      <c r="AG243" s="672" t="str">
        <f t="shared" si="92"/>
        <v/>
      </c>
      <c r="AI243" s="672" t="str">
        <f t="shared" si="93"/>
        <v/>
      </c>
      <c r="AK243" s="672" t="str">
        <f t="shared" si="94"/>
        <v/>
      </c>
      <c r="AM243" s="672" t="str">
        <f t="shared" si="95"/>
        <v/>
      </c>
      <c r="AO243" s="672" t="str">
        <f t="shared" si="96"/>
        <v/>
      </c>
      <c r="AQ243" s="672" t="str">
        <f t="shared" si="97"/>
        <v/>
      </c>
    </row>
    <row r="244" spans="5:43">
      <c r="E244" s="672" t="str">
        <f t="shared" si="99"/>
        <v/>
      </c>
      <c r="G244" s="672" t="str">
        <f t="shared" si="99"/>
        <v/>
      </c>
      <c r="I244" s="672" t="str">
        <f t="shared" si="80"/>
        <v/>
      </c>
      <c r="K244" s="672" t="str">
        <f t="shared" si="81"/>
        <v/>
      </c>
      <c r="M244" s="672" t="str">
        <f t="shared" si="82"/>
        <v/>
      </c>
      <c r="O244" s="672" t="str">
        <f t="shared" si="83"/>
        <v/>
      </c>
      <c r="Q244" s="672" t="str">
        <f t="shared" si="84"/>
        <v/>
      </c>
      <c r="S244" s="672" t="str">
        <f t="shared" si="85"/>
        <v/>
      </c>
      <c r="U244" s="672" t="str">
        <f t="shared" si="86"/>
        <v/>
      </c>
      <c r="W244" s="672" t="str">
        <f t="shared" si="87"/>
        <v/>
      </c>
      <c r="Y244" s="672" t="str">
        <f t="shared" si="88"/>
        <v/>
      </c>
      <c r="AA244" s="672" t="str">
        <f t="shared" si="89"/>
        <v/>
      </c>
      <c r="AC244" s="672" t="str">
        <f t="shared" si="90"/>
        <v/>
      </c>
      <c r="AE244" s="672" t="str">
        <f t="shared" si="91"/>
        <v/>
      </c>
      <c r="AG244" s="672" t="str">
        <f t="shared" si="92"/>
        <v/>
      </c>
      <c r="AI244" s="672" t="str">
        <f t="shared" si="93"/>
        <v/>
      </c>
      <c r="AK244" s="672" t="str">
        <f t="shared" si="94"/>
        <v/>
      </c>
      <c r="AM244" s="672" t="str">
        <f t="shared" si="95"/>
        <v/>
      </c>
      <c r="AO244" s="672" t="str">
        <f t="shared" si="96"/>
        <v/>
      </c>
      <c r="AQ244" s="672" t="str">
        <f t="shared" si="97"/>
        <v/>
      </c>
    </row>
    <row r="245" spans="5:43">
      <c r="E245" s="672" t="str">
        <f t="shared" si="99"/>
        <v/>
      </c>
      <c r="G245" s="672" t="str">
        <f t="shared" si="99"/>
        <v/>
      </c>
      <c r="I245" s="672" t="str">
        <f t="shared" si="80"/>
        <v/>
      </c>
      <c r="K245" s="672" t="str">
        <f t="shared" si="81"/>
        <v/>
      </c>
      <c r="M245" s="672" t="str">
        <f t="shared" si="82"/>
        <v/>
      </c>
      <c r="O245" s="672" t="str">
        <f t="shared" si="83"/>
        <v/>
      </c>
      <c r="Q245" s="672" t="str">
        <f t="shared" si="84"/>
        <v/>
      </c>
      <c r="S245" s="672" t="str">
        <f t="shared" si="85"/>
        <v/>
      </c>
      <c r="U245" s="672" t="str">
        <f t="shared" si="86"/>
        <v/>
      </c>
      <c r="W245" s="672" t="str">
        <f t="shared" si="87"/>
        <v/>
      </c>
      <c r="Y245" s="672" t="str">
        <f t="shared" si="88"/>
        <v/>
      </c>
      <c r="AA245" s="672" t="str">
        <f t="shared" si="89"/>
        <v/>
      </c>
      <c r="AC245" s="672" t="str">
        <f t="shared" si="90"/>
        <v/>
      </c>
      <c r="AE245" s="672" t="str">
        <f t="shared" si="91"/>
        <v/>
      </c>
      <c r="AG245" s="672" t="str">
        <f t="shared" si="92"/>
        <v/>
      </c>
      <c r="AI245" s="672" t="str">
        <f t="shared" si="93"/>
        <v/>
      </c>
      <c r="AK245" s="672" t="str">
        <f t="shared" si="94"/>
        <v/>
      </c>
      <c r="AM245" s="672" t="str">
        <f t="shared" si="95"/>
        <v/>
      </c>
      <c r="AO245" s="672" t="str">
        <f t="shared" si="96"/>
        <v/>
      </c>
      <c r="AQ245" s="672" t="str">
        <f t="shared" si="97"/>
        <v/>
      </c>
    </row>
    <row r="246" spans="5:43">
      <c r="E246" s="672" t="str">
        <f t="shared" si="99"/>
        <v/>
      </c>
      <c r="G246" s="672" t="str">
        <f t="shared" si="99"/>
        <v/>
      </c>
      <c r="I246" s="672" t="str">
        <f t="shared" si="80"/>
        <v/>
      </c>
      <c r="K246" s="672" t="str">
        <f t="shared" si="81"/>
        <v/>
      </c>
      <c r="M246" s="672" t="str">
        <f t="shared" si="82"/>
        <v/>
      </c>
      <c r="O246" s="672" t="str">
        <f t="shared" si="83"/>
        <v/>
      </c>
      <c r="Q246" s="672" t="str">
        <f t="shared" si="84"/>
        <v/>
      </c>
      <c r="S246" s="672" t="str">
        <f t="shared" si="85"/>
        <v/>
      </c>
      <c r="U246" s="672" t="str">
        <f t="shared" si="86"/>
        <v/>
      </c>
      <c r="W246" s="672" t="str">
        <f t="shared" si="87"/>
        <v/>
      </c>
      <c r="Y246" s="672" t="str">
        <f t="shared" si="88"/>
        <v/>
      </c>
      <c r="AA246" s="672" t="str">
        <f t="shared" si="89"/>
        <v/>
      </c>
      <c r="AC246" s="672" t="str">
        <f t="shared" si="90"/>
        <v/>
      </c>
      <c r="AE246" s="672" t="str">
        <f t="shared" si="91"/>
        <v/>
      </c>
      <c r="AG246" s="672" t="str">
        <f t="shared" si="92"/>
        <v/>
      </c>
      <c r="AI246" s="672" t="str">
        <f t="shared" si="93"/>
        <v/>
      </c>
      <c r="AK246" s="672" t="str">
        <f t="shared" si="94"/>
        <v/>
      </c>
      <c r="AM246" s="672" t="str">
        <f t="shared" si="95"/>
        <v/>
      </c>
      <c r="AO246" s="672" t="str">
        <f t="shared" si="96"/>
        <v/>
      </c>
      <c r="AQ246" s="672" t="str">
        <f t="shared" si="97"/>
        <v/>
      </c>
    </row>
    <row r="247" spans="5:43">
      <c r="E247" s="672" t="str">
        <f t="shared" si="99"/>
        <v/>
      </c>
      <c r="G247" s="672" t="str">
        <f t="shared" si="99"/>
        <v/>
      </c>
      <c r="I247" s="672" t="str">
        <f t="shared" si="80"/>
        <v/>
      </c>
      <c r="K247" s="672" t="str">
        <f t="shared" si="81"/>
        <v/>
      </c>
      <c r="M247" s="672" t="str">
        <f t="shared" si="82"/>
        <v/>
      </c>
      <c r="O247" s="672" t="str">
        <f t="shared" si="83"/>
        <v/>
      </c>
      <c r="Q247" s="672" t="str">
        <f t="shared" si="84"/>
        <v/>
      </c>
      <c r="S247" s="672" t="str">
        <f t="shared" si="85"/>
        <v/>
      </c>
      <c r="U247" s="672" t="str">
        <f t="shared" si="86"/>
        <v/>
      </c>
      <c r="W247" s="672" t="str">
        <f t="shared" si="87"/>
        <v/>
      </c>
      <c r="Y247" s="672" t="str">
        <f t="shared" si="88"/>
        <v/>
      </c>
      <c r="AA247" s="672" t="str">
        <f t="shared" si="89"/>
        <v/>
      </c>
      <c r="AC247" s="672" t="str">
        <f t="shared" si="90"/>
        <v/>
      </c>
      <c r="AE247" s="672" t="str">
        <f t="shared" si="91"/>
        <v/>
      </c>
      <c r="AG247" s="672" t="str">
        <f t="shared" si="92"/>
        <v/>
      </c>
      <c r="AI247" s="672" t="str">
        <f t="shared" si="93"/>
        <v/>
      </c>
      <c r="AK247" s="672" t="str">
        <f t="shared" si="94"/>
        <v/>
      </c>
      <c r="AM247" s="672" t="str">
        <f t="shared" si="95"/>
        <v/>
      </c>
      <c r="AO247" s="672" t="str">
        <f t="shared" si="96"/>
        <v/>
      </c>
      <c r="AQ247" s="672" t="str">
        <f t="shared" si="97"/>
        <v/>
      </c>
    </row>
    <row r="248" spans="5:43">
      <c r="E248" s="672" t="str">
        <f t="shared" si="99"/>
        <v/>
      </c>
      <c r="G248" s="672" t="str">
        <f t="shared" si="99"/>
        <v/>
      </c>
      <c r="I248" s="672" t="str">
        <f t="shared" si="80"/>
        <v/>
      </c>
      <c r="K248" s="672" t="str">
        <f t="shared" si="81"/>
        <v/>
      </c>
      <c r="M248" s="672" t="str">
        <f t="shared" si="82"/>
        <v/>
      </c>
      <c r="O248" s="672" t="str">
        <f t="shared" si="83"/>
        <v/>
      </c>
      <c r="Q248" s="672" t="str">
        <f t="shared" si="84"/>
        <v/>
      </c>
      <c r="S248" s="672" t="str">
        <f t="shared" si="85"/>
        <v/>
      </c>
      <c r="U248" s="672" t="str">
        <f t="shared" si="86"/>
        <v/>
      </c>
      <c r="W248" s="672" t="str">
        <f t="shared" si="87"/>
        <v/>
      </c>
      <c r="Y248" s="672" t="str">
        <f t="shared" si="88"/>
        <v/>
      </c>
      <c r="AA248" s="672" t="str">
        <f t="shared" si="89"/>
        <v/>
      </c>
      <c r="AC248" s="672" t="str">
        <f t="shared" si="90"/>
        <v/>
      </c>
      <c r="AE248" s="672" t="str">
        <f t="shared" si="91"/>
        <v/>
      </c>
      <c r="AG248" s="672" t="str">
        <f t="shared" si="92"/>
        <v/>
      </c>
      <c r="AI248" s="672" t="str">
        <f t="shared" si="93"/>
        <v/>
      </c>
      <c r="AK248" s="672" t="str">
        <f t="shared" si="94"/>
        <v/>
      </c>
      <c r="AM248" s="672" t="str">
        <f t="shared" si="95"/>
        <v/>
      </c>
      <c r="AO248" s="672" t="str">
        <f t="shared" si="96"/>
        <v/>
      </c>
      <c r="AQ248" s="672" t="str">
        <f t="shared" si="97"/>
        <v/>
      </c>
    </row>
    <row r="249" spans="5:43">
      <c r="E249" s="672" t="str">
        <f t="shared" si="99"/>
        <v/>
      </c>
      <c r="G249" s="672" t="str">
        <f t="shared" si="99"/>
        <v/>
      </c>
      <c r="I249" s="672" t="str">
        <f t="shared" si="80"/>
        <v/>
      </c>
      <c r="K249" s="672" t="str">
        <f t="shared" si="81"/>
        <v/>
      </c>
      <c r="M249" s="672" t="str">
        <f t="shared" si="82"/>
        <v/>
      </c>
      <c r="O249" s="672" t="str">
        <f t="shared" si="83"/>
        <v/>
      </c>
      <c r="Q249" s="672" t="str">
        <f t="shared" si="84"/>
        <v/>
      </c>
      <c r="S249" s="672" t="str">
        <f t="shared" si="85"/>
        <v/>
      </c>
      <c r="U249" s="672" t="str">
        <f t="shared" si="86"/>
        <v/>
      </c>
      <c r="W249" s="672" t="str">
        <f t="shared" si="87"/>
        <v/>
      </c>
      <c r="Y249" s="672" t="str">
        <f t="shared" si="88"/>
        <v/>
      </c>
      <c r="AA249" s="672" t="str">
        <f t="shared" si="89"/>
        <v/>
      </c>
      <c r="AC249" s="672" t="str">
        <f t="shared" si="90"/>
        <v/>
      </c>
      <c r="AE249" s="672" t="str">
        <f t="shared" si="91"/>
        <v/>
      </c>
      <c r="AG249" s="672" t="str">
        <f t="shared" si="92"/>
        <v/>
      </c>
      <c r="AI249" s="672" t="str">
        <f t="shared" si="93"/>
        <v/>
      </c>
      <c r="AK249" s="672" t="str">
        <f t="shared" si="94"/>
        <v/>
      </c>
      <c r="AM249" s="672" t="str">
        <f t="shared" si="95"/>
        <v/>
      </c>
      <c r="AO249" s="672" t="str">
        <f t="shared" si="96"/>
        <v/>
      </c>
      <c r="AQ249" s="672" t="str">
        <f t="shared" si="97"/>
        <v/>
      </c>
    </row>
    <row r="250" spans="5:43">
      <c r="E250" s="672" t="str">
        <f t="shared" si="99"/>
        <v/>
      </c>
      <c r="G250" s="672" t="str">
        <f t="shared" si="99"/>
        <v/>
      </c>
      <c r="I250" s="672" t="str">
        <f t="shared" si="80"/>
        <v/>
      </c>
      <c r="K250" s="672" t="str">
        <f t="shared" si="81"/>
        <v/>
      </c>
      <c r="M250" s="672" t="str">
        <f t="shared" si="82"/>
        <v/>
      </c>
      <c r="O250" s="672" t="str">
        <f t="shared" si="83"/>
        <v/>
      </c>
      <c r="Q250" s="672" t="str">
        <f t="shared" si="84"/>
        <v/>
      </c>
      <c r="S250" s="672" t="str">
        <f t="shared" si="85"/>
        <v/>
      </c>
      <c r="U250" s="672" t="str">
        <f t="shared" si="86"/>
        <v/>
      </c>
      <c r="W250" s="672" t="str">
        <f t="shared" si="87"/>
        <v/>
      </c>
      <c r="Y250" s="672" t="str">
        <f t="shared" si="88"/>
        <v/>
      </c>
      <c r="AA250" s="672" t="str">
        <f t="shared" si="89"/>
        <v/>
      </c>
      <c r="AC250" s="672" t="str">
        <f t="shared" si="90"/>
        <v/>
      </c>
      <c r="AE250" s="672" t="str">
        <f t="shared" si="91"/>
        <v/>
      </c>
      <c r="AG250" s="672" t="str">
        <f t="shared" si="92"/>
        <v/>
      </c>
      <c r="AI250" s="672" t="str">
        <f t="shared" si="93"/>
        <v/>
      </c>
      <c r="AK250" s="672" t="str">
        <f t="shared" si="94"/>
        <v/>
      </c>
      <c r="AM250" s="672" t="str">
        <f t="shared" si="95"/>
        <v/>
      </c>
      <c r="AO250" s="672" t="str">
        <f t="shared" si="96"/>
        <v/>
      </c>
      <c r="AQ250" s="672" t="str">
        <f t="shared" si="97"/>
        <v/>
      </c>
    </row>
    <row r="251" spans="5:43">
      <c r="E251" s="672" t="str">
        <f t="shared" si="99"/>
        <v/>
      </c>
      <c r="G251" s="672" t="str">
        <f t="shared" si="99"/>
        <v/>
      </c>
      <c r="I251" s="672" t="str">
        <f t="shared" si="80"/>
        <v/>
      </c>
      <c r="K251" s="672" t="str">
        <f t="shared" si="81"/>
        <v/>
      </c>
      <c r="M251" s="672" t="str">
        <f t="shared" si="82"/>
        <v/>
      </c>
      <c r="O251" s="672" t="str">
        <f t="shared" si="83"/>
        <v/>
      </c>
      <c r="Q251" s="672" t="str">
        <f t="shared" si="84"/>
        <v/>
      </c>
      <c r="S251" s="672" t="str">
        <f t="shared" si="85"/>
        <v/>
      </c>
      <c r="U251" s="672" t="str">
        <f t="shared" si="86"/>
        <v/>
      </c>
      <c r="W251" s="672" t="str">
        <f t="shared" si="87"/>
        <v/>
      </c>
      <c r="Y251" s="672" t="str">
        <f t="shared" si="88"/>
        <v/>
      </c>
      <c r="AA251" s="672" t="str">
        <f t="shared" si="89"/>
        <v/>
      </c>
      <c r="AC251" s="672" t="str">
        <f t="shared" si="90"/>
        <v/>
      </c>
      <c r="AE251" s="672" t="str">
        <f t="shared" si="91"/>
        <v/>
      </c>
      <c r="AG251" s="672" t="str">
        <f t="shared" si="92"/>
        <v/>
      </c>
      <c r="AI251" s="672" t="str">
        <f t="shared" si="93"/>
        <v/>
      </c>
      <c r="AK251" s="672" t="str">
        <f t="shared" si="94"/>
        <v/>
      </c>
      <c r="AM251" s="672" t="str">
        <f t="shared" si="95"/>
        <v/>
      </c>
      <c r="AO251" s="672" t="str">
        <f t="shared" si="96"/>
        <v/>
      </c>
      <c r="AQ251" s="672" t="str">
        <f t="shared" si="97"/>
        <v/>
      </c>
    </row>
    <row r="252" spans="5:43">
      <c r="E252" s="672" t="str">
        <f t="shared" si="99"/>
        <v/>
      </c>
      <c r="G252" s="672" t="str">
        <f t="shared" si="99"/>
        <v/>
      </c>
      <c r="I252" s="672" t="str">
        <f t="shared" si="80"/>
        <v/>
      </c>
      <c r="K252" s="672" t="str">
        <f t="shared" si="81"/>
        <v/>
      </c>
      <c r="M252" s="672" t="str">
        <f t="shared" si="82"/>
        <v/>
      </c>
      <c r="O252" s="672" t="str">
        <f t="shared" si="83"/>
        <v/>
      </c>
      <c r="Q252" s="672" t="str">
        <f t="shared" si="84"/>
        <v/>
      </c>
      <c r="S252" s="672" t="str">
        <f t="shared" si="85"/>
        <v/>
      </c>
      <c r="U252" s="672" t="str">
        <f t="shared" si="86"/>
        <v/>
      </c>
      <c r="W252" s="672" t="str">
        <f t="shared" si="87"/>
        <v/>
      </c>
      <c r="Y252" s="672" t="str">
        <f t="shared" si="88"/>
        <v/>
      </c>
      <c r="AA252" s="672" t="str">
        <f t="shared" si="89"/>
        <v/>
      </c>
      <c r="AC252" s="672" t="str">
        <f t="shared" si="90"/>
        <v/>
      </c>
      <c r="AE252" s="672" t="str">
        <f t="shared" si="91"/>
        <v/>
      </c>
      <c r="AG252" s="672" t="str">
        <f t="shared" si="92"/>
        <v/>
      </c>
      <c r="AI252" s="672" t="str">
        <f t="shared" si="93"/>
        <v/>
      </c>
      <c r="AK252" s="672" t="str">
        <f t="shared" si="94"/>
        <v/>
      </c>
      <c r="AM252" s="672" t="str">
        <f t="shared" si="95"/>
        <v/>
      </c>
      <c r="AO252" s="672" t="str">
        <f t="shared" si="96"/>
        <v/>
      </c>
      <c r="AQ252" s="672" t="str">
        <f t="shared" si="97"/>
        <v/>
      </c>
    </row>
    <row r="253" spans="5:43">
      <c r="E253" s="672" t="str">
        <f t="shared" ref="E253:G268" si="100">IF(OR($B253=0,D253=0),"",D253/$B253)</f>
        <v/>
      </c>
      <c r="G253" s="672" t="str">
        <f t="shared" si="100"/>
        <v/>
      </c>
      <c r="I253" s="672" t="str">
        <f t="shared" si="80"/>
        <v/>
      </c>
      <c r="K253" s="672" t="str">
        <f t="shared" si="81"/>
        <v/>
      </c>
      <c r="M253" s="672" t="str">
        <f t="shared" si="82"/>
        <v/>
      </c>
      <c r="O253" s="672" t="str">
        <f t="shared" si="83"/>
        <v/>
      </c>
      <c r="Q253" s="672" t="str">
        <f t="shared" si="84"/>
        <v/>
      </c>
      <c r="S253" s="672" t="str">
        <f t="shared" si="85"/>
        <v/>
      </c>
      <c r="U253" s="672" t="str">
        <f t="shared" si="86"/>
        <v/>
      </c>
      <c r="W253" s="672" t="str">
        <f t="shared" si="87"/>
        <v/>
      </c>
      <c r="Y253" s="672" t="str">
        <f t="shared" si="88"/>
        <v/>
      </c>
      <c r="AA253" s="672" t="str">
        <f t="shared" si="89"/>
        <v/>
      </c>
      <c r="AC253" s="672" t="str">
        <f t="shared" si="90"/>
        <v/>
      </c>
      <c r="AE253" s="672" t="str">
        <f t="shared" si="91"/>
        <v/>
      </c>
      <c r="AG253" s="672" t="str">
        <f t="shared" si="92"/>
        <v/>
      </c>
      <c r="AI253" s="672" t="str">
        <f t="shared" si="93"/>
        <v/>
      </c>
      <c r="AK253" s="672" t="str">
        <f t="shared" si="94"/>
        <v/>
      </c>
      <c r="AM253" s="672" t="str">
        <f t="shared" si="95"/>
        <v/>
      </c>
      <c r="AO253" s="672" t="str">
        <f t="shared" si="96"/>
        <v/>
      </c>
      <c r="AQ253" s="672" t="str">
        <f t="shared" si="97"/>
        <v/>
      </c>
    </row>
    <row r="254" spans="5:43">
      <c r="E254" s="672" t="str">
        <f t="shared" si="100"/>
        <v/>
      </c>
      <c r="G254" s="672" t="str">
        <f t="shared" si="100"/>
        <v/>
      </c>
      <c r="I254" s="672" t="str">
        <f t="shared" si="80"/>
        <v/>
      </c>
      <c r="K254" s="672" t="str">
        <f t="shared" si="81"/>
        <v/>
      </c>
      <c r="M254" s="672" t="str">
        <f t="shared" si="82"/>
        <v/>
      </c>
      <c r="O254" s="672" t="str">
        <f t="shared" si="83"/>
        <v/>
      </c>
      <c r="Q254" s="672" t="str">
        <f t="shared" si="84"/>
        <v/>
      </c>
      <c r="S254" s="672" t="str">
        <f t="shared" si="85"/>
        <v/>
      </c>
      <c r="U254" s="672" t="str">
        <f t="shared" si="86"/>
        <v/>
      </c>
      <c r="W254" s="672" t="str">
        <f t="shared" si="87"/>
        <v/>
      </c>
      <c r="Y254" s="672" t="str">
        <f t="shared" si="88"/>
        <v/>
      </c>
      <c r="AA254" s="672" t="str">
        <f t="shared" si="89"/>
        <v/>
      </c>
      <c r="AC254" s="672" t="str">
        <f t="shared" si="90"/>
        <v/>
      </c>
      <c r="AE254" s="672" t="str">
        <f t="shared" si="91"/>
        <v/>
      </c>
      <c r="AG254" s="672" t="str">
        <f t="shared" si="92"/>
        <v/>
      </c>
      <c r="AI254" s="672" t="str">
        <f t="shared" si="93"/>
        <v/>
      </c>
      <c r="AK254" s="672" t="str">
        <f t="shared" si="94"/>
        <v/>
      </c>
      <c r="AM254" s="672" t="str">
        <f t="shared" si="95"/>
        <v/>
      </c>
      <c r="AO254" s="672" t="str">
        <f t="shared" si="96"/>
        <v/>
      </c>
      <c r="AQ254" s="672" t="str">
        <f t="shared" si="97"/>
        <v/>
      </c>
    </row>
    <row r="255" spans="5:43">
      <c r="E255" s="672" t="str">
        <f t="shared" si="100"/>
        <v/>
      </c>
      <c r="G255" s="672" t="str">
        <f t="shared" si="100"/>
        <v/>
      </c>
      <c r="I255" s="672" t="str">
        <f t="shared" si="80"/>
        <v/>
      </c>
      <c r="K255" s="672" t="str">
        <f t="shared" si="81"/>
        <v/>
      </c>
      <c r="M255" s="672" t="str">
        <f t="shared" si="82"/>
        <v/>
      </c>
      <c r="O255" s="672" t="str">
        <f t="shared" si="83"/>
        <v/>
      </c>
      <c r="Q255" s="672" t="str">
        <f t="shared" si="84"/>
        <v/>
      </c>
      <c r="S255" s="672" t="str">
        <f t="shared" si="85"/>
        <v/>
      </c>
      <c r="U255" s="672" t="str">
        <f t="shared" si="86"/>
        <v/>
      </c>
      <c r="W255" s="672" t="str">
        <f t="shared" si="87"/>
        <v/>
      </c>
      <c r="Y255" s="672" t="str">
        <f t="shared" si="88"/>
        <v/>
      </c>
      <c r="AA255" s="672" t="str">
        <f t="shared" si="89"/>
        <v/>
      </c>
      <c r="AC255" s="672" t="str">
        <f t="shared" si="90"/>
        <v/>
      </c>
      <c r="AE255" s="672" t="str">
        <f t="shared" si="91"/>
        <v/>
      </c>
      <c r="AG255" s="672" t="str">
        <f t="shared" si="92"/>
        <v/>
      </c>
      <c r="AI255" s="672" t="str">
        <f t="shared" si="93"/>
        <v/>
      </c>
      <c r="AK255" s="672" t="str">
        <f t="shared" si="94"/>
        <v/>
      </c>
      <c r="AM255" s="672" t="str">
        <f t="shared" si="95"/>
        <v/>
      </c>
      <c r="AO255" s="672" t="str">
        <f t="shared" si="96"/>
        <v/>
      </c>
      <c r="AQ255" s="672" t="str">
        <f t="shared" si="97"/>
        <v/>
      </c>
    </row>
    <row r="256" spans="5:43">
      <c r="E256" s="672" t="str">
        <f t="shared" si="100"/>
        <v/>
      </c>
      <c r="G256" s="672" t="str">
        <f t="shared" si="100"/>
        <v/>
      </c>
      <c r="I256" s="672" t="str">
        <f t="shared" si="80"/>
        <v/>
      </c>
      <c r="K256" s="672" t="str">
        <f t="shared" si="81"/>
        <v/>
      </c>
      <c r="M256" s="672" t="str">
        <f t="shared" si="82"/>
        <v/>
      </c>
      <c r="O256" s="672" t="str">
        <f t="shared" si="83"/>
        <v/>
      </c>
      <c r="Q256" s="672" t="str">
        <f t="shared" si="84"/>
        <v/>
      </c>
      <c r="S256" s="672" t="str">
        <f t="shared" si="85"/>
        <v/>
      </c>
      <c r="U256" s="672" t="str">
        <f t="shared" si="86"/>
        <v/>
      </c>
      <c r="W256" s="672" t="str">
        <f t="shared" si="87"/>
        <v/>
      </c>
      <c r="Y256" s="672" t="str">
        <f t="shared" si="88"/>
        <v/>
      </c>
      <c r="AA256" s="672" t="str">
        <f t="shared" si="89"/>
        <v/>
      </c>
      <c r="AC256" s="672" t="str">
        <f t="shared" si="90"/>
        <v/>
      </c>
      <c r="AE256" s="672" t="str">
        <f t="shared" si="91"/>
        <v/>
      </c>
      <c r="AG256" s="672" t="str">
        <f t="shared" si="92"/>
        <v/>
      </c>
      <c r="AI256" s="672" t="str">
        <f t="shared" si="93"/>
        <v/>
      </c>
      <c r="AK256" s="672" t="str">
        <f t="shared" si="94"/>
        <v/>
      </c>
      <c r="AM256" s="672" t="str">
        <f t="shared" si="95"/>
        <v/>
      </c>
      <c r="AO256" s="672" t="str">
        <f t="shared" si="96"/>
        <v/>
      </c>
      <c r="AQ256" s="672" t="str">
        <f t="shared" si="97"/>
        <v/>
      </c>
    </row>
    <row r="257" spans="5:43">
      <c r="E257" s="672" t="str">
        <f t="shared" si="100"/>
        <v/>
      </c>
      <c r="G257" s="672" t="str">
        <f t="shared" si="100"/>
        <v/>
      </c>
      <c r="I257" s="672" t="str">
        <f t="shared" si="80"/>
        <v/>
      </c>
      <c r="K257" s="672" t="str">
        <f t="shared" si="81"/>
        <v/>
      </c>
      <c r="M257" s="672" t="str">
        <f t="shared" si="82"/>
        <v/>
      </c>
      <c r="O257" s="672" t="str">
        <f t="shared" si="83"/>
        <v/>
      </c>
      <c r="Q257" s="672" t="str">
        <f t="shared" si="84"/>
        <v/>
      </c>
      <c r="S257" s="672" t="str">
        <f t="shared" si="85"/>
        <v/>
      </c>
      <c r="U257" s="672" t="str">
        <f t="shared" si="86"/>
        <v/>
      </c>
      <c r="W257" s="672" t="str">
        <f t="shared" si="87"/>
        <v/>
      </c>
      <c r="Y257" s="672" t="str">
        <f t="shared" si="88"/>
        <v/>
      </c>
      <c r="AA257" s="672" t="str">
        <f t="shared" si="89"/>
        <v/>
      </c>
      <c r="AC257" s="672" t="str">
        <f t="shared" si="90"/>
        <v/>
      </c>
      <c r="AE257" s="672" t="str">
        <f t="shared" si="91"/>
        <v/>
      </c>
      <c r="AG257" s="672" t="str">
        <f t="shared" si="92"/>
        <v/>
      </c>
      <c r="AI257" s="672" t="str">
        <f t="shared" si="93"/>
        <v/>
      </c>
      <c r="AK257" s="672" t="str">
        <f t="shared" si="94"/>
        <v/>
      </c>
      <c r="AM257" s="672" t="str">
        <f t="shared" si="95"/>
        <v/>
      </c>
      <c r="AO257" s="672" t="str">
        <f t="shared" si="96"/>
        <v/>
      </c>
      <c r="AQ257" s="672" t="str">
        <f t="shared" si="97"/>
        <v/>
      </c>
    </row>
    <row r="258" spans="5:43">
      <c r="E258" s="672" t="str">
        <f t="shared" si="100"/>
        <v/>
      </c>
      <c r="G258" s="672" t="str">
        <f t="shared" si="100"/>
        <v/>
      </c>
      <c r="I258" s="672" t="str">
        <f t="shared" si="80"/>
        <v/>
      </c>
      <c r="K258" s="672" t="str">
        <f t="shared" si="81"/>
        <v/>
      </c>
      <c r="M258" s="672" t="str">
        <f t="shared" si="82"/>
        <v/>
      </c>
      <c r="O258" s="672" t="str">
        <f t="shared" si="83"/>
        <v/>
      </c>
      <c r="Q258" s="672" t="str">
        <f t="shared" si="84"/>
        <v/>
      </c>
      <c r="S258" s="672" t="str">
        <f t="shared" si="85"/>
        <v/>
      </c>
      <c r="U258" s="672" t="str">
        <f t="shared" si="86"/>
        <v/>
      </c>
      <c r="W258" s="672" t="str">
        <f t="shared" si="87"/>
        <v/>
      </c>
      <c r="Y258" s="672" t="str">
        <f t="shared" si="88"/>
        <v/>
      </c>
      <c r="AA258" s="672" t="str">
        <f t="shared" si="89"/>
        <v/>
      </c>
      <c r="AC258" s="672" t="str">
        <f t="shared" si="90"/>
        <v/>
      </c>
      <c r="AE258" s="672" t="str">
        <f t="shared" si="91"/>
        <v/>
      </c>
      <c r="AG258" s="672" t="str">
        <f t="shared" si="92"/>
        <v/>
      </c>
      <c r="AI258" s="672" t="str">
        <f t="shared" si="93"/>
        <v/>
      </c>
      <c r="AK258" s="672" t="str">
        <f t="shared" si="94"/>
        <v/>
      </c>
      <c r="AM258" s="672" t="str">
        <f t="shared" si="95"/>
        <v/>
      </c>
      <c r="AO258" s="672" t="str">
        <f t="shared" si="96"/>
        <v/>
      </c>
      <c r="AQ258" s="672" t="str">
        <f t="shared" si="97"/>
        <v/>
      </c>
    </row>
    <row r="259" spans="5:43">
      <c r="E259" s="672" t="str">
        <f t="shared" si="100"/>
        <v/>
      </c>
      <c r="G259" s="672" t="str">
        <f t="shared" si="100"/>
        <v/>
      </c>
      <c r="I259" s="672" t="str">
        <f t="shared" si="80"/>
        <v/>
      </c>
      <c r="K259" s="672" t="str">
        <f t="shared" si="81"/>
        <v/>
      </c>
      <c r="M259" s="672" t="str">
        <f t="shared" si="82"/>
        <v/>
      </c>
      <c r="O259" s="672" t="str">
        <f t="shared" si="83"/>
        <v/>
      </c>
      <c r="Q259" s="672" t="str">
        <f t="shared" si="84"/>
        <v/>
      </c>
      <c r="S259" s="672" t="str">
        <f t="shared" si="85"/>
        <v/>
      </c>
      <c r="U259" s="672" t="str">
        <f t="shared" si="86"/>
        <v/>
      </c>
      <c r="W259" s="672" t="str">
        <f t="shared" si="87"/>
        <v/>
      </c>
      <c r="Y259" s="672" t="str">
        <f t="shared" si="88"/>
        <v/>
      </c>
      <c r="AA259" s="672" t="str">
        <f t="shared" si="89"/>
        <v/>
      </c>
      <c r="AC259" s="672" t="str">
        <f t="shared" si="90"/>
        <v/>
      </c>
      <c r="AE259" s="672" t="str">
        <f t="shared" si="91"/>
        <v/>
      </c>
      <c r="AG259" s="672" t="str">
        <f t="shared" si="92"/>
        <v/>
      </c>
      <c r="AI259" s="672" t="str">
        <f t="shared" si="93"/>
        <v/>
      </c>
      <c r="AK259" s="672" t="str">
        <f t="shared" si="94"/>
        <v/>
      </c>
      <c r="AM259" s="672" t="str">
        <f t="shared" si="95"/>
        <v/>
      </c>
      <c r="AO259" s="672" t="str">
        <f t="shared" si="96"/>
        <v/>
      </c>
      <c r="AQ259" s="672" t="str">
        <f t="shared" si="97"/>
        <v/>
      </c>
    </row>
    <row r="260" spans="5:43">
      <c r="E260" s="672" t="str">
        <f t="shared" si="100"/>
        <v/>
      </c>
      <c r="G260" s="672" t="str">
        <f t="shared" si="100"/>
        <v/>
      </c>
      <c r="I260" s="672" t="str">
        <f t="shared" si="80"/>
        <v/>
      </c>
      <c r="K260" s="672" t="str">
        <f t="shared" si="81"/>
        <v/>
      </c>
      <c r="M260" s="672" t="str">
        <f t="shared" si="82"/>
        <v/>
      </c>
      <c r="O260" s="672" t="str">
        <f t="shared" si="83"/>
        <v/>
      </c>
      <c r="Q260" s="672" t="str">
        <f t="shared" si="84"/>
        <v/>
      </c>
      <c r="S260" s="672" t="str">
        <f t="shared" si="85"/>
        <v/>
      </c>
      <c r="U260" s="672" t="str">
        <f t="shared" si="86"/>
        <v/>
      </c>
      <c r="W260" s="672" t="str">
        <f t="shared" si="87"/>
        <v/>
      </c>
      <c r="Y260" s="672" t="str">
        <f t="shared" si="88"/>
        <v/>
      </c>
      <c r="AA260" s="672" t="str">
        <f t="shared" si="89"/>
        <v/>
      </c>
      <c r="AC260" s="672" t="str">
        <f t="shared" si="90"/>
        <v/>
      </c>
      <c r="AE260" s="672" t="str">
        <f t="shared" si="91"/>
        <v/>
      </c>
      <c r="AG260" s="672" t="str">
        <f t="shared" si="92"/>
        <v/>
      </c>
      <c r="AI260" s="672" t="str">
        <f t="shared" si="93"/>
        <v/>
      </c>
      <c r="AK260" s="672" t="str">
        <f t="shared" si="94"/>
        <v/>
      </c>
      <c r="AM260" s="672" t="str">
        <f t="shared" si="95"/>
        <v/>
      </c>
      <c r="AO260" s="672" t="str">
        <f t="shared" si="96"/>
        <v/>
      </c>
      <c r="AQ260" s="672" t="str">
        <f t="shared" si="97"/>
        <v/>
      </c>
    </row>
    <row r="261" spans="5:43">
      <c r="E261" s="672" t="str">
        <f t="shared" si="100"/>
        <v/>
      </c>
      <c r="G261" s="672" t="str">
        <f t="shared" si="100"/>
        <v/>
      </c>
      <c r="I261" s="672" t="str">
        <f t="shared" si="80"/>
        <v/>
      </c>
      <c r="K261" s="672" t="str">
        <f t="shared" si="81"/>
        <v/>
      </c>
      <c r="M261" s="672" t="str">
        <f t="shared" si="82"/>
        <v/>
      </c>
      <c r="O261" s="672" t="str">
        <f t="shared" si="83"/>
        <v/>
      </c>
      <c r="Q261" s="672" t="str">
        <f t="shared" si="84"/>
        <v/>
      </c>
      <c r="S261" s="672" t="str">
        <f t="shared" si="85"/>
        <v/>
      </c>
      <c r="U261" s="672" t="str">
        <f t="shared" si="86"/>
        <v/>
      </c>
      <c r="W261" s="672" t="str">
        <f t="shared" si="87"/>
        <v/>
      </c>
      <c r="Y261" s="672" t="str">
        <f t="shared" si="88"/>
        <v/>
      </c>
      <c r="AA261" s="672" t="str">
        <f t="shared" si="89"/>
        <v/>
      </c>
      <c r="AC261" s="672" t="str">
        <f t="shared" si="90"/>
        <v/>
      </c>
      <c r="AE261" s="672" t="str">
        <f t="shared" si="91"/>
        <v/>
      </c>
      <c r="AG261" s="672" t="str">
        <f t="shared" si="92"/>
        <v/>
      </c>
      <c r="AI261" s="672" t="str">
        <f t="shared" si="93"/>
        <v/>
      </c>
      <c r="AK261" s="672" t="str">
        <f t="shared" si="94"/>
        <v/>
      </c>
      <c r="AM261" s="672" t="str">
        <f t="shared" si="95"/>
        <v/>
      </c>
      <c r="AO261" s="672" t="str">
        <f t="shared" si="96"/>
        <v/>
      </c>
      <c r="AQ261" s="672" t="str">
        <f t="shared" si="97"/>
        <v/>
      </c>
    </row>
    <row r="262" spans="5:43">
      <c r="E262" s="672" t="str">
        <f t="shared" si="100"/>
        <v/>
      </c>
      <c r="G262" s="672" t="str">
        <f t="shared" si="100"/>
        <v/>
      </c>
      <c r="I262" s="672" t="str">
        <f t="shared" si="80"/>
        <v/>
      </c>
      <c r="K262" s="672" t="str">
        <f t="shared" si="81"/>
        <v/>
      </c>
      <c r="M262" s="672" t="str">
        <f t="shared" si="82"/>
        <v/>
      </c>
      <c r="O262" s="672" t="str">
        <f t="shared" si="83"/>
        <v/>
      </c>
      <c r="Q262" s="672" t="str">
        <f t="shared" si="84"/>
        <v/>
      </c>
      <c r="S262" s="672" t="str">
        <f t="shared" si="85"/>
        <v/>
      </c>
      <c r="U262" s="672" t="str">
        <f t="shared" si="86"/>
        <v/>
      </c>
      <c r="W262" s="672" t="str">
        <f t="shared" si="87"/>
        <v/>
      </c>
      <c r="Y262" s="672" t="str">
        <f t="shared" si="88"/>
        <v/>
      </c>
      <c r="AA262" s="672" t="str">
        <f t="shared" si="89"/>
        <v/>
      </c>
      <c r="AC262" s="672" t="str">
        <f t="shared" si="90"/>
        <v/>
      </c>
      <c r="AE262" s="672" t="str">
        <f t="shared" si="91"/>
        <v/>
      </c>
      <c r="AG262" s="672" t="str">
        <f t="shared" si="92"/>
        <v/>
      </c>
      <c r="AI262" s="672" t="str">
        <f t="shared" si="93"/>
        <v/>
      </c>
      <c r="AK262" s="672" t="str">
        <f t="shared" si="94"/>
        <v/>
      </c>
      <c r="AM262" s="672" t="str">
        <f t="shared" si="95"/>
        <v/>
      </c>
      <c r="AO262" s="672" t="str">
        <f t="shared" si="96"/>
        <v/>
      </c>
      <c r="AQ262" s="672" t="str">
        <f t="shared" si="97"/>
        <v/>
      </c>
    </row>
    <row r="263" spans="5:43">
      <c r="E263" s="672" t="str">
        <f t="shared" si="100"/>
        <v/>
      </c>
      <c r="G263" s="672" t="str">
        <f t="shared" si="100"/>
        <v/>
      </c>
      <c r="I263" s="672" t="str">
        <f t="shared" si="80"/>
        <v/>
      </c>
      <c r="K263" s="672" t="str">
        <f t="shared" si="81"/>
        <v/>
      </c>
      <c r="M263" s="672" t="str">
        <f t="shared" si="82"/>
        <v/>
      </c>
      <c r="O263" s="672" t="str">
        <f t="shared" si="83"/>
        <v/>
      </c>
      <c r="Q263" s="672" t="str">
        <f t="shared" si="84"/>
        <v/>
      </c>
      <c r="S263" s="672" t="str">
        <f t="shared" si="85"/>
        <v/>
      </c>
      <c r="U263" s="672" t="str">
        <f t="shared" si="86"/>
        <v/>
      </c>
      <c r="W263" s="672" t="str">
        <f t="shared" si="87"/>
        <v/>
      </c>
      <c r="Y263" s="672" t="str">
        <f t="shared" si="88"/>
        <v/>
      </c>
      <c r="AA263" s="672" t="str">
        <f t="shared" si="89"/>
        <v/>
      </c>
      <c r="AC263" s="672" t="str">
        <f t="shared" si="90"/>
        <v/>
      </c>
      <c r="AE263" s="672" t="str">
        <f t="shared" si="91"/>
        <v/>
      </c>
      <c r="AG263" s="672" t="str">
        <f t="shared" si="92"/>
        <v/>
      </c>
      <c r="AI263" s="672" t="str">
        <f t="shared" si="93"/>
        <v/>
      </c>
      <c r="AK263" s="672" t="str">
        <f t="shared" si="94"/>
        <v/>
      </c>
      <c r="AM263" s="672" t="str">
        <f t="shared" si="95"/>
        <v/>
      </c>
      <c r="AO263" s="672" t="str">
        <f t="shared" si="96"/>
        <v/>
      </c>
      <c r="AQ263" s="672" t="str">
        <f t="shared" si="97"/>
        <v/>
      </c>
    </row>
    <row r="264" spans="5:43">
      <c r="E264" s="672" t="str">
        <f t="shared" si="100"/>
        <v/>
      </c>
      <c r="G264" s="672" t="str">
        <f t="shared" si="100"/>
        <v/>
      </c>
      <c r="I264" s="672" t="str">
        <f t="shared" si="80"/>
        <v/>
      </c>
      <c r="K264" s="672" t="str">
        <f t="shared" si="81"/>
        <v/>
      </c>
      <c r="M264" s="672" t="str">
        <f t="shared" si="82"/>
        <v/>
      </c>
      <c r="O264" s="672" t="str">
        <f t="shared" si="83"/>
        <v/>
      </c>
      <c r="Q264" s="672" t="str">
        <f t="shared" si="84"/>
        <v/>
      </c>
      <c r="S264" s="672" t="str">
        <f t="shared" si="85"/>
        <v/>
      </c>
      <c r="U264" s="672" t="str">
        <f t="shared" si="86"/>
        <v/>
      </c>
      <c r="W264" s="672" t="str">
        <f t="shared" si="87"/>
        <v/>
      </c>
      <c r="Y264" s="672" t="str">
        <f t="shared" si="88"/>
        <v/>
      </c>
      <c r="AA264" s="672" t="str">
        <f t="shared" si="89"/>
        <v/>
      </c>
      <c r="AC264" s="672" t="str">
        <f t="shared" si="90"/>
        <v/>
      </c>
      <c r="AE264" s="672" t="str">
        <f t="shared" si="91"/>
        <v/>
      </c>
      <c r="AG264" s="672" t="str">
        <f t="shared" si="92"/>
        <v/>
      </c>
      <c r="AI264" s="672" t="str">
        <f t="shared" si="93"/>
        <v/>
      </c>
      <c r="AK264" s="672" t="str">
        <f t="shared" si="94"/>
        <v/>
      </c>
      <c r="AM264" s="672" t="str">
        <f t="shared" si="95"/>
        <v/>
      </c>
      <c r="AO264" s="672" t="str">
        <f t="shared" si="96"/>
        <v/>
      </c>
      <c r="AQ264" s="672" t="str">
        <f t="shared" si="97"/>
        <v/>
      </c>
    </row>
    <row r="265" spans="5:43">
      <c r="E265" s="672" t="str">
        <f t="shared" si="100"/>
        <v/>
      </c>
      <c r="G265" s="672" t="str">
        <f t="shared" si="100"/>
        <v/>
      </c>
      <c r="I265" s="672" t="str">
        <f t="shared" si="80"/>
        <v/>
      </c>
      <c r="K265" s="672" t="str">
        <f t="shared" si="81"/>
        <v/>
      </c>
      <c r="M265" s="672" t="str">
        <f t="shared" si="82"/>
        <v/>
      </c>
      <c r="O265" s="672" t="str">
        <f t="shared" si="83"/>
        <v/>
      </c>
      <c r="Q265" s="672" t="str">
        <f t="shared" si="84"/>
        <v/>
      </c>
      <c r="S265" s="672" t="str">
        <f t="shared" si="85"/>
        <v/>
      </c>
      <c r="U265" s="672" t="str">
        <f t="shared" si="86"/>
        <v/>
      </c>
      <c r="W265" s="672" t="str">
        <f t="shared" si="87"/>
        <v/>
      </c>
      <c r="Y265" s="672" t="str">
        <f t="shared" si="88"/>
        <v/>
      </c>
      <c r="AA265" s="672" t="str">
        <f t="shared" si="89"/>
        <v/>
      </c>
      <c r="AC265" s="672" t="str">
        <f t="shared" si="90"/>
        <v/>
      </c>
      <c r="AE265" s="672" t="str">
        <f t="shared" si="91"/>
        <v/>
      </c>
      <c r="AG265" s="672" t="str">
        <f t="shared" si="92"/>
        <v/>
      </c>
      <c r="AI265" s="672" t="str">
        <f t="shared" si="93"/>
        <v/>
      </c>
      <c r="AK265" s="672" t="str">
        <f t="shared" si="94"/>
        <v/>
      </c>
      <c r="AM265" s="672" t="str">
        <f t="shared" si="95"/>
        <v/>
      </c>
      <c r="AO265" s="672" t="str">
        <f t="shared" si="96"/>
        <v/>
      </c>
      <c r="AQ265" s="672" t="str">
        <f t="shared" si="97"/>
        <v/>
      </c>
    </row>
    <row r="266" spans="5:43">
      <c r="E266" s="672" t="str">
        <f t="shared" si="100"/>
        <v/>
      </c>
      <c r="G266" s="672" t="str">
        <f t="shared" si="100"/>
        <v/>
      </c>
      <c r="I266" s="672" t="str">
        <f t="shared" si="80"/>
        <v/>
      </c>
      <c r="K266" s="672" t="str">
        <f t="shared" si="81"/>
        <v/>
      </c>
      <c r="M266" s="672" t="str">
        <f t="shared" si="82"/>
        <v/>
      </c>
      <c r="O266" s="672" t="str">
        <f t="shared" si="83"/>
        <v/>
      </c>
      <c r="Q266" s="672" t="str">
        <f t="shared" si="84"/>
        <v/>
      </c>
      <c r="S266" s="672" t="str">
        <f t="shared" si="85"/>
        <v/>
      </c>
      <c r="U266" s="672" t="str">
        <f t="shared" si="86"/>
        <v/>
      </c>
      <c r="W266" s="672" t="str">
        <f t="shared" si="87"/>
        <v/>
      </c>
      <c r="Y266" s="672" t="str">
        <f t="shared" si="88"/>
        <v/>
      </c>
      <c r="AA266" s="672" t="str">
        <f t="shared" si="89"/>
        <v/>
      </c>
      <c r="AC266" s="672" t="str">
        <f t="shared" si="90"/>
        <v/>
      </c>
      <c r="AE266" s="672" t="str">
        <f t="shared" si="91"/>
        <v/>
      </c>
      <c r="AG266" s="672" t="str">
        <f t="shared" si="92"/>
        <v/>
      </c>
      <c r="AI266" s="672" t="str">
        <f t="shared" si="93"/>
        <v/>
      </c>
      <c r="AK266" s="672" t="str">
        <f t="shared" si="94"/>
        <v/>
      </c>
      <c r="AM266" s="672" t="str">
        <f t="shared" si="95"/>
        <v/>
      </c>
      <c r="AO266" s="672" t="str">
        <f t="shared" si="96"/>
        <v/>
      </c>
      <c r="AQ266" s="672" t="str">
        <f t="shared" si="97"/>
        <v/>
      </c>
    </row>
    <row r="267" spans="5:43">
      <c r="E267" s="672" t="str">
        <f t="shared" si="100"/>
        <v/>
      </c>
      <c r="G267" s="672" t="str">
        <f t="shared" si="100"/>
        <v/>
      </c>
      <c r="I267" s="672" t="str">
        <f t="shared" si="80"/>
        <v/>
      </c>
      <c r="K267" s="672" t="str">
        <f t="shared" si="81"/>
        <v/>
      </c>
      <c r="M267" s="672" t="str">
        <f t="shared" si="82"/>
        <v/>
      </c>
      <c r="O267" s="672" t="str">
        <f t="shared" si="83"/>
        <v/>
      </c>
      <c r="Q267" s="672" t="str">
        <f t="shared" si="84"/>
        <v/>
      </c>
      <c r="S267" s="672" t="str">
        <f t="shared" si="85"/>
        <v/>
      </c>
      <c r="U267" s="672" t="str">
        <f t="shared" si="86"/>
        <v/>
      </c>
      <c r="W267" s="672" t="str">
        <f t="shared" si="87"/>
        <v/>
      </c>
      <c r="Y267" s="672" t="str">
        <f t="shared" si="88"/>
        <v/>
      </c>
      <c r="AA267" s="672" t="str">
        <f t="shared" si="89"/>
        <v/>
      </c>
      <c r="AC267" s="672" t="str">
        <f t="shared" si="90"/>
        <v/>
      </c>
      <c r="AE267" s="672" t="str">
        <f t="shared" si="91"/>
        <v/>
      </c>
      <c r="AG267" s="672" t="str">
        <f t="shared" si="92"/>
        <v/>
      </c>
      <c r="AI267" s="672" t="str">
        <f t="shared" si="93"/>
        <v/>
      </c>
      <c r="AK267" s="672" t="str">
        <f t="shared" si="94"/>
        <v/>
      </c>
      <c r="AM267" s="672" t="str">
        <f t="shared" si="95"/>
        <v/>
      </c>
      <c r="AO267" s="672" t="str">
        <f t="shared" si="96"/>
        <v/>
      </c>
      <c r="AQ267" s="672" t="str">
        <f t="shared" si="97"/>
        <v/>
      </c>
    </row>
    <row r="268" spans="5:43">
      <c r="E268" s="672" t="str">
        <f t="shared" si="100"/>
        <v/>
      </c>
      <c r="G268" s="672" t="str">
        <f t="shared" si="100"/>
        <v/>
      </c>
      <c r="I268" s="672" t="str">
        <f t="shared" si="80"/>
        <v/>
      </c>
      <c r="K268" s="672" t="str">
        <f t="shared" si="81"/>
        <v/>
      </c>
      <c r="M268" s="672" t="str">
        <f t="shared" si="82"/>
        <v/>
      </c>
      <c r="O268" s="672" t="str">
        <f t="shared" si="83"/>
        <v/>
      </c>
      <c r="Q268" s="672" t="str">
        <f t="shared" si="84"/>
        <v/>
      </c>
      <c r="S268" s="672" t="str">
        <f t="shared" si="85"/>
        <v/>
      </c>
      <c r="U268" s="672" t="str">
        <f t="shared" si="86"/>
        <v/>
      </c>
      <c r="W268" s="672" t="str">
        <f t="shared" si="87"/>
        <v/>
      </c>
      <c r="Y268" s="672" t="str">
        <f t="shared" si="88"/>
        <v/>
      </c>
      <c r="AA268" s="672" t="str">
        <f t="shared" si="89"/>
        <v/>
      </c>
      <c r="AC268" s="672" t="str">
        <f t="shared" si="90"/>
        <v/>
      </c>
      <c r="AE268" s="672" t="str">
        <f t="shared" si="91"/>
        <v/>
      </c>
      <c r="AG268" s="672" t="str">
        <f t="shared" si="92"/>
        <v/>
      </c>
      <c r="AI268" s="672" t="str">
        <f t="shared" si="93"/>
        <v/>
      </c>
      <c r="AK268" s="672" t="str">
        <f t="shared" si="94"/>
        <v/>
      </c>
      <c r="AM268" s="672" t="str">
        <f t="shared" si="95"/>
        <v/>
      </c>
      <c r="AO268" s="672" t="str">
        <f t="shared" si="96"/>
        <v/>
      </c>
      <c r="AQ268" s="672" t="str">
        <f t="shared" si="97"/>
        <v/>
      </c>
    </row>
    <row r="269" spans="5:43">
      <c r="E269" s="672" t="str">
        <f t="shared" ref="E269:G284" si="101">IF(OR($B269=0,D269=0),"",D269/$B269)</f>
        <v/>
      </c>
      <c r="G269" s="672" t="str">
        <f t="shared" si="101"/>
        <v/>
      </c>
      <c r="I269" s="672" t="str">
        <f t="shared" ref="I269:I300" si="102">IF(OR($B269=0,H269=0),"",H269/$B269)</f>
        <v/>
      </c>
      <c r="K269" s="672" t="str">
        <f t="shared" ref="K269:K300" si="103">IF(OR($B269=0,J269=0),"",J269/$B269)</f>
        <v/>
      </c>
      <c r="M269" s="672" t="str">
        <f t="shared" ref="M269:M300" si="104">IF(OR($B269=0,L269=0),"",L269/$B269)</f>
        <v/>
      </c>
      <c r="O269" s="672" t="str">
        <f t="shared" ref="O269:O300" si="105">IF(OR($B269=0,N269=0),"",N269/$B269)</f>
        <v/>
      </c>
      <c r="Q269" s="672" t="str">
        <f t="shared" ref="Q269:Q300" si="106">IF(OR($B269=0,P269=0),"",P269/$B269)</f>
        <v/>
      </c>
      <c r="S269" s="672" t="str">
        <f t="shared" ref="S269:S300" si="107">IF(OR($B269=0,R269=0),"",R269/$B269)</f>
        <v/>
      </c>
      <c r="U269" s="672" t="str">
        <f t="shared" ref="U269:U300" si="108">IF(OR($B269=0,T269=0),"",T269/$B269)</f>
        <v/>
      </c>
      <c r="W269" s="672" t="str">
        <f t="shared" ref="W269:W300" si="109">IF(OR($B269=0,V269=0),"",V269/$B269)</f>
        <v/>
      </c>
      <c r="Y269" s="672" t="str">
        <f t="shared" ref="Y269:Y300" si="110">IF(OR($B269=0,X269=0),"",X269/$B269)</f>
        <v/>
      </c>
      <c r="AA269" s="672" t="str">
        <f t="shared" ref="AA269:AA300" si="111">IF(OR($B269=0,Z269=0),"",Z269/$B269)</f>
        <v/>
      </c>
      <c r="AC269" s="672" t="str">
        <f t="shared" ref="AC269:AC300" si="112">IF(OR($B269=0,AB269=0),"",AB269/$B269)</f>
        <v/>
      </c>
      <c r="AE269" s="672" t="str">
        <f t="shared" ref="AE269:AE300" si="113">IF(OR($B269=0,AD269=0),"",AD269/$B269)</f>
        <v/>
      </c>
      <c r="AG269" s="672" t="str">
        <f t="shared" ref="AG269:AG300" si="114">IF(OR($B269=0,AF269=0),"",AF269/$B269)</f>
        <v/>
      </c>
      <c r="AI269" s="672" t="str">
        <f t="shared" ref="AI269:AI300" si="115">IF(OR($B269=0,AH269=0),"",AH269/$B269)</f>
        <v/>
      </c>
      <c r="AK269" s="672" t="str">
        <f t="shared" ref="AK269:AK300" si="116">IF(OR($B269=0,AJ269=0),"",AJ269/$B269)</f>
        <v/>
      </c>
      <c r="AM269" s="672" t="str">
        <f t="shared" ref="AM269:AM300" si="117">IF(OR($B269=0,AL269=0),"",AL269/$B269)</f>
        <v/>
      </c>
      <c r="AO269" s="672" t="str">
        <f t="shared" ref="AO269:AO300" si="118">IF(OR($B269=0,AN269=0),"",AN269/$B269)</f>
        <v/>
      </c>
      <c r="AQ269" s="672" t="str">
        <f t="shared" ref="AQ269:AQ300" si="119">IF(OR($B269=0,AP269=0),"",AP269/$B269)</f>
        <v/>
      </c>
    </row>
    <row r="270" spans="5:43">
      <c r="E270" s="672" t="str">
        <f t="shared" si="101"/>
        <v/>
      </c>
      <c r="G270" s="672" t="str">
        <f t="shared" si="101"/>
        <v/>
      </c>
      <c r="I270" s="672" t="str">
        <f t="shared" si="102"/>
        <v/>
      </c>
      <c r="K270" s="672" t="str">
        <f t="shared" si="103"/>
        <v/>
      </c>
      <c r="M270" s="672" t="str">
        <f t="shared" si="104"/>
        <v/>
      </c>
      <c r="O270" s="672" t="str">
        <f t="shared" si="105"/>
        <v/>
      </c>
      <c r="Q270" s="672" t="str">
        <f t="shared" si="106"/>
        <v/>
      </c>
      <c r="S270" s="672" t="str">
        <f t="shared" si="107"/>
        <v/>
      </c>
      <c r="U270" s="672" t="str">
        <f t="shared" si="108"/>
        <v/>
      </c>
      <c r="W270" s="672" t="str">
        <f t="shared" si="109"/>
        <v/>
      </c>
      <c r="Y270" s="672" t="str">
        <f t="shared" si="110"/>
        <v/>
      </c>
      <c r="AA270" s="672" t="str">
        <f t="shared" si="111"/>
        <v/>
      </c>
      <c r="AC270" s="672" t="str">
        <f t="shared" si="112"/>
        <v/>
      </c>
      <c r="AE270" s="672" t="str">
        <f t="shared" si="113"/>
        <v/>
      </c>
      <c r="AG270" s="672" t="str">
        <f t="shared" si="114"/>
        <v/>
      </c>
      <c r="AI270" s="672" t="str">
        <f t="shared" si="115"/>
        <v/>
      </c>
      <c r="AK270" s="672" t="str">
        <f t="shared" si="116"/>
        <v/>
      </c>
      <c r="AM270" s="672" t="str">
        <f t="shared" si="117"/>
        <v/>
      </c>
      <c r="AO270" s="672" t="str">
        <f t="shared" si="118"/>
        <v/>
      </c>
      <c r="AQ270" s="672" t="str">
        <f t="shared" si="119"/>
        <v/>
      </c>
    </row>
    <row r="271" spans="5:43">
      <c r="E271" s="672" t="str">
        <f t="shared" si="101"/>
        <v/>
      </c>
      <c r="G271" s="672" t="str">
        <f t="shared" si="101"/>
        <v/>
      </c>
      <c r="I271" s="672" t="str">
        <f t="shared" si="102"/>
        <v/>
      </c>
      <c r="K271" s="672" t="str">
        <f t="shared" si="103"/>
        <v/>
      </c>
      <c r="M271" s="672" t="str">
        <f t="shared" si="104"/>
        <v/>
      </c>
      <c r="O271" s="672" t="str">
        <f t="shared" si="105"/>
        <v/>
      </c>
      <c r="Q271" s="672" t="str">
        <f t="shared" si="106"/>
        <v/>
      </c>
      <c r="S271" s="672" t="str">
        <f t="shared" si="107"/>
        <v/>
      </c>
      <c r="U271" s="672" t="str">
        <f t="shared" si="108"/>
        <v/>
      </c>
      <c r="W271" s="672" t="str">
        <f t="shared" si="109"/>
        <v/>
      </c>
      <c r="Y271" s="672" t="str">
        <f t="shared" si="110"/>
        <v/>
      </c>
      <c r="AA271" s="672" t="str">
        <f t="shared" si="111"/>
        <v/>
      </c>
      <c r="AC271" s="672" t="str">
        <f t="shared" si="112"/>
        <v/>
      </c>
      <c r="AE271" s="672" t="str">
        <f t="shared" si="113"/>
        <v/>
      </c>
      <c r="AG271" s="672" t="str">
        <f t="shared" si="114"/>
        <v/>
      </c>
      <c r="AI271" s="672" t="str">
        <f t="shared" si="115"/>
        <v/>
      </c>
      <c r="AK271" s="672" t="str">
        <f t="shared" si="116"/>
        <v/>
      </c>
      <c r="AM271" s="672" t="str">
        <f t="shared" si="117"/>
        <v/>
      </c>
      <c r="AO271" s="672" t="str">
        <f t="shared" si="118"/>
        <v/>
      </c>
      <c r="AQ271" s="672" t="str">
        <f t="shared" si="119"/>
        <v/>
      </c>
    </row>
    <row r="272" spans="5:43">
      <c r="E272" s="672" t="str">
        <f t="shared" si="101"/>
        <v/>
      </c>
      <c r="G272" s="672" t="str">
        <f t="shared" si="101"/>
        <v/>
      </c>
      <c r="I272" s="672" t="str">
        <f t="shared" si="102"/>
        <v/>
      </c>
      <c r="K272" s="672" t="str">
        <f t="shared" si="103"/>
        <v/>
      </c>
      <c r="M272" s="672" t="str">
        <f t="shared" si="104"/>
        <v/>
      </c>
      <c r="O272" s="672" t="str">
        <f t="shared" si="105"/>
        <v/>
      </c>
      <c r="Q272" s="672" t="str">
        <f t="shared" si="106"/>
        <v/>
      </c>
      <c r="S272" s="672" t="str">
        <f t="shared" si="107"/>
        <v/>
      </c>
      <c r="U272" s="672" t="str">
        <f t="shared" si="108"/>
        <v/>
      </c>
      <c r="W272" s="672" t="str">
        <f t="shared" si="109"/>
        <v/>
      </c>
      <c r="Y272" s="672" t="str">
        <f t="shared" si="110"/>
        <v/>
      </c>
      <c r="AA272" s="672" t="str">
        <f t="shared" si="111"/>
        <v/>
      </c>
      <c r="AC272" s="672" t="str">
        <f t="shared" si="112"/>
        <v/>
      </c>
      <c r="AE272" s="672" t="str">
        <f t="shared" si="113"/>
        <v/>
      </c>
      <c r="AG272" s="672" t="str">
        <f t="shared" si="114"/>
        <v/>
      </c>
      <c r="AI272" s="672" t="str">
        <f t="shared" si="115"/>
        <v/>
      </c>
      <c r="AK272" s="672" t="str">
        <f t="shared" si="116"/>
        <v/>
      </c>
      <c r="AM272" s="672" t="str">
        <f t="shared" si="117"/>
        <v/>
      </c>
      <c r="AO272" s="672" t="str">
        <f t="shared" si="118"/>
        <v/>
      </c>
      <c r="AQ272" s="672" t="str">
        <f t="shared" si="119"/>
        <v/>
      </c>
    </row>
    <row r="273" spans="5:43">
      <c r="E273" s="672" t="str">
        <f t="shared" si="101"/>
        <v/>
      </c>
      <c r="G273" s="672" t="str">
        <f t="shared" si="101"/>
        <v/>
      </c>
      <c r="I273" s="672" t="str">
        <f t="shared" si="102"/>
        <v/>
      </c>
      <c r="K273" s="672" t="str">
        <f t="shared" si="103"/>
        <v/>
      </c>
      <c r="M273" s="672" t="str">
        <f t="shared" si="104"/>
        <v/>
      </c>
      <c r="O273" s="672" t="str">
        <f t="shared" si="105"/>
        <v/>
      </c>
      <c r="Q273" s="672" t="str">
        <f t="shared" si="106"/>
        <v/>
      </c>
      <c r="S273" s="672" t="str">
        <f t="shared" si="107"/>
        <v/>
      </c>
      <c r="U273" s="672" t="str">
        <f t="shared" si="108"/>
        <v/>
      </c>
      <c r="W273" s="672" t="str">
        <f t="shared" si="109"/>
        <v/>
      </c>
      <c r="Y273" s="672" t="str">
        <f t="shared" si="110"/>
        <v/>
      </c>
      <c r="AA273" s="672" t="str">
        <f t="shared" si="111"/>
        <v/>
      </c>
      <c r="AC273" s="672" t="str">
        <f t="shared" si="112"/>
        <v/>
      </c>
      <c r="AE273" s="672" t="str">
        <f t="shared" si="113"/>
        <v/>
      </c>
      <c r="AG273" s="672" t="str">
        <f t="shared" si="114"/>
        <v/>
      </c>
      <c r="AI273" s="672" t="str">
        <f t="shared" si="115"/>
        <v/>
      </c>
      <c r="AK273" s="672" t="str">
        <f t="shared" si="116"/>
        <v/>
      </c>
      <c r="AM273" s="672" t="str">
        <f t="shared" si="117"/>
        <v/>
      </c>
      <c r="AO273" s="672" t="str">
        <f t="shared" si="118"/>
        <v/>
      </c>
      <c r="AQ273" s="672" t="str">
        <f t="shared" si="119"/>
        <v/>
      </c>
    </row>
    <row r="274" spans="5:43">
      <c r="E274" s="672" t="str">
        <f t="shared" si="101"/>
        <v/>
      </c>
      <c r="G274" s="672" t="str">
        <f t="shared" si="101"/>
        <v/>
      </c>
      <c r="I274" s="672" t="str">
        <f t="shared" si="102"/>
        <v/>
      </c>
      <c r="K274" s="672" t="str">
        <f t="shared" si="103"/>
        <v/>
      </c>
      <c r="M274" s="672" t="str">
        <f t="shared" si="104"/>
        <v/>
      </c>
      <c r="O274" s="672" t="str">
        <f t="shared" si="105"/>
        <v/>
      </c>
      <c r="Q274" s="672" t="str">
        <f t="shared" si="106"/>
        <v/>
      </c>
      <c r="S274" s="672" t="str">
        <f t="shared" si="107"/>
        <v/>
      </c>
      <c r="U274" s="672" t="str">
        <f t="shared" si="108"/>
        <v/>
      </c>
      <c r="W274" s="672" t="str">
        <f t="shared" si="109"/>
        <v/>
      </c>
      <c r="Y274" s="672" t="str">
        <f t="shared" si="110"/>
        <v/>
      </c>
      <c r="AA274" s="672" t="str">
        <f t="shared" si="111"/>
        <v/>
      </c>
      <c r="AC274" s="672" t="str">
        <f t="shared" si="112"/>
        <v/>
      </c>
      <c r="AE274" s="672" t="str">
        <f t="shared" si="113"/>
        <v/>
      </c>
      <c r="AG274" s="672" t="str">
        <f t="shared" si="114"/>
        <v/>
      </c>
      <c r="AI274" s="672" t="str">
        <f t="shared" si="115"/>
        <v/>
      </c>
      <c r="AK274" s="672" t="str">
        <f t="shared" si="116"/>
        <v/>
      </c>
      <c r="AM274" s="672" t="str">
        <f t="shared" si="117"/>
        <v/>
      </c>
      <c r="AO274" s="672" t="str">
        <f t="shared" si="118"/>
        <v/>
      </c>
      <c r="AQ274" s="672" t="str">
        <f t="shared" si="119"/>
        <v/>
      </c>
    </row>
    <row r="275" spans="5:43">
      <c r="E275" s="672" t="str">
        <f t="shared" si="101"/>
        <v/>
      </c>
      <c r="G275" s="672" t="str">
        <f t="shared" si="101"/>
        <v/>
      </c>
      <c r="I275" s="672" t="str">
        <f t="shared" si="102"/>
        <v/>
      </c>
      <c r="K275" s="672" t="str">
        <f t="shared" si="103"/>
        <v/>
      </c>
      <c r="M275" s="672" t="str">
        <f t="shared" si="104"/>
        <v/>
      </c>
      <c r="O275" s="672" t="str">
        <f t="shared" si="105"/>
        <v/>
      </c>
      <c r="Q275" s="672" t="str">
        <f t="shared" si="106"/>
        <v/>
      </c>
      <c r="S275" s="672" t="str">
        <f t="shared" si="107"/>
        <v/>
      </c>
      <c r="U275" s="672" t="str">
        <f t="shared" si="108"/>
        <v/>
      </c>
      <c r="W275" s="672" t="str">
        <f t="shared" si="109"/>
        <v/>
      </c>
      <c r="Y275" s="672" t="str">
        <f t="shared" si="110"/>
        <v/>
      </c>
      <c r="AA275" s="672" t="str">
        <f t="shared" si="111"/>
        <v/>
      </c>
      <c r="AC275" s="672" t="str">
        <f t="shared" si="112"/>
        <v/>
      </c>
      <c r="AE275" s="672" t="str">
        <f t="shared" si="113"/>
        <v/>
      </c>
      <c r="AG275" s="672" t="str">
        <f t="shared" si="114"/>
        <v/>
      </c>
      <c r="AI275" s="672" t="str">
        <f t="shared" si="115"/>
        <v/>
      </c>
      <c r="AK275" s="672" t="str">
        <f t="shared" si="116"/>
        <v/>
      </c>
      <c r="AM275" s="672" t="str">
        <f t="shared" si="117"/>
        <v/>
      </c>
      <c r="AO275" s="672" t="str">
        <f t="shared" si="118"/>
        <v/>
      </c>
      <c r="AQ275" s="672" t="str">
        <f t="shared" si="119"/>
        <v/>
      </c>
    </row>
    <row r="276" spans="5:43">
      <c r="E276" s="672" t="str">
        <f t="shared" si="101"/>
        <v/>
      </c>
      <c r="G276" s="672" t="str">
        <f t="shared" si="101"/>
        <v/>
      </c>
      <c r="I276" s="672" t="str">
        <f t="shared" si="102"/>
        <v/>
      </c>
      <c r="K276" s="672" t="str">
        <f t="shared" si="103"/>
        <v/>
      </c>
      <c r="M276" s="672" t="str">
        <f t="shared" si="104"/>
        <v/>
      </c>
      <c r="O276" s="672" t="str">
        <f t="shared" si="105"/>
        <v/>
      </c>
      <c r="Q276" s="672" t="str">
        <f t="shared" si="106"/>
        <v/>
      </c>
      <c r="S276" s="672" t="str">
        <f t="shared" si="107"/>
        <v/>
      </c>
      <c r="U276" s="672" t="str">
        <f t="shared" si="108"/>
        <v/>
      </c>
      <c r="W276" s="672" t="str">
        <f t="shared" si="109"/>
        <v/>
      </c>
      <c r="Y276" s="672" t="str">
        <f t="shared" si="110"/>
        <v/>
      </c>
      <c r="AA276" s="672" t="str">
        <f t="shared" si="111"/>
        <v/>
      </c>
      <c r="AC276" s="672" t="str">
        <f t="shared" si="112"/>
        <v/>
      </c>
      <c r="AE276" s="672" t="str">
        <f t="shared" si="113"/>
        <v/>
      </c>
      <c r="AG276" s="672" t="str">
        <f t="shared" si="114"/>
        <v/>
      </c>
      <c r="AI276" s="672" t="str">
        <f t="shared" si="115"/>
        <v/>
      </c>
      <c r="AK276" s="672" t="str">
        <f t="shared" si="116"/>
        <v/>
      </c>
      <c r="AM276" s="672" t="str">
        <f t="shared" si="117"/>
        <v/>
      </c>
      <c r="AO276" s="672" t="str">
        <f t="shared" si="118"/>
        <v/>
      </c>
      <c r="AQ276" s="672" t="str">
        <f t="shared" si="119"/>
        <v/>
      </c>
    </row>
    <row r="277" spans="5:43">
      <c r="E277" s="672" t="str">
        <f t="shared" si="101"/>
        <v/>
      </c>
      <c r="G277" s="672" t="str">
        <f t="shared" si="101"/>
        <v/>
      </c>
      <c r="I277" s="672" t="str">
        <f t="shared" si="102"/>
        <v/>
      </c>
      <c r="K277" s="672" t="str">
        <f t="shared" si="103"/>
        <v/>
      </c>
      <c r="M277" s="672" t="str">
        <f t="shared" si="104"/>
        <v/>
      </c>
      <c r="O277" s="672" t="str">
        <f t="shared" si="105"/>
        <v/>
      </c>
      <c r="Q277" s="672" t="str">
        <f t="shared" si="106"/>
        <v/>
      </c>
      <c r="S277" s="672" t="str">
        <f t="shared" si="107"/>
        <v/>
      </c>
      <c r="U277" s="672" t="str">
        <f t="shared" si="108"/>
        <v/>
      </c>
      <c r="W277" s="672" t="str">
        <f t="shared" si="109"/>
        <v/>
      </c>
      <c r="Y277" s="672" t="str">
        <f t="shared" si="110"/>
        <v/>
      </c>
      <c r="AA277" s="672" t="str">
        <f t="shared" si="111"/>
        <v/>
      </c>
      <c r="AC277" s="672" t="str">
        <f t="shared" si="112"/>
        <v/>
      </c>
      <c r="AE277" s="672" t="str">
        <f t="shared" si="113"/>
        <v/>
      </c>
      <c r="AG277" s="672" t="str">
        <f t="shared" si="114"/>
        <v/>
      </c>
      <c r="AI277" s="672" t="str">
        <f t="shared" si="115"/>
        <v/>
      </c>
      <c r="AK277" s="672" t="str">
        <f t="shared" si="116"/>
        <v/>
      </c>
      <c r="AM277" s="672" t="str">
        <f t="shared" si="117"/>
        <v/>
      </c>
      <c r="AO277" s="672" t="str">
        <f t="shared" si="118"/>
        <v/>
      </c>
      <c r="AQ277" s="672" t="str">
        <f t="shared" si="119"/>
        <v/>
      </c>
    </row>
    <row r="278" spans="5:43">
      <c r="E278" s="672" t="str">
        <f t="shared" si="101"/>
        <v/>
      </c>
      <c r="G278" s="672" t="str">
        <f t="shared" si="101"/>
        <v/>
      </c>
      <c r="I278" s="672" t="str">
        <f t="shared" si="102"/>
        <v/>
      </c>
      <c r="K278" s="672" t="str">
        <f t="shared" si="103"/>
        <v/>
      </c>
      <c r="M278" s="672" t="str">
        <f t="shared" si="104"/>
        <v/>
      </c>
      <c r="O278" s="672" t="str">
        <f t="shared" si="105"/>
        <v/>
      </c>
      <c r="Q278" s="672" t="str">
        <f t="shared" si="106"/>
        <v/>
      </c>
      <c r="S278" s="672" t="str">
        <f t="shared" si="107"/>
        <v/>
      </c>
      <c r="U278" s="672" t="str">
        <f t="shared" si="108"/>
        <v/>
      </c>
      <c r="W278" s="672" t="str">
        <f t="shared" si="109"/>
        <v/>
      </c>
      <c r="Y278" s="672" t="str">
        <f t="shared" si="110"/>
        <v/>
      </c>
      <c r="AA278" s="672" t="str">
        <f t="shared" si="111"/>
        <v/>
      </c>
      <c r="AC278" s="672" t="str">
        <f t="shared" si="112"/>
        <v/>
      </c>
      <c r="AE278" s="672" t="str">
        <f t="shared" si="113"/>
        <v/>
      </c>
      <c r="AG278" s="672" t="str">
        <f t="shared" si="114"/>
        <v/>
      </c>
      <c r="AI278" s="672" t="str">
        <f t="shared" si="115"/>
        <v/>
      </c>
      <c r="AK278" s="672" t="str">
        <f t="shared" si="116"/>
        <v/>
      </c>
      <c r="AM278" s="672" t="str">
        <f t="shared" si="117"/>
        <v/>
      </c>
      <c r="AO278" s="672" t="str">
        <f t="shared" si="118"/>
        <v/>
      </c>
      <c r="AQ278" s="672" t="str">
        <f t="shared" si="119"/>
        <v/>
      </c>
    </row>
    <row r="279" spans="5:43">
      <c r="E279" s="672" t="str">
        <f t="shared" si="101"/>
        <v/>
      </c>
      <c r="G279" s="672" t="str">
        <f t="shared" si="101"/>
        <v/>
      </c>
      <c r="I279" s="672" t="str">
        <f t="shared" si="102"/>
        <v/>
      </c>
      <c r="K279" s="672" t="str">
        <f t="shared" si="103"/>
        <v/>
      </c>
      <c r="M279" s="672" t="str">
        <f t="shared" si="104"/>
        <v/>
      </c>
      <c r="O279" s="672" t="str">
        <f t="shared" si="105"/>
        <v/>
      </c>
      <c r="Q279" s="672" t="str">
        <f t="shared" si="106"/>
        <v/>
      </c>
      <c r="S279" s="672" t="str">
        <f t="shared" si="107"/>
        <v/>
      </c>
      <c r="U279" s="672" t="str">
        <f t="shared" si="108"/>
        <v/>
      </c>
      <c r="W279" s="672" t="str">
        <f t="shared" si="109"/>
        <v/>
      </c>
      <c r="Y279" s="672" t="str">
        <f t="shared" si="110"/>
        <v/>
      </c>
      <c r="AA279" s="672" t="str">
        <f t="shared" si="111"/>
        <v/>
      </c>
      <c r="AC279" s="672" t="str">
        <f t="shared" si="112"/>
        <v/>
      </c>
      <c r="AE279" s="672" t="str">
        <f t="shared" si="113"/>
        <v/>
      </c>
      <c r="AG279" s="672" t="str">
        <f t="shared" si="114"/>
        <v/>
      </c>
      <c r="AI279" s="672" t="str">
        <f t="shared" si="115"/>
        <v/>
      </c>
      <c r="AK279" s="672" t="str">
        <f t="shared" si="116"/>
        <v/>
      </c>
      <c r="AM279" s="672" t="str">
        <f t="shared" si="117"/>
        <v/>
      </c>
      <c r="AO279" s="672" t="str">
        <f t="shared" si="118"/>
        <v/>
      </c>
      <c r="AQ279" s="672" t="str">
        <f t="shared" si="119"/>
        <v/>
      </c>
    </row>
    <row r="280" spans="5:43">
      <c r="E280" s="672" t="str">
        <f t="shared" si="101"/>
        <v/>
      </c>
      <c r="G280" s="672" t="str">
        <f t="shared" si="101"/>
        <v/>
      </c>
      <c r="I280" s="672" t="str">
        <f t="shared" si="102"/>
        <v/>
      </c>
      <c r="K280" s="672" t="str">
        <f t="shared" si="103"/>
        <v/>
      </c>
      <c r="M280" s="672" t="str">
        <f t="shared" si="104"/>
        <v/>
      </c>
      <c r="O280" s="672" t="str">
        <f t="shared" si="105"/>
        <v/>
      </c>
      <c r="Q280" s="672" t="str">
        <f t="shared" si="106"/>
        <v/>
      </c>
      <c r="S280" s="672" t="str">
        <f t="shared" si="107"/>
        <v/>
      </c>
      <c r="U280" s="672" t="str">
        <f t="shared" si="108"/>
        <v/>
      </c>
      <c r="W280" s="672" t="str">
        <f t="shared" si="109"/>
        <v/>
      </c>
      <c r="Y280" s="672" t="str">
        <f t="shared" si="110"/>
        <v/>
      </c>
      <c r="AA280" s="672" t="str">
        <f t="shared" si="111"/>
        <v/>
      </c>
      <c r="AC280" s="672" t="str">
        <f t="shared" si="112"/>
        <v/>
      </c>
      <c r="AE280" s="672" t="str">
        <f t="shared" si="113"/>
        <v/>
      </c>
      <c r="AG280" s="672" t="str">
        <f t="shared" si="114"/>
        <v/>
      </c>
      <c r="AI280" s="672" t="str">
        <f t="shared" si="115"/>
        <v/>
      </c>
      <c r="AK280" s="672" t="str">
        <f t="shared" si="116"/>
        <v/>
      </c>
      <c r="AM280" s="672" t="str">
        <f t="shared" si="117"/>
        <v/>
      </c>
      <c r="AO280" s="672" t="str">
        <f t="shared" si="118"/>
        <v/>
      </c>
      <c r="AQ280" s="672" t="str">
        <f t="shared" si="119"/>
        <v/>
      </c>
    </row>
    <row r="281" spans="5:43">
      <c r="E281" s="672" t="str">
        <f t="shared" si="101"/>
        <v/>
      </c>
      <c r="G281" s="672" t="str">
        <f t="shared" si="101"/>
        <v/>
      </c>
      <c r="I281" s="672" t="str">
        <f t="shared" si="102"/>
        <v/>
      </c>
      <c r="K281" s="672" t="str">
        <f t="shared" si="103"/>
        <v/>
      </c>
      <c r="M281" s="672" t="str">
        <f t="shared" si="104"/>
        <v/>
      </c>
      <c r="O281" s="672" t="str">
        <f t="shared" si="105"/>
        <v/>
      </c>
      <c r="Q281" s="672" t="str">
        <f t="shared" si="106"/>
        <v/>
      </c>
      <c r="S281" s="672" t="str">
        <f t="shared" si="107"/>
        <v/>
      </c>
      <c r="U281" s="672" t="str">
        <f t="shared" si="108"/>
        <v/>
      </c>
      <c r="W281" s="672" t="str">
        <f t="shared" si="109"/>
        <v/>
      </c>
      <c r="Y281" s="672" t="str">
        <f t="shared" si="110"/>
        <v/>
      </c>
      <c r="AA281" s="672" t="str">
        <f t="shared" si="111"/>
        <v/>
      </c>
      <c r="AC281" s="672" t="str">
        <f t="shared" si="112"/>
        <v/>
      </c>
      <c r="AE281" s="672" t="str">
        <f t="shared" si="113"/>
        <v/>
      </c>
      <c r="AG281" s="672" t="str">
        <f t="shared" si="114"/>
        <v/>
      </c>
      <c r="AI281" s="672" t="str">
        <f t="shared" si="115"/>
        <v/>
      </c>
      <c r="AK281" s="672" t="str">
        <f t="shared" si="116"/>
        <v/>
      </c>
      <c r="AM281" s="672" t="str">
        <f t="shared" si="117"/>
        <v/>
      </c>
      <c r="AO281" s="672" t="str">
        <f t="shared" si="118"/>
        <v/>
      </c>
      <c r="AQ281" s="672" t="str">
        <f t="shared" si="119"/>
        <v/>
      </c>
    </row>
    <row r="282" spans="5:43">
      <c r="E282" s="672" t="str">
        <f t="shared" si="101"/>
        <v/>
      </c>
      <c r="G282" s="672" t="str">
        <f t="shared" si="101"/>
        <v/>
      </c>
      <c r="I282" s="672" t="str">
        <f t="shared" si="102"/>
        <v/>
      </c>
      <c r="K282" s="672" t="str">
        <f t="shared" si="103"/>
        <v/>
      </c>
      <c r="M282" s="672" t="str">
        <f t="shared" si="104"/>
        <v/>
      </c>
      <c r="O282" s="672" t="str">
        <f t="shared" si="105"/>
        <v/>
      </c>
      <c r="Q282" s="672" t="str">
        <f t="shared" si="106"/>
        <v/>
      </c>
      <c r="S282" s="672" t="str">
        <f t="shared" si="107"/>
        <v/>
      </c>
      <c r="U282" s="672" t="str">
        <f t="shared" si="108"/>
        <v/>
      </c>
      <c r="W282" s="672" t="str">
        <f t="shared" si="109"/>
        <v/>
      </c>
      <c r="Y282" s="672" t="str">
        <f t="shared" si="110"/>
        <v/>
      </c>
      <c r="AA282" s="672" t="str">
        <f t="shared" si="111"/>
        <v/>
      </c>
      <c r="AC282" s="672" t="str">
        <f t="shared" si="112"/>
        <v/>
      </c>
      <c r="AE282" s="672" t="str">
        <f t="shared" si="113"/>
        <v/>
      </c>
      <c r="AG282" s="672" t="str">
        <f t="shared" si="114"/>
        <v/>
      </c>
      <c r="AI282" s="672" t="str">
        <f t="shared" si="115"/>
        <v/>
      </c>
      <c r="AK282" s="672" t="str">
        <f t="shared" si="116"/>
        <v/>
      </c>
      <c r="AM282" s="672" t="str">
        <f t="shared" si="117"/>
        <v/>
      </c>
      <c r="AO282" s="672" t="str">
        <f t="shared" si="118"/>
        <v/>
      </c>
      <c r="AQ282" s="672" t="str">
        <f t="shared" si="119"/>
        <v/>
      </c>
    </row>
    <row r="283" spans="5:43">
      <c r="E283" s="672" t="str">
        <f t="shared" si="101"/>
        <v/>
      </c>
      <c r="G283" s="672" t="str">
        <f t="shared" si="101"/>
        <v/>
      </c>
      <c r="I283" s="672" t="str">
        <f t="shared" si="102"/>
        <v/>
      </c>
      <c r="K283" s="672" t="str">
        <f t="shared" si="103"/>
        <v/>
      </c>
      <c r="M283" s="672" t="str">
        <f t="shared" si="104"/>
        <v/>
      </c>
      <c r="O283" s="672" t="str">
        <f t="shared" si="105"/>
        <v/>
      </c>
      <c r="Q283" s="672" t="str">
        <f t="shared" si="106"/>
        <v/>
      </c>
      <c r="S283" s="672" t="str">
        <f t="shared" si="107"/>
        <v/>
      </c>
      <c r="U283" s="672" t="str">
        <f t="shared" si="108"/>
        <v/>
      </c>
      <c r="W283" s="672" t="str">
        <f t="shared" si="109"/>
        <v/>
      </c>
      <c r="Y283" s="672" t="str">
        <f t="shared" si="110"/>
        <v/>
      </c>
      <c r="AA283" s="672" t="str">
        <f t="shared" si="111"/>
        <v/>
      </c>
      <c r="AC283" s="672" t="str">
        <f t="shared" si="112"/>
        <v/>
      </c>
      <c r="AE283" s="672" t="str">
        <f t="shared" si="113"/>
        <v/>
      </c>
      <c r="AG283" s="672" t="str">
        <f t="shared" si="114"/>
        <v/>
      </c>
      <c r="AI283" s="672" t="str">
        <f t="shared" si="115"/>
        <v/>
      </c>
      <c r="AK283" s="672" t="str">
        <f t="shared" si="116"/>
        <v/>
      </c>
      <c r="AM283" s="672" t="str">
        <f t="shared" si="117"/>
        <v/>
      </c>
      <c r="AO283" s="672" t="str">
        <f t="shared" si="118"/>
        <v/>
      </c>
      <c r="AQ283" s="672" t="str">
        <f t="shared" si="119"/>
        <v/>
      </c>
    </row>
    <row r="284" spans="5:43">
      <c r="E284" s="672" t="str">
        <f t="shared" si="101"/>
        <v/>
      </c>
      <c r="G284" s="672" t="str">
        <f t="shared" si="101"/>
        <v/>
      </c>
      <c r="I284" s="672" t="str">
        <f t="shared" si="102"/>
        <v/>
      </c>
      <c r="K284" s="672" t="str">
        <f t="shared" si="103"/>
        <v/>
      </c>
      <c r="M284" s="672" t="str">
        <f t="shared" si="104"/>
        <v/>
      </c>
      <c r="O284" s="672" t="str">
        <f t="shared" si="105"/>
        <v/>
      </c>
      <c r="Q284" s="672" t="str">
        <f t="shared" si="106"/>
        <v/>
      </c>
      <c r="S284" s="672" t="str">
        <f t="shared" si="107"/>
        <v/>
      </c>
      <c r="U284" s="672" t="str">
        <f t="shared" si="108"/>
        <v/>
      </c>
      <c r="W284" s="672" t="str">
        <f t="shared" si="109"/>
        <v/>
      </c>
      <c r="Y284" s="672" t="str">
        <f t="shared" si="110"/>
        <v/>
      </c>
      <c r="AA284" s="672" t="str">
        <f t="shared" si="111"/>
        <v/>
      </c>
      <c r="AC284" s="672" t="str">
        <f t="shared" si="112"/>
        <v/>
      </c>
      <c r="AE284" s="672" t="str">
        <f t="shared" si="113"/>
        <v/>
      </c>
      <c r="AG284" s="672" t="str">
        <f t="shared" si="114"/>
        <v/>
      </c>
      <c r="AI284" s="672" t="str">
        <f t="shared" si="115"/>
        <v/>
      </c>
      <c r="AK284" s="672" t="str">
        <f t="shared" si="116"/>
        <v/>
      </c>
      <c r="AM284" s="672" t="str">
        <f t="shared" si="117"/>
        <v/>
      </c>
      <c r="AO284" s="672" t="str">
        <f t="shared" si="118"/>
        <v/>
      </c>
      <c r="AQ284" s="672" t="str">
        <f t="shared" si="119"/>
        <v/>
      </c>
    </row>
    <row r="285" spans="5:43">
      <c r="E285" s="672" t="str">
        <f t="shared" ref="E285:G300" si="120">IF(OR($B285=0,D285=0),"",D285/$B285)</f>
        <v/>
      </c>
      <c r="G285" s="672" t="str">
        <f t="shared" si="120"/>
        <v/>
      </c>
      <c r="I285" s="672" t="str">
        <f t="shared" si="102"/>
        <v/>
      </c>
      <c r="K285" s="672" t="str">
        <f t="shared" si="103"/>
        <v/>
      </c>
      <c r="M285" s="672" t="str">
        <f t="shared" si="104"/>
        <v/>
      </c>
      <c r="O285" s="672" t="str">
        <f t="shared" si="105"/>
        <v/>
      </c>
      <c r="Q285" s="672" t="str">
        <f t="shared" si="106"/>
        <v/>
      </c>
      <c r="S285" s="672" t="str">
        <f t="shared" si="107"/>
        <v/>
      </c>
      <c r="U285" s="672" t="str">
        <f t="shared" si="108"/>
        <v/>
      </c>
      <c r="W285" s="672" t="str">
        <f t="shared" si="109"/>
        <v/>
      </c>
      <c r="Y285" s="672" t="str">
        <f t="shared" si="110"/>
        <v/>
      </c>
      <c r="AA285" s="672" t="str">
        <f t="shared" si="111"/>
        <v/>
      </c>
      <c r="AC285" s="672" t="str">
        <f t="shared" si="112"/>
        <v/>
      </c>
      <c r="AE285" s="672" t="str">
        <f t="shared" si="113"/>
        <v/>
      </c>
      <c r="AG285" s="672" t="str">
        <f t="shared" si="114"/>
        <v/>
      </c>
      <c r="AI285" s="672" t="str">
        <f t="shared" si="115"/>
        <v/>
      </c>
      <c r="AK285" s="672" t="str">
        <f t="shared" si="116"/>
        <v/>
      </c>
      <c r="AM285" s="672" t="str">
        <f t="shared" si="117"/>
        <v/>
      </c>
      <c r="AO285" s="672" t="str">
        <f t="shared" si="118"/>
        <v/>
      </c>
      <c r="AQ285" s="672" t="str">
        <f t="shared" si="119"/>
        <v/>
      </c>
    </row>
    <row r="286" spans="5:43">
      <c r="E286" s="672" t="str">
        <f t="shared" si="120"/>
        <v/>
      </c>
      <c r="G286" s="672" t="str">
        <f t="shared" si="120"/>
        <v/>
      </c>
      <c r="I286" s="672" t="str">
        <f t="shared" si="102"/>
        <v/>
      </c>
      <c r="K286" s="672" t="str">
        <f t="shared" si="103"/>
        <v/>
      </c>
      <c r="M286" s="672" t="str">
        <f t="shared" si="104"/>
        <v/>
      </c>
      <c r="O286" s="672" t="str">
        <f t="shared" si="105"/>
        <v/>
      </c>
      <c r="Q286" s="672" t="str">
        <f t="shared" si="106"/>
        <v/>
      </c>
      <c r="S286" s="672" t="str">
        <f t="shared" si="107"/>
        <v/>
      </c>
      <c r="U286" s="672" t="str">
        <f t="shared" si="108"/>
        <v/>
      </c>
      <c r="W286" s="672" t="str">
        <f t="shared" si="109"/>
        <v/>
      </c>
      <c r="Y286" s="672" t="str">
        <f t="shared" si="110"/>
        <v/>
      </c>
      <c r="AA286" s="672" t="str">
        <f t="shared" si="111"/>
        <v/>
      </c>
      <c r="AC286" s="672" t="str">
        <f t="shared" si="112"/>
        <v/>
      </c>
      <c r="AE286" s="672" t="str">
        <f t="shared" si="113"/>
        <v/>
      </c>
      <c r="AG286" s="672" t="str">
        <f t="shared" si="114"/>
        <v/>
      </c>
      <c r="AI286" s="672" t="str">
        <f t="shared" si="115"/>
        <v/>
      </c>
      <c r="AK286" s="672" t="str">
        <f t="shared" si="116"/>
        <v/>
      </c>
      <c r="AM286" s="672" t="str">
        <f t="shared" si="117"/>
        <v/>
      </c>
      <c r="AO286" s="672" t="str">
        <f t="shared" si="118"/>
        <v/>
      </c>
      <c r="AQ286" s="672" t="str">
        <f t="shared" si="119"/>
        <v/>
      </c>
    </row>
    <row r="287" spans="5:43">
      <c r="E287" s="672" t="str">
        <f t="shared" si="120"/>
        <v/>
      </c>
      <c r="G287" s="672" t="str">
        <f t="shared" si="120"/>
        <v/>
      </c>
      <c r="I287" s="672" t="str">
        <f t="shared" si="102"/>
        <v/>
      </c>
      <c r="K287" s="672" t="str">
        <f t="shared" si="103"/>
        <v/>
      </c>
      <c r="M287" s="672" t="str">
        <f t="shared" si="104"/>
        <v/>
      </c>
      <c r="O287" s="672" t="str">
        <f t="shared" si="105"/>
        <v/>
      </c>
      <c r="Q287" s="672" t="str">
        <f t="shared" si="106"/>
        <v/>
      </c>
      <c r="S287" s="672" t="str">
        <f t="shared" si="107"/>
        <v/>
      </c>
      <c r="U287" s="672" t="str">
        <f t="shared" si="108"/>
        <v/>
      </c>
      <c r="W287" s="672" t="str">
        <f t="shared" si="109"/>
        <v/>
      </c>
      <c r="Y287" s="672" t="str">
        <f t="shared" si="110"/>
        <v/>
      </c>
      <c r="AA287" s="672" t="str">
        <f t="shared" si="111"/>
        <v/>
      </c>
      <c r="AC287" s="672" t="str">
        <f t="shared" si="112"/>
        <v/>
      </c>
      <c r="AE287" s="672" t="str">
        <f t="shared" si="113"/>
        <v/>
      </c>
      <c r="AG287" s="672" t="str">
        <f t="shared" si="114"/>
        <v/>
      </c>
      <c r="AI287" s="672" t="str">
        <f t="shared" si="115"/>
        <v/>
      </c>
      <c r="AK287" s="672" t="str">
        <f t="shared" si="116"/>
        <v/>
      </c>
      <c r="AM287" s="672" t="str">
        <f t="shared" si="117"/>
        <v/>
      </c>
      <c r="AO287" s="672" t="str">
        <f t="shared" si="118"/>
        <v/>
      </c>
      <c r="AQ287" s="672" t="str">
        <f t="shared" si="119"/>
        <v/>
      </c>
    </row>
    <row r="288" spans="5:43">
      <c r="E288" s="672" t="str">
        <f t="shared" si="120"/>
        <v/>
      </c>
      <c r="G288" s="672" t="str">
        <f t="shared" si="120"/>
        <v/>
      </c>
      <c r="I288" s="672" t="str">
        <f t="shared" si="102"/>
        <v/>
      </c>
      <c r="K288" s="672" t="str">
        <f t="shared" si="103"/>
        <v/>
      </c>
      <c r="M288" s="672" t="str">
        <f t="shared" si="104"/>
        <v/>
      </c>
      <c r="O288" s="672" t="str">
        <f t="shared" si="105"/>
        <v/>
      </c>
      <c r="Q288" s="672" t="str">
        <f t="shared" si="106"/>
        <v/>
      </c>
      <c r="S288" s="672" t="str">
        <f t="shared" si="107"/>
        <v/>
      </c>
      <c r="U288" s="672" t="str">
        <f t="shared" si="108"/>
        <v/>
      </c>
      <c r="W288" s="672" t="str">
        <f t="shared" si="109"/>
        <v/>
      </c>
      <c r="Y288" s="672" t="str">
        <f t="shared" si="110"/>
        <v/>
      </c>
      <c r="AA288" s="672" t="str">
        <f t="shared" si="111"/>
        <v/>
      </c>
      <c r="AC288" s="672" t="str">
        <f t="shared" si="112"/>
        <v/>
      </c>
      <c r="AE288" s="672" t="str">
        <f t="shared" si="113"/>
        <v/>
      </c>
      <c r="AG288" s="672" t="str">
        <f t="shared" si="114"/>
        <v/>
      </c>
      <c r="AI288" s="672" t="str">
        <f t="shared" si="115"/>
        <v/>
      </c>
      <c r="AK288" s="672" t="str">
        <f t="shared" si="116"/>
        <v/>
      </c>
      <c r="AM288" s="672" t="str">
        <f t="shared" si="117"/>
        <v/>
      </c>
      <c r="AO288" s="672" t="str">
        <f t="shared" si="118"/>
        <v/>
      </c>
      <c r="AQ288" s="672" t="str">
        <f t="shared" si="119"/>
        <v/>
      </c>
    </row>
    <row r="289" spans="5:43">
      <c r="E289" s="672" t="str">
        <f t="shared" si="120"/>
        <v/>
      </c>
      <c r="G289" s="672" t="str">
        <f t="shared" si="120"/>
        <v/>
      </c>
      <c r="I289" s="672" t="str">
        <f t="shared" si="102"/>
        <v/>
      </c>
      <c r="K289" s="672" t="str">
        <f t="shared" si="103"/>
        <v/>
      </c>
      <c r="M289" s="672" t="str">
        <f t="shared" si="104"/>
        <v/>
      </c>
      <c r="O289" s="672" t="str">
        <f t="shared" si="105"/>
        <v/>
      </c>
      <c r="Q289" s="672" t="str">
        <f t="shared" si="106"/>
        <v/>
      </c>
      <c r="S289" s="672" t="str">
        <f t="shared" si="107"/>
        <v/>
      </c>
      <c r="U289" s="672" t="str">
        <f t="shared" si="108"/>
        <v/>
      </c>
      <c r="W289" s="672" t="str">
        <f t="shared" si="109"/>
        <v/>
      </c>
      <c r="Y289" s="672" t="str">
        <f t="shared" si="110"/>
        <v/>
      </c>
      <c r="AA289" s="672" t="str">
        <f t="shared" si="111"/>
        <v/>
      </c>
      <c r="AC289" s="672" t="str">
        <f t="shared" si="112"/>
        <v/>
      </c>
      <c r="AE289" s="672" t="str">
        <f t="shared" si="113"/>
        <v/>
      </c>
      <c r="AG289" s="672" t="str">
        <f t="shared" si="114"/>
        <v/>
      </c>
      <c r="AI289" s="672" t="str">
        <f t="shared" si="115"/>
        <v/>
      </c>
      <c r="AK289" s="672" t="str">
        <f t="shared" si="116"/>
        <v/>
      </c>
      <c r="AM289" s="672" t="str">
        <f t="shared" si="117"/>
        <v/>
      </c>
      <c r="AO289" s="672" t="str">
        <f t="shared" si="118"/>
        <v/>
      </c>
      <c r="AQ289" s="672" t="str">
        <f t="shared" si="119"/>
        <v/>
      </c>
    </row>
    <row r="290" spans="5:43">
      <c r="E290" s="672" t="str">
        <f t="shared" si="120"/>
        <v/>
      </c>
      <c r="G290" s="672" t="str">
        <f t="shared" si="120"/>
        <v/>
      </c>
      <c r="I290" s="672" t="str">
        <f t="shared" si="102"/>
        <v/>
      </c>
      <c r="K290" s="672" t="str">
        <f t="shared" si="103"/>
        <v/>
      </c>
      <c r="M290" s="672" t="str">
        <f t="shared" si="104"/>
        <v/>
      </c>
      <c r="O290" s="672" t="str">
        <f t="shared" si="105"/>
        <v/>
      </c>
      <c r="Q290" s="672" t="str">
        <f t="shared" si="106"/>
        <v/>
      </c>
      <c r="S290" s="672" t="str">
        <f t="shared" si="107"/>
        <v/>
      </c>
      <c r="U290" s="672" t="str">
        <f t="shared" si="108"/>
        <v/>
      </c>
      <c r="W290" s="672" t="str">
        <f t="shared" si="109"/>
        <v/>
      </c>
      <c r="Y290" s="672" t="str">
        <f t="shared" si="110"/>
        <v/>
      </c>
      <c r="AA290" s="672" t="str">
        <f t="shared" si="111"/>
        <v/>
      </c>
      <c r="AC290" s="672" t="str">
        <f t="shared" si="112"/>
        <v/>
      </c>
      <c r="AE290" s="672" t="str">
        <f t="shared" si="113"/>
        <v/>
      </c>
      <c r="AG290" s="672" t="str">
        <f t="shared" si="114"/>
        <v/>
      </c>
      <c r="AI290" s="672" t="str">
        <f t="shared" si="115"/>
        <v/>
      </c>
      <c r="AK290" s="672" t="str">
        <f t="shared" si="116"/>
        <v/>
      </c>
      <c r="AM290" s="672" t="str">
        <f t="shared" si="117"/>
        <v/>
      </c>
      <c r="AO290" s="672" t="str">
        <f t="shared" si="118"/>
        <v/>
      </c>
      <c r="AQ290" s="672" t="str">
        <f t="shared" si="119"/>
        <v/>
      </c>
    </row>
    <row r="291" spans="5:43">
      <c r="E291" s="672" t="str">
        <f t="shared" si="120"/>
        <v/>
      </c>
      <c r="G291" s="672" t="str">
        <f t="shared" si="120"/>
        <v/>
      </c>
      <c r="I291" s="672" t="str">
        <f t="shared" si="102"/>
        <v/>
      </c>
      <c r="K291" s="672" t="str">
        <f t="shared" si="103"/>
        <v/>
      </c>
      <c r="M291" s="672" t="str">
        <f t="shared" si="104"/>
        <v/>
      </c>
      <c r="O291" s="672" t="str">
        <f t="shared" si="105"/>
        <v/>
      </c>
      <c r="Q291" s="672" t="str">
        <f t="shared" si="106"/>
        <v/>
      </c>
      <c r="S291" s="672" t="str">
        <f t="shared" si="107"/>
        <v/>
      </c>
      <c r="U291" s="672" t="str">
        <f t="shared" si="108"/>
        <v/>
      </c>
      <c r="W291" s="672" t="str">
        <f t="shared" si="109"/>
        <v/>
      </c>
      <c r="Y291" s="672" t="str">
        <f t="shared" si="110"/>
        <v/>
      </c>
      <c r="AA291" s="672" t="str">
        <f t="shared" si="111"/>
        <v/>
      </c>
      <c r="AC291" s="672" t="str">
        <f t="shared" si="112"/>
        <v/>
      </c>
      <c r="AE291" s="672" t="str">
        <f t="shared" si="113"/>
        <v/>
      </c>
      <c r="AG291" s="672" t="str">
        <f t="shared" si="114"/>
        <v/>
      </c>
      <c r="AI291" s="672" t="str">
        <f t="shared" si="115"/>
        <v/>
      </c>
      <c r="AK291" s="672" t="str">
        <f t="shared" si="116"/>
        <v/>
      </c>
      <c r="AM291" s="672" t="str">
        <f t="shared" si="117"/>
        <v/>
      </c>
      <c r="AO291" s="672" t="str">
        <f t="shared" si="118"/>
        <v/>
      </c>
      <c r="AQ291" s="672" t="str">
        <f t="shared" si="119"/>
        <v/>
      </c>
    </row>
    <row r="292" spans="5:43">
      <c r="E292" s="672" t="str">
        <f t="shared" si="120"/>
        <v/>
      </c>
      <c r="G292" s="672" t="str">
        <f t="shared" si="120"/>
        <v/>
      </c>
      <c r="I292" s="672" t="str">
        <f t="shared" si="102"/>
        <v/>
      </c>
      <c r="K292" s="672" t="str">
        <f t="shared" si="103"/>
        <v/>
      </c>
      <c r="M292" s="672" t="str">
        <f t="shared" si="104"/>
        <v/>
      </c>
      <c r="O292" s="672" t="str">
        <f t="shared" si="105"/>
        <v/>
      </c>
      <c r="Q292" s="672" t="str">
        <f t="shared" si="106"/>
        <v/>
      </c>
      <c r="S292" s="672" t="str">
        <f t="shared" si="107"/>
        <v/>
      </c>
      <c r="U292" s="672" t="str">
        <f t="shared" si="108"/>
        <v/>
      </c>
      <c r="W292" s="672" t="str">
        <f t="shared" si="109"/>
        <v/>
      </c>
      <c r="Y292" s="672" t="str">
        <f t="shared" si="110"/>
        <v/>
      </c>
      <c r="AA292" s="672" t="str">
        <f t="shared" si="111"/>
        <v/>
      </c>
      <c r="AC292" s="672" t="str">
        <f t="shared" si="112"/>
        <v/>
      </c>
      <c r="AE292" s="672" t="str">
        <f t="shared" si="113"/>
        <v/>
      </c>
      <c r="AG292" s="672" t="str">
        <f t="shared" si="114"/>
        <v/>
      </c>
      <c r="AI292" s="672" t="str">
        <f t="shared" si="115"/>
        <v/>
      </c>
      <c r="AK292" s="672" t="str">
        <f t="shared" si="116"/>
        <v/>
      </c>
      <c r="AM292" s="672" t="str">
        <f t="shared" si="117"/>
        <v/>
      </c>
      <c r="AO292" s="672" t="str">
        <f t="shared" si="118"/>
        <v/>
      </c>
      <c r="AQ292" s="672" t="str">
        <f t="shared" si="119"/>
        <v/>
      </c>
    </row>
    <row r="293" spans="5:43">
      <c r="E293" s="672" t="str">
        <f t="shared" si="120"/>
        <v/>
      </c>
      <c r="G293" s="672" t="str">
        <f t="shared" si="120"/>
        <v/>
      </c>
      <c r="I293" s="672" t="str">
        <f t="shared" si="102"/>
        <v/>
      </c>
      <c r="K293" s="672" t="str">
        <f t="shared" si="103"/>
        <v/>
      </c>
      <c r="M293" s="672" t="str">
        <f t="shared" si="104"/>
        <v/>
      </c>
      <c r="O293" s="672" t="str">
        <f t="shared" si="105"/>
        <v/>
      </c>
      <c r="Q293" s="672" t="str">
        <f t="shared" si="106"/>
        <v/>
      </c>
      <c r="S293" s="672" t="str">
        <f t="shared" si="107"/>
        <v/>
      </c>
      <c r="U293" s="672" t="str">
        <f t="shared" si="108"/>
        <v/>
      </c>
      <c r="W293" s="672" t="str">
        <f t="shared" si="109"/>
        <v/>
      </c>
      <c r="Y293" s="672" t="str">
        <f t="shared" si="110"/>
        <v/>
      </c>
      <c r="AA293" s="672" t="str">
        <f t="shared" si="111"/>
        <v/>
      </c>
      <c r="AC293" s="672" t="str">
        <f t="shared" si="112"/>
        <v/>
      </c>
      <c r="AE293" s="672" t="str">
        <f t="shared" si="113"/>
        <v/>
      </c>
      <c r="AG293" s="672" t="str">
        <f t="shared" si="114"/>
        <v/>
      </c>
      <c r="AI293" s="672" t="str">
        <f t="shared" si="115"/>
        <v/>
      </c>
      <c r="AK293" s="672" t="str">
        <f t="shared" si="116"/>
        <v/>
      </c>
      <c r="AM293" s="672" t="str">
        <f t="shared" si="117"/>
        <v/>
      </c>
      <c r="AO293" s="672" t="str">
        <f t="shared" si="118"/>
        <v/>
      </c>
      <c r="AQ293" s="672" t="str">
        <f t="shared" si="119"/>
        <v/>
      </c>
    </row>
    <row r="294" spans="5:43">
      <c r="E294" s="672" t="str">
        <f t="shared" si="120"/>
        <v/>
      </c>
      <c r="G294" s="672" t="str">
        <f t="shared" si="120"/>
        <v/>
      </c>
      <c r="I294" s="672" t="str">
        <f t="shared" si="102"/>
        <v/>
      </c>
      <c r="K294" s="672" t="str">
        <f t="shared" si="103"/>
        <v/>
      </c>
      <c r="M294" s="672" t="str">
        <f t="shared" si="104"/>
        <v/>
      </c>
      <c r="O294" s="672" t="str">
        <f t="shared" si="105"/>
        <v/>
      </c>
      <c r="Q294" s="672" t="str">
        <f t="shared" si="106"/>
        <v/>
      </c>
      <c r="S294" s="672" t="str">
        <f t="shared" si="107"/>
        <v/>
      </c>
      <c r="U294" s="672" t="str">
        <f t="shared" si="108"/>
        <v/>
      </c>
      <c r="W294" s="672" t="str">
        <f t="shared" si="109"/>
        <v/>
      </c>
      <c r="Y294" s="672" t="str">
        <f t="shared" si="110"/>
        <v/>
      </c>
      <c r="AA294" s="672" t="str">
        <f t="shared" si="111"/>
        <v/>
      </c>
      <c r="AC294" s="672" t="str">
        <f t="shared" si="112"/>
        <v/>
      </c>
      <c r="AE294" s="672" t="str">
        <f t="shared" si="113"/>
        <v/>
      </c>
      <c r="AG294" s="672" t="str">
        <f t="shared" si="114"/>
        <v/>
      </c>
      <c r="AI294" s="672" t="str">
        <f t="shared" si="115"/>
        <v/>
      </c>
      <c r="AK294" s="672" t="str">
        <f t="shared" si="116"/>
        <v/>
      </c>
      <c r="AM294" s="672" t="str">
        <f t="shared" si="117"/>
        <v/>
      </c>
      <c r="AO294" s="672" t="str">
        <f t="shared" si="118"/>
        <v/>
      </c>
      <c r="AQ294" s="672" t="str">
        <f t="shared" si="119"/>
        <v/>
      </c>
    </row>
    <row r="295" spans="5:43">
      <c r="E295" s="672" t="str">
        <f t="shared" si="120"/>
        <v/>
      </c>
      <c r="G295" s="672" t="str">
        <f t="shared" si="120"/>
        <v/>
      </c>
      <c r="I295" s="672" t="str">
        <f t="shared" si="102"/>
        <v/>
      </c>
      <c r="K295" s="672" t="str">
        <f t="shared" si="103"/>
        <v/>
      </c>
      <c r="M295" s="672" t="str">
        <f t="shared" si="104"/>
        <v/>
      </c>
      <c r="O295" s="672" t="str">
        <f t="shared" si="105"/>
        <v/>
      </c>
      <c r="Q295" s="672" t="str">
        <f t="shared" si="106"/>
        <v/>
      </c>
      <c r="S295" s="672" t="str">
        <f t="shared" si="107"/>
        <v/>
      </c>
      <c r="U295" s="672" t="str">
        <f t="shared" si="108"/>
        <v/>
      </c>
      <c r="W295" s="672" t="str">
        <f t="shared" si="109"/>
        <v/>
      </c>
      <c r="Y295" s="672" t="str">
        <f t="shared" si="110"/>
        <v/>
      </c>
      <c r="AA295" s="672" t="str">
        <f t="shared" si="111"/>
        <v/>
      </c>
      <c r="AC295" s="672" t="str">
        <f t="shared" si="112"/>
        <v/>
      </c>
      <c r="AE295" s="672" t="str">
        <f t="shared" si="113"/>
        <v/>
      </c>
      <c r="AG295" s="672" t="str">
        <f t="shared" si="114"/>
        <v/>
      </c>
      <c r="AI295" s="672" t="str">
        <f t="shared" si="115"/>
        <v/>
      </c>
      <c r="AK295" s="672" t="str">
        <f t="shared" si="116"/>
        <v/>
      </c>
      <c r="AM295" s="672" t="str">
        <f t="shared" si="117"/>
        <v/>
      </c>
      <c r="AO295" s="672" t="str">
        <f t="shared" si="118"/>
        <v/>
      </c>
      <c r="AQ295" s="672" t="str">
        <f t="shared" si="119"/>
        <v/>
      </c>
    </row>
    <row r="296" spans="5:43">
      <c r="E296" s="672" t="str">
        <f t="shared" si="120"/>
        <v/>
      </c>
      <c r="G296" s="672" t="str">
        <f t="shared" si="120"/>
        <v/>
      </c>
      <c r="I296" s="672" t="str">
        <f t="shared" si="102"/>
        <v/>
      </c>
      <c r="K296" s="672" t="str">
        <f t="shared" si="103"/>
        <v/>
      </c>
      <c r="M296" s="672" t="str">
        <f t="shared" si="104"/>
        <v/>
      </c>
      <c r="O296" s="672" t="str">
        <f t="shared" si="105"/>
        <v/>
      </c>
      <c r="Q296" s="672" t="str">
        <f t="shared" si="106"/>
        <v/>
      </c>
      <c r="S296" s="672" t="str">
        <f t="shared" si="107"/>
        <v/>
      </c>
      <c r="U296" s="672" t="str">
        <f t="shared" si="108"/>
        <v/>
      </c>
      <c r="W296" s="672" t="str">
        <f t="shared" si="109"/>
        <v/>
      </c>
      <c r="Y296" s="672" t="str">
        <f t="shared" si="110"/>
        <v/>
      </c>
      <c r="AA296" s="672" t="str">
        <f t="shared" si="111"/>
        <v/>
      </c>
      <c r="AC296" s="672" t="str">
        <f t="shared" si="112"/>
        <v/>
      </c>
      <c r="AE296" s="672" t="str">
        <f t="shared" si="113"/>
        <v/>
      </c>
      <c r="AG296" s="672" t="str">
        <f t="shared" si="114"/>
        <v/>
      </c>
      <c r="AI296" s="672" t="str">
        <f t="shared" si="115"/>
        <v/>
      </c>
      <c r="AK296" s="672" t="str">
        <f t="shared" si="116"/>
        <v/>
      </c>
      <c r="AM296" s="672" t="str">
        <f t="shared" si="117"/>
        <v/>
      </c>
      <c r="AO296" s="672" t="str">
        <f t="shared" si="118"/>
        <v/>
      </c>
      <c r="AQ296" s="672" t="str">
        <f t="shared" si="119"/>
        <v/>
      </c>
    </row>
    <row r="297" spans="5:43">
      <c r="E297" s="672" t="str">
        <f t="shared" si="120"/>
        <v/>
      </c>
      <c r="G297" s="672" t="str">
        <f t="shared" si="120"/>
        <v/>
      </c>
      <c r="I297" s="672" t="str">
        <f t="shared" si="102"/>
        <v/>
      </c>
      <c r="K297" s="672" t="str">
        <f t="shared" si="103"/>
        <v/>
      </c>
      <c r="M297" s="672" t="str">
        <f t="shared" si="104"/>
        <v/>
      </c>
      <c r="O297" s="672" t="str">
        <f t="shared" si="105"/>
        <v/>
      </c>
      <c r="Q297" s="672" t="str">
        <f t="shared" si="106"/>
        <v/>
      </c>
      <c r="S297" s="672" t="str">
        <f t="shared" si="107"/>
        <v/>
      </c>
      <c r="U297" s="672" t="str">
        <f t="shared" si="108"/>
        <v/>
      </c>
      <c r="W297" s="672" t="str">
        <f t="shared" si="109"/>
        <v/>
      </c>
      <c r="Y297" s="672" t="str">
        <f t="shared" si="110"/>
        <v/>
      </c>
      <c r="AA297" s="672" t="str">
        <f t="shared" si="111"/>
        <v/>
      </c>
      <c r="AC297" s="672" t="str">
        <f t="shared" si="112"/>
        <v/>
      </c>
      <c r="AE297" s="672" t="str">
        <f t="shared" si="113"/>
        <v/>
      </c>
      <c r="AG297" s="672" t="str">
        <f t="shared" si="114"/>
        <v/>
      </c>
      <c r="AI297" s="672" t="str">
        <f t="shared" si="115"/>
        <v/>
      </c>
      <c r="AK297" s="672" t="str">
        <f t="shared" si="116"/>
        <v/>
      </c>
      <c r="AM297" s="672" t="str">
        <f t="shared" si="117"/>
        <v/>
      </c>
      <c r="AO297" s="672" t="str">
        <f t="shared" si="118"/>
        <v/>
      </c>
      <c r="AQ297" s="672" t="str">
        <f t="shared" si="119"/>
        <v/>
      </c>
    </row>
    <row r="298" spans="5:43">
      <c r="E298" s="672" t="str">
        <f t="shared" si="120"/>
        <v/>
      </c>
      <c r="G298" s="672" t="str">
        <f t="shared" si="120"/>
        <v/>
      </c>
      <c r="I298" s="672" t="str">
        <f t="shared" si="102"/>
        <v/>
      </c>
      <c r="K298" s="672" t="str">
        <f t="shared" si="103"/>
        <v/>
      </c>
      <c r="M298" s="672" t="str">
        <f t="shared" si="104"/>
        <v/>
      </c>
      <c r="O298" s="672" t="str">
        <f t="shared" si="105"/>
        <v/>
      </c>
      <c r="Q298" s="672" t="str">
        <f t="shared" si="106"/>
        <v/>
      </c>
      <c r="S298" s="672" t="str">
        <f t="shared" si="107"/>
        <v/>
      </c>
      <c r="U298" s="672" t="str">
        <f t="shared" si="108"/>
        <v/>
      </c>
      <c r="W298" s="672" t="str">
        <f t="shared" si="109"/>
        <v/>
      </c>
      <c r="Y298" s="672" t="str">
        <f t="shared" si="110"/>
        <v/>
      </c>
      <c r="AA298" s="672" t="str">
        <f t="shared" si="111"/>
        <v/>
      </c>
      <c r="AC298" s="672" t="str">
        <f t="shared" si="112"/>
        <v/>
      </c>
      <c r="AE298" s="672" t="str">
        <f t="shared" si="113"/>
        <v/>
      </c>
      <c r="AG298" s="672" t="str">
        <f t="shared" si="114"/>
        <v/>
      </c>
      <c r="AI298" s="672" t="str">
        <f t="shared" si="115"/>
        <v/>
      </c>
      <c r="AK298" s="672" t="str">
        <f t="shared" si="116"/>
        <v/>
      </c>
      <c r="AM298" s="672" t="str">
        <f t="shared" si="117"/>
        <v/>
      </c>
      <c r="AO298" s="672" t="str">
        <f t="shared" si="118"/>
        <v/>
      </c>
      <c r="AQ298" s="672" t="str">
        <f t="shared" si="119"/>
        <v/>
      </c>
    </row>
    <row r="299" spans="5:43">
      <c r="E299" s="672" t="str">
        <f t="shared" si="120"/>
        <v/>
      </c>
      <c r="G299" s="672" t="str">
        <f t="shared" si="120"/>
        <v/>
      </c>
      <c r="I299" s="672" t="str">
        <f t="shared" si="102"/>
        <v/>
      </c>
      <c r="K299" s="672" t="str">
        <f t="shared" si="103"/>
        <v/>
      </c>
      <c r="M299" s="672" t="str">
        <f t="shared" si="104"/>
        <v/>
      </c>
      <c r="O299" s="672" t="str">
        <f t="shared" si="105"/>
        <v/>
      </c>
      <c r="Q299" s="672" t="str">
        <f t="shared" si="106"/>
        <v/>
      </c>
      <c r="S299" s="672" t="str">
        <f t="shared" si="107"/>
        <v/>
      </c>
      <c r="U299" s="672" t="str">
        <f t="shared" si="108"/>
        <v/>
      </c>
      <c r="W299" s="672" t="str">
        <f t="shared" si="109"/>
        <v/>
      </c>
      <c r="Y299" s="672" t="str">
        <f t="shared" si="110"/>
        <v/>
      </c>
      <c r="AA299" s="672" t="str">
        <f t="shared" si="111"/>
        <v/>
      </c>
      <c r="AC299" s="672" t="str">
        <f t="shared" si="112"/>
        <v/>
      </c>
      <c r="AE299" s="672" t="str">
        <f t="shared" si="113"/>
        <v/>
      </c>
      <c r="AG299" s="672" t="str">
        <f t="shared" si="114"/>
        <v/>
      </c>
      <c r="AI299" s="672" t="str">
        <f t="shared" si="115"/>
        <v/>
      </c>
      <c r="AK299" s="672" t="str">
        <f t="shared" si="116"/>
        <v/>
      </c>
      <c r="AM299" s="672" t="str">
        <f t="shared" si="117"/>
        <v/>
      </c>
      <c r="AO299" s="672" t="str">
        <f t="shared" si="118"/>
        <v/>
      </c>
      <c r="AQ299" s="672" t="str">
        <f t="shared" si="119"/>
        <v/>
      </c>
    </row>
    <row r="300" spans="5:43">
      <c r="E300" s="672" t="str">
        <f t="shared" si="120"/>
        <v/>
      </c>
      <c r="G300" s="672" t="str">
        <f t="shared" si="120"/>
        <v/>
      </c>
      <c r="I300" s="672" t="str">
        <f t="shared" si="102"/>
        <v/>
      </c>
      <c r="K300" s="672" t="str">
        <f t="shared" si="103"/>
        <v/>
      </c>
      <c r="M300" s="672" t="str">
        <f t="shared" si="104"/>
        <v/>
      </c>
      <c r="O300" s="672" t="str">
        <f t="shared" si="105"/>
        <v/>
      </c>
      <c r="Q300" s="672" t="str">
        <f t="shared" si="106"/>
        <v/>
      </c>
      <c r="S300" s="672" t="str">
        <f t="shared" si="107"/>
        <v/>
      </c>
      <c r="U300" s="672" t="str">
        <f t="shared" si="108"/>
        <v/>
      </c>
      <c r="W300" s="672" t="str">
        <f t="shared" si="109"/>
        <v/>
      </c>
      <c r="Y300" s="672" t="str">
        <f t="shared" si="110"/>
        <v/>
      </c>
      <c r="AA300" s="672" t="str">
        <f t="shared" si="111"/>
        <v/>
      </c>
      <c r="AC300" s="672" t="str">
        <f t="shared" si="112"/>
        <v/>
      </c>
      <c r="AE300" s="672" t="str">
        <f t="shared" si="113"/>
        <v/>
      </c>
      <c r="AG300" s="672" t="str">
        <f t="shared" si="114"/>
        <v/>
      </c>
      <c r="AI300" s="672" t="str">
        <f t="shared" si="115"/>
        <v/>
      </c>
      <c r="AK300" s="672" t="str">
        <f t="shared" si="116"/>
        <v/>
      </c>
      <c r="AM300" s="672" t="str">
        <f t="shared" si="117"/>
        <v/>
      </c>
      <c r="AO300" s="672" t="str">
        <f t="shared" si="118"/>
        <v/>
      </c>
      <c r="AQ300" s="672" t="str">
        <f t="shared" si="119"/>
        <v/>
      </c>
    </row>
  </sheetData>
  <mergeCells count="1">
    <mergeCell ref="A3:A6"/>
  </mergeCells>
  <conditionalFormatting sqref="E12:E22 E25:E300">
    <cfRule type="expression" dxfId="23" priority="2">
      <formula>AND(LEN(E12)&gt;0,OR(E12&lt;E$2,E12&gt;E$3))</formula>
    </cfRule>
  </conditionalFormatting>
  <conditionalFormatting sqref="AQ12:AQ300 AO12:AO300 AM12:AM300 AK12:AK300 AI12:AI22 AG12:AG22 AE12:AE22 AC12:AC22 AA12:AA22 Y12:Y22 W12:W22 U12:U22 S12:S22 Q12:Q22 O12:O22 M12:M22 K12:K22 I12:I22 G12:G22 G25:G300 I25:I300 K25:K300 M25:M300 O25:O300 Q25:Q300 S25:S300 U25:U300 W25:W300 Y25:Y300 AA25:AA300 AC25:AC300 AE25:AE300 AG25:AG300 AI25:AI300">
    <cfRule type="expression" dxfId="22" priority="1">
      <formula>AND(LEN(G12)&gt;0,OR(G12&lt;G$2,G12&gt;G$3))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15</vt:i4>
      </vt:variant>
    </vt:vector>
  </HeadingPairs>
  <TitlesOfParts>
    <vt:vector size="47" baseType="lpstr">
      <vt:lpstr>CAF Fall 2020</vt:lpstr>
      <vt:lpstr>RRS</vt:lpstr>
      <vt:lpstr>P&amp;P Enhancements</vt:lpstr>
      <vt:lpstr>ATS  3395</vt:lpstr>
      <vt:lpstr>FY21 UFR BTL ATS</vt:lpstr>
      <vt:lpstr>CSS 4931</vt:lpstr>
      <vt:lpstr>FY21 UFR BTL CSS</vt:lpstr>
      <vt:lpstr>TSS - 3434</vt:lpstr>
      <vt:lpstr>FY21 UFR BTL TSS</vt:lpstr>
      <vt:lpstr> 2nd OFFENDER- 3401</vt:lpstr>
      <vt:lpstr>FY21 UFR BTL 3401</vt:lpstr>
      <vt:lpstr>FY21 UFR BTL RRS</vt:lpstr>
      <vt:lpstr>FAM SUPP HOUSING 4919</vt:lpstr>
      <vt:lpstr>FY21 UFR BTL 4919</vt:lpstr>
      <vt:lpstr> FAMILY RESI - 3380</vt:lpstr>
      <vt:lpstr>FY21 UFR BTL 3380</vt:lpstr>
      <vt:lpstr> JAIL DIVERSION - 4958</vt:lpstr>
      <vt:lpstr> TEA Models 3389</vt:lpstr>
      <vt:lpstr>TEA Engagement staffing</vt:lpstr>
      <vt:lpstr>FY21 UFR BTL 3389</vt:lpstr>
      <vt:lpstr>TEA Add on Rates</vt:lpstr>
      <vt:lpstr>SCM 4956 Housing Stability</vt:lpstr>
      <vt:lpstr>FY21 UFR BTL 4956</vt:lpstr>
      <vt:lpstr>SCM 4956 Low Thresh</vt:lpstr>
      <vt:lpstr>SCM Outreach &amp; Staff Sup</vt:lpstr>
      <vt:lpstr>SCM School-based Prevent</vt:lpstr>
      <vt:lpstr>FY21 UFR BTL SCM OUTREACH</vt:lpstr>
      <vt:lpstr>FY21 UFR BTL 4936</vt:lpstr>
      <vt:lpstr>4929 OBOTS</vt:lpstr>
      <vt:lpstr>M2021 BLS  53%ile</vt:lpstr>
      <vt:lpstr>FALL CAF 2022</vt:lpstr>
      <vt:lpstr>FY21 UFR BTL 4929</vt:lpstr>
      <vt:lpstr>' 2nd OFFENDER- 3401'!Print_Area</vt:lpstr>
      <vt:lpstr>' TEA Models 3389'!Print_Area</vt:lpstr>
      <vt:lpstr>'ATS  3395'!Print_Area</vt:lpstr>
      <vt:lpstr>'CSS 4931'!Print_Area</vt:lpstr>
      <vt:lpstr>'FAM SUPP HOUSING 4919'!Print_Area</vt:lpstr>
      <vt:lpstr>'M2021 BLS  53%ile'!Print_Area</vt:lpstr>
      <vt:lpstr>'SCM 4956 Housing Stability'!Print_Area</vt:lpstr>
      <vt:lpstr>'SCM 4956 Low Thresh'!Print_Area</vt:lpstr>
      <vt:lpstr>'SCM Outreach &amp; Staff Sup'!Print_Area</vt:lpstr>
      <vt:lpstr>'SCM School-based Prevent'!Print_Area</vt:lpstr>
      <vt:lpstr>'TEA Add on Rates'!Print_Area</vt:lpstr>
      <vt:lpstr>'TEA Engagement staffing'!Print_Area</vt:lpstr>
      <vt:lpstr>'TSS - 3434'!Print_Area</vt:lpstr>
      <vt:lpstr>'CAF Fall 2020'!Print_Titles</vt:lpstr>
      <vt:lpstr>'FALL CAF 2022'!Print_Titles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</dc:creator>
  <cp:lastModifiedBy>Harrison, Deborah (EHS)</cp:lastModifiedBy>
  <dcterms:created xsi:type="dcterms:W3CDTF">2021-01-06T20:55:42Z</dcterms:created>
  <dcterms:modified xsi:type="dcterms:W3CDTF">2023-05-01T16:40:32Z</dcterms:modified>
</cp:coreProperties>
</file>